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4.xml" ContentType="application/vnd.openxmlformats-officedocument.spreadsheetml.table+xml"/>
  <Override PartName="/xl/drawings/drawing6.xml" ContentType="application/vnd.openxmlformats-officedocument.drawing+xml"/>
  <Override PartName="/xl/ctrlProps/ctrlProp7.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5.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6.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7.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8.xml" ContentType="application/vnd.openxmlformats-officedocument.spreadsheetml.comments+xml"/>
  <Override PartName="/xl/drawings/drawing13.xml" ContentType="application/vnd.openxmlformats-officedocument.drawing+xml"/>
  <Override PartName="/xl/ctrlProps/ctrlProp14.xml" ContentType="application/vnd.ms-excel.controlproperties+xml"/>
  <Override PartName="/xl/comments9.xml" ContentType="application/vnd.openxmlformats-officedocument.spreadsheetml.comments+xml"/>
  <Override PartName="/xl/drawings/drawing14.xml" ContentType="application/vnd.openxmlformats-officedocument.drawing+xml"/>
  <Override PartName="/xl/ctrlProps/ctrlProp15.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AB0B240B-344D-4212-A6F2-635B167953E7}" xr6:coauthVersionLast="47" xr6:coauthVersionMax="47" xr10:uidLastSave="{00000000-0000-0000-0000-000000000000}"/>
  <bookViews>
    <workbookView xWindow="-105" yWindow="0" windowWidth="31425" windowHeight="20985" tabRatio="693" firstSheet="4" activeTab="11" xr2:uid="{0D11F155-520B-4420-B62A-CF367B912470}"/>
  </bookViews>
  <sheets>
    <sheet name="code" sheetId="14" r:id="rId1"/>
    <sheet name="Indice" sheetId="6" r:id="rId2"/>
    <sheet name="Index" sheetId="1" r:id="rId3"/>
    <sheet name="Index Web" sheetId="3" r:id="rId4"/>
    <sheet name="cantosJS" sheetId="2" r:id="rId5"/>
    <sheet name="Find" sheetId="5" r:id="rId6"/>
    <sheet name="html" sheetId="8" r:id="rId7"/>
    <sheet name="MAGNIFICAT" sheetId="74" r:id="rId8"/>
    <sheet name="MARÍA, CASA DE BENDICIÓN" sheetId="75" r:id="rId9"/>
    <sheet name="MARÍA DE JASNA GÓRA" sheetId="76" r:id="rId10"/>
    <sheet name="MARÍA, MADRE DE LA IGLESIA" sheetId="77" r:id="rId11"/>
    <sheet name="MARÍA, MADRE DEL CAMINO ARDIENT" sheetId="78" r:id="rId12"/>
    <sheet name="MARÍA, PEQUEÑA MARÍA" sheetId="79" r:id="rId13"/>
    <sheet name="MARIA, MADRE MÍA" sheetId="7" r:id="rId14"/>
    <sheet name="boceto" sheetId="36" state="hidden" r:id="rId15"/>
  </sheets>
  <functionGroups builtInGroupCount="19"/>
  <externalReferences>
    <externalReference r:id="rId16"/>
  </externalReferences>
  <definedNames>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47" i="78" l="1"/>
  <c r="R41" i="78"/>
  <c r="R35" i="78"/>
  <c r="AK65" i="79"/>
  <c r="AI65" i="79"/>
  <c r="AN65" i="79" s="1"/>
  <c r="AD65" i="79"/>
  <c r="AB65" i="79"/>
  <c r="AF65" i="79" s="1"/>
  <c r="AA65" i="79"/>
  <c r="W65" i="79"/>
  <c r="U65" i="79"/>
  <c r="X65" i="79" s="1"/>
  <c r="P65" i="79"/>
  <c r="N65" i="79"/>
  <c r="O65" i="79" s="1"/>
  <c r="AK64" i="79"/>
  <c r="AI64" i="79"/>
  <c r="AM64" i="79" s="1"/>
  <c r="AD64" i="79"/>
  <c r="AB64" i="79"/>
  <c r="AE64" i="79" s="1"/>
  <c r="W64" i="79"/>
  <c r="U64" i="79"/>
  <c r="X64" i="79" s="1"/>
  <c r="P64" i="79"/>
  <c r="N64" i="79"/>
  <c r="O64" i="79" s="1"/>
  <c r="AK63" i="79"/>
  <c r="AI63" i="79"/>
  <c r="AJ63" i="79" s="1"/>
  <c r="AD63" i="79"/>
  <c r="AB63" i="79"/>
  <c r="AC63" i="79" s="1"/>
  <c r="W63" i="79"/>
  <c r="U63" i="79"/>
  <c r="T63" i="79" s="1"/>
  <c r="P63" i="79"/>
  <c r="N63" i="79"/>
  <c r="S63" i="79" s="1"/>
  <c r="AK62" i="79"/>
  <c r="AI62" i="79"/>
  <c r="AN62" i="79" s="1"/>
  <c r="AD62" i="79"/>
  <c r="AB62" i="79"/>
  <c r="AG62" i="79" s="1"/>
  <c r="W62" i="79"/>
  <c r="U62" i="79"/>
  <c r="Y62" i="79" s="1"/>
  <c r="P62" i="79"/>
  <c r="N62" i="79"/>
  <c r="Q62" i="79" s="1"/>
  <c r="AK61" i="79"/>
  <c r="AI61" i="79"/>
  <c r="AL61" i="79" s="1"/>
  <c r="AD61" i="79"/>
  <c r="AB61" i="79"/>
  <c r="AE61" i="79" s="1"/>
  <c r="W61" i="79"/>
  <c r="U61" i="79"/>
  <c r="V61" i="79" s="1"/>
  <c r="P61" i="79"/>
  <c r="N61" i="79"/>
  <c r="O61" i="79" s="1"/>
  <c r="AK60" i="79"/>
  <c r="AI60" i="79"/>
  <c r="AJ60" i="79" s="1"/>
  <c r="AD60" i="79"/>
  <c r="AC60" i="79"/>
  <c r="AB60" i="79"/>
  <c r="AA60" i="79" s="1"/>
  <c r="W60" i="79"/>
  <c r="U60" i="79"/>
  <c r="Z60" i="79" s="1"/>
  <c r="P60" i="79"/>
  <c r="N60" i="79"/>
  <c r="S60" i="79" s="1"/>
  <c r="R59" i="79"/>
  <c r="R53" i="79"/>
  <c r="R42" i="79"/>
  <c r="R36" i="79"/>
  <c r="R78" i="79"/>
  <c r="AK77" i="79"/>
  <c r="AI77" i="79"/>
  <c r="AD77" i="79"/>
  <c r="AB77" i="79"/>
  <c r="W77" i="79"/>
  <c r="U77" i="79"/>
  <c r="X77" i="79" s="1"/>
  <c r="P77" i="79"/>
  <c r="N77" i="79"/>
  <c r="AK76" i="79"/>
  <c r="AI76" i="79"/>
  <c r="AJ76" i="79" s="1"/>
  <c r="AD76" i="79"/>
  <c r="AB76" i="79"/>
  <c r="AF76" i="79" s="1"/>
  <c r="W76" i="79"/>
  <c r="U76" i="79"/>
  <c r="T76" i="79" s="1"/>
  <c r="P76" i="79"/>
  <c r="N76" i="79"/>
  <c r="M76" i="79" s="1"/>
  <c r="AK75" i="79"/>
  <c r="AI75" i="79"/>
  <c r="AH75" i="79" s="1"/>
  <c r="AD75" i="79"/>
  <c r="AB75" i="79"/>
  <c r="AC75" i="79" s="1"/>
  <c r="W75" i="79"/>
  <c r="U75" i="79"/>
  <c r="P75" i="79"/>
  <c r="N75" i="79"/>
  <c r="M75" i="79" s="1"/>
  <c r="AK74" i="79"/>
  <c r="AI74" i="79"/>
  <c r="AH74" i="79" s="1"/>
  <c r="AD74" i="79"/>
  <c r="AB74" i="79"/>
  <c r="AE74" i="79" s="1"/>
  <c r="W74" i="79"/>
  <c r="U74" i="79"/>
  <c r="V74" i="79" s="1"/>
  <c r="P74" i="79"/>
  <c r="N74" i="79"/>
  <c r="AK73" i="79"/>
  <c r="AI73" i="79"/>
  <c r="AJ73" i="79" s="1"/>
  <c r="AD73" i="79"/>
  <c r="AB73" i="79"/>
  <c r="AC73" i="79" s="1"/>
  <c r="W73" i="79"/>
  <c r="U73" i="79"/>
  <c r="T73" i="79" s="1"/>
  <c r="P73" i="79"/>
  <c r="N73" i="79"/>
  <c r="Q73" i="79" s="1"/>
  <c r="AK72" i="79"/>
  <c r="AI72" i="79"/>
  <c r="AL72" i="79" s="1"/>
  <c r="AD72" i="79"/>
  <c r="AB72" i="79"/>
  <c r="AC72" i="79" s="1"/>
  <c r="W72" i="79"/>
  <c r="U72" i="79"/>
  <c r="T72" i="79" s="1"/>
  <c r="P72" i="79"/>
  <c r="N72" i="79"/>
  <c r="Q72" i="79" s="1"/>
  <c r="AK71" i="79"/>
  <c r="AI71" i="79"/>
  <c r="AL71" i="79" s="1"/>
  <c r="AD71" i="79"/>
  <c r="AB71" i="79"/>
  <c r="AC71" i="79" s="1"/>
  <c r="W71" i="79"/>
  <c r="U71" i="79"/>
  <c r="V71" i="79" s="1"/>
  <c r="P71" i="79"/>
  <c r="N71" i="79"/>
  <c r="R71" i="79" s="1"/>
  <c r="AK70" i="79"/>
  <c r="AI70" i="79"/>
  <c r="AL70" i="79" s="1"/>
  <c r="AD70" i="79"/>
  <c r="AB70" i="79"/>
  <c r="AA70" i="79" s="1"/>
  <c r="W70" i="79"/>
  <c r="U70" i="79"/>
  <c r="X70" i="79" s="1"/>
  <c r="P70" i="79"/>
  <c r="N70" i="79"/>
  <c r="R69" i="79"/>
  <c r="AK58" i="79"/>
  <c r="AI58" i="79"/>
  <c r="AL58" i="79" s="1"/>
  <c r="AD58" i="79"/>
  <c r="AB58" i="79"/>
  <c r="W58" i="79"/>
  <c r="U58" i="79"/>
  <c r="X58" i="79" s="1"/>
  <c r="P58" i="79"/>
  <c r="N58" i="79"/>
  <c r="AK57" i="79"/>
  <c r="AI57" i="79"/>
  <c r="AJ57" i="79" s="1"/>
  <c r="AD57" i="79"/>
  <c r="AB57" i="79"/>
  <c r="AA57" i="79" s="1"/>
  <c r="W57" i="79"/>
  <c r="U57" i="79"/>
  <c r="P57" i="79"/>
  <c r="N57" i="79"/>
  <c r="AK56" i="79"/>
  <c r="AI56" i="79"/>
  <c r="AL56" i="79" s="1"/>
  <c r="AD56" i="79"/>
  <c r="AB56" i="79"/>
  <c r="W56" i="79"/>
  <c r="U56" i="79"/>
  <c r="T56" i="79" s="1"/>
  <c r="P56" i="79"/>
  <c r="N56" i="79"/>
  <c r="Q56" i="79" s="1"/>
  <c r="AK55" i="79"/>
  <c r="AI55" i="79"/>
  <c r="AN55" i="79" s="1"/>
  <c r="AD55" i="79"/>
  <c r="AB55" i="79"/>
  <c r="AC55" i="79" s="1"/>
  <c r="W55" i="79"/>
  <c r="U55" i="79"/>
  <c r="Z55" i="79" s="1"/>
  <c r="P55" i="79"/>
  <c r="N55" i="79"/>
  <c r="S55" i="79" s="1"/>
  <c r="AK54" i="79"/>
  <c r="AI54" i="79"/>
  <c r="AL54" i="79" s="1"/>
  <c r="AD54" i="79"/>
  <c r="AB54" i="79"/>
  <c r="AE54" i="79" s="1"/>
  <c r="W54" i="79"/>
  <c r="U54" i="79"/>
  <c r="Y54" i="79" s="1"/>
  <c r="P54" i="79"/>
  <c r="N54" i="79"/>
  <c r="AK52" i="79"/>
  <c r="AI52" i="79"/>
  <c r="AJ52" i="79" s="1"/>
  <c r="AD52" i="79"/>
  <c r="AB52" i="79"/>
  <c r="AG52" i="79" s="1"/>
  <c r="W52" i="79"/>
  <c r="U52" i="79"/>
  <c r="P52" i="79"/>
  <c r="N52" i="79"/>
  <c r="S52" i="79" s="1"/>
  <c r="AK51" i="79"/>
  <c r="AI51" i="79"/>
  <c r="AH51" i="79" s="1"/>
  <c r="AD51" i="79"/>
  <c r="AB51" i="79"/>
  <c r="AG51" i="79" s="1"/>
  <c r="W51" i="79"/>
  <c r="U51" i="79"/>
  <c r="T51" i="79" s="1"/>
  <c r="P51" i="79"/>
  <c r="N51" i="79"/>
  <c r="Q51" i="79" s="1"/>
  <c r="AK50" i="79"/>
  <c r="AI50" i="79"/>
  <c r="AD50" i="79"/>
  <c r="AB50" i="79"/>
  <c r="AG50" i="79" s="1"/>
  <c r="W50" i="79"/>
  <c r="U50" i="79"/>
  <c r="T50" i="79" s="1"/>
  <c r="P50" i="79"/>
  <c r="N50" i="79"/>
  <c r="S50" i="79" s="1"/>
  <c r="AK49" i="79"/>
  <c r="AI49" i="79"/>
  <c r="AN49" i="79" s="1"/>
  <c r="AD49" i="79"/>
  <c r="AB49" i="79"/>
  <c r="AE49" i="79" s="1"/>
  <c r="W49" i="79"/>
  <c r="U49" i="79"/>
  <c r="T49" i="79" s="1"/>
  <c r="P49" i="79"/>
  <c r="N49" i="79"/>
  <c r="R49" i="79" s="1"/>
  <c r="R48" i="79"/>
  <c r="AK47" i="79"/>
  <c r="AI47" i="79"/>
  <c r="AL47" i="79" s="1"/>
  <c r="AD47" i="79"/>
  <c r="AB47" i="79"/>
  <c r="W47" i="79"/>
  <c r="U47" i="79"/>
  <c r="T47" i="79" s="1"/>
  <c r="P47" i="79"/>
  <c r="N47" i="79"/>
  <c r="M47" i="79" s="1"/>
  <c r="AK46" i="79"/>
  <c r="AI46" i="79"/>
  <c r="AJ46" i="79" s="1"/>
  <c r="AD46" i="79"/>
  <c r="AB46" i="79"/>
  <c r="AA46" i="79" s="1"/>
  <c r="W46" i="79"/>
  <c r="U46" i="79"/>
  <c r="Z46" i="79" s="1"/>
  <c r="P46" i="79"/>
  <c r="N46" i="79"/>
  <c r="M46" i="79" s="1"/>
  <c r="AK45" i="79"/>
  <c r="AI45" i="79"/>
  <c r="AH45" i="79" s="1"/>
  <c r="AD45" i="79"/>
  <c r="AB45" i="79"/>
  <c r="AC45" i="79" s="1"/>
  <c r="W45" i="79"/>
  <c r="U45" i="79"/>
  <c r="Z45" i="79" s="1"/>
  <c r="P45" i="79"/>
  <c r="N45" i="79"/>
  <c r="AK44" i="79"/>
  <c r="AI44" i="79"/>
  <c r="AN44" i="79" s="1"/>
  <c r="AD44" i="79"/>
  <c r="AB44" i="79"/>
  <c r="AE44" i="79" s="1"/>
  <c r="W44" i="79"/>
  <c r="U44" i="79"/>
  <c r="Z44" i="79" s="1"/>
  <c r="P44" i="79"/>
  <c r="N44" i="79"/>
  <c r="M44" i="79" s="1"/>
  <c r="AK43" i="79"/>
  <c r="AI43" i="79"/>
  <c r="AH43" i="79" s="1"/>
  <c r="AD43" i="79"/>
  <c r="AB43" i="79"/>
  <c r="W43" i="79"/>
  <c r="U43" i="79"/>
  <c r="T43" i="79" s="1"/>
  <c r="P43" i="79"/>
  <c r="N43" i="79"/>
  <c r="O43" i="79" s="1"/>
  <c r="AK41" i="79"/>
  <c r="AI41" i="79"/>
  <c r="AH41" i="79" s="1"/>
  <c r="AD41" i="79"/>
  <c r="AB41" i="79"/>
  <c r="AC41" i="79" s="1"/>
  <c r="W41" i="79"/>
  <c r="U41" i="79"/>
  <c r="X41" i="79" s="1"/>
  <c r="P41" i="79"/>
  <c r="N41" i="79"/>
  <c r="Q41" i="79" s="1"/>
  <c r="AK40" i="79"/>
  <c r="AI40" i="79"/>
  <c r="AD40" i="79"/>
  <c r="AB40" i="79"/>
  <c r="AA40" i="79" s="1"/>
  <c r="W40" i="79"/>
  <c r="U40" i="79"/>
  <c r="Z40" i="79" s="1"/>
  <c r="P40" i="79"/>
  <c r="N40" i="79"/>
  <c r="Q40" i="79" s="1"/>
  <c r="AK39" i="79"/>
  <c r="AI39" i="79"/>
  <c r="AN39" i="79" s="1"/>
  <c r="AD39" i="79"/>
  <c r="AB39" i="79"/>
  <c r="W39" i="79"/>
  <c r="U39" i="79"/>
  <c r="V39" i="79" s="1"/>
  <c r="P39" i="79"/>
  <c r="N39" i="79"/>
  <c r="AK38" i="79"/>
  <c r="AI38" i="79"/>
  <c r="AJ38" i="79" s="1"/>
  <c r="AD38" i="79"/>
  <c r="AB38" i="79"/>
  <c r="AA38" i="79" s="1"/>
  <c r="W38" i="79"/>
  <c r="U38" i="79"/>
  <c r="V38" i="79" s="1"/>
  <c r="P38" i="79"/>
  <c r="N38" i="79"/>
  <c r="R38" i="79" s="1"/>
  <c r="AK37" i="79"/>
  <c r="AI37" i="79"/>
  <c r="AH37" i="79" s="1"/>
  <c r="AD37" i="79"/>
  <c r="AB37" i="79"/>
  <c r="AA37" i="79" s="1"/>
  <c r="W37" i="79"/>
  <c r="U37" i="79"/>
  <c r="X37" i="79" s="1"/>
  <c r="P37" i="79"/>
  <c r="N37" i="79"/>
  <c r="S37" i="79" s="1"/>
  <c r="AK35" i="79"/>
  <c r="AI35" i="79"/>
  <c r="AN35" i="79" s="1"/>
  <c r="AD35" i="79"/>
  <c r="AB35" i="79"/>
  <c r="AF35" i="79" s="1"/>
  <c r="W35" i="79"/>
  <c r="U35" i="79"/>
  <c r="X35" i="79" s="1"/>
  <c r="P35" i="79"/>
  <c r="N35" i="79"/>
  <c r="O35" i="79" s="1"/>
  <c r="AK34" i="79"/>
  <c r="AI34" i="79"/>
  <c r="AJ34" i="79" s="1"/>
  <c r="AD34" i="79"/>
  <c r="AB34" i="79"/>
  <c r="AC34" i="79" s="1"/>
  <c r="W34" i="79"/>
  <c r="U34" i="79"/>
  <c r="Z34" i="79" s="1"/>
  <c r="P34" i="79"/>
  <c r="N34" i="79"/>
  <c r="M34" i="79" s="1"/>
  <c r="AK32" i="79"/>
  <c r="AI32" i="79"/>
  <c r="AH32" i="79" s="1"/>
  <c r="AD32" i="79"/>
  <c r="AB32" i="79"/>
  <c r="AG32" i="79" s="1"/>
  <c r="W32" i="79"/>
  <c r="U32" i="79"/>
  <c r="Z32" i="79" s="1"/>
  <c r="P32" i="79"/>
  <c r="N32" i="79"/>
  <c r="R32" i="79" s="1"/>
  <c r="AK31" i="79"/>
  <c r="AI31" i="79"/>
  <c r="AM31" i="79" s="1"/>
  <c r="AD31" i="79"/>
  <c r="AB31" i="79"/>
  <c r="AE31" i="79" s="1"/>
  <c r="W31" i="79"/>
  <c r="U31" i="79"/>
  <c r="V31" i="79" s="1"/>
  <c r="P31" i="79"/>
  <c r="N31" i="79"/>
  <c r="O31" i="79" s="1"/>
  <c r="AK30" i="79"/>
  <c r="AI30" i="79"/>
  <c r="AJ30" i="79" s="1"/>
  <c r="AD30" i="79"/>
  <c r="AB30" i="79"/>
  <c r="AF30" i="79" s="1"/>
  <c r="W30" i="79"/>
  <c r="U30" i="79"/>
  <c r="T30" i="79" s="1"/>
  <c r="P30" i="79"/>
  <c r="N30" i="79"/>
  <c r="O30" i="79" s="1"/>
  <c r="R33" i="79"/>
  <c r="L18" i="79"/>
  <c r="L17" i="79"/>
  <c r="L15" i="79"/>
  <c r="L14" i="79"/>
  <c r="L13" i="79"/>
  <c r="AK53" i="78"/>
  <c r="AI53" i="78"/>
  <c r="AH53" i="78" s="1"/>
  <c r="AD53" i="78"/>
  <c r="AB53" i="78"/>
  <c r="AA53" i="78" s="1"/>
  <c r="W53" i="78"/>
  <c r="U53" i="78"/>
  <c r="Y53" i="78" s="1"/>
  <c r="P53" i="78"/>
  <c r="N53" i="78"/>
  <c r="Q53" i="78" s="1"/>
  <c r="AK52" i="78"/>
  <c r="AI52" i="78"/>
  <c r="AH52" i="78" s="1"/>
  <c r="AD52" i="78"/>
  <c r="AB52" i="78"/>
  <c r="AF52" i="78" s="1"/>
  <c r="W52" i="78"/>
  <c r="U52" i="78"/>
  <c r="X52" i="78" s="1"/>
  <c r="P52" i="78"/>
  <c r="N52" i="78"/>
  <c r="O52" i="78" s="1"/>
  <c r="AK51" i="78"/>
  <c r="AI51" i="78"/>
  <c r="AJ51" i="78" s="1"/>
  <c r="AD51" i="78"/>
  <c r="AB51" i="78"/>
  <c r="AC51" i="78" s="1"/>
  <c r="W51" i="78"/>
  <c r="U51" i="78"/>
  <c r="T51" i="78" s="1"/>
  <c r="P51" i="78"/>
  <c r="N51" i="78"/>
  <c r="AK50" i="78"/>
  <c r="AI50" i="78"/>
  <c r="AD50" i="78"/>
  <c r="AB50" i="78"/>
  <c r="AA50" i="78" s="1"/>
  <c r="W50" i="78"/>
  <c r="U50" i="78"/>
  <c r="P50" i="78"/>
  <c r="N50" i="78"/>
  <c r="R50" i="78" s="1"/>
  <c r="AK49" i="78"/>
  <c r="AI49" i="78"/>
  <c r="AM49" i="78" s="1"/>
  <c r="AD49" i="78"/>
  <c r="AB49" i="78"/>
  <c r="AE49" i="78" s="1"/>
  <c r="W49" i="78"/>
  <c r="U49" i="78"/>
  <c r="V49" i="78" s="1"/>
  <c r="P49" i="78"/>
  <c r="N49" i="78"/>
  <c r="O49" i="78" s="1"/>
  <c r="AK48" i="78"/>
  <c r="AI48" i="78"/>
  <c r="AJ48" i="78" s="1"/>
  <c r="AD48" i="78"/>
  <c r="AB48" i="78"/>
  <c r="AA48" i="78" s="1"/>
  <c r="W48" i="78"/>
  <c r="U48" i="78"/>
  <c r="P48" i="78"/>
  <c r="N48" i="78"/>
  <c r="M48" i="78" s="1"/>
  <c r="R54" i="78"/>
  <c r="AK46" i="78"/>
  <c r="AI46" i="78"/>
  <c r="AH46" i="78" s="1"/>
  <c r="AD46" i="78"/>
  <c r="AB46" i="78"/>
  <c r="AC46" i="78" s="1"/>
  <c r="W46" i="78"/>
  <c r="U46" i="78"/>
  <c r="Z46" i="78" s="1"/>
  <c r="P46" i="78"/>
  <c r="N46" i="78"/>
  <c r="S46" i="78" s="1"/>
  <c r="AK45" i="78"/>
  <c r="AI45" i="78"/>
  <c r="AD45" i="78"/>
  <c r="AB45" i="78"/>
  <c r="AE45" i="78" s="1"/>
  <c r="W45" i="78"/>
  <c r="U45" i="78"/>
  <c r="Z45" i="78" s="1"/>
  <c r="P45" i="78"/>
  <c r="N45" i="78"/>
  <c r="M45" i="78" s="1"/>
  <c r="AK44" i="78"/>
  <c r="AI44" i="78"/>
  <c r="AH44" i="78" s="1"/>
  <c r="AD44" i="78"/>
  <c r="AB44" i="78"/>
  <c r="AE44" i="78" s="1"/>
  <c r="W44" i="78"/>
  <c r="U44" i="78"/>
  <c r="T44" i="78" s="1"/>
  <c r="P44" i="78"/>
  <c r="N44" i="78"/>
  <c r="O44" i="78" s="1"/>
  <c r="AK43" i="78"/>
  <c r="AI43" i="78"/>
  <c r="AJ43" i="78" s="1"/>
  <c r="AD43" i="78"/>
  <c r="AB43" i="78"/>
  <c r="AG43" i="78" s="1"/>
  <c r="W43" i="78"/>
  <c r="U43" i="78"/>
  <c r="X43" i="78" s="1"/>
  <c r="P43" i="78"/>
  <c r="N43" i="78"/>
  <c r="Q43" i="78" s="1"/>
  <c r="AK42" i="78"/>
  <c r="AI42" i="78"/>
  <c r="AL42" i="78" s="1"/>
  <c r="AD42" i="78"/>
  <c r="AB42" i="78"/>
  <c r="AG42" i="78" s="1"/>
  <c r="W42" i="78"/>
  <c r="U42" i="78"/>
  <c r="Z42" i="78" s="1"/>
  <c r="P42" i="78"/>
  <c r="N42" i="78"/>
  <c r="Q42" i="78" s="1"/>
  <c r="AK40" i="78"/>
  <c r="AI40" i="78"/>
  <c r="AL40" i="78" s="1"/>
  <c r="AD40" i="78"/>
  <c r="AB40" i="78"/>
  <c r="AA40" i="78" s="1"/>
  <c r="W40" i="78"/>
  <c r="U40" i="78"/>
  <c r="V40" i="78" s="1"/>
  <c r="P40" i="78"/>
  <c r="N40" i="78"/>
  <c r="S40" i="78" s="1"/>
  <c r="AK39" i="78"/>
  <c r="AI39" i="78"/>
  <c r="AN39" i="78" s="1"/>
  <c r="AD39" i="78"/>
  <c r="AB39" i="78"/>
  <c r="AG39" i="78" s="1"/>
  <c r="W39" i="78"/>
  <c r="U39" i="78"/>
  <c r="X39" i="78" s="1"/>
  <c r="P39" i="78"/>
  <c r="N39" i="78"/>
  <c r="S39" i="78" s="1"/>
  <c r="AK38" i="78"/>
  <c r="AI38" i="78"/>
  <c r="AN38" i="78" s="1"/>
  <c r="AD38" i="78"/>
  <c r="AB38" i="78"/>
  <c r="AG38" i="78" s="1"/>
  <c r="W38" i="78"/>
  <c r="U38" i="78"/>
  <c r="Y38" i="78" s="1"/>
  <c r="P38" i="78"/>
  <c r="N38" i="78"/>
  <c r="O38" i="78" s="1"/>
  <c r="AK37" i="78"/>
  <c r="AI37" i="78"/>
  <c r="AJ37" i="78" s="1"/>
  <c r="AD37" i="78"/>
  <c r="AB37" i="78"/>
  <c r="AC37" i="78" s="1"/>
  <c r="W37" i="78"/>
  <c r="U37" i="78"/>
  <c r="V37" i="78" s="1"/>
  <c r="P37" i="78"/>
  <c r="N37" i="78"/>
  <c r="S37" i="78" s="1"/>
  <c r="AK36" i="78"/>
  <c r="AI36" i="78"/>
  <c r="AN36" i="78" s="1"/>
  <c r="AD36" i="78"/>
  <c r="AB36" i="78"/>
  <c r="AA36" i="78" s="1"/>
  <c r="W36" i="78"/>
  <c r="U36" i="78"/>
  <c r="Z36" i="78" s="1"/>
  <c r="P36" i="78"/>
  <c r="N36" i="78"/>
  <c r="S36" i="78" s="1"/>
  <c r="AK34" i="78"/>
  <c r="AI34" i="78"/>
  <c r="AN34" i="78" s="1"/>
  <c r="AD34" i="78"/>
  <c r="AB34" i="78"/>
  <c r="AF34" i="78" s="1"/>
  <c r="W34" i="78"/>
  <c r="U34" i="78"/>
  <c r="V34" i="78" s="1"/>
  <c r="P34" i="78"/>
  <c r="N34" i="78"/>
  <c r="O34" i="78" s="1"/>
  <c r="AK33" i="78"/>
  <c r="AI33" i="78"/>
  <c r="AJ33" i="78" s="1"/>
  <c r="AD33" i="78"/>
  <c r="AB33" i="78"/>
  <c r="AC33" i="78" s="1"/>
  <c r="W33" i="78"/>
  <c r="U33" i="78"/>
  <c r="Z33" i="78" s="1"/>
  <c r="P33" i="78"/>
  <c r="N33" i="78"/>
  <c r="M33" i="78" s="1"/>
  <c r="AK32" i="78"/>
  <c r="AI32" i="78"/>
  <c r="AH32" i="78" s="1"/>
  <c r="AD32" i="78"/>
  <c r="AB32" i="78"/>
  <c r="AG32" i="78" s="1"/>
  <c r="W32" i="78"/>
  <c r="U32" i="78"/>
  <c r="Z32" i="78" s="1"/>
  <c r="P32" i="78"/>
  <c r="N32" i="78"/>
  <c r="R32" i="78" s="1"/>
  <c r="AK31" i="78"/>
  <c r="AI31" i="78"/>
  <c r="AM31" i="78" s="1"/>
  <c r="AD31" i="78"/>
  <c r="AB31" i="78"/>
  <c r="AG31" i="78" s="1"/>
  <c r="W31" i="78"/>
  <c r="U31" i="78"/>
  <c r="V31" i="78" s="1"/>
  <c r="P31" i="78"/>
  <c r="N31" i="78"/>
  <c r="O31" i="78" s="1"/>
  <c r="AK30" i="78"/>
  <c r="AI30" i="78"/>
  <c r="AJ30" i="78" s="1"/>
  <c r="AD30" i="78"/>
  <c r="AB30" i="78"/>
  <c r="AG30" i="78" s="1"/>
  <c r="W30" i="78"/>
  <c r="U30" i="78"/>
  <c r="T30" i="78" s="1"/>
  <c r="P30" i="78"/>
  <c r="N30" i="78"/>
  <c r="S30" i="78" s="1"/>
  <c r="L18" i="78"/>
  <c r="L17" i="78"/>
  <c r="L15" i="78"/>
  <c r="L14" i="78"/>
  <c r="L13" i="78"/>
  <c r="R72" i="77"/>
  <c r="R68" i="77"/>
  <c r="AK54" i="77"/>
  <c r="AI54" i="77"/>
  <c r="AN54" i="77" s="1"/>
  <c r="AD54" i="77"/>
  <c r="AB54" i="77"/>
  <c r="AF54" i="77" s="1"/>
  <c r="Z54" i="77"/>
  <c r="W54" i="77"/>
  <c r="U54" i="77"/>
  <c r="X54" i="77" s="1"/>
  <c r="P54" i="77"/>
  <c r="N54" i="77"/>
  <c r="O54" i="77" s="1"/>
  <c r="R46" i="77"/>
  <c r="R41" i="77"/>
  <c r="R36" i="77"/>
  <c r="AK59" i="77"/>
  <c r="AI59" i="77"/>
  <c r="AH59" i="77" s="1"/>
  <c r="AD59" i="77"/>
  <c r="AB59" i="77"/>
  <c r="AG59" i="77" s="1"/>
  <c r="W59" i="77"/>
  <c r="U59" i="77"/>
  <c r="P59" i="77"/>
  <c r="N59" i="77"/>
  <c r="O59" i="77" s="1"/>
  <c r="AK58" i="77"/>
  <c r="AI58" i="77"/>
  <c r="AJ58" i="77" s="1"/>
  <c r="AD58" i="77"/>
  <c r="AB58" i="77"/>
  <c r="AC58" i="77" s="1"/>
  <c r="W58" i="77"/>
  <c r="U58" i="77"/>
  <c r="T58" i="77" s="1"/>
  <c r="P58" i="77"/>
  <c r="N58" i="77"/>
  <c r="M58" i="77" s="1"/>
  <c r="AK57" i="77"/>
  <c r="AI57" i="77"/>
  <c r="AH57" i="77" s="1"/>
  <c r="AD57" i="77"/>
  <c r="AB57" i="77"/>
  <c r="AE57" i="77" s="1"/>
  <c r="W57" i="77"/>
  <c r="U57" i="77"/>
  <c r="T57" i="77" s="1"/>
  <c r="P57" i="77"/>
  <c r="N57" i="77"/>
  <c r="S57" i="77" s="1"/>
  <c r="AK56" i="77"/>
  <c r="AI56" i="77"/>
  <c r="AN56" i="77" s="1"/>
  <c r="AD56" i="77"/>
  <c r="AB56" i="77"/>
  <c r="W56" i="77"/>
  <c r="U56" i="77"/>
  <c r="V56" i="77" s="1"/>
  <c r="P56" i="77"/>
  <c r="N56" i="77"/>
  <c r="O56" i="77" s="1"/>
  <c r="AK55" i="77"/>
  <c r="AI55" i="77"/>
  <c r="AJ55" i="77" s="1"/>
  <c r="AD55" i="77"/>
  <c r="AB55" i="77"/>
  <c r="AC55" i="77" s="1"/>
  <c r="W55" i="77"/>
  <c r="U55" i="77"/>
  <c r="T55" i="77" s="1"/>
  <c r="P55" i="77"/>
  <c r="N55" i="77"/>
  <c r="Q55" i="77" s="1"/>
  <c r="AK53" i="77"/>
  <c r="AI53" i="77"/>
  <c r="AJ53" i="77" s="1"/>
  <c r="AD53" i="77"/>
  <c r="AB53" i="77"/>
  <c r="W53" i="77"/>
  <c r="U53" i="77"/>
  <c r="Z53" i="77" s="1"/>
  <c r="P53" i="77"/>
  <c r="N53" i="77"/>
  <c r="AK52" i="77"/>
  <c r="AI52" i="77"/>
  <c r="AD52" i="77"/>
  <c r="AB52" i="77"/>
  <c r="AA52" i="77" s="1"/>
  <c r="W52" i="77"/>
  <c r="U52" i="77"/>
  <c r="V52" i="77" s="1"/>
  <c r="P52" i="77"/>
  <c r="N52" i="77"/>
  <c r="O52" i="77" s="1"/>
  <c r="AK51" i="77"/>
  <c r="AI51" i="77"/>
  <c r="AJ51" i="77" s="1"/>
  <c r="AD51" i="77"/>
  <c r="AB51" i="77"/>
  <c r="AA51" i="77" s="1"/>
  <c r="W51" i="77"/>
  <c r="U51" i="77"/>
  <c r="P51" i="77"/>
  <c r="N51" i="77"/>
  <c r="M51" i="77" s="1"/>
  <c r="R50" i="77"/>
  <c r="AK76" i="77"/>
  <c r="AI76" i="77"/>
  <c r="AL76" i="77" s="1"/>
  <c r="AD76" i="77"/>
  <c r="AB76" i="77"/>
  <c r="W76" i="77"/>
  <c r="U76" i="77"/>
  <c r="T76" i="77" s="1"/>
  <c r="P76" i="77"/>
  <c r="N76" i="77"/>
  <c r="S76" i="77" s="1"/>
  <c r="AK75" i="77"/>
  <c r="AI75" i="77"/>
  <c r="AN75" i="77" s="1"/>
  <c r="AD75" i="77"/>
  <c r="AB75" i="77"/>
  <c r="W75" i="77"/>
  <c r="U75" i="77"/>
  <c r="X75" i="77" s="1"/>
  <c r="P75" i="77"/>
  <c r="N75" i="77"/>
  <c r="M75" i="77" s="1"/>
  <c r="AK74" i="77"/>
  <c r="AI74" i="77"/>
  <c r="AH74" i="77" s="1"/>
  <c r="AD74" i="77"/>
  <c r="AB74" i="77"/>
  <c r="AC74" i="77" s="1"/>
  <c r="W74" i="77"/>
  <c r="U74" i="77"/>
  <c r="T74" i="77" s="1"/>
  <c r="P74" i="77"/>
  <c r="N74" i="77"/>
  <c r="Q74" i="77" s="1"/>
  <c r="AK73" i="77"/>
  <c r="AI73" i="77"/>
  <c r="AD73" i="77"/>
  <c r="AB73" i="77"/>
  <c r="AA73" i="77" s="1"/>
  <c r="W73" i="77"/>
  <c r="U73" i="77"/>
  <c r="T73" i="77" s="1"/>
  <c r="P73" i="77"/>
  <c r="N73" i="77"/>
  <c r="M73" i="77" s="1"/>
  <c r="AK71" i="77"/>
  <c r="AI71" i="77"/>
  <c r="AH71" i="77" s="1"/>
  <c r="AD71" i="77"/>
  <c r="AB71" i="77"/>
  <c r="AE71" i="77" s="1"/>
  <c r="W71" i="77"/>
  <c r="U71" i="77"/>
  <c r="T71" i="77" s="1"/>
  <c r="P71" i="77"/>
  <c r="N71" i="77"/>
  <c r="AK70" i="77"/>
  <c r="AI70" i="77"/>
  <c r="AD70" i="77"/>
  <c r="AB70" i="77"/>
  <c r="AA70" i="77" s="1"/>
  <c r="W70" i="77"/>
  <c r="U70" i="77"/>
  <c r="V70" i="77" s="1"/>
  <c r="P70" i="77"/>
  <c r="N70" i="77"/>
  <c r="M70" i="77" s="1"/>
  <c r="AK69" i="77"/>
  <c r="AI69" i="77"/>
  <c r="AN69" i="77" s="1"/>
  <c r="AD69" i="77"/>
  <c r="AB69" i="77"/>
  <c r="AA69" i="77" s="1"/>
  <c r="W69" i="77"/>
  <c r="U69" i="77"/>
  <c r="T69" i="77" s="1"/>
  <c r="P69" i="77"/>
  <c r="N69" i="77"/>
  <c r="Q69" i="77" s="1"/>
  <c r="AK67" i="77"/>
  <c r="AI67" i="77"/>
  <c r="AL67" i="77" s="1"/>
  <c r="AD67" i="77"/>
  <c r="AB67" i="77"/>
  <c r="AA67" i="77" s="1"/>
  <c r="W67" i="77"/>
  <c r="U67" i="77"/>
  <c r="P67" i="77"/>
  <c r="N67" i="77"/>
  <c r="R67" i="77" s="1"/>
  <c r="AK66" i="77"/>
  <c r="AI66" i="77"/>
  <c r="AJ66" i="77" s="1"/>
  <c r="AD66" i="77"/>
  <c r="AB66" i="77"/>
  <c r="AE66" i="77" s="1"/>
  <c r="W66" i="77"/>
  <c r="U66" i="77"/>
  <c r="X66" i="77" s="1"/>
  <c r="P66" i="77"/>
  <c r="N66" i="77"/>
  <c r="S66" i="77" s="1"/>
  <c r="AK65" i="77"/>
  <c r="AI65" i="77"/>
  <c r="AN65" i="77" s="1"/>
  <c r="AD65" i="77"/>
  <c r="AB65" i="77"/>
  <c r="AF65" i="77" s="1"/>
  <c r="W65" i="77"/>
  <c r="U65" i="77"/>
  <c r="T65" i="77" s="1"/>
  <c r="P65" i="77"/>
  <c r="N65" i="77"/>
  <c r="S65" i="77" s="1"/>
  <c r="AK64" i="77"/>
  <c r="AI64" i="77"/>
  <c r="AN64" i="77" s="1"/>
  <c r="AD64" i="77"/>
  <c r="AB64" i="77"/>
  <c r="AC64" i="77" s="1"/>
  <c r="W64" i="77"/>
  <c r="U64" i="77"/>
  <c r="T64" i="77" s="1"/>
  <c r="P64" i="77"/>
  <c r="N64" i="77"/>
  <c r="M64" i="77" s="1"/>
  <c r="AK63" i="77"/>
  <c r="AI63" i="77"/>
  <c r="AH63" i="77" s="1"/>
  <c r="AD63" i="77"/>
  <c r="AB63" i="77"/>
  <c r="AA63" i="77" s="1"/>
  <c r="W63" i="77"/>
  <c r="U63" i="77"/>
  <c r="Z63" i="77" s="1"/>
  <c r="P63" i="77"/>
  <c r="N63" i="77"/>
  <c r="R63" i="77" s="1"/>
  <c r="AK62" i="77"/>
  <c r="AI62" i="77"/>
  <c r="AM62" i="77" s="1"/>
  <c r="AD62" i="77"/>
  <c r="AB62" i="77"/>
  <c r="AC62" i="77" s="1"/>
  <c r="W62" i="77"/>
  <c r="U62" i="77"/>
  <c r="T62" i="77" s="1"/>
  <c r="P62" i="77"/>
  <c r="N62" i="77"/>
  <c r="O62" i="77" s="1"/>
  <c r="AK61" i="77"/>
  <c r="AI61" i="77"/>
  <c r="AJ61" i="77" s="1"/>
  <c r="AD61" i="77"/>
  <c r="AB61" i="77"/>
  <c r="AA61" i="77" s="1"/>
  <c r="W61" i="77"/>
  <c r="U61" i="77"/>
  <c r="T61" i="77" s="1"/>
  <c r="P61" i="77"/>
  <c r="N61" i="77"/>
  <c r="R60" i="77"/>
  <c r="AK49" i="77"/>
  <c r="AI49" i="77"/>
  <c r="AH49" i="77" s="1"/>
  <c r="AD49" i="77"/>
  <c r="AB49" i="77"/>
  <c r="AE49" i="77" s="1"/>
  <c r="W49" i="77"/>
  <c r="U49" i="77"/>
  <c r="V49" i="77" s="1"/>
  <c r="P49" i="77"/>
  <c r="N49" i="77"/>
  <c r="S49" i="77" s="1"/>
  <c r="AK48" i="77"/>
  <c r="AI48" i="77"/>
  <c r="AN48" i="77" s="1"/>
  <c r="AD48" i="77"/>
  <c r="AB48" i="77"/>
  <c r="AA48" i="77" s="1"/>
  <c r="W48" i="77"/>
  <c r="U48" i="77"/>
  <c r="T48" i="77" s="1"/>
  <c r="P48" i="77"/>
  <c r="N48" i="77"/>
  <c r="S48" i="77" s="1"/>
  <c r="AK47" i="77"/>
  <c r="AI47" i="77"/>
  <c r="AN47" i="77" s="1"/>
  <c r="AD47" i="77"/>
  <c r="AB47" i="77"/>
  <c r="AC47" i="77" s="1"/>
  <c r="W47" i="77"/>
  <c r="U47" i="77"/>
  <c r="Z47" i="77" s="1"/>
  <c r="P47" i="77"/>
  <c r="N47" i="77"/>
  <c r="Q47" i="77" s="1"/>
  <c r="AK45" i="77"/>
  <c r="AI45" i="77"/>
  <c r="AL45" i="77" s="1"/>
  <c r="AD45" i="77"/>
  <c r="AB45" i="77"/>
  <c r="AC45" i="77" s="1"/>
  <c r="W45" i="77"/>
  <c r="U45" i="77"/>
  <c r="V45" i="77" s="1"/>
  <c r="P45" i="77"/>
  <c r="N45" i="77"/>
  <c r="M45" i="77" s="1"/>
  <c r="AK44" i="77"/>
  <c r="AI44" i="77"/>
  <c r="AH44" i="77" s="1"/>
  <c r="AD44" i="77"/>
  <c r="AB44" i="77"/>
  <c r="AE44" i="77" s="1"/>
  <c r="W44" i="77"/>
  <c r="U44" i="77"/>
  <c r="Z44" i="77" s="1"/>
  <c r="P44" i="77"/>
  <c r="N44" i="77"/>
  <c r="R44" i="77" s="1"/>
  <c r="AK43" i="77"/>
  <c r="AI43" i="77"/>
  <c r="AM43" i="77" s="1"/>
  <c r="AD43" i="77"/>
  <c r="AB43" i="77"/>
  <c r="AE43" i="77" s="1"/>
  <c r="W43" i="77"/>
  <c r="U43" i="77"/>
  <c r="X43" i="77" s="1"/>
  <c r="P43" i="77"/>
  <c r="N43" i="77"/>
  <c r="O43" i="77" s="1"/>
  <c r="AK42" i="77"/>
  <c r="AI42" i="77"/>
  <c r="AJ42" i="77" s="1"/>
  <c r="AD42" i="77"/>
  <c r="AB42" i="77"/>
  <c r="AC42" i="77" s="1"/>
  <c r="W42" i="77"/>
  <c r="U42" i="77"/>
  <c r="T42" i="77" s="1"/>
  <c r="P42" i="77"/>
  <c r="N42" i="77"/>
  <c r="R42" i="77" s="1"/>
  <c r="AK40" i="77"/>
  <c r="AI40" i="77"/>
  <c r="AM40" i="77" s="1"/>
  <c r="AD40" i="77"/>
  <c r="AB40" i="77"/>
  <c r="AG40" i="77" s="1"/>
  <c r="W40" i="77"/>
  <c r="U40" i="77"/>
  <c r="Y40" i="77" s="1"/>
  <c r="P40" i="77"/>
  <c r="N40" i="77"/>
  <c r="M40" i="77" s="1"/>
  <c r="AK39" i="77"/>
  <c r="AI39" i="77"/>
  <c r="AH39" i="77" s="1"/>
  <c r="AD39" i="77"/>
  <c r="AB39" i="77"/>
  <c r="AA39" i="77" s="1"/>
  <c r="W39" i="77"/>
  <c r="U39" i="77"/>
  <c r="Z39" i="77" s="1"/>
  <c r="P39" i="77"/>
  <c r="N39" i="77"/>
  <c r="R39" i="77" s="1"/>
  <c r="AK38" i="77"/>
  <c r="AI38" i="77"/>
  <c r="AM38" i="77" s="1"/>
  <c r="AD38" i="77"/>
  <c r="AB38" i="77"/>
  <c r="AE38" i="77" s="1"/>
  <c r="W38" i="77"/>
  <c r="U38" i="77"/>
  <c r="V38" i="77" s="1"/>
  <c r="P38" i="77"/>
  <c r="N38" i="77"/>
  <c r="O38" i="77" s="1"/>
  <c r="AK37" i="77"/>
  <c r="AI37" i="77"/>
  <c r="AJ37" i="77" s="1"/>
  <c r="AD37" i="77"/>
  <c r="AB37" i="77"/>
  <c r="AE37" i="77" s="1"/>
  <c r="W37" i="77"/>
  <c r="U37" i="77"/>
  <c r="T37" i="77" s="1"/>
  <c r="P37" i="77"/>
  <c r="N37" i="77"/>
  <c r="M37" i="77" s="1"/>
  <c r="AK35" i="77"/>
  <c r="AI35" i="77"/>
  <c r="AH35" i="77" s="1"/>
  <c r="AD35" i="77"/>
  <c r="AB35" i="77"/>
  <c r="AG35" i="77" s="1"/>
  <c r="W35" i="77"/>
  <c r="U35" i="77"/>
  <c r="Z35" i="77" s="1"/>
  <c r="P35" i="77"/>
  <c r="N35" i="77"/>
  <c r="Q35" i="77" s="1"/>
  <c r="AK34" i="77"/>
  <c r="AI34" i="77"/>
  <c r="AL34" i="77" s="1"/>
  <c r="AD34" i="77"/>
  <c r="AB34" i="77"/>
  <c r="AG34" i="77" s="1"/>
  <c r="W34" i="77"/>
  <c r="U34" i="77"/>
  <c r="V34" i="77" s="1"/>
  <c r="P34" i="77"/>
  <c r="N34" i="77"/>
  <c r="S34" i="77" s="1"/>
  <c r="AK33" i="77"/>
  <c r="AI33" i="77"/>
  <c r="AN33" i="77" s="1"/>
  <c r="AD33" i="77"/>
  <c r="AB33" i="77"/>
  <c r="AA33" i="77" s="1"/>
  <c r="W33" i="77"/>
  <c r="U33" i="77"/>
  <c r="T33" i="77" s="1"/>
  <c r="P33" i="77"/>
  <c r="N33" i="77"/>
  <c r="S33" i="77" s="1"/>
  <c r="AK32" i="77"/>
  <c r="AI32" i="77"/>
  <c r="AN32" i="77" s="1"/>
  <c r="AD32" i="77"/>
  <c r="AB32" i="77"/>
  <c r="AG32" i="77" s="1"/>
  <c r="W32" i="77"/>
  <c r="U32" i="77"/>
  <c r="X32" i="77" s="1"/>
  <c r="P32" i="77"/>
  <c r="N32" i="77"/>
  <c r="Q32" i="77" s="1"/>
  <c r="AK31" i="77"/>
  <c r="AI31" i="77"/>
  <c r="AL31" i="77" s="1"/>
  <c r="AD31" i="77"/>
  <c r="AB31" i="77"/>
  <c r="AC31" i="77" s="1"/>
  <c r="W31" i="77"/>
  <c r="U31" i="77"/>
  <c r="T31" i="77" s="1"/>
  <c r="P31" i="77"/>
  <c r="N31" i="77"/>
  <c r="M31" i="77" s="1"/>
  <c r="R30" i="77"/>
  <c r="L18" i="77"/>
  <c r="L17" i="77"/>
  <c r="L15" i="77"/>
  <c r="L14" i="77"/>
  <c r="L13" i="77"/>
  <c r="AK63" i="76"/>
  <c r="AI63" i="76"/>
  <c r="AN63" i="76" s="1"/>
  <c r="AD63" i="76"/>
  <c r="AB63" i="76"/>
  <c r="AF63" i="76" s="1"/>
  <c r="W63" i="76"/>
  <c r="U63" i="76"/>
  <c r="X63" i="76" s="1"/>
  <c r="T63" i="76"/>
  <c r="P63" i="76"/>
  <c r="N63" i="76"/>
  <c r="S63" i="76" s="1"/>
  <c r="AK62" i="76"/>
  <c r="AI62" i="76"/>
  <c r="AN62" i="76" s="1"/>
  <c r="AH62" i="76"/>
  <c r="AD62" i="76"/>
  <c r="AB62" i="76"/>
  <c r="AC62" i="76" s="1"/>
  <c r="Z62" i="76"/>
  <c r="W62" i="76"/>
  <c r="U62" i="76"/>
  <c r="Y62" i="76" s="1"/>
  <c r="P62" i="76"/>
  <c r="N62" i="76"/>
  <c r="M62" i="76" s="1"/>
  <c r="AK61" i="76"/>
  <c r="AI61" i="76"/>
  <c r="AH61" i="76" s="1"/>
  <c r="AD61" i="76"/>
  <c r="AC61" i="76"/>
  <c r="AB61" i="76"/>
  <c r="AG61" i="76" s="1"/>
  <c r="AA61" i="76"/>
  <c r="W61" i="76"/>
  <c r="U61" i="76"/>
  <c r="Z61" i="76" s="1"/>
  <c r="P61" i="76"/>
  <c r="N61" i="76"/>
  <c r="R61" i="76" s="1"/>
  <c r="AK60" i="76"/>
  <c r="AI60" i="76"/>
  <c r="AM60" i="76" s="1"/>
  <c r="AD60" i="76"/>
  <c r="AB60" i="76"/>
  <c r="AE60" i="76" s="1"/>
  <c r="AA60" i="76"/>
  <c r="W60" i="76"/>
  <c r="U60" i="76"/>
  <c r="Z60" i="76" s="1"/>
  <c r="P60" i="76"/>
  <c r="N60" i="76"/>
  <c r="O60" i="76" s="1"/>
  <c r="AK59" i="76"/>
  <c r="AI59" i="76"/>
  <c r="AJ59" i="76" s="1"/>
  <c r="AD59" i="76"/>
  <c r="AB59" i="76"/>
  <c r="AA59" i="76" s="1"/>
  <c r="W59" i="76"/>
  <c r="U59" i="76"/>
  <c r="T59" i="76" s="1"/>
  <c r="S59" i="76"/>
  <c r="P59" i="76"/>
  <c r="N59" i="76"/>
  <c r="R59" i="76" s="1"/>
  <c r="AK58" i="76"/>
  <c r="AI58" i="76"/>
  <c r="AM58" i="76" s="1"/>
  <c r="AD58" i="76"/>
  <c r="AB58" i="76"/>
  <c r="AG58" i="76" s="1"/>
  <c r="AA58" i="76"/>
  <c r="W58" i="76"/>
  <c r="U58" i="76"/>
  <c r="Y58" i="76" s="1"/>
  <c r="P58" i="76"/>
  <c r="N58" i="76"/>
  <c r="Q58" i="76" s="1"/>
  <c r="M58" i="76"/>
  <c r="AK57" i="76"/>
  <c r="AI57" i="76"/>
  <c r="AL57" i="76" s="1"/>
  <c r="AD57" i="76"/>
  <c r="AB57" i="76"/>
  <c r="AG57" i="76" s="1"/>
  <c r="W57" i="76"/>
  <c r="U57" i="76"/>
  <c r="V57" i="76" s="1"/>
  <c r="P57" i="76"/>
  <c r="N57" i="76"/>
  <c r="M57" i="76" s="1"/>
  <c r="R56" i="76"/>
  <c r="L65" i="76"/>
  <c r="N65" i="76"/>
  <c r="M65" i="76" s="1"/>
  <c r="P65" i="76"/>
  <c r="U65" i="76"/>
  <c r="T65" i="76" s="1"/>
  <c r="W65" i="76"/>
  <c r="AB65" i="76"/>
  <c r="AC65" i="76" s="1"/>
  <c r="AD65" i="76"/>
  <c r="AI65" i="76"/>
  <c r="AJ65" i="76" s="1"/>
  <c r="AK65" i="76"/>
  <c r="L66" i="76"/>
  <c r="N66" i="76"/>
  <c r="O66" i="76" s="1"/>
  <c r="P66" i="76"/>
  <c r="U66" i="76"/>
  <c r="T66" i="76" s="1"/>
  <c r="W66" i="76"/>
  <c r="AB66" i="76"/>
  <c r="AE66" i="76" s="1"/>
  <c r="AD66" i="76"/>
  <c r="AI66" i="76"/>
  <c r="AN66" i="76" s="1"/>
  <c r="AK66" i="76"/>
  <c r="L67" i="76"/>
  <c r="N67" i="76"/>
  <c r="S67" i="76" s="1"/>
  <c r="P67" i="76"/>
  <c r="U67" i="76"/>
  <c r="Z67" i="76" s="1"/>
  <c r="W67" i="76"/>
  <c r="AB67" i="76"/>
  <c r="AA67" i="76" s="1"/>
  <c r="AD67" i="76"/>
  <c r="AI67" i="76"/>
  <c r="AN67" i="76" s="1"/>
  <c r="AK67" i="76"/>
  <c r="L68" i="76"/>
  <c r="N68" i="76"/>
  <c r="S68" i="76" s="1"/>
  <c r="P68" i="76"/>
  <c r="U68" i="76"/>
  <c r="V68" i="76" s="1"/>
  <c r="W68" i="76"/>
  <c r="AB68" i="76"/>
  <c r="AC68" i="76" s="1"/>
  <c r="AD68" i="76"/>
  <c r="AI68" i="76"/>
  <c r="AL68" i="76" s="1"/>
  <c r="AK68" i="76"/>
  <c r="L69" i="76"/>
  <c r="N69" i="76"/>
  <c r="Q69" i="76" s="1"/>
  <c r="P69" i="76"/>
  <c r="U69" i="76"/>
  <c r="X69" i="76" s="1"/>
  <c r="W69" i="76"/>
  <c r="AB69" i="76"/>
  <c r="AG69" i="76" s="1"/>
  <c r="AD69" i="76"/>
  <c r="AI69" i="76"/>
  <c r="AN69" i="76" s="1"/>
  <c r="AK69" i="76"/>
  <c r="L70" i="76"/>
  <c r="N70" i="76"/>
  <c r="S70" i="76" s="1"/>
  <c r="P70" i="76"/>
  <c r="U70" i="76"/>
  <c r="T70" i="76" s="1"/>
  <c r="W70" i="76"/>
  <c r="AB70" i="76"/>
  <c r="AC70" i="76" s="1"/>
  <c r="AD70" i="76"/>
  <c r="AI70" i="76"/>
  <c r="AJ70" i="76" s="1"/>
  <c r="AK70" i="76"/>
  <c r="L71" i="76"/>
  <c r="N71" i="76"/>
  <c r="O71" i="76" s="1"/>
  <c r="P71" i="76"/>
  <c r="U71" i="76"/>
  <c r="Z71" i="76" s="1"/>
  <c r="W71" i="76"/>
  <c r="AB71" i="76"/>
  <c r="AE71" i="76" s="1"/>
  <c r="AD71" i="76"/>
  <c r="AI71" i="76"/>
  <c r="AL71" i="76" s="1"/>
  <c r="AK71" i="76"/>
  <c r="L72" i="76"/>
  <c r="N72" i="76"/>
  <c r="Q72" i="76" s="1"/>
  <c r="P72" i="76"/>
  <c r="U72" i="76"/>
  <c r="Z72" i="76" s="1"/>
  <c r="W72" i="76"/>
  <c r="AB72" i="76"/>
  <c r="AG72" i="76" s="1"/>
  <c r="AD72" i="76"/>
  <c r="AI72" i="76"/>
  <c r="AH72" i="76" s="1"/>
  <c r="AK72" i="76"/>
  <c r="L73" i="76"/>
  <c r="N73" i="76"/>
  <c r="M73" i="76" s="1"/>
  <c r="P73" i="76"/>
  <c r="U73" i="76"/>
  <c r="V73" i="76" s="1"/>
  <c r="W73" i="76"/>
  <c r="AB73" i="76"/>
  <c r="AC73" i="76" s="1"/>
  <c r="AD73" i="76"/>
  <c r="AI73" i="76"/>
  <c r="AN73" i="76" s="1"/>
  <c r="AK73" i="76"/>
  <c r="L74" i="76"/>
  <c r="N74" i="76"/>
  <c r="S74" i="76" s="1"/>
  <c r="P74" i="76"/>
  <c r="U74" i="76"/>
  <c r="X74" i="76" s="1"/>
  <c r="W74" i="76"/>
  <c r="AB74" i="76"/>
  <c r="AE74" i="76" s="1"/>
  <c r="AD74" i="76"/>
  <c r="AI74" i="76"/>
  <c r="AN74" i="76" s="1"/>
  <c r="AK74" i="76"/>
  <c r="L75" i="76"/>
  <c r="N75" i="76"/>
  <c r="S75" i="76" s="1"/>
  <c r="P75" i="76"/>
  <c r="U75" i="76"/>
  <c r="Z75" i="76" s="1"/>
  <c r="W75" i="76"/>
  <c r="AB75" i="76"/>
  <c r="AA75" i="76" s="1"/>
  <c r="AD75" i="76"/>
  <c r="AI75" i="76"/>
  <c r="AJ75" i="76" s="1"/>
  <c r="AK75" i="76"/>
  <c r="L76" i="76"/>
  <c r="N76" i="76"/>
  <c r="O76" i="76" s="1"/>
  <c r="P76" i="76"/>
  <c r="U76" i="76"/>
  <c r="V76" i="76" s="1"/>
  <c r="W76" i="76"/>
  <c r="AB76" i="76"/>
  <c r="AG76" i="76" s="1"/>
  <c r="AD76" i="76"/>
  <c r="AI76" i="76"/>
  <c r="AL76" i="76" s="1"/>
  <c r="AK76" i="76"/>
  <c r="L77" i="76"/>
  <c r="N77" i="76"/>
  <c r="Q77" i="76" s="1"/>
  <c r="P77" i="76"/>
  <c r="U77" i="76"/>
  <c r="X77" i="76" s="1"/>
  <c r="W77" i="76"/>
  <c r="AB77" i="76"/>
  <c r="AG77" i="76" s="1"/>
  <c r="AD77" i="76"/>
  <c r="AI77" i="76"/>
  <c r="AN77" i="76" s="1"/>
  <c r="AK77" i="76"/>
  <c r="L78" i="76"/>
  <c r="N78" i="76"/>
  <c r="S78" i="76" s="1"/>
  <c r="P78" i="76"/>
  <c r="U78" i="76"/>
  <c r="T78" i="76" s="1"/>
  <c r="W78" i="76"/>
  <c r="AB78" i="76"/>
  <c r="AF78" i="76" s="1"/>
  <c r="AD78" i="76"/>
  <c r="AI78" i="76"/>
  <c r="AJ78" i="76" s="1"/>
  <c r="AK78" i="76"/>
  <c r="L79" i="76"/>
  <c r="N79" i="76"/>
  <c r="O79" i="76" s="1"/>
  <c r="P79" i="76"/>
  <c r="U79" i="76"/>
  <c r="Z79" i="76" s="1"/>
  <c r="W79" i="76"/>
  <c r="AB79" i="76"/>
  <c r="AE79" i="76" s="1"/>
  <c r="AD79" i="76"/>
  <c r="AI79" i="76"/>
  <c r="AL79" i="76" s="1"/>
  <c r="AK79" i="76"/>
  <c r="L80" i="76"/>
  <c r="N80" i="76"/>
  <c r="Q80" i="76" s="1"/>
  <c r="P80" i="76"/>
  <c r="U80" i="76"/>
  <c r="Z80" i="76" s="1"/>
  <c r="W80" i="76"/>
  <c r="AB80" i="76"/>
  <c r="AG80" i="76" s="1"/>
  <c r="AD80" i="76"/>
  <c r="AI80" i="76"/>
  <c r="AH80" i="76" s="1"/>
  <c r="AK80" i="76"/>
  <c r="L81" i="76"/>
  <c r="N81" i="76"/>
  <c r="M81" i="76" s="1"/>
  <c r="P81" i="76"/>
  <c r="U81" i="76"/>
  <c r="V81" i="76" s="1"/>
  <c r="W81" i="76"/>
  <c r="AB81" i="76"/>
  <c r="AC81" i="76" s="1"/>
  <c r="AD81" i="76"/>
  <c r="AI81" i="76"/>
  <c r="AN81" i="76" s="1"/>
  <c r="AK81" i="76"/>
  <c r="L82" i="76"/>
  <c r="N82" i="76"/>
  <c r="S82" i="76" s="1"/>
  <c r="P82" i="76"/>
  <c r="U82" i="76"/>
  <c r="X82" i="76" s="1"/>
  <c r="W82" i="76"/>
  <c r="AB82" i="76"/>
  <c r="AE82" i="76" s="1"/>
  <c r="AC82" i="76"/>
  <c r="AD82" i="76"/>
  <c r="AI82" i="76"/>
  <c r="AN82" i="76" s="1"/>
  <c r="AK82" i="76"/>
  <c r="L83" i="76"/>
  <c r="N83" i="76"/>
  <c r="S83" i="76" s="1"/>
  <c r="P83" i="76"/>
  <c r="U83" i="76"/>
  <c r="Z83" i="76" s="1"/>
  <c r="W83" i="76"/>
  <c r="AB83" i="76"/>
  <c r="AA83" i="76" s="1"/>
  <c r="AD83" i="76"/>
  <c r="AI83" i="76"/>
  <c r="AH83" i="76" s="1"/>
  <c r="AK83" i="76"/>
  <c r="L84" i="76"/>
  <c r="N84" i="76"/>
  <c r="M84" i="76" s="1"/>
  <c r="P84" i="76"/>
  <c r="U84" i="76"/>
  <c r="V84" i="76" s="1"/>
  <c r="W84" i="76"/>
  <c r="AB84" i="76"/>
  <c r="AG84" i="76" s="1"/>
  <c r="AD84" i="76"/>
  <c r="AI84" i="76"/>
  <c r="AL84" i="76" s="1"/>
  <c r="AK84" i="76"/>
  <c r="L85" i="76"/>
  <c r="N85" i="76"/>
  <c r="Q85" i="76" s="1"/>
  <c r="P85" i="76"/>
  <c r="U85" i="76"/>
  <c r="X85" i="76" s="1"/>
  <c r="W85" i="76"/>
  <c r="AB85" i="76"/>
  <c r="AG85" i="76" s="1"/>
  <c r="AD85" i="76"/>
  <c r="AI85" i="76"/>
  <c r="AN85" i="76" s="1"/>
  <c r="AK85" i="76"/>
  <c r="L86" i="76"/>
  <c r="N86" i="76"/>
  <c r="S86" i="76" s="1"/>
  <c r="P86" i="76"/>
  <c r="U86" i="76"/>
  <c r="T86" i="76" s="1"/>
  <c r="W86" i="76"/>
  <c r="AB86" i="76"/>
  <c r="AF86" i="76" s="1"/>
  <c r="AD86" i="76"/>
  <c r="AI86" i="76"/>
  <c r="AJ86" i="76" s="1"/>
  <c r="AK86" i="76"/>
  <c r="L87" i="76"/>
  <c r="N87" i="76"/>
  <c r="O87" i="76" s="1"/>
  <c r="P87" i="76"/>
  <c r="U87" i="76"/>
  <c r="Z87" i="76" s="1"/>
  <c r="W87" i="76"/>
  <c r="AB87" i="76"/>
  <c r="AE87" i="76" s="1"/>
  <c r="AD87" i="76"/>
  <c r="AI87" i="76"/>
  <c r="AL87" i="76" s="1"/>
  <c r="AK87" i="76"/>
  <c r="L88" i="76"/>
  <c r="N88" i="76"/>
  <c r="Q88" i="76" s="1"/>
  <c r="P88" i="76"/>
  <c r="U88" i="76"/>
  <c r="Z88" i="76" s="1"/>
  <c r="W88" i="76"/>
  <c r="AB88" i="76"/>
  <c r="AG88" i="76" s="1"/>
  <c r="AD88" i="76"/>
  <c r="AI88" i="76"/>
  <c r="AH88" i="76" s="1"/>
  <c r="AK88" i="76"/>
  <c r="L89" i="76"/>
  <c r="N89" i="76"/>
  <c r="M89" i="76" s="1"/>
  <c r="P89" i="76"/>
  <c r="U89" i="76"/>
  <c r="Y89" i="76" s="1"/>
  <c r="W89" i="76"/>
  <c r="AB89" i="76"/>
  <c r="AC89" i="76" s="1"/>
  <c r="AD89" i="76"/>
  <c r="AI89" i="76"/>
  <c r="AN89" i="76" s="1"/>
  <c r="AK89" i="76"/>
  <c r="L90" i="76"/>
  <c r="N90" i="76"/>
  <c r="S90" i="76" s="1"/>
  <c r="P90" i="76"/>
  <c r="U90" i="76"/>
  <c r="T90" i="76" s="1"/>
  <c r="W90" i="76"/>
  <c r="AB90" i="76"/>
  <c r="AE90" i="76" s="1"/>
  <c r="AD90" i="76"/>
  <c r="AI90" i="76"/>
  <c r="AN90" i="76" s="1"/>
  <c r="AK90" i="76"/>
  <c r="L91" i="76"/>
  <c r="N91" i="76"/>
  <c r="S91" i="76" s="1"/>
  <c r="P91" i="76"/>
  <c r="U91" i="76"/>
  <c r="Z91" i="76" s="1"/>
  <c r="W91" i="76"/>
  <c r="AB91" i="76"/>
  <c r="AA91" i="76" s="1"/>
  <c r="AD91" i="76"/>
  <c r="AI91" i="76"/>
  <c r="AN91" i="76" s="1"/>
  <c r="AK91" i="76"/>
  <c r="R49" i="76"/>
  <c r="AK48" i="76"/>
  <c r="AI48" i="76"/>
  <c r="AN48" i="76" s="1"/>
  <c r="AD48" i="76"/>
  <c r="AB48" i="76"/>
  <c r="AG48" i="76" s="1"/>
  <c r="W48" i="76"/>
  <c r="U48" i="76"/>
  <c r="X48" i="76" s="1"/>
  <c r="P48" i="76"/>
  <c r="N48" i="76"/>
  <c r="O48" i="76" s="1"/>
  <c r="AK47" i="76"/>
  <c r="AI47" i="76"/>
  <c r="AH47" i="76" s="1"/>
  <c r="AD47" i="76"/>
  <c r="AB47" i="76"/>
  <c r="AA47" i="76" s="1"/>
  <c r="W47" i="76"/>
  <c r="U47" i="76"/>
  <c r="Z47" i="76" s="1"/>
  <c r="P47" i="76"/>
  <c r="N47" i="76"/>
  <c r="S47" i="76" s="1"/>
  <c r="AK46" i="76"/>
  <c r="AI46" i="76"/>
  <c r="AN46" i="76" s="1"/>
  <c r="AD46" i="76"/>
  <c r="AB46" i="76"/>
  <c r="AE46" i="76" s="1"/>
  <c r="W46" i="76"/>
  <c r="U46" i="76"/>
  <c r="Z46" i="76" s="1"/>
  <c r="P46" i="76"/>
  <c r="N46" i="76"/>
  <c r="O46" i="76" s="1"/>
  <c r="AK45" i="76"/>
  <c r="AI45" i="76"/>
  <c r="AJ45" i="76" s="1"/>
  <c r="AD45" i="76"/>
  <c r="AB45" i="76"/>
  <c r="AE45" i="76" s="1"/>
  <c r="W45" i="76"/>
  <c r="U45" i="76"/>
  <c r="T45" i="76" s="1"/>
  <c r="P45" i="76"/>
  <c r="N45" i="76"/>
  <c r="M45" i="76" s="1"/>
  <c r="AK44" i="76"/>
  <c r="AI44" i="76"/>
  <c r="AH44" i="76" s="1"/>
  <c r="AD44" i="76"/>
  <c r="AB44" i="76"/>
  <c r="AG44" i="76" s="1"/>
  <c r="W44" i="76"/>
  <c r="U44" i="76"/>
  <c r="Z44" i="76" s="1"/>
  <c r="P44" i="76"/>
  <c r="N44" i="76"/>
  <c r="R44" i="76" s="1"/>
  <c r="AK43" i="76"/>
  <c r="AI43" i="76"/>
  <c r="AM43" i="76" s="1"/>
  <c r="AD43" i="76"/>
  <c r="AB43" i="76"/>
  <c r="AC43" i="76" s="1"/>
  <c r="W43" i="76"/>
  <c r="U43" i="76"/>
  <c r="V43" i="76" s="1"/>
  <c r="P43" i="76"/>
  <c r="N43" i="76"/>
  <c r="O43" i="76" s="1"/>
  <c r="AK42" i="76"/>
  <c r="AI42" i="76"/>
  <c r="AJ42" i="76" s="1"/>
  <c r="AD42" i="76"/>
  <c r="AB42" i="76"/>
  <c r="AG42" i="76" s="1"/>
  <c r="W42" i="76"/>
  <c r="U42" i="76"/>
  <c r="T42" i="76" s="1"/>
  <c r="P42" i="76"/>
  <c r="N42" i="76"/>
  <c r="S42" i="76" s="1"/>
  <c r="R41" i="76"/>
  <c r="R36" i="76"/>
  <c r="R64" i="76"/>
  <c r="AK55" i="76"/>
  <c r="AI55" i="76"/>
  <c r="AN55" i="76" s="1"/>
  <c r="AD55" i="76"/>
  <c r="AB55" i="76"/>
  <c r="AC55" i="76" s="1"/>
  <c r="W55" i="76"/>
  <c r="U55" i="76"/>
  <c r="T55" i="76" s="1"/>
  <c r="P55" i="76"/>
  <c r="N55" i="76"/>
  <c r="O55" i="76" s="1"/>
  <c r="AK54" i="76"/>
  <c r="AI54" i="76"/>
  <c r="AL54" i="76" s="1"/>
  <c r="AD54" i="76"/>
  <c r="AB54" i="76"/>
  <c r="AA54" i="76" s="1"/>
  <c r="W54" i="76"/>
  <c r="U54" i="76"/>
  <c r="Z54" i="76" s="1"/>
  <c r="P54" i="76"/>
  <c r="N54" i="76"/>
  <c r="O54" i="76" s="1"/>
  <c r="AK53" i="76"/>
  <c r="AI53" i="76"/>
  <c r="AD53" i="76"/>
  <c r="AB53" i="76"/>
  <c r="AF53" i="76" s="1"/>
  <c r="W53" i="76"/>
  <c r="U53" i="76"/>
  <c r="Y53" i="76" s="1"/>
  <c r="P53" i="76"/>
  <c r="N53" i="76"/>
  <c r="O53" i="76" s="1"/>
  <c r="AK52" i="76"/>
  <c r="AI52" i="76"/>
  <c r="AJ52" i="76" s="1"/>
  <c r="AD52" i="76"/>
  <c r="AB52" i="76"/>
  <c r="AG52" i="76" s="1"/>
  <c r="W52" i="76"/>
  <c r="U52" i="76"/>
  <c r="Y52" i="76" s="1"/>
  <c r="P52" i="76"/>
  <c r="N52" i="76"/>
  <c r="Q52" i="76" s="1"/>
  <c r="AK51" i="76"/>
  <c r="AI51" i="76"/>
  <c r="AH51" i="76" s="1"/>
  <c r="AD51" i="76"/>
  <c r="AB51" i="76"/>
  <c r="AG51" i="76" s="1"/>
  <c r="W51" i="76"/>
  <c r="U51" i="76"/>
  <c r="V51" i="76" s="1"/>
  <c r="P51" i="76"/>
  <c r="N51" i="76"/>
  <c r="M51" i="76" s="1"/>
  <c r="AK50" i="76"/>
  <c r="AI50" i="76"/>
  <c r="AH50" i="76" s="1"/>
  <c r="AD50" i="76"/>
  <c r="AB50" i="76"/>
  <c r="AA50" i="76" s="1"/>
  <c r="W50" i="76"/>
  <c r="U50" i="76"/>
  <c r="V50" i="76" s="1"/>
  <c r="P50" i="76"/>
  <c r="N50" i="76"/>
  <c r="S50" i="76" s="1"/>
  <c r="AK40" i="76"/>
  <c r="AI40" i="76"/>
  <c r="AH40" i="76" s="1"/>
  <c r="AD40" i="76"/>
  <c r="AB40" i="76"/>
  <c r="AG40" i="76" s="1"/>
  <c r="W40" i="76"/>
  <c r="U40" i="76"/>
  <c r="Z40" i="76" s="1"/>
  <c r="P40" i="76"/>
  <c r="N40" i="76"/>
  <c r="M40" i="76" s="1"/>
  <c r="AK39" i="76"/>
  <c r="AI39" i="76"/>
  <c r="AH39" i="76" s="1"/>
  <c r="AD39" i="76"/>
  <c r="AB39" i="76"/>
  <c r="AG39" i="76" s="1"/>
  <c r="W39" i="76"/>
  <c r="U39" i="76"/>
  <c r="Z39" i="76" s="1"/>
  <c r="P39" i="76"/>
  <c r="N39" i="76"/>
  <c r="Q39" i="76" s="1"/>
  <c r="AK38" i="76"/>
  <c r="AI38" i="76"/>
  <c r="AL38" i="76" s="1"/>
  <c r="AD38" i="76"/>
  <c r="AB38" i="76"/>
  <c r="AE38" i="76" s="1"/>
  <c r="W38" i="76"/>
  <c r="U38" i="76"/>
  <c r="P38" i="76"/>
  <c r="N38" i="76"/>
  <c r="Q38" i="76" s="1"/>
  <c r="AK37" i="76"/>
  <c r="AI37" i="76"/>
  <c r="AL37" i="76" s="1"/>
  <c r="AD37" i="76"/>
  <c r="AB37" i="76"/>
  <c r="AG37" i="76" s="1"/>
  <c r="W37" i="76"/>
  <c r="U37" i="76"/>
  <c r="T37" i="76" s="1"/>
  <c r="P37" i="76"/>
  <c r="N37" i="76"/>
  <c r="R37" i="76" s="1"/>
  <c r="AK35" i="76"/>
  <c r="AI35" i="76"/>
  <c r="AM35" i="76" s="1"/>
  <c r="AD35" i="76"/>
  <c r="AB35" i="76"/>
  <c r="AG35" i="76" s="1"/>
  <c r="W35" i="76"/>
  <c r="U35" i="76"/>
  <c r="Y35" i="76" s="1"/>
  <c r="P35" i="76"/>
  <c r="N35" i="76"/>
  <c r="Q35" i="76" s="1"/>
  <c r="AK34" i="76"/>
  <c r="AI34" i="76"/>
  <c r="AL34" i="76" s="1"/>
  <c r="AD34" i="76"/>
  <c r="AB34" i="76"/>
  <c r="AC34" i="76" s="1"/>
  <c r="W34" i="76"/>
  <c r="U34" i="76"/>
  <c r="V34" i="76" s="1"/>
  <c r="P34" i="76"/>
  <c r="N34" i="76"/>
  <c r="M34" i="76" s="1"/>
  <c r="AK33" i="76"/>
  <c r="AI33" i="76"/>
  <c r="AN33" i="76" s="1"/>
  <c r="AD33" i="76"/>
  <c r="AB33" i="76"/>
  <c r="AA33" i="76" s="1"/>
  <c r="W33" i="76"/>
  <c r="U33" i="76"/>
  <c r="Y33" i="76" s="1"/>
  <c r="P33" i="76"/>
  <c r="N33" i="76"/>
  <c r="S33" i="76" s="1"/>
  <c r="AK32" i="76"/>
  <c r="AI32" i="76"/>
  <c r="AN32" i="76" s="1"/>
  <c r="AD32" i="76"/>
  <c r="AB32" i="76"/>
  <c r="AF32" i="76" s="1"/>
  <c r="W32" i="76"/>
  <c r="U32" i="76"/>
  <c r="X32" i="76" s="1"/>
  <c r="P32" i="76"/>
  <c r="N32" i="76"/>
  <c r="R32" i="76" s="1"/>
  <c r="AK31" i="76"/>
  <c r="AI31" i="76"/>
  <c r="AM31" i="76" s="1"/>
  <c r="AD31" i="76"/>
  <c r="AB31" i="76"/>
  <c r="AC31" i="76" s="1"/>
  <c r="W31" i="76"/>
  <c r="U31" i="76"/>
  <c r="Z31" i="76" s="1"/>
  <c r="P31" i="76"/>
  <c r="N31" i="76"/>
  <c r="M31" i="76" s="1"/>
  <c r="AK30" i="76"/>
  <c r="AI30" i="76"/>
  <c r="AH30" i="76" s="1"/>
  <c r="AD30" i="76"/>
  <c r="AB30" i="76"/>
  <c r="AF30" i="76" s="1"/>
  <c r="W30" i="76"/>
  <c r="U30" i="76"/>
  <c r="Z30" i="76" s="1"/>
  <c r="P30" i="76"/>
  <c r="N30" i="76"/>
  <c r="R30" i="76" s="1"/>
  <c r="L18" i="76"/>
  <c r="L17" i="76"/>
  <c r="L15" i="76"/>
  <c r="L14" i="76"/>
  <c r="L13" i="76"/>
  <c r="R44" i="75"/>
  <c r="AK43" i="75"/>
  <c r="AI43" i="75"/>
  <c r="AN43" i="75" s="1"/>
  <c r="AD43" i="75"/>
  <c r="AB43" i="75"/>
  <c r="AG43" i="75" s="1"/>
  <c r="W43" i="75"/>
  <c r="U43" i="75"/>
  <c r="Y43" i="75" s="1"/>
  <c r="P43" i="75"/>
  <c r="N43" i="75"/>
  <c r="Q43" i="75" s="1"/>
  <c r="AK42" i="75"/>
  <c r="AI42" i="75"/>
  <c r="AH42" i="75" s="1"/>
  <c r="AD42" i="75"/>
  <c r="AB42" i="75"/>
  <c r="AG42" i="75" s="1"/>
  <c r="W42" i="75"/>
  <c r="U42" i="75"/>
  <c r="Z42" i="75" s="1"/>
  <c r="P42" i="75"/>
  <c r="N42" i="75"/>
  <c r="R42" i="75" s="1"/>
  <c r="AK41" i="75"/>
  <c r="AI41" i="75"/>
  <c r="AM41" i="75" s="1"/>
  <c r="AD41" i="75"/>
  <c r="AB41" i="75"/>
  <c r="AE41" i="75" s="1"/>
  <c r="W41" i="75"/>
  <c r="U41" i="75"/>
  <c r="V41" i="75" s="1"/>
  <c r="Q41" i="75"/>
  <c r="P41" i="75"/>
  <c r="N41" i="75"/>
  <c r="O41" i="75" s="1"/>
  <c r="M41" i="75"/>
  <c r="AK40" i="75"/>
  <c r="AI40" i="75"/>
  <c r="AJ40" i="75" s="1"/>
  <c r="AD40" i="75"/>
  <c r="AB40" i="75"/>
  <c r="AA40" i="75" s="1"/>
  <c r="W40" i="75"/>
  <c r="U40" i="75"/>
  <c r="T40" i="75" s="1"/>
  <c r="P40" i="75"/>
  <c r="N40" i="75"/>
  <c r="S40" i="75" s="1"/>
  <c r="R39" i="75"/>
  <c r="R52" i="75"/>
  <c r="R49" i="75"/>
  <c r="R33" i="75"/>
  <c r="R55" i="75"/>
  <c r="AK54" i="75"/>
  <c r="AI54" i="75"/>
  <c r="AD54" i="75"/>
  <c r="AB54" i="75"/>
  <c r="AC54" i="75" s="1"/>
  <c r="W54" i="75"/>
  <c r="U54" i="75"/>
  <c r="V54" i="75" s="1"/>
  <c r="P54" i="75"/>
  <c r="N54" i="75"/>
  <c r="S54" i="75" s="1"/>
  <c r="AK53" i="75"/>
  <c r="AI53" i="75"/>
  <c r="AH53" i="75" s="1"/>
  <c r="AD53" i="75"/>
  <c r="AB53" i="75"/>
  <c r="AG53" i="75" s="1"/>
  <c r="W53" i="75"/>
  <c r="U53" i="75"/>
  <c r="Z53" i="75" s="1"/>
  <c r="P53" i="75"/>
  <c r="N53" i="75"/>
  <c r="Q53" i="75" s="1"/>
  <c r="AK51" i="75"/>
  <c r="AI51" i="75"/>
  <c r="AH51" i="75" s="1"/>
  <c r="AD51" i="75"/>
  <c r="AB51" i="75"/>
  <c r="AF51" i="75" s="1"/>
  <c r="W51" i="75"/>
  <c r="U51" i="75"/>
  <c r="Z51" i="75" s="1"/>
  <c r="P51" i="75"/>
  <c r="N51" i="75"/>
  <c r="O51" i="75" s="1"/>
  <c r="AK50" i="75"/>
  <c r="AI50" i="75"/>
  <c r="AJ50" i="75" s="1"/>
  <c r="AD50" i="75"/>
  <c r="AB50" i="75"/>
  <c r="AC50" i="75" s="1"/>
  <c r="W50" i="75"/>
  <c r="U50" i="75"/>
  <c r="X50" i="75" s="1"/>
  <c r="P50" i="75"/>
  <c r="N50" i="75"/>
  <c r="S50" i="75" s="1"/>
  <c r="AK48" i="75"/>
  <c r="AI48" i="75"/>
  <c r="AN48" i="75" s="1"/>
  <c r="AD48" i="75"/>
  <c r="AB48" i="75"/>
  <c r="AG48" i="75" s="1"/>
  <c r="W48" i="75"/>
  <c r="U48" i="75"/>
  <c r="X48" i="75" s="1"/>
  <c r="P48" i="75"/>
  <c r="N48" i="75"/>
  <c r="R48" i="75" s="1"/>
  <c r="AK47" i="75"/>
  <c r="AI47" i="75"/>
  <c r="AM47" i="75" s="1"/>
  <c r="AD47" i="75"/>
  <c r="AB47" i="75"/>
  <c r="W47" i="75"/>
  <c r="U47" i="75"/>
  <c r="V47" i="75" s="1"/>
  <c r="P47" i="75"/>
  <c r="N47" i="75"/>
  <c r="R47" i="75" s="1"/>
  <c r="AK46" i="75"/>
  <c r="AI46" i="75"/>
  <c r="AM46" i="75" s="1"/>
  <c r="AD46" i="75"/>
  <c r="AB46" i="75"/>
  <c r="AF46" i="75" s="1"/>
  <c r="W46" i="75"/>
  <c r="U46" i="75"/>
  <c r="Z46" i="75" s="1"/>
  <c r="P46" i="75"/>
  <c r="N46" i="75"/>
  <c r="S46" i="75" s="1"/>
  <c r="AK45" i="75"/>
  <c r="AI45" i="75"/>
  <c r="AN45" i="75" s="1"/>
  <c r="AD45" i="75"/>
  <c r="AB45" i="75"/>
  <c r="AF45" i="75" s="1"/>
  <c r="W45" i="75"/>
  <c r="U45" i="75"/>
  <c r="Y45" i="75" s="1"/>
  <c r="P45" i="75"/>
  <c r="N45" i="75"/>
  <c r="R45" i="75" s="1"/>
  <c r="AK38" i="75"/>
  <c r="AI38" i="75"/>
  <c r="AN38" i="75" s="1"/>
  <c r="AD38" i="75"/>
  <c r="AB38" i="75"/>
  <c r="AE38" i="75" s="1"/>
  <c r="W38" i="75"/>
  <c r="U38" i="75"/>
  <c r="X38" i="75" s="1"/>
  <c r="P38" i="75"/>
  <c r="N38" i="75"/>
  <c r="O38" i="75" s="1"/>
  <c r="AK37" i="75"/>
  <c r="AI37" i="75"/>
  <c r="AJ37" i="75" s="1"/>
  <c r="AD37" i="75"/>
  <c r="AB37" i="75"/>
  <c r="AG37" i="75" s="1"/>
  <c r="W37" i="75"/>
  <c r="U37" i="75"/>
  <c r="T37" i="75" s="1"/>
  <c r="P37" i="75"/>
  <c r="N37" i="75"/>
  <c r="M37" i="75" s="1"/>
  <c r="AK36" i="75"/>
  <c r="AI36" i="75"/>
  <c r="AH36" i="75" s="1"/>
  <c r="AD36" i="75"/>
  <c r="AB36" i="75"/>
  <c r="AG36" i="75" s="1"/>
  <c r="W36" i="75"/>
  <c r="U36" i="75"/>
  <c r="Z36" i="75" s="1"/>
  <c r="P36" i="75"/>
  <c r="N36" i="75"/>
  <c r="Q36" i="75" s="1"/>
  <c r="AK35" i="75"/>
  <c r="AI35" i="75"/>
  <c r="AN35" i="75" s="1"/>
  <c r="AD35" i="75"/>
  <c r="AB35" i="75"/>
  <c r="AE35" i="75" s="1"/>
  <c r="W35" i="75"/>
  <c r="U35" i="75"/>
  <c r="V35" i="75" s="1"/>
  <c r="P35" i="75"/>
  <c r="N35" i="75"/>
  <c r="S35" i="75" s="1"/>
  <c r="AK34" i="75"/>
  <c r="AI34" i="75"/>
  <c r="AN34" i="75" s="1"/>
  <c r="AD34" i="75"/>
  <c r="AB34" i="75"/>
  <c r="AA34" i="75" s="1"/>
  <c r="W34" i="75"/>
  <c r="U34" i="75"/>
  <c r="T34" i="75" s="1"/>
  <c r="P34" i="75"/>
  <c r="N34" i="75"/>
  <c r="R34" i="75" s="1"/>
  <c r="AK32" i="75"/>
  <c r="AI32" i="75"/>
  <c r="AJ32" i="75" s="1"/>
  <c r="AD32" i="75"/>
  <c r="AB32" i="75"/>
  <c r="AG32" i="75" s="1"/>
  <c r="W32" i="75"/>
  <c r="U32" i="75"/>
  <c r="T32" i="75" s="1"/>
  <c r="P32" i="75"/>
  <c r="N32" i="75"/>
  <c r="Q32" i="75" s="1"/>
  <c r="AK31" i="75"/>
  <c r="AI31" i="75"/>
  <c r="AL31" i="75" s="1"/>
  <c r="AD31" i="75"/>
  <c r="AB31" i="75"/>
  <c r="AC31" i="75" s="1"/>
  <c r="W31" i="75"/>
  <c r="U31" i="75"/>
  <c r="Z31" i="75" s="1"/>
  <c r="P31" i="75"/>
  <c r="N31" i="75"/>
  <c r="M31" i="75" s="1"/>
  <c r="AK30" i="75"/>
  <c r="AI30" i="75"/>
  <c r="AH30" i="75" s="1"/>
  <c r="AD30" i="75"/>
  <c r="AB30" i="75"/>
  <c r="AA30" i="75" s="1"/>
  <c r="W30" i="75"/>
  <c r="U30" i="75"/>
  <c r="Y30" i="75" s="1"/>
  <c r="P30" i="75"/>
  <c r="N30" i="75"/>
  <c r="S30" i="75" s="1"/>
  <c r="L18" i="75"/>
  <c r="L17" i="75"/>
  <c r="L15" i="75"/>
  <c r="L14" i="75"/>
  <c r="L13" i="75"/>
  <c r="AK70" i="74"/>
  <c r="AI70" i="74"/>
  <c r="AN70" i="74" s="1"/>
  <c r="AD70" i="74"/>
  <c r="AB70" i="74"/>
  <c r="AF70" i="74" s="1"/>
  <c r="W70" i="74"/>
  <c r="U70" i="74"/>
  <c r="X70" i="74" s="1"/>
  <c r="R70" i="74"/>
  <c r="P70" i="74"/>
  <c r="N70" i="74"/>
  <c r="O70" i="74" s="1"/>
  <c r="AK69" i="74"/>
  <c r="AI69" i="74"/>
  <c r="AJ69" i="74" s="1"/>
  <c r="AD69" i="74"/>
  <c r="AB69" i="74"/>
  <c r="AE69" i="74" s="1"/>
  <c r="W69" i="74"/>
  <c r="U69" i="74"/>
  <c r="T69" i="74" s="1"/>
  <c r="P69" i="74"/>
  <c r="N69" i="74"/>
  <c r="S69" i="74" s="1"/>
  <c r="AK68" i="74"/>
  <c r="AI68" i="74"/>
  <c r="AN68" i="74" s="1"/>
  <c r="AD68" i="74"/>
  <c r="AB68" i="74"/>
  <c r="AE68" i="74" s="1"/>
  <c r="W68" i="74"/>
  <c r="U68" i="74"/>
  <c r="Y68" i="74" s="1"/>
  <c r="P68" i="74"/>
  <c r="N68" i="74"/>
  <c r="Q68" i="74" s="1"/>
  <c r="AK67" i="74"/>
  <c r="AI67" i="74"/>
  <c r="AL67" i="74" s="1"/>
  <c r="AH67" i="74"/>
  <c r="AD67" i="74"/>
  <c r="AB67" i="74"/>
  <c r="AC67" i="74" s="1"/>
  <c r="W67" i="74"/>
  <c r="U67" i="74"/>
  <c r="V67" i="74" s="1"/>
  <c r="P67" i="74"/>
  <c r="N67" i="74"/>
  <c r="Q67" i="74" s="1"/>
  <c r="AK66" i="74"/>
  <c r="AI66" i="74"/>
  <c r="AL66" i="74" s="1"/>
  <c r="AD66" i="74"/>
  <c r="AB66" i="74"/>
  <c r="AA66" i="74" s="1"/>
  <c r="W66" i="74"/>
  <c r="U66" i="74"/>
  <c r="Z66" i="74" s="1"/>
  <c r="P66" i="74"/>
  <c r="N66" i="74"/>
  <c r="M66" i="74" s="1"/>
  <c r="R65" i="74"/>
  <c r="R56" i="74"/>
  <c r="R45" i="74"/>
  <c r="R34" i="74"/>
  <c r="AK64" i="74"/>
  <c r="AI64" i="74"/>
  <c r="AH64" i="74" s="1"/>
  <c r="AD64" i="74"/>
  <c r="AB64" i="74"/>
  <c r="AE64" i="74" s="1"/>
  <c r="W64" i="74"/>
  <c r="U64" i="74"/>
  <c r="Z64" i="74" s="1"/>
  <c r="P64" i="74"/>
  <c r="N64" i="74"/>
  <c r="O64" i="74" s="1"/>
  <c r="AK63" i="74"/>
  <c r="AI63" i="74"/>
  <c r="AJ63" i="74" s="1"/>
  <c r="AD63" i="74"/>
  <c r="AB63" i="74"/>
  <c r="AC63" i="74" s="1"/>
  <c r="W63" i="74"/>
  <c r="U63" i="74"/>
  <c r="P63" i="74"/>
  <c r="N63" i="74"/>
  <c r="AK62" i="74"/>
  <c r="AI62" i="74"/>
  <c r="AH62" i="74" s="1"/>
  <c r="AD62" i="74"/>
  <c r="AB62" i="74"/>
  <c r="AC62" i="74" s="1"/>
  <c r="W62" i="74"/>
  <c r="U62" i="74"/>
  <c r="T62" i="74" s="1"/>
  <c r="P62" i="74"/>
  <c r="N62" i="74"/>
  <c r="Q62" i="74" s="1"/>
  <c r="AK61" i="74"/>
  <c r="AI61" i="74"/>
  <c r="AL61" i="74" s="1"/>
  <c r="AD61" i="74"/>
  <c r="AB61" i="74"/>
  <c r="AG61" i="74" s="1"/>
  <c r="AA61" i="74"/>
  <c r="W61" i="74"/>
  <c r="U61" i="74"/>
  <c r="Z61" i="74" s="1"/>
  <c r="P61" i="74"/>
  <c r="N61" i="74"/>
  <c r="O61" i="74" s="1"/>
  <c r="AK60" i="74"/>
  <c r="AI60" i="74"/>
  <c r="AN60" i="74" s="1"/>
  <c r="AD60" i="74"/>
  <c r="AB60" i="74"/>
  <c r="W60" i="74"/>
  <c r="U60" i="74"/>
  <c r="T60" i="74" s="1"/>
  <c r="P60" i="74"/>
  <c r="N60" i="74"/>
  <c r="R60" i="74" s="1"/>
  <c r="AK59" i="74"/>
  <c r="AI59" i="74"/>
  <c r="AM59" i="74" s="1"/>
  <c r="AD59" i="74"/>
  <c r="AB59" i="74"/>
  <c r="AA59" i="74" s="1"/>
  <c r="W59" i="74"/>
  <c r="U59" i="74"/>
  <c r="X59" i="74" s="1"/>
  <c r="P59" i="74"/>
  <c r="N59" i="74"/>
  <c r="M59" i="74" s="1"/>
  <c r="AK58" i="74"/>
  <c r="AI58" i="74"/>
  <c r="AJ58" i="74" s="1"/>
  <c r="AD58" i="74"/>
  <c r="AB58" i="74"/>
  <c r="W58" i="74"/>
  <c r="U58" i="74"/>
  <c r="X58" i="74" s="1"/>
  <c r="P58" i="74"/>
  <c r="N58" i="74"/>
  <c r="Q58" i="74" s="1"/>
  <c r="AK57" i="74"/>
  <c r="AI57" i="74"/>
  <c r="AD57" i="74"/>
  <c r="AB57" i="74"/>
  <c r="AG57" i="74" s="1"/>
  <c r="W57" i="74"/>
  <c r="U57" i="74"/>
  <c r="T57" i="74" s="1"/>
  <c r="P57" i="74"/>
  <c r="N57" i="74"/>
  <c r="M57" i="74" s="1"/>
  <c r="AK55" i="74"/>
  <c r="AI55" i="74"/>
  <c r="AN55" i="74" s="1"/>
  <c r="AD55" i="74"/>
  <c r="AB55" i="74"/>
  <c r="AE55" i="74" s="1"/>
  <c r="W55" i="74"/>
  <c r="U55" i="74"/>
  <c r="Y55" i="74" s="1"/>
  <c r="P55" i="74"/>
  <c r="N55" i="74"/>
  <c r="S55" i="74" s="1"/>
  <c r="AK54" i="74"/>
  <c r="AI54" i="74"/>
  <c r="AM54" i="74" s="1"/>
  <c r="AD54" i="74"/>
  <c r="AB54" i="74"/>
  <c r="AG54" i="74" s="1"/>
  <c r="W54" i="74"/>
  <c r="U54" i="74"/>
  <c r="V54" i="74" s="1"/>
  <c r="P54" i="74"/>
  <c r="N54" i="74"/>
  <c r="S54" i="74" s="1"/>
  <c r="AK53" i="74"/>
  <c r="AI53" i="74"/>
  <c r="AH53" i="74" s="1"/>
  <c r="AD53" i="74"/>
  <c r="AB53" i="74"/>
  <c r="AA53" i="74" s="1"/>
  <c r="W53" i="74"/>
  <c r="U53" i="74"/>
  <c r="Y53" i="74" s="1"/>
  <c r="P53" i="74"/>
  <c r="N53" i="74"/>
  <c r="S53" i="74" s="1"/>
  <c r="AK52" i="74"/>
  <c r="AI52" i="74"/>
  <c r="AH52" i="74" s="1"/>
  <c r="AD52" i="74"/>
  <c r="AB52" i="74"/>
  <c r="AG52" i="74" s="1"/>
  <c r="W52" i="74"/>
  <c r="U52" i="74"/>
  <c r="X52" i="74" s="1"/>
  <c r="P52" i="74"/>
  <c r="N52" i="74"/>
  <c r="S52" i="74" s="1"/>
  <c r="AK51" i="74"/>
  <c r="AI51" i="74"/>
  <c r="AD51" i="74"/>
  <c r="AB51" i="74"/>
  <c r="AG51" i="74" s="1"/>
  <c r="W51" i="74"/>
  <c r="U51" i="74"/>
  <c r="Z51" i="74" s="1"/>
  <c r="P51" i="74"/>
  <c r="N51" i="74"/>
  <c r="Q51" i="74" s="1"/>
  <c r="R50" i="74"/>
  <c r="AK49" i="74"/>
  <c r="AI49" i="74"/>
  <c r="AN49" i="74" s="1"/>
  <c r="AD49" i="74"/>
  <c r="AB49" i="74"/>
  <c r="W49" i="74"/>
  <c r="U49" i="74"/>
  <c r="X49" i="74" s="1"/>
  <c r="P49" i="74"/>
  <c r="N49" i="74"/>
  <c r="AK48" i="74"/>
  <c r="AI48" i="74"/>
  <c r="AL48" i="74" s="1"/>
  <c r="AD48" i="74"/>
  <c r="AB48" i="74"/>
  <c r="AA48" i="74" s="1"/>
  <c r="W48" i="74"/>
  <c r="U48" i="74"/>
  <c r="X48" i="74" s="1"/>
  <c r="P48" i="74"/>
  <c r="N48" i="74"/>
  <c r="S48" i="74" s="1"/>
  <c r="AK47" i="74"/>
  <c r="AI47" i="74"/>
  <c r="AJ47" i="74" s="1"/>
  <c r="AD47" i="74"/>
  <c r="AB47" i="74"/>
  <c r="AF47" i="74" s="1"/>
  <c r="W47" i="74"/>
  <c r="U47" i="74"/>
  <c r="Z47" i="74" s="1"/>
  <c r="P47" i="74"/>
  <c r="N47" i="74"/>
  <c r="S47" i="74" s="1"/>
  <c r="AK46" i="74"/>
  <c r="AI46" i="74"/>
  <c r="AN46" i="74" s="1"/>
  <c r="AD46" i="74"/>
  <c r="AB46" i="74"/>
  <c r="AE46" i="74" s="1"/>
  <c r="W46" i="74"/>
  <c r="U46" i="74"/>
  <c r="V46" i="74" s="1"/>
  <c r="P46" i="74"/>
  <c r="N46" i="74"/>
  <c r="M46" i="74" s="1"/>
  <c r="AK44" i="74"/>
  <c r="AI44" i="74"/>
  <c r="AH44" i="74" s="1"/>
  <c r="AD44" i="74"/>
  <c r="AB44" i="74"/>
  <c r="AE44" i="74" s="1"/>
  <c r="W44" i="74"/>
  <c r="U44" i="74"/>
  <c r="Z44" i="74" s="1"/>
  <c r="P44" i="74"/>
  <c r="N44" i="74"/>
  <c r="M44" i="74" s="1"/>
  <c r="AK43" i="74"/>
  <c r="AI43" i="74"/>
  <c r="AH43" i="74" s="1"/>
  <c r="AD43" i="74"/>
  <c r="AB43" i="74"/>
  <c r="AG43" i="74" s="1"/>
  <c r="W43" i="74"/>
  <c r="U43" i="74"/>
  <c r="Z43" i="74" s="1"/>
  <c r="P43" i="74"/>
  <c r="N43" i="74"/>
  <c r="Q43" i="74" s="1"/>
  <c r="AK42" i="74"/>
  <c r="AI42" i="74"/>
  <c r="AN42" i="74" s="1"/>
  <c r="AD42" i="74"/>
  <c r="AB42" i="74"/>
  <c r="AF42" i="74" s="1"/>
  <c r="W42" i="74"/>
  <c r="U42" i="74"/>
  <c r="Z42" i="74" s="1"/>
  <c r="P42" i="74"/>
  <c r="N42" i="74"/>
  <c r="S42" i="74" s="1"/>
  <c r="AK41" i="74"/>
  <c r="AI41" i="74"/>
  <c r="AN41" i="74" s="1"/>
  <c r="AD41" i="74"/>
  <c r="AB41" i="74"/>
  <c r="W41" i="74"/>
  <c r="U41" i="74"/>
  <c r="T41" i="74" s="1"/>
  <c r="P41" i="74"/>
  <c r="N41" i="74"/>
  <c r="O41" i="74" s="1"/>
  <c r="AK40" i="74"/>
  <c r="AI40" i="74"/>
  <c r="AL40" i="74" s="1"/>
  <c r="AD40" i="74"/>
  <c r="AB40" i="74"/>
  <c r="AF40" i="74" s="1"/>
  <c r="W40" i="74"/>
  <c r="U40" i="74"/>
  <c r="Z40" i="74" s="1"/>
  <c r="P40" i="74"/>
  <c r="N40" i="74"/>
  <c r="R40" i="74" s="1"/>
  <c r="AK39" i="74"/>
  <c r="AI39" i="74"/>
  <c r="AN39" i="74" s="1"/>
  <c r="AD39" i="74"/>
  <c r="AB39" i="74"/>
  <c r="AF39" i="74" s="1"/>
  <c r="W39" i="74"/>
  <c r="U39" i="74"/>
  <c r="X39" i="74" s="1"/>
  <c r="P39" i="74"/>
  <c r="N39" i="74"/>
  <c r="R39" i="74" s="1"/>
  <c r="AK38" i="74"/>
  <c r="AI38" i="74"/>
  <c r="AM38" i="74" s="1"/>
  <c r="AD38" i="74"/>
  <c r="AB38" i="74"/>
  <c r="AC38" i="74" s="1"/>
  <c r="W38" i="74"/>
  <c r="U38" i="74"/>
  <c r="T38" i="74" s="1"/>
  <c r="P38" i="74"/>
  <c r="N38" i="74"/>
  <c r="M38" i="74" s="1"/>
  <c r="AK37" i="74"/>
  <c r="AI37" i="74"/>
  <c r="AH37" i="74" s="1"/>
  <c r="AD37" i="74"/>
  <c r="AB37" i="74"/>
  <c r="AG37" i="74" s="1"/>
  <c r="W37" i="74"/>
  <c r="U37" i="74"/>
  <c r="Y37" i="74" s="1"/>
  <c r="P37" i="74"/>
  <c r="N37" i="74"/>
  <c r="Q37" i="74" s="1"/>
  <c r="AK36" i="74"/>
  <c r="AI36" i="74"/>
  <c r="AL36" i="74" s="1"/>
  <c r="AD36" i="74"/>
  <c r="AB36" i="74"/>
  <c r="AA36" i="74" s="1"/>
  <c r="W36" i="74"/>
  <c r="U36" i="74"/>
  <c r="V36" i="74" s="1"/>
  <c r="P36" i="74"/>
  <c r="N36" i="74"/>
  <c r="Q36" i="74" s="1"/>
  <c r="AK35" i="74"/>
  <c r="AI35" i="74"/>
  <c r="AN35" i="74" s="1"/>
  <c r="AD35" i="74"/>
  <c r="AB35" i="74"/>
  <c r="AA35" i="74" s="1"/>
  <c r="W35" i="74"/>
  <c r="U35" i="74"/>
  <c r="Z35" i="74" s="1"/>
  <c r="P35" i="74"/>
  <c r="N35" i="74"/>
  <c r="S35" i="74" s="1"/>
  <c r="AK33" i="74"/>
  <c r="AI33" i="74"/>
  <c r="AH33" i="74" s="1"/>
  <c r="AD33" i="74"/>
  <c r="AB33" i="74"/>
  <c r="AC33" i="74" s="1"/>
  <c r="W33" i="74"/>
  <c r="U33" i="74"/>
  <c r="X33" i="74" s="1"/>
  <c r="P33" i="74"/>
  <c r="N33" i="74"/>
  <c r="M33" i="74" s="1"/>
  <c r="AK32" i="74"/>
  <c r="AI32" i="74"/>
  <c r="AH32" i="74" s="1"/>
  <c r="AD32" i="74"/>
  <c r="AB32" i="74"/>
  <c r="AG32" i="74" s="1"/>
  <c r="W32" i="74"/>
  <c r="U32" i="74"/>
  <c r="Z32" i="74" s="1"/>
  <c r="P32" i="74"/>
  <c r="N32" i="74"/>
  <c r="R32" i="74" s="1"/>
  <c r="AK31" i="74"/>
  <c r="AI31" i="74"/>
  <c r="AM31" i="74" s="1"/>
  <c r="AD31" i="74"/>
  <c r="AB31" i="74"/>
  <c r="AE31" i="74" s="1"/>
  <c r="W31" i="74"/>
  <c r="U31" i="74"/>
  <c r="T31" i="74" s="1"/>
  <c r="P31" i="74"/>
  <c r="N31" i="74"/>
  <c r="O31" i="74" s="1"/>
  <c r="AK30" i="74"/>
  <c r="AI30" i="74"/>
  <c r="AJ30" i="74" s="1"/>
  <c r="AD30" i="74"/>
  <c r="AB30" i="74"/>
  <c r="AE30" i="74" s="1"/>
  <c r="W30" i="74"/>
  <c r="U30" i="74"/>
  <c r="T30" i="74" s="1"/>
  <c r="P30" i="74"/>
  <c r="N30" i="74"/>
  <c r="S30" i="74" s="1"/>
  <c r="L18" i="74"/>
  <c r="L17" i="74"/>
  <c r="L15" i="74"/>
  <c r="L14" i="74"/>
  <c r="L13" i="74"/>
  <c r="AK74" i="7"/>
  <c r="AI74" i="7"/>
  <c r="AN74" i="7" s="1"/>
  <c r="AD74" i="7"/>
  <c r="AB74" i="7"/>
  <c r="AF74" i="7" s="1"/>
  <c r="W74" i="7"/>
  <c r="U74" i="7"/>
  <c r="X74" i="7" s="1"/>
  <c r="P74" i="7"/>
  <c r="N74" i="7"/>
  <c r="O74" i="7" s="1"/>
  <c r="L74" i="7"/>
  <c r="AK73" i="7"/>
  <c r="AI73" i="7"/>
  <c r="AJ73" i="7" s="1"/>
  <c r="AH73" i="7"/>
  <c r="AD73" i="7"/>
  <c r="AB73" i="7"/>
  <c r="AC73" i="7" s="1"/>
  <c r="W73" i="7"/>
  <c r="U73" i="7"/>
  <c r="X73" i="7" s="1"/>
  <c r="P73" i="7"/>
  <c r="N73" i="7"/>
  <c r="M73" i="7" s="1"/>
  <c r="L73" i="7"/>
  <c r="AK72" i="7"/>
  <c r="AI72" i="7"/>
  <c r="AH72" i="7" s="1"/>
  <c r="AD72" i="7"/>
  <c r="AB72" i="7"/>
  <c r="AG72" i="7" s="1"/>
  <c r="AA72" i="7"/>
  <c r="W72" i="7"/>
  <c r="U72" i="7"/>
  <c r="Z72" i="7" s="1"/>
  <c r="T72" i="7"/>
  <c r="P72" i="7"/>
  <c r="N72" i="7"/>
  <c r="R72" i="7" s="1"/>
  <c r="L72" i="7"/>
  <c r="AK71" i="7"/>
  <c r="AI71" i="7"/>
  <c r="AM71" i="7" s="1"/>
  <c r="AD71" i="7"/>
  <c r="AB71" i="7"/>
  <c r="AE71" i="7" s="1"/>
  <c r="W71" i="7"/>
  <c r="U71" i="7"/>
  <c r="V71" i="7" s="1"/>
  <c r="P71" i="7"/>
  <c r="N71" i="7"/>
  <c r="O71" i="7" s="1"/>
  <c r="L71" i="7"/>
  <c r="AK70" i="7"/>
  <c r="AI70" i="7"/>
  <c r="AJ70" i="7" s="1"/>
  <c r="AD70" i="7"/>
  <c r="AB70" i="7"/>
  <c r="AA70" i="7" s="1"/>
  <c r="W70" i="7"/>
  <c r="U70" i="7"/>
  <c r="T70" i="7" s="1"/>
  <c r="P70" i="7"/>
  <c r="N70" i="7"/>
  <c r="S70" i="7" s="1"/>
  <c r="L70" i="7"/>
  <c r="AK69" i="7"/>
  <c r="AI69" i="7"/>
  <c r="AN69" i="7" s="1"/>
  <c r="AD69" i="7"/>
  <c r="AB69" i="7"/>
  <c r="AG69" i="7" s="1"/>
  <c r="W69" i="7"/>
  <c r="U69" i="7"/>
  <c r="Y69" i="7" s="1"/>
  <c r="P69" i="7"/>
  <c r="N69" i="7"/>
  <c r="Q69" i="7" s="1"/>
  <c r="L69" i="7"/>
  <c r="AM68" i="7"/>
  <c r="AK68" i="7"/>
  <c r="AI68" i="7"/>
  <c r="AL68" i="7" s="1"/>
  <c r="AF68" i="7"/>
  <c r="AD68" i="7"/>
  <c r="AB68" i="7"/>
  <c r="AA68" i="7" s="1"/>
  <c r="X68" i="7"/>
  <c r="W68" i="7"/>
  <c r="U68" i="7"/>
  <c r="V68" i="7" s="1"/>
  <c r="P68" i="7"/>
  <c r="N68" i="7"/>
  <c r="R68" i="7" s="1"/>
  <c r="L68" i="7"/>
  <c r="AK41" i="7"/>
  <c r="AI41" i="7"/>
  <c r="AN41" i="7" s="1"/>
  <c r="AD41" i="7"/>
  <c r="AB41" i="7"/>
  <c r="AF41" i="7" s="1"/>
  <c r="W41" i="7"/>
  <c r="U41" i="7"/>
  <c r="X41" i="7" s="1"/>
  <c r="S41" i="7"/>
  <c r="R41" i="7"/>
  <c r="P41" i="7"/>
  <c r="N41" i="7"/>
  <c r="O41" i="7" s="1"/>
  <c r="L41" i="7"/>
  <c r="AK40" i="7"/>
  <c r="AI40" i="7"/>
  <c r="AJ40" i="7" s="1"/>
  <c r="AD40" i="7"/>
  <c r="AB40" i="7"/>
  <c r="AC40" i="7" s="1"/>
  <c r="W40" i="7"/>
  <c r="U40" i="7"/>
  <c r="Y40" i="7" s="1"/>
  <c r="P40" i="7"/>
  <c r="N40" i="7"/>
  <c r="M40" i="7" s="1"/>
  <c r="L40" i="7"/>
  <c r="AK39" i="7"/>
  <c r="AI39" i="7"/>
  <c r="AH39" i="7" s="1"/>
  <c r="AD39" i="7"/>
  <c r="AB39" i="7"/>
  <c r="AG39" i="7" s="1"/>
  <c r="W39" i="7"/>
  <c r="U39" i="7"/>
  <c r="Z39" i="7" s="1"/>
  <c r="P39" i="7"/>
  <c r="N39" i="7"/>
  <c r="R39" i="7" s="1"/>
  <c r="L39" i="7"/>
  <c r="AK38" i="7"/>
  <c r="AI38" i="7"/>
  <c r="AM38" i="7" s="1"/>
  <c r="AH38" i="7"/>
  <c r="AD38" i="7"/>
  <c r="AB38" i="7"/>
  <c r="AE38" i="7" s="1"/>
  <c r="W38" i="7"/>
  <c r="U38" i="7"/>
  <c r="T38" i="7" s="1"/>
  <c r="P38" i="7"/>
  <c r="N38" i="7"/>
  <c r="O38" i="7" s="1"/>
  <c r="L38" i="7"/>
  <c r="AK37" i="7"/>
  <c r="AI37" i="7"/>
  <c r="AJ37" i="7" s="1"/>
  <c r="AD37" i="7"/>
  <c r="AB37" i="7"/>
  <c r="AG37" i="7" s="1"/>
  <c r="W37" i="7"/>
  <c r="U37" i="7"/>
  <c r="T37" i="7" s="1"/>
  <c r="P37" i="7"/>
  <c r="N37" i="7"/>
  <c r="S37" i="7" s="1"/>
  <c r="L37" i="7"/>
  <c r="AL51" i="78" l="1"/>
  <c r="V51" i="78"/>
  <c r="AF43" i="78"/>
  <c r="AC48" i="78"/>
  <c r="AL34" i="78"/>
  <c r="AA32" i="78"/>
  <c r="AE31" i="78"/>
  <c r="AA52" i="78"/>
  <c r="AL48" i="78"/>
  <c r="AA51" i="78"/>
  <c r="AM48" i="78"/>
  <c r="AG52" i="78"/>
  <c r="AG33" i="78"/>
  <c r="AN44" i="78"/>
  <c r="AC38" i="78"/>
  <c r="AE51" i="78"/>
  <c r="AA31" i="78"/>
  <c r="T32" i="78"/>
  <c r="Q49" i="78"/>
  <c r="AF51" i="78"/>
  <c r="Y52" i="78"/>
  <c r="AH38" i="78"/>
  <c r="AA44" i="78"/>
  <c r="AH48" i="78"/>
  <c r="Z52" i="78"/>
  <c r="Z53" i="78"/>
  <c r="AJ40" i="78"/>
  <c r="AC31" i="78"/>
  <c r="X34" i="78"/>
  <c r="M37" i="78"/>
  <c r="AG46" i="78"/>
  <c r="AC49" i="78"/>
  <c r="Y34" i="78"/>
  <c r="AN40" i="78"/>
  <c r="S31" i="78"/>
  <c r="AF31" i="78"/>
  <c r="V32" i="78"/>
  <c r="AE38" i="78"/>
  <c r="AM42" i="78"/>
  <c r="V46" i="78"/>
  <c r="R49" i="78"/>
  <c r="AM51" i="78"/>
  <c r="AM40" i="78"/>
  <c r="O37" i="78"/>
  <c r="R37" i="78"/>
  <c r="S49" i="78"/>
  <c r="M50" i="78"/>
  <c r="AN51" i="78"/>
  <c r="AC50" i="78"/>
  <c r="X32" i="78"/>
  <c r="AJ34" i="78"/>
  <c r="R38" i="78"/>
  <c r="AH39" i="78"/>
  <c r="AF45" i="78"/>
  <c r="Y46" i="78"/>
  <c r="AC52" i="78"/>
  <c r="M30" i="78"/>
  <c r="T33" i="78"/>
  <c r="AJ36" i="78"/>
  <c r="Q37" i="78"/>
  <c r="AE40" i="78"/>
  <c r="AC44" i="78"/>
  <c r="AG45" i="78"/>
  <c r="X46" i="78"/>
  <c r="AE48" i="78"/>
  <c r="AN48" i="78"/>
  <c r="AF49" i="78"/>
  <c r="X51" i="78"/>
  <c r="AG51" i="78"/>
  <c r="Q52" i="78"/>
  <c r="AL33" i="78"/>
  <c r="Q36" i="78"/>
  <c r="AL37" i="78"/>
  <c r="Z38" i="78"/>
  <c r="AF40" i="78"/>
  <c r="AE42" i="78"/>
  <c r="AL43" i="78"/>
  <c r="AF48" i="78"/>
  <c r="M49" i="78"/>
  <c r="X49" i="78"/>
  <c r="AG49" i="78"/>
  <c r="S50" i="78"/>
  <c r="Y51" i="78"/>
  <c r="R52" i="78"/>
  <c r="R53" i="78"/>
  <c r="AL30" i="78"/>
  <c r="AG34" i="78"/>
  <c r="T36" i="78"/>
  <c r="AL36" i="78"/>
  <c r="T37" i="78"/>
  <c r="AM37" i="78"/>
  <c r="AH40" i="78"/>
  <c r="T42" i="78"/>
  <c r="AF42" i="78"/>
  <c r="AF44" i="78"/>
  <c r="AG48" i="78"/>
  <c r="Y49" i="78"/>
  <c r="AH49" i="78"/>
  <c r="Z51" i="78"/>
  <c r="S52" i="78"/>
  <c r="S53" i="78"/>
  <c r="AN30" i="78"/>
  <c r="AM36" i="78"/>
  <c r="AH42" i="78"/>
  <c r="AG44" i="78"/>
  <c r="AA45" i="78"/>
  <c r="Z49" i="78"/>
  <c r="T53" i="78"/>
  <c r="AA49" i="78"/>
  <c r="V52" i="78"/>
  <c r="AC42" i="78"/>
  <c r="AA30" i="78"/>
  <c r="AE33" i="78"/>
  <c r="Q38" i="78"/>
  <c r="AA42" i="78"/>
  <c r="AE43" i="78"/>
  <c r="AC45" i="78"/>
  <c r="AN49" i="78"/>
  <c r="O40" i="78"/>
  <c r="AJ46" i="78"/>
  <c r="AC30" i="78"/>
  <c r="S32" i="78"/>
  <c r="V33" i="78"/>
  <c r="Q34" i="78"/>
  <c r="Z34" i="78"/>
  <c r="AE37" i="78"/>
  <c r="AN37" i="78"/>
  <c r="S38" i="78"/>
  <c r="AJ39" i="78"/>
  <c r="M42" i="78"/>
  <c r="AH43" i="78"/>
  <c r="X31" i="78"/>
  <c r="R34" i="78"/>
  <c r="AF37" i="78"/>
  <c r="Q40" i="78"/>
  <c r="AJ42" i="78"/>
  <c r="AL46" i="78"/>
  <c r="AE30" i="78"/>
  <c r="M31" i="78"/>
  <c r="Y31" i="78"/>
  <c r="X33" i="78"/>
  <c r="T34" i="78"/>
  <c r="M36" i="78"/>
  <c r="AH37" i="78"/>
  <c r="M38" i="78"/>
  <c r="AL39" i="78"/>
  <c r="R40" i="78"/>
  <c r="O42" i="78"/>
  <c r="AA43" i="78"/>
  <c r="AF30" i="78"/>
  <c r="Y33" i="78"/>
  <c r="AM39" i="78"/>
  <c r="AH30" i="78"/>
  <c r="AN31" i="78"/>
  <c r="AA33" i="78"/>
  <c r="AM33" i="78"/>
  <c r="AH34" i="78"/>
  <c r="O36" i="78"/>
  <c r="AH36" i="78"/>
  <c r="X37" i="78"/>
  <c r="AA38" i="78"/>
  <c r="AE39" i="78"/>
  <c r="R42" i="78"/>
  <c r="AN42" i="78"/>
  <c r="AC43" i="78"/>
  <c r="AM43" i="78"/>
  <c r="T46" i="78"/>
  <c r="AF46" i="78"/>
  <c r="Q31" i="78"/>
  <c r="Z37" i="78"/>
  <c r="M39" i="78"/>
  <c r="M40" i="78"/>
  <c r="S42" i="78"/>
  <c r="AN43" i="78"/>
  <c r="Z65" i="79"/>
  <c r="AL60" i="79"/>
  <c r="AM60" i="79"/>
  <c r="AM63" i="79"/>
  <c r="AN61" i="79"/>
  <c r="Y64" i="79"/>
  <c r="M60" i="79"/>
  <c r="T62" i="79"/>
  <c r="AN63" i="79"/>
  <c r="AH61" i="79"/>
  <c r="AH65" i="79"/>
  <c r="M65" i="79"/>
  <c r="R61" i="79"/>
  <c r="V63" i="79"/>
  <c r="Z64" i="79"/>
  <c r="S61" i="79"/>
  <c r="M62" i="79"/>
  <c r="AE63" i="79"/>
  <c r="AC61" i="79"/>
  <c r="AF63" i="79"/>
  <c r="V64" i="79"/>
  <c r="AA62" i="79"/>
  <c r="AH64" i="79"/>
  <c r="AE60" i="79"/>
  <c r="AN60" i="79"/>
  <c r="AF61" i="79"/>
  <c r="X63" i="79"/>
  <c r="AG63" i="79"/>
  <c r="Q64" i="79"/>
  <c r="AC65" i="79"/>
  <c r="AN72" i="79"/>
  <c r="AF60" i="79"/>
  <c r="M61" i="79"/>
  <c r="X61" i="79"/>
  <c r="AG61" i="79"/>
  <c r="S62" i="79"/>
  <c r="Y63" i="79"/>
  <c r="R64" i="79"/>
  <c r="AA64" i="79"/>
  <c r="R65" i="79"/>
  <c r="AG60" i="79"/>
  <c r="Y61" i="79"/>
  <c r="Z63" i="79"/>
  <c r="S64" i="79"/>
  <c r="S65" i="79"/>
  <c r="AH60" i="79"/>
  <c r="Z61" i="79"/>
  <c r="AA63" i="79"/>
  <c r="AL63" i="79"/>
  <c r="T64" i="79"/>
  <c r="Q61" i="79"/>
  <c r="AA61" i="79"/>
  <c r="AG64" i="79"/>
  <c r="AJ62" i="79"/>
  <c r="T60" i="79"/>
  <c r="AM61" i="79"/>
  <c r="R62" i="79"/>
  <c r="Z62" i="79"/>
  <c r="AH62" i="79"/>
  <c r="M63" i="79"/>
  <c r="AF64" i="79"/>
  <c r="AN64" i="79"/>
  <c r="Q65" i="79"/>
  <c r="Y65" i="79"/>
  <c r="AG65" i="79"/>
  <c r="O60" i="79"/>
  <c r="AC62" i="79"/>
  <c r="T65" i="79"/>
  <c r="AJ65" i="79"/>
  <c r="X60" i="79"/>
  <c r="V62" i="79"/>
  <c r="AL62" i="79"/>
  <c r="Q63" i="79"/>
  <c r="AJ64" i="79"/>
  <c r="Q60" i="79"/>
  <c r="Y60" i="79"/>
  <c r="T61" i="79"/>
  <c r="AJ61" i="79"/>
  <c r="O62" i="79"/>
  <c r="AE62" i="79"/>
  <c r="AM62" i="79"/>
  <c r="R63" i="79"/>
  <c r="AH63" i="79"/>
  <c r="M64" i="79"/>
  <c r="AC64" i="79"/>
  <c r="V65" i="79"/>
  <c r="AL65" i="79"/>
  <c r="V60" i="79"/>
  <c r="O63" i="79"/>
  <c r="R60" i="79"/>
  <c r="X62" i="79"/>
  <c r="AF62" i="79"/>
  <c r="AL64" i="79"/>
  <c r="AE65" i="79"/>
  <c r="AM65" i="79"/>
  <c r="M32" i="79"/>
  <c r="AH39" i="79"/>
  <c r="AA52" i="79"/>
  <c r="AM45" i="79"/>
  <c r="AA35" i="79"/>
  <c r="AA75" i="79"/>
  <c r="T46" i="79"/>
  <c r="S44" i="79"/>
  <c r="AA30" i="79"/>
  <c r="Y77" i="79"/>
  <c r="M38" i="79"/>
  <c r="AH47" i="79"/>
  <c r="AH31" i="79"/>
  <c r="AA32" i="79"/>
  <c r="AL38" i="79"/>
  <c r="Q38" i="79"/>
  <c r="Y58" i="79"/>
  <c r="M40" i="79"/>
  <c r="AE52" i="79"/>
  <c r="AJ45" i="79"/>
  <c r="AC74" i="79"/>
  <c r="AA31" i="79"/>
  <c r="M71" i="79"/>
  <c r="AC49" i="79"/>
  <c r="AF52" i="79"/>
  <c r="AM37" i="79"/>
  <c r="AN37" i="79"/>
  <c r="AJ47" i="79"/>
  <c r="M50" i="79"/>
  <c r="AM52" i="79"/>
  <c r="AH54" i="79"/>
  <c r="AJ56" i="79"/>
  <c r="V70" i="79"/>
  <c r="O71" i="79"/>
  <c r="AF34" i="79"/>
  <c r="AL43" i="79"/>
  <c r="AM47" i="79"/>
  <c r="V56" i="79"/>
  <c r="Z58" i="79"/>
  <c r="Q71" i="79"/>
  <c r="AH72" i="79"/>
  <c r="X31" i="79"/>
  <c r="R43" i="79"/>
  <c r="AN43" i="79"/>
  <c r="AL57" i="79"/>
  <c r="S71" i="79"/>
  <c r="M55" i="79"/>
  <c r="Z56" i="79"/>
  <c r="T71" i="79"/>
  <c r="AJ37" i="79"/>
  <c r="AM38" i="79"/>
  <c r="AL55" i="79"/>
  <c r="AM72" i="79"/>
  <c r="AJ49" i="79"/>
  <c r="AN30" i="79"/>
  <c r="S40" i="79"/>
  <c r="AA45" i="79"/>
  <c r="AH46" i="79"/>
  <c r="AH49" i="79"/>
  <c r="AA51" i="79"/>
  <c r="AG54" i="79"/>
  <c r="Y56" i="79"/>
  <c r="AN56" i="79"/>
  <c r="AH71" i="79"/>
  <c r="V54" i="79"/>
  <c r="AL37" i="79"/>
  <c r="AN38" i="79"/>
  <c r="X50" i="79"/>
  <c r="Y55" i="79"/>
  <c r="Y70" i="79"/>
  <c r="M73" i="79"/>
  <c r="Q76" i="79"/>
  <c r="AH30" i="79"/>
  <c r="AN31" i="79"/>
  <c r="Y35" i="79"/>
  <c r="Y46" i="79"/>
  <c r="AA50" i="79"/>
  <c r="Z70" i="79"/>
  <c r="Y71" i="79"/>
  <c r="AM71" i="79"/>
  <c r="AE73" i="79"/>
  <c r="AE75" i="79"/>
  <c r="AN76" i="79"/>
  <c r="Z71" i="79"/>
  <c r="M72" i="79"/>
  <c r="O73" i="79"/>
  <c r="AF73" i="79"/>
  <c r="AF75" i="79"/>
  <c r="V76" i="79"/>
  <c r="AJ71" i="79"/>
  <c r="AC50" i="79"/>
  <c r="AG73" i="79"/>
  <c r="Z74" i="79"/>
  <c r="AG75" i="79"/>
  <c r="AC51" i="79"/>
  <c r="AM30" i="79"/>
  <c r="AN47" i="79"/>
  <c r="O50" i="79"/>
  <c r="AC52" i="79"/>
  <c r="AF54" i="79"/>
  <c r="X56" i="79"/>
  <c r="T70" i="79"/>
  <c r="AE70" i="79"/>
  <c r="O72" i="79"/>
  <c r="S73" i="79"/>
  <c r="AH73" i="79"/>
  <c r="AA74" i="79"/>
  <c r="AL40" i="79"/>
  <c r="AM40" i="79"/>
  <c r="AA39" i="79"/>
  <c r="AG39" i="79"/>
  <c r="O74" i="79"/>
  <c r="S74" i="79"/>
  <c r="AC30" i="79"/>
  <c r="AC32" i="79"/>
  <c r="AL34" i="79"/>
  <c r="R74" i="79"/>
  <c r="AC31" i="79"/>
  <c r="V47" i="79"/>
  <c r="AJ70" i="79"/>
  <c r="AG77" i="79"/>
  <c r="AA77" i="79"/>
  <c r="AE30" i="79"/>
  <c r="AE32" i="79"/>
  <c r="S39" i="79"/>
  <c r="R39" i="79"/>
  <c r="M39" i="79"/>
  <c r="AJ41" i="79"/>
  <c r="AL41" i="79"/>
  <c r="AE43" i="79"/>
  <c r="AC43" i="79"/>
  <c r="AL44" i="79"/>
  <c r="AE45" i="79"/>
  <c r="O49" i="79"/>
  <c r="X57" i="79"/>
  <c r="T57" i="79"/>
  <c r="Z57" i="79"/>
  <c r="AG58" i="79"/>
  <c r="AE58" i="79"/>
  <c r="X38" i="79"/>
  <c r="AL51" i="79"/>
  <c r="AN51" i="79"/>
  <c r="AM51" i="79"/>
  <c r="AJ51" i="79"/>
  <c r="Q30" i="79"/>
  <c r="AG30" i="79"/>
  <c r="R31" i="79"/>
  <c r="AF31" i="79"/>
  <c r="S32" i="79"/>
  <c r="AF32" i="79"/>
  <c r="S38" i="79"/>
  <c r="O38" i="79"/>
  <c r="AM39" i="79"/>
  <c r="V41" i="79"/>
  <c r="AF45" i="79"/>
  <c r="X46" i="79"/>
  <c r="V46" i="79"/>
  <c r="Y47" i="79"/>
  <c r="AL50" i="79"/>
  <c r="AH50" i="79"/>
  <c r="AM50" i="79"/>
  <c r="O54" i="79"/>
  <c r="S54" i="79"/>
  <c r="R54" i="79"/>
  <c r="Q54" i="79"/>
  <c r="M54" i="79"/>
  <c r="V57" i="79"/>
  <c r="O77" i="79"/>
  <c r="S77" i="79"/>
  <c r="AN34" i="79"/>
  <c r="AH38" i="79"/>
  <c r="AG40" i="79"/>
  <c r="AF40" i="79"/>
  <c r="AN41" i="79"/>
  <c r="AG43" i="79"/>
  <c r="Q52" i="79"/>
  <c r="M52" i="79"/>
  <c r="R52" i="79"/>
  <c r="AH58" i="79"/>
  <c r="AN58" i="79"/>
  <c r="AM58" i="79"/>
  <c r="X73" i="79"/>
  <c r="AE76" i="79"/>
  <c r="AA76" i="79"/>
  <c r="AG76" i="79"/>
  <c r="Z37" i="79"/>
  <c r="AE41" i="79"/>
  <c r="AA56" i="79"/>
  <c r="AG56" i="79"/>
  <c r="AF56" i="79"/>
  <c r="AH70" i="79"/>
  <c r="AN70" i="79"/>
  <c r="AM70" i="79"/>
  <c r="AL39" i="79"/>
  <c r="AJ39" i="79"/>
  <c r="AG46" i="79"/>
  <c r="Q49" i="79"/>
  <c r="M49" i="79"/>
  <c r="S49" i="79"/>
  <c r="Z41" i="79"/>
  <c r="AN50" i="79"/>
  <c r="T54" i="79"/>
  <c r="Z54" i="79"/>
  <c r="Q55" i="79"/>
  <c r="Y57" i="79"/>
  <c r="AJ58" i="79"/>
  <c r="M74" i="79"/>
  <c r="AC76" i="79"/>
  <c r="Q77" i="79"/>
  <c r="AE71" i="79"/>
  <c r="AA73" i="79"/>
  <c r="R50" i="79"/>
  <c r="AE50" i="79"/>
  <c r="AA54" i="79"/>
  <c r="T55" i="79"/>
  <c r="T58" i="79"/>
  <c r="AG71" i="79"/>
  <c r="AF74" i="79"/>
  <c r="X76" i="79"/>
  <c r="T77" i="79"/>
  <c r="AF50" i="79"/>
  <c r="AM73" i="79"/>
  <c r="AG74" i="79"/>
  <c r="AL75" i="79"/>
  <c r="Y76" i="79"/>
  <c r="AM49" i="79"/>
  <c r="R51" i="79"/>
  <c r="AF51" i="79"/>
  <c r="AL52" i="79"/>
  <c r="AC54" i="79"/>
  <c r="V55" i="79"/>
  <c r="V58" i="79"/>
  <c r="R72" i="79"/>
  <c r="AJ72" i="79"/>
  <c r="R73" i="79"/>
  <c r="AN73" i="79"/>
  <c r="X74" i="79"/>
  <c r="AL76" i="79"/>
  <c r="V77" i="79"/>
  <c r="T34" i="79"/>
  <c r="Y37" i="79"/>
  <c r="AG38" i="79"/>
  <c r="T39" i="79"/>
  <c r="AF39" i="79"/>
  <c r="T45" i="79"/>
  <c r="R30" i="79"/>
  <c r="V34" i="79"/>
  <c r="AF41" i="79"/>
  <c r="V45" i="79"/>
  <c r="S30" i="79"/>
  <c r="M31" i="79"/>
  <c r="Z31" i="79"/>
  <c r="AG34" i="79"/>
  <c r="Q35" i="79"/>
  <c r="T37" i="79"/>
  <c r="O39" i="79"/>
  <c r="X39" i="79"/>
  <c r="O40" i="79"/>
  <c r="AC40" i="79"/>
  <c r="M41" i="79"/>
  <c r="AG41" i="79"/>
  <c r="AF43" i="79"/>
  <c r="AG45" i="79"/>
  <c r="S46" i="79"/>
  <c r="X34" i="79"/>
  <c r="S35" i="79"/>
  <c r="Y39" i="79"/>
  <c r="X45" i="79"/>
  <c r="M30" i="79"/>
  <c r="Y34" i="79"/>
  <c r="T35" i="79"/>
  <c r="AG35" i="79"/>
  <c r="V37" i="79"/>
  <c r="Z38" i="79"/>
  <c r="Q39" i="79"/>
  <c r="Z39" i="79"/>
  <c r="R40" i="79"/>
  <c r="AE40" i="79"/>
  <c r="O41" i="79"/>
  <c r="AA41" i="79"/>
  <c r="Y45" i="79"/>
  <c r="S31" i="79"/>
  <c r="AA34" i="79"/>
  <c r="V35" i="79"/>
  <c r="S41" i="79"/>
  <c r="AA43" i="79"/>
  <c r="V30" i="79"/>
  <c r="AL30" i="79"/>
  <c r="Q31" i="79"/>
  <c r="Y31" i="79"/>
  <c r="AG31" i="79"/>
  <c r="T32" i="79"/>
  <c r="AJ32" i="79"/>
  <c r="O34" i="79"/>
  <c r="AE34" i="79"/>
  <c r="AM34" i="79"/>
  <c r="R35" i="79"/>
  <c r="Z35" i="79"/>
  <c r="AH35" i="79"/>
  <c r="M37" i="79"/>
  <c r="AC37" i="79"/>
  <c r="Y38" i="79"/>
  <c r="AE39" i="79"/>
  <c r="T40" i="79"/>
  <c r="AN40" i="79"/>
  <c r="T41" i="79"/>
  <c r="Y41" i="79"/>
  <c r="AM41" i="79"/>
  <c r="S43" i="79"/>
  <c r="T44" i="79"/>
  <c r="AC44" i="79"/>
  <c r="AN45" i="79"/>
  <c r="Y51" i="79"/>
  <c r="Z51" i="79"/>
  <c r="X51" i="79"/>
  <c r="V51" i="79"/>
  <c r="S47" i="79"/>
  <c r="R47" i="79"/>
  <c r="X30" i="79"/>
  <c r="V32" i="79"/>
  <c r="AL32" i="79"/>
  <c r="Q34" i="79"/>
  <c r="AJ35" i="79"/>
  <c r="O37" i="79"/>
  <c r="AE37" i="79"/>
  <c r="V43" i="79"/>
  <c r="V44" i="79"/>
  <c r="AF44" i="79"/>
  <c r="M45" i="79"/>
  <c r="R45" i="79"/>
  <c r="O47" i="79"/>
  <c r="AA47" i="79"/>
  <c r="AF47" i="79"/>
  <c r="Y30" i="79"/>
  <c r="T31" i="79"/>
  <c r="AJ31" i="79"/>
  <c r="O32" i="79"/>
  <c r="AM32" i="79"/>
  <c r="R34" i="79"/>
  <c r="AH34" i="79"/>
  <c r="M35" i="79"/>
  <c r="AC35" i="79"/>
  <c r="AF37" i="79"/>
  <c r="T38" i="79"/>
  <c r="AC38" i="79"/>
  <c r="X40" i="79"/>
  <c r="AH40" i="79"/>
  <c r="M43" i="79"/>
  <c r="AG44" i="79"/>
  <c r="O45" i="79"/>
  <c r="O46" i="79"/>
  <c r="AN46" i="79"/>
  <c r="AM46" i="79"/>
  <c r="AC47" i="79"/>
  <c r="T52" i="79"/>
  <c r="Y52" i="79"/>
  <c r="Z52" i="79"/>
  <c r="X52" i="79"/>
  <c r="V52" i="79"/>
  <c r="Z75" i="79"/>
  <c r="Y75" i="79"/>
  <c r="X75" i="79"/>
  <c r="T75" i="79"/>
  <c r="V75" i="79"/>
  <c r="Z30" i="79"/>
  <c r="X32" i="79"/>
  <c r="AN32" i="79"/>
  <c r="S34" i="79"/>
  <c r="AL35" i="79"/>
  <c r="Q37" i="79"/>
  <c r="AG37" i="79"/>
  <c r="X43" i="79"/>
  <c r="R44" i="79"/>
  <c r="O44" i="79"/>
  <c r="X44" i="79"/>
  <c r="AH44" i="79"/>
  <c r="AM44" i="79"/>
  <c r="Q47" i="79"/>
  <c r="Z49" i="79"/>
  <c r="Y49" i="79"/>
  <c r="X49" i="79"/>
  <c r="V49" i="79"/>
  <c r="Y40" i="79"/>
  <c r="V40" i="79"/>
  <c r="AE55" i="79"/>
  <c r="AG55" i="79"/>
  <c r="AF55" i="79"/>
  <c r="AA55" i="79"/>
  <c r="AL31" i="79"/>
  <c r="Q32" i="79"/>
  <c r="Y32" i="79"/>
  <c r="AE35" i="79"/>
  <c r="AM35" i="79"/>
  <c r="R37" i="79"/>
  <c r="AE38" i="79"/>
  <c r="AJ40" i="79"/>
  <c r="Y43" i="79"/>
  <c r="Y44" i="79"/>
  <c r="AJ44" i="79"/>
  <c r="Q45" i="79"/>
  <c r="Q46" i="79"/>
  <c r="AE47" i="79"/>
  <c r="O57" i="79"/>
  <c r="M57" i="79"/>
  <c r="R57" i="79"/>
  <c r="S57" i="79"/>
  <c r="Q57" i="79"/>
  <c r="AF38" i="79"/>
  <c r="AC39" i="79"/>
  <c r="R41" i="79"/>
  <c r="Q43" i="79"/>
  <c r="Z43" i="79"/>
  <c r="AM43" i="79"/>
  <c r="AJ43" i="79"/>
  <c r="Q44" i="79"/>
  <c r="AA44" i="79"/>
  <c r="S45" i="79"/>
  <c r="AL45" i="79"/>
  <c r="R46" i="79"/>
  <c r="AL46" i="79"/>
  <c r="Z47" i="79"/>
  <c r="X47" i="79"/>
  <c r="AG47" i="79"/>
  <c r="AG49" i="79"/>
  <c r="AF49" i="79"/>
  <c r="AA49" i="79"/>
  <c r="AF46" i="79"/>
  <c r="AE46" i="79"/>
  <c r="AC46" i="79"/>
  <c r="V50" i="79"/>
  <c r="S51" i="79"/>
  <c r="AM54" i="79"/>
  <c r="AJ54" i="79"/>
  <c r="AL49" i="79"/>
  <c r="Q50" i="79"/>
  <c r="Y50" i="79"/>
  <c r="M51" i="79"/>
  <c r="AE51" i="79"/>
  <c r="AN52" i="79"/>
  <c r="AN54" i="79"/>
  <c r="M56" i="79"/>
  <c r="R56" i="79"/>
  <c r="O56" i="79"/>
  <c r="AH56" i="79"/>
  <c r="AM56" i="79"/>
  <c r="Z50" i="79"/>
  <c r="AF57" i="79"/>
  <c r="AE57" i="79"/>
  <c r="AC57" i="79"/>
  <c r="S58" i="79"/>
  <c r="R58" i="79"/>
  <c r="M58" i="79"/>
  <c r="Z72" i="79"/>
  <c r="Y72" i="79"/>
  <c r="X72" i="79"/>
  <c r="V72" i="79"/>
  <c r="AN74" i="79"/>
  <c r="AM74" i="79"/>
  <c r="AL74" i="79"/>
  <c r="AJ74" i="79"/>
  <c r="O51" i="79"/>
  <c r="O58" i="79"/>
  <c r="S70" i="79"/>
  <c r="R70" i="79"/>
  <c r="Q70" i="79"/>
  <c r="M70" i="79"/>
  <c r="AN77" i="79"/>
  <c r="AM77" i="79"/>
  <c r="AL77" i="79"/>
  <c r="AJ77" i="79"/>
  <c r="AH77" i="79"/>
  <c r="AJ50" i="79"/>
  <c r="O52" i="79"/>
  <c r="AH52" i="79"/>
  <c r="X54" i="79"/>
  <c r="R55" i="79"/>
  <c r="O55" i="79"/>
  <c r="X55" i="79"/>
  <c r="AH55" i="79"/>
  <c r="AM55" i="79"/>
  <c r="AJ55" i="79"/>
  <c r="S56" i="79"/>
  <c r="AG57" i="79"/>
  <c r="AA58" i="79"/>
  <c r="AF58" i="79"/>
  <c r="AC58" i="79"/>
  <c r="O70" i="79"/>
  <c r="AG72" i="79"/>
  <c r="AF72" i="79"/>
  <c r="AE72" i="79"/>
  <c r="AA72" i="79"/>
  <c r="AC56" i="79"/>
  <c r="AE56" i="79"/>
  <c r="AN57" i="79"/>
  <c r="AM57" i="79"/>
  <c r="AH57" i="79"/>
  <c r="Q58" i="79"/>
  <c r="S75" i="79"/>
  <c r="R75" i="79"/>
  <c r="Q75" i="79"/>
  <c r="O75" i="79"/>
  <c r="AC70" i="79"/>
  <c r="X71" i="79"/>
  <c r="AF71" i="79"/>
  <c r="AN71" i="79"/>
  <c r="S72" i="79"/>
  <c r="V73" i="79"/>
  <c r="AL73" i="79"/>
  <c r="Q74" i="79"/>
  <c r="Y74" i="79"/>
  <c r="AJ75" i="79"/>
  <c r="O76" i="79"/>
  <c r="AM76" i="79"/>
  <c r="R77" i="79"/>
  <c r="Z77" i="79"/>
  <c r="AF70" i="79"/>
  <c r="AA71" i="79"/>
  <c r="Y73" i="79"/>
  <c r="T74" i="79"/>
  <c r="AM75" i="79"/>
  <c r="R76" i="79"/>
  <c r="Z76" i="79"/>
  <c r="AH76" i="79"/>
  <c r="M77" i="79"/>
  <c r="AC77" i="79"/>
  <c r="AG70" i="79"/>
  <c r="Z73" i="79"/>
  <c r="AN75" i="79"/>
  <c r="S76" i="79"/>
  <c r="AE77" i="79"/>
  <c r="AF77" i="79"/>
  <c r="V45" i="78"/>
  <c r="O30" i="78"/>
  <c r="AM30" i="78"/>
  <c r="R31" i="78"/>
  <c r="Z31" i="78"/>
  <c r="AH31" i="78"/>
  <c r="M32" i="78"/>
  <c r="AC32" i="78"/>
  <c r="AF33" i="78"/>
  <c r="AN33" i="78"/>
  <c r="S34" i="78"/>
  <c r="AA34" i="78"/>
  <c r="V36" i="78"/>
  <c r="Y37" i="78"/>
  <c r="AG37" i="78"/>
  <c r="T38" i="78"/>
  <c r="AJ38" i="78"/>
  <c r="O39" i="78"/>
  <c r="X40" i="78"/>
  <c r="AG40" i="78"/>
  <c r="M43" i="78"/>
  <c r="M44" i="78"/>
  <c r="O46" i="78"/>
  <c r="AG53" i="78"/>
  <c r="AF53" i="78"/>
  <c r="AE53" i="78"/>
  <c r="AC53" i="78"/>
  <c r="AC36" i="78"/>
  <c r="V43" i="78"/>
  <c r="Y40" i="78"/>
  <c r="X42" i="78"/>
  <c r="AH45" i="78"/>
  <c r="AM45" i="78"/>
  <c r="T48" i="78"/>
  <c r="Z48" i="78"/>
  <c r="Y48" i="78"/>
  <c r="X48" i="78"/>
  <c r="V44" i="78"/>
  <c r="V48" i="78"/>
  <c r="Z50" i="78"/>
  <c r="Y50" i="78"/>
  <c r="X50" i="78"/>
  <c r="V50" i="78"/>
  <c r="T50" i="78"/>
  <c r="Y39" i="78"/>
  <c r="R45" i="78"/>
  <c r="O45" i="78"/>
  <c r="X45" i="78"/>
  <c r="Q30" i="78"/>
  <c r="Y30" i="78"/>
  <c r="T31" i="78"/>
  <c r="AJ31" i="78"/>
  <c r="O32" i="78"/>
  <c r="AE32" i="78"/>
  <c r="AM32" i="78"/>
  <c r="R33" i="78"/>
  <c r="AH33" i="78"/>
  <c r="M34" i="78"/>
  <c r="AC34" i="78"/>
  <c r="X36" i="78"/>
  <c r="AF36" i="78"/>
  <c r="AA37" i="78"/>
  <c r="V38" i="78"/>
  <c r="AL38" i="78"/>
  <c r="Q39" i="78"/>
  <c r="Z39" i="78"/>
  <c r="Z40" i="78"/>
  <c r="O43" i="78"/>
  <c r="Z43" i="78"/>
  <c r="Y44" i="78"/>
  <c r="Y45" i="78"/>
  <c r="AJ45" i="78"/>
  <c r="Q46" i="78"/>
  <c r="AA46" i="78"/>
  <c r="V30" i="78"/>
  <c r="AJ32" i="78"/>
  <c r="V39" i="78"/>
  <c r="X30" i="78"/>
  <c r="AE36" i="78"/>
  <c r="R30" i="78"/>
  <c r="Z30" i="78"/>
  <c r="AF32" i="78"/>
  <c r="AN32" i="78"/>
  <c r="S33" i="78"/>
  <c r="Y36" i="78"/>
  <c r="AG36" i="78"/>
  <c r="AM38" i="78"/>
  <c r="R39" i="78"/>
  <c r="AA39" i="78"/>
  <c r="AF39" i="78"/>
  <c r="Q44" i="78"/>
  <c r="Z44" i="78"/>
  <c r="AM44" i="78"/>
  <c r="AJ44" i="78"/>
  <c r="Q45" i="78"/>
  <c r="AN52" i="78"/>
  <c r="AM52" i="78"/>
  <c r="AL52" i="78"/>
  <c r="AJ52" i="78"/>
  <c r="T43" i="78"/>
  <c r="Y43" i="78"/>
  <c r="O33" i="78"/>
  <c r="Y42" i="78"/>
  <c r="V42" i="78"/>
  <c r="Q33" i="78"/>
  <c r="X44" i="78"/>
  <c r="AL31" i="78"/>
  <c r="Q32" i="78"/>
  <c r="Y32" i="78"/>
  <c r="AE34" i="78"/>
  <c r="AM34" i="78"/>
  <c r="R36" i="78"/>
  <c r="X38" i="78"/>
  <c r="AF38" i="78"/>
  <c r="AC39" i="78"/>
  <c r="AC40" i="78"/>
  <c r="R43" i="78"/>
  <c r="R44" i="78"/>
  <c r="S45" i="78"/>
  <c r="AL45" i="78"/>
  <c r="AM46" i="78"/>
  <c r="M46" i="78"/>
  <c r="R46" i="78"/>
  <c r="AL32" i="78"/>
  <c r="T39" i="78"/>
  <c r="T40" i="78"/>
  <c r="S43" i="78"/>
  <c r="S44" i="78"/>
  <c r="AL44" i="78"/>
  <c r="T45" i="78"/>
  <c r="AN45" i="78"/>
  <c r="AE46" i="78"/>
  <c r="AN46" i="78"/>
  <c r="AH50" i="78"/>
  <c r="AN50" i="78"/>
  <c r="AM50" i="78"/>
  <c r="AL50" i="78"/>
  <c r="AJ50" i="78"/>
  <c r="M51" i="78"/>
  <c r="S51" i="78"/>
  <c r="R51" i="78"/>
  <c r="Q51" i="78"/>
  <c r="AN53" i="78"/>
  <c r="AM53" i="78"/>
  <c r="AL53" i="78"/>
  <c r="S48" i="78"/>
  <c r="R48" i="78"/>
  <c r="Q48" i="78"/>
  <c r="O51" i="78"/>
  <c r="AJ53" i="78"/>
  <c r="O48" i="78"/>
  <c r="AG50" i="78"/>
  <c r="AF50" i="78"/>
  <c r="AE50" i="78"/>
  <c r="T52" i="78"/>
  <c r="M53" i="78"/>
  <c r="T49" i="78"/>
  <c r="AJ49" i="78"/>
  <c r="O50" i="78"/>
  <c r="AH51" i="78"/>
  <c r="M52" i="78"/>
  <c r="V53" i="78"/>
  <c r="O53" i="78"/>
  <c r="AL49" i="78"/>
  <c r="Q50" i="78"/>
  <c r="AE52" i="78"/>
  <c r="X53" i="78"/>
  <c r="AH65" i="77"/>
  <c r="AA54" i="77"/>
  <c r="T49" i="77"/>
  <c r="AG54" i="77"/>
  <c r="Q54" i="77"/>
  <c r="AH54" i="77"/>
  <c r="R54" i="77"/>
  <c r="S54" i="77"/>
  <c r="T54" i="77"/>
  <c r="M54" i="77"/>
  <c r="Y54" i="77"/>
  <c r="AJ54" i="77"/>
  <c r="AJ63" i="77"/>
  <c r="AC54" i="77"/>
  <c r="V54" i="77"/>
  <c r="AL54" i="77"/>
  <c r="AM63" i="77"/>
  <c r="AE54" i="77"/>
  <c r="AM54" i="77"/>
  <c r="AH42" i="77"/>
  <c r="AM37" i="77"/>
  <c r="Y32" i="77"/>
  <c r="AN37" i="77"/>
  <c r="Y45" i="77"/>
  <c r="AG44" i="77"/>
  <c r="Y74" i="77"/>
  <c r="AA55" i="77"/>
  <c r="Z32" i="77"/>
  <c r="AH33" i="77"/>
  <c r="S43" i="77"/>
  <c r="AN63" i="77"/>
  <c r="AH69" i="77"/>
  <c r="Z74" i="77"/>
  <c r="AA40" i="77"/>
  <c r="M69" i="77"/>
  <c r="X74" i="77"/>
  <c r="V53" i="77"/>
  <c r="AG58" i="77"/>
  <c r="AE42" i="77"/>
  <c r="T45" i="77"/>
  <c r="X58" i="77"/>
  <c r="AM31" i="77"/>
  <c r="AM47" i="77"/>
  <c r="AE48" i="77"/>
  <c r="Y58" i="77"/>
  <c r="AN31" i="77"/>
  <c r="AA37" i="77"/>
  <c r="M48" i="77"/>
  <c r="AH76" i="77"/>
  <c r="AA58" i="77"/>
  <c r="AA71" i="77"/>
  <c r="V74" i="77"/>
  <c r="AA47" i="77"/>
  <c r="AL65" i="77"/>
  <c r="R43" i="77"/>
  <c r="Z45" i="77"/>
  <c r="AC48" i="77"/>
  <c r="M62" i="77"/>
  <c r="AH66" i="77"/>
  <c r="AC73" i="77"/>
  <c r="AM74" i="77"/>
  <c r="X55" i="77"/>
  <c r="AG45" i="77"/>
  <c r="Z71" i="77"/>
  <c r="Z58" i="77"/>
  <c r="M59" i="77"/>
  <c r="AN67" i="77"/>
  <c r="AE55" i="77"/>
  <c r="S32" i="77"/>
  <c r="AE47" i="77"/>
  <c r="AC66" i="77"/>
  <c r="X52" i="77"/>
  <c r="AF55" i="77"/>
  <c r="X56" i="77"/>
  <c r="AJ67" i="77"/>
  <c r="AH31" i="77"/>
  <c r="T32" i="77"/>
  <c r="AF44" i="77"/>
  <c r="AH47" i="77"/>
  <c r="V55" i="77"/>
  <c r="AG55" i="77"/>
  <c r="Y56" i="77"/>
  <c r="AN61" i="77"/>
  <c r="AG66" i="77"/>
  <c r="AF71" i="77"/>
  <c r="Z56" i="77"/>
  <c r="AF58" i="77"/>
  <c r="AA35" i="77"/>
  <c r="AL37" i="77"/>
  <c r="T38" i="77"/>
  <c r="AH38" i="77"/>
  <c r="X40" i="77"/>
  <c r="AG42" i="77"/>
  <c r="Q43" i="77"/>
  <c r="AH45" i="77"/>
  <c r="T47" i="77"/>
  <c r="T63" i="77"/>
  <c r="AM65" i="77"/>
  <c r="AL74" i="77"/>
  <c r="AH75" i="77"/>
  <c r="M52" i="77"/>
  <c r="AJ56" i="77"/>
  <c r="AA59" i="77"/>
  <c r="AJ45" i="77"/>
  <c r="X38" i="77"/>
  <c r="R66" i="77"/>
  <c r="R52" i="77"/>
  <c r="O57" i="77"/>
  <c r="AF37" i="77"/>
  <c r="Y38" i="77"/>
  <c r="O40" i="77"/>
  <c r="AE40" i="77"/>
  <c r="AA42" i="77"/>
  <c r="AM42" i="77"/>
  <c r="AA45" i="77"/>
  <c r="AM45" i="77"/>
  <c r="AF48" i="77"/>
  <c r="O76" i="77"/>
  <c r="AJ76" i="77"/>
  <c r="S52" i="77"/>
  <c r="Y55" i="77"/>
  <c r="AM57" i="77"/>
  <c r="AE31" i="77"/>
  <c r="T35" i="77"/>
  <c r="AG37" i="77"/>
  <c r="Q38" i="77"/>
  <c r="AA38" i="77"/>
  <c r="AH40" i="77"/>
  <c r="AN42" i="77"/>
  <c r="AA43" i="77"/>
  <c r="AN45" i="77"/>
  <c r="AH48" i="77"/>
  <c r="X49" i="77"/>
  <c r="R64" i="77"/>
  <c r="AL66" i="77"/>
  <c r="AH67" i="77"/>
  <c r="AL51" i="77"/>
  <c r="AF31" i="77"/>
  <c r="AH32" i="77"/>
  <c r="AA34" i="77"/>
  <c r="R38" i="77"/>
  <c r="AA44" i="77"/>
  <c r="AA49" i="77"/>
  <c r="S64" i="77"/>
  <c r="AM66" i="77"/>
  <c r="AM76" i="77"/>
  <c r="AM51" i="77"/>
  <c r="O55" i="77"/>
  <c r="AH56" i="77"/>
  <c r="S38" i="77"/>
  <c r="AN76" i="77"/>
  <c r="AN51" i="77"/>
  <c r="V37" i="77"/>
  <c r="AC65" i="77"/>
  <c r="AC67" i="77"/>
  <c r="AC70" i="77"/>
  <c r="AC51" i="77"/>
  <c r="AC52" i="77"/>
  <c r="AG31" i="77"/>
  <c r="AA32" i="77"/>
  <c r="AJ33" i="77"/>
  <c r="AC34" i="77"/>
  <c r="AM34" i="77"/>
  <c r="Z38" i="77"/>
  <c r="AF40" i="77"/>
  <c r="S42" i="77"/>
  <c r="AF42" i="77"/>
  <c r="AJ48" i="77"/>
  <c r="AH62" i="77"/>
  <c r="AL63" i="77"/>
  <c r="AN66" i="77"/>
  <c r="AM67" i="77"/>
  <c r="AG71" i="77"/>
  <c r="AE74" i="77"/>
  <c r="AN74" i="77"/>
  <c r="T53" i="77"/>
  <c r="Q56" i="77"/>
  <c r="M57" i="77"/>
  <c r="AC57" i="77"/>
  <c r="O58" i="77"/>
  <c r="AH58" i="77"/>
  <c r="AC59" i="77"/>
  <c r="O34" i="77"/>
  <c r="O49" i="77"/>
  <c r="X31" i="77"/>
  <c r="R34" i="77"/>
  <c r="AE51" i="77"/>
  <c r="AE52" i="77"/>
  <c r="R56" i="77"/>
  <c r="Q59" i="77"/>
  <c r="V31" i="77"/>
  <c r="AN34" i="77"/>
  <c r="AN38" i="77"/>
  <c r="Q49" i="77"/>
  <c r="AE70" i="77"/>
  <c r="O31" i="77"/>
  <c r="Y31" i="77"/>
  <c r="AL33" i="77"/>
  <c r="AE34" i="77"/>
  <c r="Y44" i="77"/>
  <c r="AL48" i="77"/>
  <c r="R49" i="77"/>
  <c r="AF61" i="77"/>
  <c r="AG65" i="77"/>
  <c r="AF67" i="77"/>
  <c r="AF70" i="77"/>
  <c r="AG74" i="77"/>
  <c r="AF51" i="77"/>
  <c r="AF52" i="77"/>
  <c r="S56" i="77"/>
  <c r="Q58" i="77"/>
  <c r="R59" i="77"/>
  <c r="AC61" i="77"/>
  <c r="X44" i="77"/>
  <c r="Z31" i="77"/>
  <c r="AJ31" i="77"/>
  <c r="AC33" i="77"/>
  <c r="AM33" i="77"/>
  <c r="AF34" i="77"/>
  <c r="AC37" i="77"/>
  <c r="AJ39" i="77"/>
  <c r="AM48" i="77"/>
  <c r="AJ49" i="77"/>
  <c r="AG61" i="77"/>
  <c r="AL62" i="77"/>
  <c r="S67" i="77"/>
  <c r="AG67" i="77"/>
  <c r="AG70" i="77"/>
  <c r="R75" i="77"/>
  <c r="AJ75" i="77"/>
  <c r="AG51" i="77"/>
  <c r="Y52" i="77"/>
  <c r="AG52" i="77"/>
  <c r="AL55" i="77"/>
  <c r="T56" i="77"/>
  <c r="AJ57" i="77"/>
  <c r="R58" i="77"/>
  <c r="AL58" i="77"/>
  <c r="S59" i="77"/>
  <c r="AE61" i="77"/>
  <c r="AE65" i="77"/>
  <c r="AE67" i="77"/>
  <c r="AF74" i="77"/>
  <c r="Q31" i="77"/>
  <c r="Y34" i="77"/>
  <c r="AF38" i="77"/>
  <c r="S39" i="77"/>
  <c r="AN40" i="77"/>
  <c r="AE45" i="77"/>
  <c r="AN62" i="77"/>
  <c r="AG64" i="77"/>
  <c r="AJ74" i="77"/>
  <c r="S75" i="77"/>
  <c r="AH51" i="77"/>
  <c r="Z52" i="77"/>
  <c r="AM55" i="77"/>
  <c r="AM58" i="77"/>
  <c r="AE33" i="77"/>
  <c r="M34" i="77"/>
  <c r="Z34" i="77"/>
  <c r="AH34" i="77"/>
  <c r="AG38" i="77"/>
  <c r="T39" i="77"/>
  <c r="AC40" i="77"/>
  <c r="M42" i="77"/>
  <c r="AL42" i="77"/>
  <c r="O44" i="77"/>
  <c r="AF45" i="77"/>
  <c r="AG48" i="77"/>
  <c r="M49" i="77"/>
  <c r="Q64" i="77"/>
  <c r="AH64" i="77"/>
  <c r="AA65" i="77"/>
  <c r="AC71" i="77"/>
  <c r="Q52" i="77"/>
  <c r="AN55" i="77"/>
  <c r="AL57" i="77"/>
  <c r="V58" i="77"/>
  <c r="AE58" i="77"/>
  <c r="AN58" i="77"/>
  <c r="X61" i="77"/>
  <c r="Q63" i="77"/>
  <c r="T66" i="77"/>
  <c r="M67" i="77"/>
  <c r="O69" i="77"/>
  <c r="T75" i="77"/>
  <c r="Y61" i="77"/>
  <c r="S63" i="77"/>
  <c r="X64" i="77"/>
  <c r="Z61" i="77"/>
  <c r="Y64" i="77"/>
  <c r="O67" i="77"/>
  <c r="R69" i="77"/>
  <c r="V71" i="77"/>
  <c r="V75" i="77"/>
  <c r="V64" i="77"/>
  <c r="Z64" i="77"/>
  <c r="M65" i="77"/>
  <c r="S69" i="77"/>
  <c r="O75" i="77"/>
  <c r="V63" i="77"/>
  <c r="Q67" i="77"/>
  <c r="X71" i="77"/>
  <c r="Y75" i="77"/>
  <c r="M63" i="77"/>
  <c r="Y71" i="77"/>
  <c r="O74" i="77"/>
  <c r="Q75" i="77"/>
  <c r="Z75" i="77"/>
  <c r="M76" i="77"/>
  <c r="R32" i="77"/>
  <c r="X34" i="77"/>
  <c r="M35" i="77"/>
  <c r="V40" i="77"/>
  <c r="T43" i="77"/>
  <c r="X45" i="77"/>
  <c r="M47" i="77"/>
  <c r="Z49" i="77"/>
  <c r="M32" i="77"/>
  <c r="Q34" i="77"/>
  <c r="R35" i="77"/>
  <c r="Z40" i="77"/>
  <c r="Y43" i="77"/>
  <c r="S47" i="77"/>
  <c r="S35" i="77"/>
  <c r="Z43" i="77"/>
  <c r="O32" i="77"/>
  <c r="V48" i="77"/>
  <c r="M33" i="77"/>
  <c r="M39" i="77"/>
  <c r="T40" i="77"/>
  <c r="O45" i="77"/>
  <c r="O71" i="77"/>
  <c r="M71" i="77"/>
  <c r="S71" i="77"/>
  <c r="R71" i="77"/>
  <c r="Q71" i="77"/>
  <c r="R53" i="77"/>
  <c r="Q53" i="77"/>
  <c r="O53" i="77"/>
  <c r="M53" i="77"/>
  <c r="S53" i="77"/>
  <c r="V33" i="77"/>
  <c r="AJ43" i="77"/>
  <c r="AJ32" i="77"/>
  <c r="O33" i="77"/>
  <c r="AC35" i="77"/>
  <c r="X37" i="77"/>
  <c r="V39" i="77"/>
  <c r="AL39" i="77"/>
  <c r="Q40" i="77"/>
  <c r="Q44" i="77"/>
  <c r="AJ44" i="77"/>
  <c r="V47" i="77"/>
  <c r="X48" i="77"/>
  <c r="AC49" i="77"/>
  <c r="AN49" i="77"/>
  <c r="AG69" i="77"/>
  <c r="AE69" i="77"/>
  <c r="AF69" i="77"/>
  <c r="AC69" i="77"/>
  <c r="AC39" i="77"/>
  <c r="R31" i="77"/>
  <c r="AC32" i="77"/>
  <c r="X33" i="77"/>
  <c r="AF33" i="77"/>
  <c r="V35" i="77"/>
  <c r="AL35" i="77"/>
  <c r="Q37" i="77"/>
  <c r="Y37" i="77"/>
  <c r="AJ38" i="77"/>
  <c r="O39" i="77"/>
  <c r="AE39" i="77"/>
  <c r="AM39" i="77"/>
  <c r="R40" i="77"/>
  <c r="AJ40" i="77"/>
  <c r="O42" i="77"/>
  <c r="X42" i="77"/>
  <c r="AC43" i="77"/>
  <c r="AL43" i="77"/>
  <c r="S44" i="77"/>
  <c r="Q45" i="77"/>
  <c r="O48" i="77"/>
  <c r="Y48" i="77"/>
  <c r="AJ35" i="77"/>
  <c r="O37" i="77"/>
  <c r="V42" i="77"/>
  <c r="AG63" i="77"/>
  <c r="AF63" i="77"/>
  <c r="AE63" i="77"/>
  <c r="AC63" i="77"/>
  <c r="X65" i="77"/>
  <c r="Z65" i="77"/>
  <c r="Y65" i="77"/>
  <c r="V65" i="77"/>
  <c r="S31" i="77"/>
  <c r="AA31" i="77"/>
  <c r="V32" i="77"/>
  <c r="AL32" i="77"/>
  <c r="Q33" i="77"/>
  <c r="Y33" i="77"/>
  <c r="AG33" i="77"/>
  <c r="T34" i="77"/>
  <c r="AJ34" i="77"/>
  <c r="O35" i="77"/>
  <c r="AE35" i="77"/>
  <c r="AM35" i="77"/>
  <c r="R37" i="77"/>
  <c r="Z37" i="77"/>
  <c r="AH37" i="77"/>
  <c r="M38" i="77"/>
  <c r="AC38" i="77"/>
  <c r="X39" i="77"/>
  <c r="AF39" i="77"/>
  <c r="AN39" i="77"/>
  <c r="S40" i="77"/>
  <c r="Y42" i="77"/>
  <c r="M43" i="77"/>
  <c r="V43" i="77"/>
  <c r="AN43" i="77"/>
  <c r="T44" i="77"/>
  <c r="AC44" i="77"/>
  <c r="AL44" i="77"/>
  <c r="R45" i="77"/>
  <c r="O47" i="77"/>
  <c r="AJ47" i="77"/>
  <c r="Z48" i="77"/>
  <c r="AF49" i="77"/>
  <c r="Z62" i="77"/>
  <c r="Y62" i="77"/>
  <c r="X62" i="77"/>
  <c r="V62" i="77"/>
  <c r="T70" i="77"/>
  <c r="Z70" i="77"/>
  <c r="Y70" i="77"/>
  <c r="X70" i="77"/>
  <c r="AE32" i="77"/>
  <c r="AM32" i="77"/>
  <c r="R33" i="77"/>
  <c r="Z33" i="77"/>
  <c r="X35" i="77"/>
  <c r="AF35" i="77"/>
  <c r="AN35" i="77"/>
  <c r="S37" i="77"/>
  <c r="AL38" i="77"/>
  <c r="Q39" i="77"/>
  <c r="Y39" i="77"/>
  <c r="AG39" i="77"/>
  <c r="AL40" i="77"/>
  <c r="Q42" i="77"/>
  <c r="Z42" i="77"/>
  <c r="AF43" i="77"/>
  <c r="AM44" i="77"/>
  <c r="S45" i="77"/>
  <c r="Q48" i="77"/>
  <c r="AG49" i="77"/>
  <c r="M61" i="77"/>
  <c r="S61" i="77"/>
  <c r="R61" i="77"/>
  <c r="Q61" i="77"/>
  <c r="AF56" i="77"/>
  <c r="AE56" i="77"/>
  <c r="AC56" i="77"/>
  <c r="AA56" i="77"/>
  <c r="AG56" i="77"/>
  <c r="Y47" i="77"/>
  <c r="X47" i="77"/>
  <c r="AF32" i="77"/>
  <c r="Y35" i="77"/>
  <c r="AG43" i="77"/>
  <c r="M44" i="77"/>
  <c r="V44" i="77"/>
  <c r="AN44" i="77"/>
  <c r="R47" i="77"/>
  <c r="AG47" i="77"/>
  <c r="AF47" i="77"/>
  <c r="AL47" i="77"/>
  <c r="R48" i="77"/>
  <c r="Y49" i="77"/>
  <c r="O61" i="77"/>
  <c r="AE62" i="77"/>
  <c r="AA62" i="77"/>
  <c r="AG62" i="77"/>
  <c r="AF62" i="77"/>
  <c r="AH43" i="77"/>
  <c r="AM49" i="77"/>
  <c r="AL49" i="77"/>
  <c r="AG53" i="77"/>
  <c r="AF53" i="77"/>
  <c r="AE53" i="77"/>
  <c r="AC53" i="77"/>
  <c r="AA53" i="77"/>
  <c r="S73" i="77"/>
  <c r="AA76" i="77"/>
  <c r="AG76" i="77"/>
  <c r="AF76" i="77"/>
  <c r="T51" i="77"/>
  <c r="Z51" i="77"/>
  <c r="Y51" i="77"/>
  <c r="AH61" i="77"/>
  <c r="AA64" i="77"/>
  <c r="AJ64" i="77"/>
  <c r="O65" i="77"/>
  <c r="M66" i="77"/>
  <c r="V66" i="77"/>
  <c r="V67" i="77"/>
  <c r="T67" i="77"/>
  <c r="AJ70" i="77"/>
  <c r="AH70" i="77"/>
  <c r="AM71" i="77"/>
  <c r="AL71" i="77"/>
  <c r="AJ71" i="77"/>
  <c r="AH73" i="77"/>
  <c r="AN73" i="77"/>
  <c r="AM73" i="77"/>
  <c r="AF75" i="77"/>
  <c r="AE75" i="77"/>
  <c r="AC75" i="77"/>
  <c r="AA75" i="77"/>
  <c r="AC76" i="77"/>
  <c r="V51" i="77"/>
  <c r="AH53" i="77"/>
  <c r="AN53" i="77"/>
  <c r="AM53" i="77"/>
  <c r="Y69" i="77"/>
  <c r="V69" i="77"/>
  <c r="R70" i="77"/>
  <c r="Q70" i="77"/>
  <c r="Z73" i="77"/>
  <c r="Y73" i="77"/>
  <c r="X73" i="77"/>
  <c r="AJ73" i="77"/>
  <c r="Q62" i="77"/>
  <c r="AL64" i="77"/>
  <c r="Q65" i="77"/>
  <c r="O66" i="77"/>
  <c r="Y66" i="77"/>
  <c r="X67" i="77"/>
  <c r="O70" i="77"/>
  <c r="AL70" i="77"/>
  <c r="AN71" i="77"/>
  <c r="V73" i="77"/>
  <c r="AG75" i="77"/>
  <c r="AE76" i="77"/>
  <c r="X51" i="77"/>
  <c r="AM52" i="77"/>
  <c r="AL52" i="77"/>
  <c r="AJ52" i="77"/>
  <c r="AH52" i="77"/>
  <c r="AL61" i="77"/>
  <c r="R62" i="77"/>
  <c r="O63" i="77"/>
  <c r="X63" i="77"/>
  <c r="AE64" i="77"/>
  <c r="AM64" i="77"/>
  <c r="R65" i="77"/>
  <c r="AJ65" i="77"/>
  <c r="Z66" i="77"/>
  <c r="Y67" i="77"/>
  <c r="X69" i="77"/>
  <c r="AM69" i="77"/>
  <c r="AL69" i="77"/>
  <c r="AM70" i="77"/>
  <c r="AL73" i="77"/>
  <c r="AL53" i="77"/>
  <c r="Z57" i="77"/>
  <c r="Y57" i="77"/>
  <c r="X57" i="77"/>
  <c r="V57" i="77"/>
  <c r="Y59" i="77"/>
  <c r="X59" i="77"/>
  <c r="V59" i="77"/>
  <c r="T59" i="77"/>
  <c r="AN59" i="77"/>
  <c r="AM59" i="77"/>
  <c r="AL59" i="77"/>
  <c r="AJ59" i="77"/>
  <c r="V61" i="77"/>
  <c r="AM61" i="77"/>
  <c r="S62" i="77"/>
  <c r="AJ62" i="77"/>
  <c r="Y63" i="77"/>
  <c r="O64" i="77"/>
  <c r="AF64" i="77"/>
  <c r="Q66" i="77"/>
  <c r="AA66" i="77"/>
  <c r="AF66" i="77"/>
  <c r="Z67" i="77"/>
  <c r="Z69" i="77"/>
  <c r="AJ69" i="77"/>
  <c r="S70" i="77"/>
  <c r="AN70" i="77"/>
  <c r="AN52" i="77"/>
  <c r="M55" i="77"/>
  <c r="S55" i="77"/>
  <c r="R55" i="77"/>
  <c r="R73" i="77"/>
  <c r="Q73" i="77"/>
  <c r="O73" i="77"/>
  <c r="AG73" i="77"/>
  <c r="AF73" i="77"/>
  <c r="AE73" i="77"/>
  <c r="M74" i="77"/>
  <c r="S74" i="77"/>
  <c r="R74" i="77"/>
  <c r="Z76" i="77"/>
  <c r="Y76" i="77"/>
  <c r="X76" i="77"/>
  <c r="V76" i="77"/>
  <c r="S51" i="77"/>
  <c r="R51" i="77"/>
  <c r="Q51" i="77"/>
  <c r="O51" i="77"/>
  <c r="AA57" i="77"/>
  <c r="AG57" i="77"/>
  <c r="AF57" i="77"/>
  <c r="Z59" i="77"/>
  <c r="T52" i="77"/>
  <c r="Z55" i="77"/>
  <c r="AH55" i="77"/>
  <c r="M56" i="77"/>
  <c r="AN57" i="77"/>
  <c r="S58" i="77"/>
  <c r="AA74" i="77"/>
  <c r="AL75" i="77"/>
  <c r="Q76" i="77"/>
  <c r="X53" i="77"/>
  <c r="AL56" i="77"/>
  <c r="Q57" i="77"/>
  <c r="AE59" i="77"/>
  <c r="AM75" i="77"/>
  <c r="R76" i="77"/>
  <c r="Y53" i="77"/>
  <c r="AM56" i="77"/>
  <c r="R57" i="77"/>
  <c r="AF59" i="77"/>
  <c r="R58" i="76"/>
  <c r="AL62" i="76"/>
  <c r="AC58" i="76"/>
  <c r="X59" i="76"/>
  <c r="M63" i="76"/>
  <c r="AH57" i="76"/>
  <c r="AC59" i="76"/>
  <c r="S60" i="76"/>
  <c r="Q59" i="76"/>
  <c r="AE59" i="76"/>
  <c r="T60" i="76"/>
  <c r="Q62" i="76"/>
  <c r="AF59" i="76"/>
  <c r="AE61" i="76"/>
  <c r="T62" i="76"/>
  <c r="Z57" i="76"/>
  <c r="AG59" i="76"/>
  <c r="V60" i="76"/>
  <c r="AF61" i="76"/>
  <c r="Y63" i="76"/>
  <c r="O72" i="76"/>
  <c r="AA57" i="76"/>
  <c r="AH58" i="76"/>
  <c r="V62" i="76"/>
  <c r="O57" i="76"/>
  <c r="V61" i="76"/>
  <c r="Q57" i="76"/>
  <c r="AC57" i="76"/>
  <c r="AM57" i="76"/>
  <c r="AL58" i="76"/>
  <c r="AF60" i="76"/>
  <c r="X61" i="76"/>
  <c r="AG62" i="76"/>
  <c r="O63" i="76"/>
  <c r="R57" i="76"/>
  <c r="AN58" i="76"/>
  <c r="Y61" i="76"/>
  <c r="S57" i="76"/>
  <c r="AE57" i="76"/>
  <c r="M59" i="76"/>
  <c r="Q63" i="76"/>
  <c r="AJ63" i="76"/>
  <c r="AE84" i="76"/>
  <c r="AN70" i="76"/>
  <c r="AG65" i="76"/>
  <c r="AF57" i="76"/>
  <c r="AE58" i="76"/>
  <c r="AN59" i="76"/>
  <c r="X60" i="76"/>
  <c r="AL61" i="76"/>
  <c r="X62" i="76"/>
  <c r="AJ62" i="76"/>
  <c r="AE77" i="76"/>
  <c r="AF58" i="76"/>
  <c r="Y60" i="76"/>
  <c r="AM63" i="76"/>
  <c r="Z58" i="76"/>
  <c r="S61" i="76"/>
  <c r="T46" i="76"/>
  <c r="O91" i="76"/>
  <c r="X57" i="76"/>
  <c r="AN57" i="76"/>
  <c r="S58" i="76"/>
  <c r="V59" i="76"/>
  <c r="AL59" i="76"/>
  <c r="Q60" i="76"/>
  <c r="AG60" i="76"/>
  <c r="T61" i="76"/>
  <c r="AJ61" i="76"/>
  <c r="O62" i="76"/>
  <c r="AE62" i="76"/>
  <c r="AM62" i="76"/>
  <c r="R63" i="76"/>
  <c r="Z63" i="76"/>
  <c r="AH63" i="76"/>
  <c r="AN60" i="76"/>
  <c r="AG63" i="76"/>
  <c r="Y57" i="76"/>
  <c r="T58" i="76"/>
  <c r="AJ58" i="76"/>
  <c r="O59" i="76"/>
  <c r="AM59" i="76"/>
  <c r="R60" i="76"/>
  <c r="AH60" i="76"/>
  <c r="M61" i="76"/>
  <c r="AF62" i="76"/>
  <c r="AA63" i="76"/>
  <c r="R62" i="76"/>
  <c r="V58" i="76"/>
  <c r="Y59" i="76"/>
  <c r="AJ60" i="76"/>
  <c r="O61" i="76"/>
  <c r="AM61" i="76"/>
  <c r="AC63" i="76"/>
  <c r="T57" i="76"/>
  <c r="AJ57" i="76"/>
  <c r="O58" i="76"/>
  <c r="Z59" i="76"/>
  <c r="AH59" i="76"/>
  <c r="M60" i="76"/>
  <c r="AC60" i="76"/>
  <c r="AN61" i="76"/>
  <c r="S62" i="76"/>
  <c r="AA62" i="76"/>
  <c r="V63" i="76"/>
  <c r="AL63" i="76"/>
  <c r="X58" i="76"/>
  <c r="AL60" i="76"/>
  <c r="Q61" i="76"/>
  <c r="AE63" i="76"/>
  <c r="AE86" i="76"/>
  <c r="AL70" i="76"/>
  <c r="X76" i="76"/>
  <c r="AE75" i="76"/>
  <c r="AM91" i="76"/>
  <c r="AL91" i="76"/>
  <c r="Q81" i="76"/>
  <c r="AA65" i="76"/>
  <c r="AF77" i="76"/>
  <c r="Y65" i="76"/>
  <c r="R90" i="76"/>
  <c r="AM90" i="76"/>
  <c r="Q90" i="76"/>
  <c r="Q70" i="76"/>
  <c r="AJ91" i="76"/>
  <c r="R83" i="76"/>
  <c r="AE81" i="76"/>
  <c r="Q73" i="76"/>
  <c r="AJ71" i="76"/>
  <c r="AE69" i="76"/>
  <c r="R73" i="76"/>
  <c r="M91" i="76"/>
  <c r="AG89" i="76"/>
  <c r="AM88" i="76"/>
  <c r="AN86" i="76"/>
  <c r="AE80" i="76"/>
  <c r="Q78" i="76"/>
  <c r="M66" i="76"/>
  <c r="R81" i="76"/>
  <c r="AJ79" i="76"/>
  <c r="Q74" i="76"/>
  <c r="AJ72" i="76"/>
  <c r="AC66" i="76"/>
  <c r="V65" i="76"/>
  <c r="S71" i="76"/>
  <c r="M74" i="76"/>
  <c r="Z73" i="76"/>
  <c r="T73" i="76"/>
  <c r="R91" i="76"/>
  <c r="V89" i="76"/>
  <c r="V86" i="76"/>
  <c r="AC85" i="76"/>
  <c r="AG81" i="76"/>
  <c r="AN78" i="76"/>
  <c r="AC77" i="76"/>
  <c r="Y73" i="76"/>
  <c r="Q71" i="76"/>
  <c r="AL69" i="76"/>
  <c r="Q75" i="76"/>
  <c r="AM73" i="76"/>
  <c r="X73" i="76"/>
  <c r="V72" i="76"/>
  <c r="AL66" i="76"/>
  <c r="Q66" i="76"/>
  <c r="AE65" i="76"/>
  <c r="Y88" i="76"/>
  <c r="X79" i="76"/>
  <c r="AL73" i="76"/>
  <c r="R68" i="76"/>
  <c r="M47" i="76"/>
  <c r="AH91" i="76"/>
  <c r="AL82" i="76"/>
  <c r="Z76" i="76"/>
  <c r="O75" i="76"/>
  <c r="T72" i="76"/>
  <c r="AF69" i="76"/>
  <c r="Q68" i="76"/>
  <c r="X67" i="76"/>
  <c r="AH81" i="76"/>
  <c r="AH75" i="76"/>
  <c r="AA86" i="76"/>
  <c r="AH82" i="76"/>
  <c r="AF68" i="76"/>
  <c r="T80" i="76"/>
  <c r="T91" i="76"/>
  <c r="Q91" i="76"/>
  <c r="O90" i="76"/>
  <c r="X87" i="76"/>
  <c r="AL86" i="76"/>
  <c r="X86" i="76"/>
  <c r="V85" i="76"/>
  <c r="AM81" i="76"/>
  <c r="Y80" i="76"/>
  <c r="V79" i="76"/>
  <c r="AG78" i="76"/>
  <c r="AN75" i="76"/>
  <c r="AC75" i="76"/>
  <c r="M75" i="76"/>
  <c r="R74" i="76"/>
  <c r="X72" i="76"/>
  <c r="AJ66" i="76"/>
  <c r="R66" i="76"/>
  <c r="M76" i="76"/>
  <c r="Z89" i="76"/>
  <c r="AF85" i="76"/>
  <c r="AL81" i="76"/>
  <c r="AM80" i="76"/>
  <c r="X80" i="76"/>
  <c r="AE78" i="76"/>
  <c r="S76" i="76"/>
  <c r="AM75" i="76"/>
  <c r="M90" i="76"/>
  <c r="X89" i="76"/>
  <c r="AE85" i="76"/>
  <c r="AA84" i="76"/>
  <c r="AF83" i="76"/>
  <c r="AL80" i="76"/>
  <c r="R76" i="76"/>
  <c r="AL75" i="76"/>
  <c r="AH73" i="76"/>
  <c r="AL72" i="76"/>
  <c r="AA68" i="76"/>
  <c r="AM67" i="76"/>
  <c r="AH66" i="76"/>
  <c r="AA85" i="76"/>
  <c r="AH46" i="76"/>
  <c r="T87" i="76"/>
  <c r="AG86" i="76"/>
  <c r="AM82" i="76"/>
  <c r="AJ81" i="76"/>
  <c r="V80" i="76"/>
  <c r="AC78" i="76"/>
  <c r="AL77" i="76"/>
  <c r="AA77" i="76"/>
  <c r="Q76" i="76"/>
  <c r="AG73" i="76"/>
  <c r="AL67" i="76"/>
  <c r="AF91" i="76"/>
  <c r="AL90" i="76"/>
  <c r="AE89" i="76"/>
  <c r="AL88" i="76"/>
  <c r="X88" i="76"/>
  <c r="S84" i="76"/>
  <c r="AN83" i="76"/>
  <c r="AE83" i="76"/>
  <c r="Q83" i="76"/>
  <c r="T81" i="76"/>
  <c r="AL78" i="76"/>
  <c r="AA76" i="76"/>
  <c r="AH74" i="76"/>
  <c r="AJ73" i="76"/>
  <c r="T71" i="76"/>
  <c r="AA70" i="76"/>
  <c r="AC69" i="76"/>
  <c r="Z68" i="76"/>
  <c r="O68" i="76"/>
  <c r="AJ67" i="76"/>
  <c r="M67" i="76"/>
  <c r="AE91" i="76"/>
  <c r="AM89" i="76"/>
  <c r="T89" i="76"/>
  <c r="V87" i="76"/>
  <c r="AC86" i="76"/>
  <c r="Q86" i="76"/>
  <c r="AC84" i="76"/>
  <c r="R84" i="76"/>
  <c r="AM83" i="76"/>
  <c r="AJ82" i="76"/>
  <c r="R82" i="76"/>
  <c r="T79" i="76"/>
  <c r="AA78" i="76"/>
  <c r="X75" i="76"/>
  <c r="O74" i="76"/>
  <c r="O73" i="76"/>
  <c r="AE72" i="76"/>
  <c r="Y70" i="76"/>
  <c r="X68" i="76"/>
  <c r="S65" i="76"/>
  <c r="AJ90" i="76"/>
  <c r="AL89" i="76"/>
  <c r="R89" i="76"/>
  <c r="V88" i="76"/>
  <c r="AJ87" i="76"/>
  <c r="Q84" i="76"/>
  <c r="AL83" i="76"/>
  <c r="AC83" i="76"/>
  <c r="O83" i="76"/>
  <c r="Q82" i="76"/>
  <c r="Z81" i="76"/>
  <c r="S79" i="76"/>
  <c r="Y78" i="76"/>
  <c r="AC74" i="76"/>
  <c r="AG70" i="76"/>
  <c r="X70" i="76"/>
  <c r="AA69" i="76"/>
  <c r="M68" i="76"/>
  <c r="AH67" i="76"/>
  <c r="AM66" i="76"/>
  <c r="R65" i="76"/>
  <c r="Q89" i="76"/>
  <c r="AE88" i="76"/>
  <c r="Y81" i="76"/>
  <c r="Q79" i="76"/>
  <c r="X78" i="76"/>
  <c r="AF76" i="76"/>
  <c r="AM74" i="76"/>
  <c r="Y71" i="76"/>
  <c r="AF70" i="76"/>
  <c r="AF67" i="76"/>
  <c r="R67" i="76"/>
  <c r="AM65" i="76"/>
  <c r="Q65" i="76"/>
  <c r="X91" i="76"/>
  <c r="AH90" i="76"/>
  <c r="AJ89" i="76"/>
  <c r="T88" i="76"/>
  <c r="S87" i="76"/>
  <c r="Y86" i="76"/>
  <c r="Z84" i="76"/>
  <c r="O84" i="76"/>
  <c r="AJ83" i="76"/>
  <c r="X83" i="76"/>
  <c r="M83" i="76"/>
  <c r="O82" i="76"/>
  <c r="X81" i="76"/>
  <c r="O80" i="76"/>
  <c r="Y79" i="76"/>
  <c r="V77" i="76"/>
  <c r="AE76" i="76"/>
  <c r="AF75" i="76"/>
  <c r="R75" i="76"/>
  <c r="AL74" i="76"/>
  <c r="AE73" i="76"/>
  <c r="AM72" i="76"/>
  <c r="Y72" i="76"/>
  <c r="X71" i="76"/>
  <c r="AE70" i="76"/>
  <c r="V70" i="76"/>
  <c r="V69" i="76"/>
  <c r="AE68" i="76"/>
  <c r="AE67" i="76"/>
  <c r="Q67" i="76"/>
  <c r="Z65" i="76"/>
  <c r="Q87" i="76"/>
  <c r="AL85" i="76"/>
  <c r="X84" i="76"/>
  <c r="AC90" i="76"/>
  <c r="AH89" i="76"/>
  <c r="AA88" i="76"/>
  <c r="O88" i="76"/>
  <c r="Y87" i="76"/>
  <c r="AF84" i="76"/>
  <c r="M82" i="76"/>
  <c r="AC76" i="76"/>
  <c r="AJ74" i="76"/>
  <c r="V71" i="76"/>
  <c r="AC67" i="76"/>
  <c r="O67" i="76"/>
  <c r="AH65" i="76"/>
  <c r="M85" i="76"/>
  <c r="AA79" i="76"/>
  <c r="AH76" i="76"/>
  <c r="AG91" i="76"/>
  <c r="Y91" i="76"/>
  <c r="V90" i="76"/>
  <c r="AA89" i="76"/>
  <c r="S89" i="76"/>
  <c r="AN88" i="76"/>
  <c r="AF88" i="76"/>
  <c r="AC87" i="76"/>
  <c r="M87" i="76"/>
  <c r="AH86" i="76"/>
  <c r="Z86" i="76"/>
  <c r="R86" i="76"/>
  <c r="AM85" i="76"/>
  <c r="O85" i="76"/>
  <c r="AJ84" i="76"/>
  <c r="T84" i="76"/>
  <c r="AG83" i="76"/>
  <c r="Y83" i="76"/>
  <c r="V82" i="76"/>
  <c r="AA81" i="76"/>
  <c r="S81" i="76"/>
  <c r="AN80" i="76"/>
  <c r="AF80" i="76"/>
  <c r="AC79" i="76"/>
  <c r="M79" i="76"/>
  <c r="AH78" i="76"/>
  <c r="Z78" i="76"/>
  <c r="R78" i="76"/>
  <c r="AM77" i="76"/>
  <c r="O77" i="76"/>
  <c r="AJ76" i="76"/>
  <c r="T76" i="76"/>
  <c r="AG75" i="76"/>
  <c r="Y75" i="76"/>
  <c r="V74" i="76"/>
  <c r="AA73" i="76"/>
  <c r="S73" i="76"/>
  <c r="AN72" i="76"/>
  <c r="AF72" i="76"/>
  <c r="AC71" i="76"/>
  <c r="M71" i="76"/>
  <c r="AH70" i="76"/>
  <c r="Z70" i="76"/>
  <c r="R70" i="76"/>
  <c r="AM69" i="76"/>
  <c r="O69" i="76"/>
  <c r="AJ68" i="76"/>
  <c r="T68" i="76"/>
  <c r="AG67" i="76"/>
  <c r="Y67" i="76"/>
  <c r="V66" i="76"/>
  <c r="AA71" i="76"/>
  <c r="V91" i="76"/>
  <c r="AA90" i="76"/>
  <c r="AF89" i="76"/>
  <c r="AC88" i="76"/>
  <c r="M88" i="76"/>
  <c r="AH87" i="76"/>
  <c r="R87" i="76"/>
  <c r="AM86" i="76"/>
  <c r="O86" i="76"/>
  <c r="AJ85" i="76"/>
  <c r="T85" i="76"/>
  <c r="Y84" i="76"/>
  <c r="V83" i="76"/>
  <c r="AA82" i="76"/>
  <c r="AF81" i="76"/>
  <c r="AC80" i="76"/>
  <c r="M80" i="76"/>
  <c r="AH79" i="76"/>
  <c r="R79" i="76"/>
  <c r="AM78" i="76"/>
  <c r="O78" i="76"/>
  <c r="AJ77" i="76"/>
  <c r="T77" i="76"/>
  <c r="Y76" i="76"/>
  <c r="V75" i="76"/>
  <c r="AA74" i="76"/>
  <c r="AF73" i="76"/>
  <c r="AC72" i="76"/>
  <c r="M72" i="76"/>
  <c r="AH71" i="76"/>
  <c r="R71" i="76"/>
  <c r="AM70" i="76"/>
  <c r="O70" i="76"/>
  <c r="AJ69" i="76"/>
  <c r="T69" i="76"/>
  <c r="AG68" i="76"/>
  <c r="Y68" i="76"/>
  <c r="V67" i="76"/>
  <c r="AA66" i="76"/>
  <c r="S66" i="76"/>
  <c r="AN65" i="76"/>
  <c r="AF65" i="76"/>
  <c r="X65" i="76"/>
  <c r="T82" i="76"/>
  <c r="AC91" i="76"/>
  <c r="Z90" i="76"/>
  <c r="O89" i="76"/>
  <c r="AJ88" i="76"/>
  <c r="AG87" i="76"/>
  <c r="S85" i="76"/>
  <c r="AN84" i="76"/>
  <c r="Z82" i="76"/>
  <c r="O81" i="76"/>
  <c r="AJ80" i="76"/>
  <c r="AG79" i="76"/>
  <c r="V78" i="76"/>
  <c r="S77" i="76"/>
  <c r="AN76" i="76"/>
  <c r="Z74" i="76"/>
  <c r="AG71" i="76"/>
  <c r="S69" i="76"/>
  <c r="AN68" i="76"/>
  <c r="Z66" i="76"/>
  <c r="O65" i="76"/>
  <c r="AH84" i="76"/>
  <c r="T74" i="76"/>
  <c r="M69" i="76"/>
  <c r="AG90" i="76"/>
  <c r="Y90" i="76"/>
  <c r="S88" i="76"/>
  <c r="AN87" i="76"/>
  <c r="AF87" i="76"/>
  <c r="M86" i="76"/>
  <c r="AH85" i="76"/>
  <c r="Z85" i="76"/>
  <c r="R85" i="76"/>
  <c r="AM84" i="76"/>
  <c r="T83" i="76"/>
  <c r="AG82" i="76"/>
  <c r="Y82" i="76"/>
  <c r="AA80" i="76"/>
  <c r="S80" i="76"/>
  <c r="AN79" i="76"/>
  <c r="AF79" i="76"/>
  <c r="M78" i="76"/>
  <c r="AH77" i="76"/>
  <c r="Z77" i="76"/>
  <c r="R77" i="76"/>
  <c r="AM76" i="76"/>
  <c r="T75" i="76"/>
  <c r="AG74" i="76"/>
  <c r="Y74" i="76"/>
  <c r="AA72" i="76"/>
  <c r="S72" i="76"/>
  <c r="AN71" i="76"/>
  <c r="AF71" i="76"/>
  <c r="M70" i="76"/>
  <c r="AH69" i="76"/>
  <c r="Z69" i="76"/>
  <c r="R69" i="76"/>
  <c r="AM68" i="76"/>
  <c r="T67" i="76"/>
  <c r="AG66" i="76"/>
  <c r="Y66" i="76"/>
  <c r="AL65" i="76"/>
  <c r="AA87" i="76"/>
  <c r="M77" i="76"/>
  <c r="AH68" i="76"/>
  <c r="AF90" i="76"/>
  <c r="X90" i="76"/>
  <c r="R88" i="76"/>
  <c r="AM87" i="76"/>
  <c r="Y85" i="76"/>
  <c r="AF82" i="76"/>
  <c r="R80" i="76"/>
  <c r="AM79" i="76"/>
  <c r="Y77" i="76"/>
  <c r="AF74" i="76"/>
  <c r="R72" i="76"/>
  <c r="AM71" i="76"/>
  <c r="Y69" i="76"/>
  <c r="AF66" i="76"/>
  <c r="X66" i="76"/>
  <c r="Y48" i="76"/>
  <c r="Z48" i="76"/>
  <c r="AH42" i="76"/>
  <c r="AH43" i="76"/>
  <c r="AL42" i="76"/>
  <c r="AF45" i="76"/>
  <c r="T31" i="76"/>
  <c r="Q43" i="76"/>
  <c r="AN43" i="76"/>
  <c r="AG45" i="76"/>
  <c r="M39" i="76"/>
  <c r="V45" i="76"/>
  <c r="AE33" i="76"/>
  <c r="V46" i="76"/>
  <c r="AF46" i="76"/>
  <c r="AA48" i="76"/>
  <c r="AM42" i="76"/>
  <c r="M44" i="76"/>
  <c r="AA45" i="76"/>
  <c r="X46" i="76"/>
  <c r="AA42" i="76"/>
  <c r="M43" i="76"/>
  <c r="AE43" i="76"/>
  <c r="Q46" i="76"/>
  <c r="Y46" i="76"/>
  <c r="X45" i="76"/>
  <c r="AF43" i="76"/>
  <c r="R46" i="76"/>
  <c r="AG43" i="76"/>
  <c r="T44" i="76"/>
  <c r="S46" i="76"/>
  <c r="AA46" i="76"/>
  <c r="AC47" i="76"/>
  <c r="AE37" i="76"/>
  <c r="AF37" i="76"/>
  <c r="AL40" i="76"/>
  <c r="AG53" i="76"/>
  <c r="AC42" i="76"/>
  <c r="Y43" i="76"/>
  <c r="S44" i="76"/>
  <c r="AG47" i="76"/>
  <c r="R48" i="76"/>
  <c r="V31" i="76"/>
  <c r="AH38" i="76"/>
  <c r="M50" i="76"/>
  <c r="AH55" i="76"/>
  <c r="Z43" i="76"/>
  <c r="AL45" i="76"/>
  <c r="S48" i="76"/>
  <c r="AJ44" i="76"/>
  <c r="AG30" i="76"/>
  <c r="AA39" i="76"/>
  <c r="AE42" i="76"/>
  <c r="AA43" i="76"/>
  <c r="O45" i="76"/>
  <c r="AC45" i="76"/>
  <c r="AM45" i="76"/>
  <c r="AJ47" i="76"/>
  <c r="T48" i="76"/>
  <c r="Q48" i="76"/>
  <c r="AN45" i="76"/>
  <c r="X43" i="76"/>
  <c r="AA37" i="76"/>
  <c r="AM38" i="76"/>
  <c r="AC39" i="76"/>
  <c r="V42" i="76"/>
  <c r="R43" i="76"/>
  <c r="AG46" i="76"/>
  <c r="AL47" i="76"/>
  <c r="M48" i="76"/>
  <c r="AE30" i="76"/>
  <c r="AC37" i="76"/>
  <c r="M42" i="76"/>
  <c r="AA44" i="76"/>
  <c r="T47" i="76"/>
  <c r="AH48" i="76"/>
  <c r="O42" i="76"/>
  <c r="AC44" i="76"/>
  <c r="V47" i="76"/>
  <c r="R35" i="76"/>
  <c r="V53" i="76"/>
  <c r="X42" i="76"/>
  <c r="AF42" i="76"/>
  <c r="AN42" i="76"/>
  <c r="S43" i="76"/>
  <c r="V44" i="76"/>
  <c r="AL44" i="76"/>
  <c r="Q45" i="76"/>
  <c r="Y45" i="76"/>
  <c r="AJ46" i="76"/>
  <c r="O47" i="76"/>
  <c r="AE47" i="76"/>
  <c r="AM47" i="76"/>
  <c r="AC48" i="76"/>
  <c r="AJ48" i="76"/>
  <c r="AA30" i="76"/>
  <c r="AG31" i="76"/>
  <c r="Q42" i="76"/>
  <c r="Y42" i="76"/>
  <c r="T43" i="76"/>
  <c r="AJ43" i="76"/>
  <c r="O44" i="76"/>
  <c r="AE44" i="76"/>
  <c r="AM44" i="76"/>
  <c r="R45" i="76"/>
  <c r="Z45" i="76"/>
  <c r="AH45" i="76"/>
  <c r="M46" i="76"/>
  <c r="AC46" i="76"/>
  <c r="X47" i="76"/>
  <c r="AF47" i="76"/>
  <c r="AN47" i="76"/>
  <c r="V48" i="76"/>
  <c r="AL48" i="76"/>
  <c r="X53" i="76"/>
  <c r="R42" i="76"/>
  <c r="Z42" i="76"/>
  <c r="X44" i="76"/>
  <c r="AF44" i="76"/>
  <c r="AN44" i="76"/>
  <c r="S45" i="76"/>
  <c r="AL46" i="76"/>
  <c r="Q47" i="76"/>
  <c r="Y47" i="76"/>
  <c r="AE48" i="76"/>
  <c r="AM48" i="76"/>
  <c r="AC30" i="76"/>
  <c r="AN40" i="76"/>
  <c r="Z53" i="76"/>
  <c r="AL43" i="76"/>
  <c r="Q44" i="76"/>
  <c r="Y44" i="76"/>
  <c r="AM46" i="76"/>
  <c r="R47" i="76"/>
  <c r="AF48" i="76"/>
  <c r="M32" i="76"/>
  <c r="AM37" i="76"/>
  <c r="AL52" i="76"/>
  <c r="AJ31" i="76"/>
  <c r="AA34" i="76"/>
  <c r="M37" i="76"/>
  <c r="AC38" i="76"/>
  <c r="AN38" i="76"/>
  <c r="AC50" i="76"/>
  <c r="AL51" i="76"/>
  <c r="AG55" i="76"/>
  <c r="V30" i="76"/>
  <c r="AF34" i="76"/>
  <c r="AF38" i="76"/>
  <c r="O39" i="76"/>
  <c r="AF50" i="76"/>
  <c r="Z51" i="76"/>
  <c r="AN52" i="76"/>
  <c r="AA53" i="76"/>
  <c r="AN37" i="76"/>
  <c r="AE50" i="76"/>
  <c r="S37" i="76"/>
  <c r="AG50" i="76"/>
  <c r="AA52" i="76"/>
  <c r="O37" i="76"/>
  <c r="AG34" i="76"/>
  <c r="AH31" i="76"/>
  <c r="AH37" i="76"/>
  <c r="AJ33" i="76"/>
  <c r="AM32" i="76"/>
  <c r="AL33" i="76"/>
  <c r="AF40" i="76"/>
  <c r="AN31" i="76"/>
  <c r="T33" i="76"/>
  <c r="AH33" i="76"/>
  <c r="AE34" i="76"/>
  <c r="AH35" i="76"/>
  <c r="AA40" i="76"/>
  <c r="AM54" i="76"/>
  <c r="V33" i="76"/>
  <c r="AC40" i="76"/>
  <c r="Z34" i="76"/>
  <c r="AH34" i="76"/>
  <c r="X50" i="76"/>
  <c r="AA51" i="76"/>
  <c r="M52" i="76"/>
  <c r="AC52" i="76"/>
  <c r="AE54" i="76"/>
  <c r="AJ55" i="76"/>
  <c r="AJ32" i="76"/>
  <c r="AJ35" i="76"/>
  <c r="AM33" i="76"/>
  <c r="AC35" i="76"/>
  <c r="AN35" i="76"/>
  <c r="X37" i="76"/>
  <c r="R40" i="76"/>
  <c r="AM50" i="76"/>
  <c r="AC51" i="76"/>
  <c r="AE52" i="76"/>
  <c r="AJ54" i="76"/>
  <c r="AL55" i="76"/>
  <c r="S32" i="76"/>
  <c r="Z33" i="76"/>
  <c r="AL35" i="76"/>
  <c r="Y30" i="76"/>
  <c r="Y31" i="76"/>
  <c r="AL31" i="76"/>
  <c r="O33" i="76"/>
  <c r="AM34" i="76"/>
  <c r="AJ38" i="76"/>
  <c r="R39" i="76"/>
  <c r="AE39" i="76"/>
  <c r="AF52" i="76"/>
  <c r="Q53" i="76"/>
  <c r="S54" i="76"/>
  <c r="AM55" i="76"/>
  <c r="AL30" i="76"/>
  <c r="AF35" i="76"/>
  <c r="AJ37" i="76"/>
  <c r="S39" i="76"/>
  <c r="AF39" i="76"/>
  <c r="AF51" i="76"/>
  <c r="T53" i="76"/>
  <c r="AE55" i="76"/>
  <c r="O34" i="76"/>
  <c r="R38" i="76"/>
  <c r="X39" i="76"/>
  <c r="V54" i="76"/>
  <c r="V55" i="76"/>
  <c r="X31" i="76"/>
  <c r="O32" i="76"/>
  <c r="Y32" i="76"/>
  <c r="X33" i="76"/>
  <c r="Q37" i="76"/>
  <c r="S38" i="76"/>
  <c r="O50" i="76"/>
  <c r="Z50" i="76"/>
  <c r="V52" i="76"/>
  <c r="Q32" i="76"/>
  <c r="R34" i="76"/>
  <c r="Q50" i="76"/>
  <c r="S53" i="76"/>
  <c r="Y55" i="76"/>
  <c r="Y54" i="76"/>
  <c r="X55" i="76"/>
  <c r="Q31" i="76"/>
  <c r="R33" i="76"/>
  <c r="S34" i="76"/>
  <c r="M35" i="76"/>
  <c r="M38" i="76"/>
  <c r="R50" i="76"/>
  <c r="Z55" i="76"/>
  <c r="Q34" i="76"/>
  <c r="T32" i="76"/>
  <c r="O38" i="76"/>
  <c r="T54" i="76"/>
  <c r="Y38" i="76"/>
  <c r="V38" i="76"/>
  <c r="AM53" i="76"/>
  <c r="AL53" i="76"/>
  <c r="AH53" i="76"/>
  <c r="Z35" i="76"/>
  <c r="T30" i="76"/>
  <c r="AJ30" i="76"/>
  <c r="O31" i="76"/>
  <c r="AE31" i="76"/>
  <c r="Z32" i="76"/>
  <c r="AH32" i="76"/>
  <c r="M33" i="76"/>
  <c r="AC33" i="76"/>
  <c r="X34" i="76"/>
  <c r="AN34" i="76"/>
  <c r="S35" i="76"/>
  <c r="AA35" i="76"/>
  <c r="V37" i="76"/>
  <c r="V39" i="76"/>
  <c r="T39" i="76"/>
  <c r="Y39" i="76"/>
  <c r="X40" i="76"/>
  <c r="AM40" i="76"/>
  <c r="AJ40" i="76"/>
  <c r="AN50" i="76"/>
  <c r="S30" i="76"/>
  <c r="AG32" i="76"/>
  <c r="Y51" i="76"/>
  <c r="X51" i="76"/>
  <c r="T51" i="76"/>
  <c r="R54" i="76"/>
  <c r="Q54" i="76"/>
  <c r="M54" i="76"/>
  <c r="M30" i="76"/>
  <c r="AF31" i="76"/>
  <c r="AA32" i="76"/>
  <c r="Y34" i="76"/>
  <c r="T35" i="76"/>
  <c r="T38" i="76"/>
  <c r="Q40" i="76"/>
  <c r="O40" i="76"/>
  <c r="AN51" i="76"/>
  <c r="AM51" i="76"/>
  <c r="AJ51" i="76"/>
  <c r="T52" i="76"/>
  <c r="Z52" i="76"/>
  <c r="AG54" i="76"/>
  <c r="AF54" i="76"/>
  <c r="AC54" i="76"/>
  <c r="O30" i="76"/>
  <c r="AC32" i="76"/>
  <c r="Y37" i="76"/>
  <c r="AL39" i="76"/>
  <c r="AJ39" i="76"/>
  <c r="M55" i="76"/>
  <c r="S55" i="76"/>
  <c r="AM30" i="76"/>
  <c r="R31" i="76"/>
  <c r="AF33" i="76"/>
  <c r="V35" i="76"/>
  <c r="Q51" i="76"/>
  <c r="O51" i="76"/>
  <c r="AJ53" i="76"/>
  <c r="X30" i="76"/>
  <c r="AN30" i="76"/>
  <c r="S31" i="76"/>
  <c r="AA31" i="76"/>
  <c r="V32" i="76"/>
  <c r="AL32" i="76"/>
  <c r="Q33" i="76"/>
  <c r="AG33" i="76"/>
  <c r="T34" i="76"/>
  <c r="AJ34" i="76"/>
  <c r="O35" i="76"/>
  <c r="AE35" i="76"/>
  <c r="Z37" i="76"/>
  <c r="X38" i="76"/>
  <c r="S40" i="76"/>
  <c r="X52" i="76"/>
  <c r="AH54" i="76"/>
  <c r="AN54" i="76"/>
  <c r="Q30" i="76"/>
  <c r="Y40" i="76"/>
  <c r="T40" i="76"/>
  <c r="AE32" i="76"/>
  <c r="X35" i="76"/>
  <c r="Z38" i="76"/>
  <c r="AM39" i="76"/>
  <c r="AL50" i="76"/>
  <c r="AJ50" i="76"/>
  <c r="R51" i="76"/>
  <c r="AN53" i="76"/>
  <c r="Q55" i="76"/>
  <c r="AA38" i="76"/>
  <c r="AG38" i="76"/>
  <c r="AN39" i="76"/>
  <c r="V40" i="76"/>
  <c r="S51" i="76"/>
  <c r="S52" i="76"/>
  <c r="R52" i="76"/>
  <c r="O52" i="76"/>
  <c r="AE53" i="76"/>
  <c r="AC53" i="76"/>
  <c r="R55" i="76"/>
  <c r="Y50" i="76"/>
  <c r="AM52" i="76"/>
  <c r="R53" i="76"/>
  <c r="AF55" i="76"/>
  <c r="AE40" i="76"/>
  <c r="T50" i="76"/>
  <c r="AE51" i="76"/>
  <c r="AH52" i="76"/>
  <c r="M53" i="76"/>
  <c r="X54" i="76"/>
  <c r="AA55" i="76"/>
  <c r="AC68" i="7"/>
  <c r="AH74" i="7"/>
  <c r="T73" i="7"/>
  <c r="AG68" i="7"/>
  <c r="T71" i="7"/>
  <c r="AC74" i="7"/>
  <c r="AL40" i="7"/>
  <c r="S68" i="7"/>
  <c r="AJ38" i="7"/>
  <c r="V40" i="7"/>
  <c r="AM73" i="7"/>
  <c r="S74" i="7"/>
  <c r="AL73" i="7"/>
  <c r="AA37" i="7"/>
  <c r="M41" i="7"/>
  <c r="V69" i="7"/>
  <c r="AL70" i="7"/>
  <c r="AN73" i="7"/>
  <c r="AF71" i="7"/>
  <c r="Q74" i="7"/>
  <c r="AM40" i="7"/>
  <c r="R74" i="7"/>
  <c r="AM70" i="7"/>
  <c r="AL37" i="7"/>
  <c r="R69" i="7"/>
  <c r="S71" i="7"/>
  <c r="M39" i="7"/>
  <c r="AN68" i="7"/>
  <c r="Z69" i="7"/>
  <c r="AN70" i="7"/>
  <c r="X71" i="7"/>
  <c r="M74" i="7"/>
  <c r="Y74" i="7"/>
  <c r="AC70" i="7"/>
  <c r="O72" i="7"/>
  <c r="AF38" i="7"/>
  <c r="Z40" i="7"/>
  <c r="AN40" i="7"/>
  <c r="M68" i="7"/>
  <c r="AE68" i="7"/>
  <c r="AA69" i="7"/>
  <c r="M70" i="7"/>
  <c r="AG71" i="7"/>
  <c r="V73" i="7"/>
  <c r="AE73" i="7"/>
  <c r="AG74" i="7"/>
  <c r="AG38" i="7"/>
  <c r="AF73" i="7"/>
  <c r="AC41" i="7"/>
  <c r="AG73" i="7"/>
  <c r="AH40" i="7"/>
  <c r="Z68" i="7"/>
  <c r="S69" i="7"/>
  <c r="AG70" i="7"/>
  <c r="Y71" i="7"/>
  <c r="Y73" i="7"/>
  <c r="Z74" i="7"/>
  <c r="S72" i="7"/>
  <c r="AF70" i="7"/>
  <c r="AJ71" i="7"/>
  <c r="V38" i="7"/>
  <c r="AA39" i="7"/>
  <c r="T40" i="7"/>
  <c r="AG41" i="7"/>
  <c r="Q68" i="7"/>
  <c r="AH69" i="7"/>
  <c r="Q71" i="7"/>
  <c r="Z71" i="7"/>
  <c r="AN71" i="7"/>
  <c r="V72" i="7"/>
  <c r="Z73" i="7"/>
  <c r="AA74" i="7"/>
  <c r="AE70" i="7"/>
  <c r="O68" i="7"/>
  <c r="Y68" i="7"/>
  <c r="AC69" i="7"/>
  <c r="M37" i="7"/>
  <c r="R71" i="7"/>
  <c r="AA73" i="7"/>
  <c r="AF41" i="75"/>
  <c r="Z43" i="75"/>
  <c r="R41" i="75"/>
  <c r="AG41" i="75"/>
  <c r="AA41" i="75"/>
  <c r="S41" i="75"/>
  <c r="AA43" i="75"/>
  <c r="M51" i="75"/>
  <c r="AL40" i="75"/>
  <c r="AN40" i="75"/>
  <c r="T43" i="75"/>
  <c r="M40" i="75"/>
  <c r="AM40" i="75"/>
  <c r="AH41" i="75"/>
  <c r="AC34" i="75"/>
  <c r="AE40" i="75"/>
  <c r="AF40" i="75"/>
  <c r="AH43" i="75"/>
  <c r="AG40" i="75"/>
  <c r="AN41" i="75"/>
  <c r="AC40" i="75"/>
  <c r="AH40" i="75"/>
  <c r="AC41" i="75"/>
  <c r="M42" i="75"/>
  <c r="M36" i="75"/>
  <c r="M43" i="75"/>
  <c r="R43" i="75"/>
  <c r="S43" i="75"/>
  <c r="X41" i="75"/>
  <c r="S42" i="75"/>
  <c r="Y41" i="75"/>
  <c r="T42" i="75"/>
  <c r="Z41" i="75"/>
  <c r="AA42" i="75"/>
  <c r="V40" i="75"/>
  <c r="O40" i="75"/>
  <c r="AC42" i="75"/>
  <c r="AJ43" i="75"/>
  <c r="X40" i="75"/>
  <c r="V42" i="75"/>
  <c r="AL42" i="75"/>
  <c r="AC43" i="75"/>
  <c r="AJ42" i="75"/>
  <c r="AM37" i="75"/>
  <c r="Q40" i="75"/>
  <c r="Y40" i="75"/>
  <c r="T41" i="75"/>
  <c r="AJ41" i="75"/>
  <c r="O42" i="75"/>
  <c r="AE42" i="75"/>
  <c r="AM42" i="75"/>
  <c r="V43" i="75"/>
  <c r="AL43" i="75"/>
  <c r="AA32" i="75"/>
  <c r="R40" i="75"/>
  <c r="Z40" i="75"/>
  <c r="X42" i="75"/>
  <c r="AF42" i="75"/>
  <c r="AN42" i="75"/>
  <c r="O43" i="75"/>
  <c r="AE43" i="75"/>
  <c r="AM43" i="75"/>
  <c r="AL45" i="75"/>
  <c r="AL41" i="75"/>
  <c r="Q42" i="75"/>
  <c r="Y42" i="75"/>
  <c r="X43" i="75"/>
  <c r="AF43" i="75"/>
  <c r="AL30" i="75"/>
  <c r="AL37" i="75"/>
  <c r="O46" i="75"/>
  <c r="T31" i="75"/>
  <c r="AH35" i="75"/>
  <c r="AJ53" i="75"/>
  <c r="M54" i="75"/>
  <c r="Y32" i="75"/>
  <c r="AL35" i="75"/>
  <c r="AA38" i="75"/>
  <c r="AM45" i="75"/>
  <c r="AG31" i="75"/>
  <c r="X32" i="75"/>
  <c r="AH34" i="75"/>
  <c r="T45" i="75"/>
  <c r="AL47" i="75"/>
  <c r="Z50" i="75"/>
  <c r="AL53" i="75"/>
  <c r="AL34" i="75"/>
  <c r="M46" i="75"/>
  <c r="AF50" i="75"/>
  <c r="O54" i="75"/>
  <c r="AJ31" i="75"/>
  <c r="V45" i="75"/>
  <c r="M30" i="75"/>
  <c r="X31" i="75"/>
  <c r="X37" i="75"/>
  <c r="AN37" i="75"/>
  <c r="Z45" i="75"/>
  <c r="AE46" i="75"/>
  <c r="AH32" i="75"/>
  <c r="AH47" i="75"/>
  <c r="R54" i="75"/>
  <c r="V37" i="75"/>
  <c r="O48" i="75"/>
  <c r="T30" i="75"/>
  <c r="AE31" i="75"/>
  <c r="AG34" i="75"/>
  <c r="AE37" i="75"/>
  <c r="S45" i="75"/>
  <c r="Y50" i="75"/>
  <c r="AC51" i="75"/>
  <c r="AJ30" i="75"/>
  <c r="V31" i="75"/>
  <c r="R32" i="75"/>
  <c r="AJ34" i="75"/>
  <c r="R35" i="75"/>
  <c r="AJ35" i="75"/>
  <c r="AG38" i="75"/>
  <c r="T47" i="75"/>
  <c r="AJ47" i="75"/>
  <c r="Q51" i="75"/>
  <c r="AE51" i="75"/>
  <c r="Y53" i="75"/>
  <c r="AM53" i="75"/>
  <c r="S32" i="75"/>
  <c r="R36" i="75"/>
  <c r="AH38" i="75"/>
  <c r="AH45" i="75"/>
  <c r="T50" i="75"/>
  <c r="S51" i="75"/>
  <c r="AG51" i="75"/>
  <c r="AN53" i="75"/>
  <c r="O32" i="75"/>
  <c r="O35" i="75"/>
  <c r="AN30" i="75"/>
  <c r="Y31" i="75"/>
  <c r="AM31" i="75"/>
  <c r="V32" i="75"/>
  <c r="AM34" i="75"/>
  <c r="X35" i="75"/>
  <c r="AM35" i="75"/>
  <c r="AJ45" i="75"/>
  <c r="R46" i="75"/>
  <c r="X47" i="75"/>
  <c r="AN47" i="75"/>
  <c r="V50" i="75"/>
  <c r="S36" i="75"/>
  <c r="AN31" i="75"/>
  <c r="AE34" i="75"/>
  <c r="M35" i="75"/>
  <c r="Y38" i="75"/>
  <c r="M47" i="75"/>
  <c r="AN50" i="75"/>
  <c r="AA51" i="75"/>
  <c r="O36" i="75"/>
  <c r="Z37" i="75"/>
  <c r="Q47" i="75"/>
  <c r="Q48" i="75"/>
  <c r="S31" i="75"/>
  <c r="Z35" i="75"/>
  <c r="AA36" i="75"/>
  <c r="AF38" i="75"/>
  <c r="X45" i="75"/>
  <c r="Q46" i="75"/>
  <c r="Z47" i="75"/>
  <c r="T48" i="75"/>
  <c r="AE50" i="75"/>
  <c r="T54" i="75"/>
  <c r="AF31" i="75"/>
  <c r="Q35" i="75"/>
  <c r="AC35" i="75"/>
  <c r="AF37" i="75"/>
  <c r="Z38" i="75"/>
  <c r="AA45" i="75"/>
  <c r="AG46" i="75"/>
  <c r="M48" i="75"/>
  <c r="R51" i="75"/>
  <c r="T53" i="75"/>
  <c r="Q38" i="75"/>
  <c r="X54" i="75"/>
  <c r="AF35" i="75"/>
  <c r="R38" i="75"/>
  <c r="Y54" i="75"/>
  <c r="O31" i="75"/>
  <c r="Z32" i="75"/>
  <c r="M34" i="75"/>
  <c r="AG35" i="75"/>
  <c r="T36" i="75"/>
  <c r="AA37" i="75"/>
  <c r="S38" i="75"/>
  <c r="AC38" i="75"/>
  <c r="AA46" i="75"/>
  <c r="AC48" i="75"/>
  <c r="AA50" i="75"/>
  <c r="X53" i="75"/>
  <c r="Q54" i="75"/>
  <c r="Q31" i="75"/>
  <c r="Y35" i="75"/>
  <c r="AC37" i="75"/>
  <c r="V38" i="75"/>
  <c r="AC46" i="75"/>
  <c r="Y47" i="75"/>
  <c r="S48" i="75"/>
  <c r="AE48" i="75"/>
  <c r="M53" i="75"/>
  <c r="AG54" i="75"/>
  <c r="AE47" i="75"/>
  <c r="AA47" i="75"/>
  <c r="AC30" i="75"/>
  <c r="AC47" i="75"/>
  <c r="AL54" i="75"/>
  <c r="AH54" i="75"/>
  <c r="AJ54" i="75"/>
  <c r="O30" i="75"/>
  <c r="AE30" i="75"/>
  <c r="AM30" i="75"/>
  <c r="R31" i="75"/>
  <c r="AH31" i="75"/>
  <c r="M32" i="75"/>
  <c r="AC32" i="75"/>
  <c r="X34" i="75"/>
  <c r="AF34" i="75"/>
  <c r="AA35" i="75"/>
  <c r="V36" i="75"/>
  <c r="AL36" i="75"/>
  <c r="Q37" i="75"/>
  <c r="Y37" i="75"/>
  <c r="T38" i="75"/>
  <c r="AJ38" i="75"/>
  <c r="AE45" i="75"/>
  <c r="AF47" i="75"/>
  <c r="Z48" i="75"/>
  <c r="Y48" i="75"/>
  <c r="V48" i="75"/>
  <c r="AF48" i="75"/>
  <c r="O50" i="75"/>
  <c r="AH50" i="75"/>
  <c r="Y51" i="75"/>
  <c r="AC53" i="75"/>
  <c r="AA54" i="75"/>
  <c r="AJ46" i="75"/>
  <c r="AN46" i="75"/>
  <c r="O37" i="75"/>
  <c r="X30" i="75"/>
  <c r="AF30" i="75"/>
  <c r="AA31" i="75"/>
  <c r="AL32" i="75"/>
  <c r="Q34" i="75"/>
  <c r="Y34" i="75"/>
  <c r="T35" i="75"/>
  <c r="AE36" i="75"/>
  <c r="AM36" i="75"/>
  <c r="R37" i="75"/>
  <c r="AH37" i="75"/>
  <c r="M38" i="75"/>
  <c r="T46" i="75"/>
  <c r="X46" i="75"/>
  <c r="AG47" i="75"/>
  <c r="AH48" i="75"/>
  <c r="AL48" i="75"/>
  <c r="AN51" i="75"/>
  <c r="AM51" i="75"/>
  <c r="AJ51" i="75"/>
  <c r="AM54" i="75"/>
  <c r="AG45" i="75"/>
  <c r="AC45" i="75"/>
  <c r="AL46" i="75"/>
  <c r="Q30" i="75"/>
  <c r="AG30" i="75"/>
  <c r="AE32" i="75"/>
  <c r="AM32" i="75"/>
  <c r="Z34" i="75"/>
  <c r="X36" i="75"/>
  <c r="AF36" i="75"/>
  <c r="AN36" i="75"/>
  <c r="S37" i="75"/>
  <c r="AL38" i="75"/>
  <c r="Q45" i="75"/>
  <c r="M45" i="75"/>
  <c r="V46" i="75"/>
  <c r="AJ48" i="75"/>
  <c r="R50" i="75"/>
  <c r="AF53" i="75"/>
  <c r="AN54" i="75"/>
  <c r="X51" i="75"/>
  <c r="T51" i="75"/>
  <c r="V34" i="75"/>
  <c r="AJ36" i="75"/>
  <c r="V51" i="75"/>
  <c r="V30" i="75"/>
  <c r="O34" i="75"/>
  <c r="AC36" i="75"/>
  <c r="R30" i="75"/>
  <c r="Z30" i="75"/>
  <c r="AF32" i="75"/>
  <c r="AN32" i="75"/>
  <c r="S34" i="75"/>
  <c r="Y36" i="75"/>
  <c r="AM38" i="75"/>
  <c r="O45" i="75"/>
  <c r="O47" i="75"/>
  <c r="S47" i="75"/>
  <c r="AA48" i="75"/>
  <c r="AL50" i="75"/>
  <c r="AL51" i="75"/>
  <c r="V53" i="75"/>
  <c r="AE54" i="75"/>
  <c r="S53" i="75"/>
  <c r="R53" i="75"/>
  <c r="O53" i="75"/>
  <c r="M50" i="75"/>
  <c r="Q50" i="75"/>
  <c r="AA53" i="75"/>
  <c r="AE53" i="75"/>
  <c r="Y46" i="75"/>
  <c r="AH46" i="75"/>
  <c r="AM48" i="75"/>
  <c r="AM50" i="75"/>
  <c r="AF54" i="75"/>
  <c r="AG50" i="75"/>
  <c r="Z54" i="75"/>
  <c r="AM67" i="74"/>
  <c r="AF69" i="74"/>
  <c r="AN67" i="74"/>
  <c r="AG69" i="74"/>
  <c r="AH68" i="74"/>
  <c r="Z70" i="74"/>
  <c r="Q70" i="74"/>
  <c r="S70" i="74"/>
  <c r="O66" i="74"/>
  <c r="AH66" i="74"/>
  <c r="Z67" i="74"/>
  <c r="Q66" i="74"/>
  <c r="R66" i="74"/>
  <c r="S66" i="74"/>
  <c r="T67" i="74"/>
  <c r="S67" i="74"/>
  <c r="AE67" i="74"/>
  <c r="AF68" i="74"/>
  <c r="AG70" i="74"/>
  <c r="AJ66" i="74"/>
  <c r="AF67" i="74"/>
  <c r="AG68" i="74"/>
  <c r="AA69" i="74"/>
  <c r="AL69" i="74"/>
  <c r="T70" i="74"/>
  <c r="AH70" i="74"/>
  <c r="O67" i="74"/>
  <c r="T55" i="74"/>
  <c r="T66" i="74"/>
  <c r="AN69" i="74"/>
  <c r="AM66" i="74"/>
  <c r="Z68" i="74"/>
  <c r="AC69" i="74"/>
  <c r="M70" i="74"/>
  <c r="AJ70" i="74"/>
  <c r="AC68" i="74"/>
  <c r="AN66" i="74"/>
  <c r="X67" i="74"/>
  <c r="AA68" i="74"/>
  <c r="Y70" i="74"/>
  <c r="R67" i="74"/>
  <c r="M68" i="74"/>
  <c r="M69" i="74"/>
  <c r="R68" i="74"/>
  <c r="M67" i="74"/>
  <c r="S68" i="74"/>
  <c r="AC66" i="74"/>
  <c r="V69" i="74"/>
  <c r="AE42" i="74"/>
  <c r="V66" i="74"/>
  <c r="Y67" i="74"/>
  <c r="AG67" i="74"/>
  <c r="T68" i="74"/>
  <c r="AJ68" i="74"/>
  <c r="O69" i="74"/>
  <c r="AM69" i="74"/>
  <c r="AA70" i="74"/>
  <c r="AE66" i="74"/>
  <c r="X69" i="74"/>
  <c r="X66" i="74"/>
  <c r="AF66" i="74"/>
  <c r="AA67" i="74"/>
  <c r="V68" i="74"/>
  <c r="AL68" i="74"/>
  <c r="Q69" i="74"/>
  <c r="Y69" i="74"/>
  <c r="AC70" i="74"/>
  <c r="Y66" i="74"/>
  <c r="AG66" i="74"/>
  <c r="AJ67" i="74"/>
  <c r="O68" i="74"/>
  <c r="AM68" i="74"/>
  <c r="R69" i="74"/>
  <c r="Z69" i="74"/>
  <c r="AH69" i="74"/>
  <c r="V70" i="74"/>
  <c r="AL70" i="74"/>
  <c r="X68" i="74"/>
  <c r="AE70" i="74"/>
  <c r="AM70" i="74"/>
  <c r="R55" i="74"/>
  <c r="S61" i="74"/>
  <c r="AL63" i="74"/>
  <c r="AN47" i="74"/>
  <c r="AA31" i="74"/>
  <c r="X38" i="74"/>
  <c r="AC36" i="74"/>
  <c r="T59" i="74"/>
  <c r="AC46" i="74"/>
  <c r="AE36" i="74"/>
  <c r="AM63" i="74"/>
  <c r="AH41" i="74"/>
  <c r="Z55" i="74"/>
  <c r="S57" i="74"/>
  <c r="AM58" i="74"/>
  <c r="AF30" i="74"/>
  <c r="T32" i="74"/>
  <c r="V39" i="74"/>
  <c r="AF55" i="74"/>
  <c r="AC61" i="74"/>
  <c r="O59" i="74"/>
  <c r="AG30" i="74"/>
  <c r="O42" i="74"/>
  <c r="V32" i="74"/>
  <c r="Z39" i="74"/>
  <c r="AF53" i="74"/>
  <c r="AH58" i="74"/>
  <c r="R61" i="74"/>
  <c r="AE61" i="74"/>
  <c r="AG46" i="74"/>
  <c r="V55" i="74"/>
  <c r="AF61" i="74"/>
  <c r="AN30" i="74"/>
  <c r="AA32" i="74"/>
  <c r="AN38" i="74"/>
  <c r="R43" i="74"/>
  <c r="AJ48" i="74"/>
  <c r="V57" i="74"/>
  <c r="O60" i="74"/>
  <c r="AJ60" i="74"/>
  <c r="X36" i="74"/>
  <c r="M37" i="74"/>
  <c r="Y38" i="74"/>
  <c r="T42" i="74"/>
  <c r="AA46" i="74"/>
  <c r="AH49" i="74"/>
  <c r="M51" i="74"/>
  <c r="AF51" i="74"/>
  <c r="AA52" i="74"/>
  <c r="AN53" i="74"/>
  <c r="AH55" i="74"/>
  <c r="AN58" i="74"/>
  <c r="AH61" i="74"/>
  <c r="AA30" i="74"/>
  <c r="AL39" i="74"/>
  <c r="AE43" i="74"/>
  <c r="AM48" i="74"/>
  <c r="X53" i="74"/>
  <c r="AL54" i="74"/>
  <c r="Z58" i="74"/>
  <c r="AL60" i="74"/>
  <c r="Z53" i="74"/>
  <c r="AN54" i="74"/>
  <c r="AM60" i="74"/>
  <c r="AC30" i="74"/>
  <c r="Y32" i="74"/>
  <c r="T33" i="74"/>
  <c r="Y39" i="74"/>
  <c r="O40" i="74"/>
  <c r="AN40" i="74"/>
  <c r="S43" i="74"/>
  <c r="M52" i="74"/>
  <c r="AH59" i="74"/>
  <c r="M61" i="74"/>
  <c r="AM61" i="74"/>
  <c r="AN31" i="74"/>
  <c r="R36" i="74"/>
  <c r="AA55" i="74"/>
  <c r="Q59" i="74"/>
  <c r="S36" i="74"/>
  <c r="AF36" i="74"/>
  <c r="AA37" i="74"/>
  <c r="V38" i="74"/>
  <c r="AA51" i="74"/>
  <c r="R59" i="74"/>
  <c r="AH60" i="74"/>
  <c r="AC54" i="74"/>
  <c r="AL30" i="74"/>
  <c r="Y31" i="74"/>
  <c r="X32" i="74"/>
  <c r="AH35" i="74"/>
  <c r="AN36" i="74"/>
  <c r="Y40" i="74"/>
  <c r="AM40" i="74"/>
  <c r="AH42" i="74"/>
  <c r="AC43" i="74"/>
  <c r="AG44" i="74"/>
  <c r="Y48" i="74"/>
  <c r="AE51" i="74"/>
  <c r="AJ53" i="74"/>
  <c r="AA54" i="74"/>
  <c r="AG55" i="74"/>
  <c r="Y58" i="74"/>
  <c r="AL58" i="74"/>
  <c r="S59" i="74"/>
  <c r="AG59" i="74"/>
  <c r="Q61" i="74"/>
  <c r="AN61" i="74"/>
  <c r="AA63" i="74"/>
  <c r="T64" i="74"/>
  <c r="AJ35" i="74"/>
  <c r="AC31" i="74"/>
  <c r="T35" i="74"/>
  <c r="AH36" i="74"/>
  <c r="O37" i="74"/>
  <c r="AC37" i="74"/>
  <c r="R38" i="74"/>
  <c r="Z38" i="74"/>
  <c r="T40" i="74"/>
  <c r="AH40" i="74"/>
  <c r="AJ41" i="74"/>
  <c r="AF43" i="74"/>
  <c r="AA44" i="74"/>
  <c r="AF46" i="74"/>
  <c r="Y47" i="74"/>
  <c r="O48" i="74"/>
  <c r="AE48" i="74"/>
  <c r="AJ49" i="74"/>
  <c r="AC52" i="74"/>
  <c r="M53" i="74"/>
  <c r="AA57" i="74"/>
  <c r="T58" i="74"/>
  <c r="AJ59" i="74"/>
  <c r="S62" i="74"/>
  <c r="AN63" i="74"/>
  <c r="AA64" i="74"/>
  <c r="Q31" i="74"/>
  <c r="Y33" i="74"/>
  <c r="AL35" i="74"/>
  <c r="S38" i="74"/>
  <c r="Q41" i="74"/>
  <c r="AL42" i="74"/>
  <c r="AG48" i="74"/>
  <c r="AE54" i="74"/>
  <c r="AL55" i="74"/>
  <c r="Y59" i="74"/>
  <c r="AE63" i="74"/>
  <c r="S31" i="74"/>
  <c r="AF31" i="74"/>
  <c r="AM35" i="74"/>
  <c r="AJ36" i="74"/>
  <c r="R37" i="74"/>
  <c r="AE37" i="74"/>
  <c r="T39" i="74"/>
  <c r="V40" i="74"/>
  <c r="AJ40" i="74"/>
  <c r="AM41" i="74"/>
  <c r="AM42" i="74"/>
  <c r="AC44" i="74"/>
  <c r="T48" i="74"/>
  <c r="V49" i="74"/>
  <c r="AL49" i="74"/>
  <c r="AE52" i="74"/>
  <c r="AF54" i="74"/>
  <c r="AC57" i="74"/>
  <c r="V58" i="74"/>
  <c r="Z59" i="74"/>
  <c r="AF63" i="74"/>
  <c r="AJ42" i="74"/>
  <c r="AG31" i="74"/>
  <c r="S37" i="74"/>
  <c r="AF37" i="74"/>
  <c r="AF38" i="74"/>
  <c r="AA43" i="74"/>
  <c r="AN43" i="74"/>
  <c r="AM49" i="74"/>
  <c r="AC51" i="74"/>
  <c r="AF52" i="74"/>
  <c r="T53" i="74"/>
  <c r="AG63" i="74"/>
  <c r="Q64" i="74"/>
  <c r="AF64" i="74"/>
  <c r="AM36" i="74"/>
  <c r="AG38" i="74"/>
  <c r="X40" i="74"/>
  <c r="AF44" i="74"/>
  <c r="S64" i="74"/>
  <c r="AG64" i="74"/>
  <c r="Z33" i="74"/>
  <c r="AL33" i="74"/>
  <c r="AM33" i="74"/>
  <c r="AE33" i="74"/>
  <c r="V33" i="74"/>
  <c r="AG33" i="74"/>
  <c r="AJ33" i="74"/>
  <c r="Y57" i="74"/>
  <c r="R51" i="74"/>
  <c r="O52" i="74"/>
  <c r="Y52" i="74"/>
  <c r="R53" i="74"/>
  <c r="S51" i="74"/>
  <c r="Z52" i="74"/>
  <c r="M62" i="74"/>
  <c r="X64" i="74"/>
  <c r="Q52" i="74"/>
  <c r="Y64" i="74"/>
  <c r="Z60" i="74"/>
  <c r="V64" i="74"/>
  <c r="R52" i="74"/>
  <c r="X55" i="74"/>
  <c r="R64" i="74"/>
  <c r="V53" i="74"/>
  <c r="R62" i="74"/>
  <c r="X46" i="74"/>
  <c r="Y46" i="74"/>
  <c r="M35" i="74"/>
  <c r="O35" i="74"/>
  <c r="Z37" i="74"/>
  <c r="R41" i="74"/>
  <c r="V44" i="74"/>
  <c r="Z48" i="74"/>
  <c r="V31" i="74"/>
  <c r="S32" i="74"/>
  <c r="M36" i="74"/>
  <c r="S39" i="74"/>
  <c r="S41" i="74"/>
  <c r="R42" i="74"/>
  <c r="M43" i="74"/>
  <c r="T47" i="74"/>
  <c r="Q48" i="74"/>
  <c r="Y49" i="74"/>
  <c r="Q35" i="74"/>
  <c r="X44" i="74"/>
  <c r="Z49" i="74"/>
  <c r="M30" i="74"/>
  <c r="X31" i="74"/>
  <c r="R35" i="74"/>
  <c r="O36" i="74"/>
  <c r="Z36" i="74"/>
  <c r="O38" i="74"/>
  <c r="M41" i="74"/>
  <c r="O43" i="74"/>
  <c r="V47" i="74"/>
  <c r="Z41" i="74"/>
  <c r="Q38" i="74"/>
  <c r="M42" i="74"/>
  <c r="X47" i="74"/>
  <c r="V48" i="74"/>
  <c r="T49" i="74"/>
  <c r="AN51" i="74"/>
  <c r="AM51" i="74"/>
  <c r="AL51" i="74"/>
  <c r="AJ51" i="74"/>
  <c r="S63" i="74"/>
  <c r="R63" i="74"/>
  <c r="Q63" i="74"/>
  <c r="O63" i="74"/>
  <c r="AC35" i="74"/>
  <c r="AC39" i="74"/>
  <c r="AA41" i="74"/>
  <c r="AF41" i="74"/>
  <c r="O30" i="74"/>
  <c r="AM30" i="74"/>
  <c r="R31" i="74"/>
  <c r="Z31" i="74"/>
  <c r="AH31" i="74"/>
  <c r="M32" i="74"/>
  <c r="AC32" i="74"/>
  <c r="AF33" i="74"/>
  <c r="AN33" i="74"/>
  <c r="V35" i="74"/>
  <c r="Y36" i="74"/>
  <c r="AG36" i="74"/>
  <c r="T37" i="74"/>
  <c r="AH38" i="74"/>
  <c r="M39" i="74"/>
  <c r="AM39" i="74"/>
  <c r="AE40" i="74"/>
  <c r="AC41" i="74"/>
  <c r="V42" i="74"/>
  <c r="Y42" i="74"/>
  <c r="Y43" i="74"/>
  <c r="V43" i="74"/>
  <c r="T43" i="74"/>
  <c r="AL46" i="74"/>
  <c r="M48" i="74"/>
  <c r="R48" i="74"/>
  <c r="AH48" i="74"/>
  <c r="AN48" i="74"/>
  <c r="AH57" i="74"/>
  <c r="AN57" i="74"/>
  <c r="AM57" i="74"/>
  <c r="AL57" i="74"/>
  <c r="AJ57" i="74"/>
  <c r="AE47" i="74"/>
  <c r="AC47" i="74"/>
  <c r="M49" i="74"/>
  <c r="S49" i="74"/>
  <c r="AC58" i="74"/>
  <c r="AA58" i="74"/>
  <c r="AG58" i="74"/>
  <c r="AF58" i="74"/>
  <c r="AE58" i="74"/>
  <c r="AG62" i="74"/>
  <c r="AF62" i="74"/>
  <c r="AE62" i="74"/>
  <c r="AA62" i="74"/>
  <c r="O33" i="74"/>
  <c r="O46" i="74"/>
  <c r="R46" i="74"/>
  <c r="X30" i="74"/>
  <c r="AL32" i="74"/>
  <c r="Q33" i="74"/>
  <c r="AE35" i="74"/>
  <c r="AL37" i="74"/>
  <c r="AE39" i="74"/>
  <c r="Q44" i="74"/>
  <c r="O44" i="74"/>
  <c r="AJ44" i="74"/>
  <c r="AM44" i="74"/>
  <c r="Q46" i="74"/>
  <c r="AG47" i="74"/>
  <c r="Q49" i="74"/>
  <c r="AF49" i="74"/>
  <c r="AC49" i="74"/>
  <c r="AA49" i="74"/>
  <c r="AC40" i="74"/>
  <c r="AA40" i="74"/>
  <c r="AJ32" i="74"/>
  <c r="AJ37" i="74"/>
  <c r="O49" i="74"/>
  <c r="Q30" i="74"/>
  <c r="Y30" i="74"/>
  <c r="AJ31" i="74"/>
  <c r="O32" i="74"/>
  <c r="AE32" i="74"/>
  <c r="AM32" i="74"/>
  <c r="R33" i="74"/>
  <c r="X35" i="74"/>
  <c r="AF35" i="74"/>
  <c r="V37" i="74"/>
  <c r="AM37" i="74"/>
  <c r="AA38" i="74"/>
  <c r="AJ38" i="74"/>
  <c r="O39" i="74"/>
  <c r="AG39" i="74"/>
  <c r="M40" i="74"/>
  <c r="S40" i="74"/>
  <c r="AG40" i="74"/>
  <c r="AE41" i="74"/>
  <c r="X42" i="74"/>
  <c r="X43" i="74"/>
  <c r="S46" i="74"/>
  <c r="AH47" i="74"/>
  <c r="AM47" i="74"/>
  <c r="R49" i="74"/>
  <c r="R30" i="74"/>
  <c r="Z30" i="74"/>
  <c r="AH30" i="74"/>
  <c r="M31" i="74"/>
  <c r="AF32" i="74"/>
  <c r="AN32" i="74"/>
  <c r="S33" i="74"/>
  <c r="AA33" i="74"/>
  <c r="Y35" i="74"/>
  <c r="AG35" i="74"/>
  <c r="T36" i="74"/>
  <c r="AN37" i="74"/>
  <c r="AH39" i="74"/>
  <c r="X41" i="74"/>
  <c r="V41" i="74"/>
  <c r="AG41" i="74"/>
  <c r="AL43" i="74"/>
  <c r="AJ43" i="74"/>
  <c r="R44" i="74"/>
  <c r="AL44" i="74"/>
  <c r="T46" i="74"/>
  <c r="Z46" i="74"/>
  <c r="R47" i="74"/>
  <c r="O47" i="74"/>
  <c r="M47" i="74"/>
  <c r="AE49" i="74"/>
  <c r="M58" i="74"/>
  <c r="S58" i="74"/>
  <c r="R58" i="74"/>
  <c r="AL31" i="74"/>
  <c r="Q32" i="74"/>
  <c r="X37" i="74"/>
  <c r="AL38" i="74"/>
  <c r="Q39" i="74"/>
  <c r="AA42" i="74"/>
  <c r="AG42" i="74"/>
  <c r="S44" i="74"/>
  <c r="AN44" i="74"/>
  <c r="AC48" i="74"/>
  <c r="AF48" i="74"/>
  <c r="AG49" i="74"/>
  <c r="Y51" i="74"/>
  <c r="X51" i="74"/>
  <c r="V51" i="74"/>
  <c r="T51" i="74"/>
  <c r="R54" i="74"/>
  <c r="Q54" i="74"/>
  <c r="M54" i="74"/>
  <c r="O58" i="74"/>
  <c r="AM46" i="74"/>
  <c r="AJ46" i="74"/>
  <c r="AH46" i="74"/>
  <c r="V30" i="74"/>
  <c r="AE38" i="74"/>
  <c r="AA39" i="74"/>
  <c r="AJ39" i="74"/>
  <c r="Q40" i="74"/>
  <c r="Y41" i="74"/>
  <c r="AC42" i="74"/>
  <c r="AM43" i="74"/>
  <c r="T44" i="74"/>
  <c r="Y44" i="74"/>
  <c r="Q47" i="74"/>
  <c r="AA47" i="74"/>
  <c r="AL47" i="74"/>
  <c r="AH51" i="74"/>
  <c r="O54" i="74"/>
  <c r="S60" i="74"/>
  <c r="Q60" i="74"/>
  <c r="M60" i="74"/>
  <c r="AA60" i="74"/>
  <c r="AG60" i="74"/>
  <c r="AF60" i="74"/>
  <c r="AE60" i="74"/>
  <c r="AC60" i="74"/>
  <c r="M63" i="74"/>
  <c r="AL41" i="74"/>
  <c r="Q42" i="74"/>
  <c r="Q53" i="74"/>
  <c r="O53" i="74"/>
  <c r="AM53" i="74"/>
  <c r="AL53" i="74"/>
  <c r="Z57" i="74"/>
  <c r="X57" i="74"/>
  <c r="AN59" i="74"/>
  <c r="AL59" i="74"/>
  <c r="AL52" i="74"/>
  <c r="AJ52" i="74"/>
  <c r="T54" i="74"/>
  <c r="Z54" i="74"/>
  <c r="Y54" i="74"/>
  <c r="V61" i="74"/>
  <c r="T61" i="74"/>
  <c r="Y62" i="74"/>
  <c r="X62" i="74"/>
  <c r="V62" i="74"/>
  <c r="AN62" i="74"/>
  <c r="AM62" i="74"/>
  <c r="AL62" i="74"/>
  <c r="T63" i="74"/>
  <c r="Z63" i="74"/>
  <c r="Y63" i="74"/>
  <c r="O51" i="74"/>
  <c r="AG53" i="74"/>
  <c r="AE53" i="74"/>
  <c r="O55" i="74"/>
  <c r="M55" i="74"/>
  <c r="R57" i="74"/>
  <c r="O57" i="74"/>
  <c r="AF59" i="74"/>
  <c r="AC59" i="74"/>
  <c r="Y60" i="74"/>
  <c r="X60" i="74"/>
  <c r="AJ62" i="74"/>
  <c r="V63" i="74"/>
  <c r="AM52" i="74"/>
  <c r="AC53" i="74"/>
  <c r="V60" i="74"/>
  <c r="X61" i="74"/>
  <c r="Z62" i="74"/>
  <c r="V52" i="74"/>
  <c r="T52" i="74"/>
  <c r="AN52" i="74"/>
  <c r="X54" i="74"/>
  <c r="AJ54" i="74"/>
  <c r="AH54" i="74"/>
  <c r="Q55" i="74"/>
  <c r="AM55" i="74"/>
  <c r="AJ55" i="74"/>
  <c r="Q57" i="74"/>
  <c r="AF57" i="74"/>
  <c r="AE57" i="74"/>
  <c r="AE59" i="74"/>
  <c r="Y61" i="74"/>
  <c r="X63" i="74"/>
  <c r="AN64" i="74"/>
  <c r="AM64" i="74"/>
  <c r="AL64" i="74"/>
  <c r="AJ64" i="74"/>
  <c r="AC55" i="74"/>
  <c r="V59" i="74"/>
  <c r="AJ61" i="74"/>
  <c r="O62" i="74"/>
  <c r="AH63" i="74"/>
  <c r="M64" i="74"/>
  <c r="AC64" i="74"/>
  <c r="V70" i="7"/>
  <c r="AJ72" i="7"/>
  <c r="AC37" i="7"/>
  <c r="X38" i="7"/>
  <c r="O39" i="7"/>
  <c r="AE40" i="7"/>
  <c r="AH41" i="7"/>
  <c r="T69" i="7"/>
  <c r="AJ69" i="7"/>
  <c r="O70" i="7"/>
  <c r="AH71" i="7"/>
  <c r="M72" i="7"/>
  <c r="AC72" i="7"/>
  <c r="Y38" i="7"/>
  <c r="AF40" i="7"/>
  <c r="Y41" i="7"/>
  <c r="AH68" i="7"/>
  <c r="M69" i="7"/>
  <c r="X70" i="7"/>
  <c r="AA71" i="7"/>
  <c r="AL72" i="7"/>
  <c r="Q73" i="7"/>
  <c r="T74" i="7"/>
  <c r="AJ74" i="7"/>
  <c r="AE37" i="7"/>
  <c r="Z38" i="7"/>
  <c r="Q39" i="7"/>
  <c r="Z41" i="7"/>
  <c r="AL69" i="7"/>
  <c r="Q70" i="7"/>
  <c r="Y70" i="7"/>
  <c r="AE72" i="7"/>
  <c r="AM72" i="7"/>
  <c r="R73" i="7"/>
  <c r="AF37" i="7"/>
  <c r="Q38" i="7"/>
  <c r="AL38" i="7"/>
  <c r="S39" i="7"/>
  <c r="X40" i="7"/>
  <c r="AA41" i="7"/>
  <c r="T68" i="7"/>
  <c r="AJ68" i="7"/>
  <c r="O69" i="7"/>
  <c r="AE69" i="7"/>
  <c r="AM69" i="7"/>
  <c r="R70" i="7"/>
  <c r="Z70" i="7"/>
  <c r="AH70" i="7"/>
  <c r="M71" i="7"/>
  <c r="AC71" i="7"/>
  <c r="X72" i="7"/>
  <c r="AF72" i="7"/>
  <c r="AN72" i="7"/>
  <c r="S73" i="7"/>
  <c r="V74" i="7"/>
  <c r="AL74" i="7"/>
  <c r="AN38" i="7"/>
  <c r="T39" i="7"/>
  <c r="Q41" i="7"/>
  <c r="X69" i="7"/>
  <c r="AF69" i="7"/>
  <c r="AL71" i="7"/>
  <c r="Q72" i="7"/>
  <c r="Y72" i="7"/>
  <c r="AE74" i="7"/>
  <c r="AM74" i="7"/>
  <c r="O73" i="7"/>
  <c r="O40" i="7"/>
  <c r="O37" i="7"/>
  <c r="AM37" i="7"/>
  <c r="R38" i="7"/>
  <c r="AC39" i="7"/>
  <c r="V37" i="7"/>
  <c r="X37" i="7"/>
  <c r="AN37" i="7"/>
  <c r="S38" i="7"/>
  <c r="AA38" i="7"/>
  <c r="V39" i="7"/>
  <c r="AL39" i="7"/>
  <c r="Q40" i="7"/>
  <c r="AG40" i="7"/>
  <c r="T41" i="7"/>
  <c r="AJ41" i="7"/>
  <c r="AJ39" i="7"/>
  <c r="Q37" i="7"/>
  <c r="Y37" i="7"/>
  <c r="AE39" i="7"/>
  <c r="AM39" i="7"/>
  <c r="R40" i="7"/>
  <c r="R37" i="7"/>
  <c r="Z37" i="7"/>
  <c r="AH37" i="7"/>
  <c r="M38" i="7"/>
  <c r="AC38" i="7"/>
  <c r="X39" i="7"/>
  <c r="AF39" i="7"/>
  <c r="AN39" i="7"/>
  <c r="S40" i="7"/>
  <c r="AA40" i="7"/>
  <c r="V41" i="7"/>
  <c r="AL41" i="7"/>
  <c r="Y39" i="7"/>
  <c r="AE41" i="7"/>
  <c r="AM41" i="7"/>
  <c r="R106" i="7"/>
  <c r="R97" i="7"/>
  <c r="R66" i="7"/>
  <c r="R30" i="7"/>
  <c r="AK101" i="36"/>
  <c r="AI101" i="36"/>
  <c r="AN101" i="36" s="1"/>
  <c r="AH101" i="36"/>
  <c r="AD101" i="36"/>
  <c r="AB101" i="36"/>
  <c r="AG101" i="36" s="1"/>
  <c r="AA101" i="36"/>
  <c r="Z101" i="36"/>
  <c r="W101" i="36"/>
  <c r="U101" i="36"/>
  <c r="Y101" i="36" s="1"/>
  <c r="T101" i="36"/>
  <c r="P101" i="36"/>
  <c r="N101" i="36"/>
  <c r="M101" i="36"/>
  <c r="L101" i="36"/>
  <c r="AN100" i="36"/>
  <c r="AM100" i="36"/>
  <c r="AK100" i="36"/>
  <c r="AI100" i="36"/>
  <c r="AL100" i="36" s="1"/>
  <c r="AH100" i="36"/>
  <c r="AG100" i="36"/>
  <c r="AF100" i="36"/>
  <c r="AE100" i="36"/>
  <c r="AD100" i="36"/>
  <c r="AB100" i="36"/>
  <c r="AC100" i="36" s="1"/>
  <c r="AA100" i="36"/>
  <c r="W100" i="36"/>
  <c r="U100" i="36"/>
  <c r="Z100" i="36" s="1"/>
  <c r="T100" i="36"/>
  <c r="P100" i="36"/>
  <c r="N100" i="36"/>
  <c r="S100" i="36" s="1"/>
  <c r="M100" i="36"/>
  <c r="AN99" i="36"/>
  <c r="AM99" i="36"/>
  <c r="AL99" i="36"/>
  <c r="AK99" i="36"/>
  <c r="AJ99" i="36"/>
  <c r="AI99" i="36"/>
  <c r="AH99" i="36" s="1"/>
  <c r="AD99" i="36"/>
  <c r="AB99" i="36"/>
  <c r="AA99" i="36" s="1"/>
  <c r="W99" i="36"/>
  <c r="U99" i="36"/>
  <c r="T99" i="36"/>
  <c r="S99" i="36"/>
  <c r="R99" i="36"/>
  <c r="P99" i="36"/>
  <c r="N99" i="36"/>
  <c r="Q99" i="36" s="1"/>
  <c r="AN98" i="36"/>
  <c r="AM98" i="36"/>
  <c r="AL98" i="36"/>
  <c r="AK98" i="36"/>
  <c r="AI98" i="36"/>
  <c r="AJ98" i="36" s="1"/>
  <c r="AH98" i="36"/>
  <c r="AG98" i="36"/>
  <c r="AD98" i="36"/>
  <c r="AB98" i="36"/>
  <c r="AF98" i="36" s="1"/>
  <c r="AA98" i="36"/>
  <c r="Y98" i="36"/>
  <c r="X98" i="36"/>
  <c r="W98" i="36"/>
  <c r="U98" i="36"/>
  <c r="Z98" i="36" s="1"/>
  <c r="T98" i="36"/>
  <c r="P98" i="36"/>
  <c r="N98" i="36"/>
  <c r="O98" i="36" s="1"/>
  <c r="M98" i="36"/>
  <c r="AN97" i="36"/>
  <c r="AM97" i="36"/>
  <c r="AK97" i="36"/>
  <c r="AI97" i="36"/>
  <c r="AL97" i="36" s="1"/>
  <c r="AG97" i="36"/>
  <c r="AF97" i="36"/>
  <c r="AE97" i="36"/>
  <c r="AD97" i="36"/>
  <c r="AC97" i="36"/>
  <c r="AB97" i="36"/>
  <c r="AA97" i="36"/>
  <c r="W97" i="36"/>
  <c r="U97" i="36"/>
  <c r="V97" i="36" s="1"/>
  <c r="P97" i="36"/>
  <c r="N97" i="36"/>
  <c r="O97" i="36" s="1"/>
  <c r="M97" i="36"/>
  <c r="AN96" i="36"/>
  <c r="AM96" i="36"/>
  <c r="AL96" i="36"/>
  <c r="AK96" i="36"/>
  <c r="AJ96" i="36"/>
  <c r="AI96" i="36"/>
  <c r="AH96" i="36"/>
  <c r="AG96" i="36"/>
  <c r="AF96" i="36"/>
  <c r="AE96" i="36"/>
  <c r="AD96" i="36"/>
  <c r="AB96" i="36"/>
  <c r="AC96" i="36" s="1"/>
  <c r="AA96" i="36"/>
  <c r="W96" i="36"/>
  <c r="U96" i="36"/>
  <c r="Z96" i="36" s="1"/>
  <c r="T96" i="36"/>
  <c r="S96" i="36"/>
  <c r="R96" i="36"/>
  <c r="P96" i="36"/>
  <c r="N96" i="36"/>
  <c r="M96" i="36"/>
  <c r="AK95" i="36"/>
  <c r="AI95" i="36"/>
  <c r="AH95" i="36"/>
  <c r="AD95" i="36"/>
  <c r="AB95" i="36"/>
  <c r="AE95" i="36" s="1"/>
  <c r="AA95" i="36"/>
  <c r="Z95" i="36"/>
  <c r="Y95" i="36"/>
  <c r="X95" i="36"/>
  <c r="W95" i="36"/>
  <c r="U95" i="36"/>
  <c r="V95" i="36" s="1"/>
  <c r="T95" i="36"/>
  <c r="S95" i="36"/>
  <c r="R95" i="36"/>
  <c r="Q95" i="36"/>
  <c r="P95" i="36"/>
  <c r="O95" i="36"/>
  <c r="N95" i="36"/>
  <c r="M95" i="36"/>
  <c r="AN94" i="36"/>
  <c r="AM94" i="36"/>
  <c r="AK94" i="36"/>
  <c r="AI94" i="36"/>
  <c r="AL94" i="36" s="1"/>
  <c r="AH94" i="36"/>
  <c r="AD94" i="36"/>
  <c r="AB94" i="36"/>
  <c r="AC94" i="36" s="1"/>
  <c r="AA94" i="36"/>
  <c r="W94" i="36"/>
  <c r="U94" i="36"/>
  <c r="T94" i="36" s="1"/>
  <c r="P94" i="36"/>
  <c r="N94" i="36"/>
  <c r="S94" i="36" s="1"/>
  <c r="M94" i="36"/>
  <c r="AL93" i="36"/>
  <c r="AK93" i="36"/>
  <c r="AI93" i="36"/>
  <c r="AH93" i="36"/>
  <c r="AG93" i="36"/>
  <c r="AF93" i="36"/>
  <c r="AE93" i="36"/>
  <c r="AD93" i="36"/>
  <c r="AC93" i="36"/>
  <c r="AB93" i="36"/>
  <c r="AA93" i="36"/>
  <c r="W93" i="36"/>
  <c r="U93" i="36"/>
  <c r="Z93" i="36" s="1"/>
  <c r="T93" i="36"/>
  <c r="S93" i="36"/>
  <c r="R93" i="36"/>
  <c r="P93" i="36"/>
  <c r="N93" i="36"/>
  <c r="Q93" i="36" s="1"/>
  <c r="M93" i="36"/>
  <c r="AM92" i="36"/>
  <c r="AL92" i="36"/>
  <c r="AK92" i="36"/>
  <c r="AI92" i="36"/>
  <c r="AN92" i="36" s="1"/>
  <c r="AH92" i="36"/>
  <c r="AG92" i="36"/>
  <c r="AF92" i="36"/>
  <c r="AE92" i="36"/>
  <c r="AD92" i="36"/>
  <c r="AB92" i="36"/>
  <c r="AC92" i="36" s="1"/>
  <c r="AA92" i="36"/>
  <c r="W92" i="36"/>
  <c r="U92" i="36"/>
  <c r="X92" i="36" s="1"/>
  <c r="P92" i="36"/>
  <c r="N92" i="36"/>
  <c r="M92" i="36" s="1"/>
  <c r="AK91" i="36"/>
  <c r="AI91" i="36"/>
  <c r="AN91" i="36" s="1"/>
  <c r="AH91" i="36"/>
  <c r="AG91" i="36"/>
  <c r="AD91" i="36"/>
  <c r="AB91" i="36"/>
  <c r="AA91" i="36" s="1"/>
  <c r="Z91" i="36"/>
  <c r="Y91" i="36"/>
  <c r="X91" i="36"/>
  <c r="W91" i="36"/>
  <c r="V91" i="36"/>
  <c r="U91" i="36"/>
  <c r="T91" i="36"/>
  <c r="S91" i="36"/>
  <c r="P91" i="36"/>
  <c r="N91" i="36"/>
  <c r="R91" i="36" s="1"/>
  <c r="M91" i="36"/>
  <c r="AN90" i="36"/>
  <c r="AM90" i="36"/>
  <c r="AK90" i="36"/>
  <c r="AI90" i="36"/>
  <c r="AL90" i="36" s="1"/>
  <c r="AH90" i="36"/>
  <c r="AF90" i="36"/>
  <c r="AE90" i="36"/>
  <c r="AD90" i="36"/>
  <c r="AB90" i="36"/>
  <c r="AG90" i="36" s="1"/>
  <c r="AA90" i="36"/>
  <c r="W90" i="36"/>
  <c r="U90" i="36"/>
  <c r="Z90" i="36" s="1"/>
  <c r="T90" i="36"/>
  <c r="P90" i="36"/>
  <c r="N90" i="36"/>
  <c r="S90" i="36" s="1"/>
  <c r="M90" i="36"/>
  <c r="AN89" i="36"/>
  <c r="AM89" i="36"/>
  <c r="AL89" i="36"/>
  <c r="AK89" i="36"/>
  <c r="AJ89" i="36"/>
  <c r="AI89" i="36"/>
  <c r="AH89" i="36" s="1"/>
  <c r="AD89" i="36"/>
  <c r="AB89" i="36"/>
  <c r="AA89" i="36"/>
  <c r="W89" i="36"/>
  <c r="U89" i="36"/>
  <c r="T89" i="36"/>
  <c r="P89" i="36"/>
  <c r="N89" i="36"/>
  <c r="O89" i="36" s="1"/>
  <c r="M89" i="36"/>
  <c r="AK88" i="36"/>
  <c r="AI88" i="36"/>
  <c r="AL88" i="36" s="1"/>
  <c r="AH88" i="36"/>
  <c r="AG88" i="36"/>
  <c r="AD88" i="36"/>
  <c r="AB88" i="36"/>
  <c r="AF88" i="36" s="1"/>
  <c r="AA88" i="36"/>
  <c r="W88" i="36"/>
  <c r="U88" i="36"/>
  <c r="T88" i="36"/>
  <c r="S88" i="36"/>
  <c r="R88" i="36"/>
  <c r="Q88" i="36"/>
  <c r="P88" i="36"/>
  <c r="N88" i="36"/>
  <c r="O88" i="36" s="1"/>
  <c r="M88" i="36"/>
  <c r="AK87" i="36"/>
  <c r="AI87" i="36"/>
  <c r="AH87" i="36"/>
  <c r="AG87" i="36"/>
  <c r="AF87" i="36"/>
  <c r="AE87" i="36"/>
  <c r="AD87" i="36"/>
  <c r="AC87" i="36"/>
  <c r="AB87" i="36"/>
  <c r="AA87" i="36"/>
  <c r="W87" i="36"/>
  <c r="U87" i="36"/>
  <c r="R87" i="36"/>
  <c r="P87" i="36"/>
  <c r="N87" i="36"/>
  <c r="S87" i="36" s="1"/>
  <c r="M87" i="36"/>
  <c r="AN86" i="36"/>
  <c r="AM86" i="36"/>
  <c r="AL86" i="36"/>
  <c r="AK86" i="36"/>
  <c r="AI86" i="36"/>
  <c r="AJ86" i="36" s="1"/>
  <c r="AH86" i="36"/>
  <c r="AD86" i="36"/>
  <c r="AB86" i="36"/>
  <c r="AA86" i="36"/>
  <c r="W86" i="36"/>
  <c r="U86" i="36"/>
  <c r="Z86" i="36" s="1"/>
  <c r="T86" i="36"/>
  <c r="P86" i="36"/>
  <c r="N86" i="36"/>
  <c r="Q86" i="36" s="1"/>
  <c r="M86" i="36"/>
  <c r="AN85" i="36"/>
  <c r="AM85" i="36"/>
  <c r="AK85" i="36"/>
  <c r="AI85" i="36"/>
  <c r="AL85" i="36" s="1"/>
  <c r="AH85" i="36"/>
  <c r="AG85" i="36"/>
  <c r="AF85" i="36"/>
  <c r="AE85" i="36"/>
  <c r="AD85" i="36"/>
  <c r="AB85" i="36"/>
  <c r="AC85" i="36" s="1"/>
  <c r="AA85" i="36"/>
  <c r="Z85" i="36"/>
  <c r="Y85" i="36"/>
  <c r="X85" i="36"/>
  <c r="W85" i="36"/>
  <c r="U85" i="36"/>
  <c r="V85" i="36" s="1"/>
  <c r="T85" i="36"/>
  <c r="S85" i="36"/>
  <c r="R85" i="36"/>
  <c r="Q85" i="36"/>
  <c r="P85" i="36"/>
  <c r="O85" i="36"/>
  <c r="N85" i="36"/>
  <c r="M85" i="36"/>
  <c r="AK84" i="36"/>
  <c r="AI84" i="36"/>
  <c r="AH84" i="36" s="1"/>
  <c r="AD84" i="36"/>
  <c r="AB84" i="36"/>
  <c r="AC84" i="36" s="1"/>
  <c r="AA84" i="36"/>
  <c r="Z84" i="36"/>
  <c r="W84" i="36"/>
  <c r="U84" i="36"/>
  <c r="T84" i="36" s="1"/>
  <c r="P84" i="36"/>
  <c r="N84" i="36"/>
  <c r="S84" i="36" s="1"/>
  <c r="M84" i="36"/>
  <c r="AK82" i="36"/>
  <c r="AI82" i="36"/>
  <c r="AN82" i="36" s="1"/>
  <c r="AH82" i="36"/>
  <c r="AD82" i="36"/>
  <c r="AB82" i="36"/>
  <c r="AG82" i="36" s="1"/>
  <c r="AA82" i="36"/>
  <c r="Z82" i="36"/>
  <c r="Y82" i="36"/>
  <c r="X82" i="36"/>
  <c r="W82" i="36"/>
  <c r="U82" i="36"/>
  <c r="V82" i="36" s="1"/>
  <c r="T82" i="36"/>
  <c r="S82" i="36"/>
  <c r="R82" i="36"/>
  <c r="Q82" i="36"/>
  <c r="P82" i="36"/>
  <c r="N82" i="36"/>
  <c r="O82" i="36" s="1"/>
  <c r="M82" i="36"/>
  <c r="L82" i="36"/>
  <c r="AM80" i="36"/>
  <c r="AL80" i="36"/>
  <c r="AK80" i="36"/>
  <c r="AI80" i="36"/>
  <c r="AN80" i="36" s="1"/>
  <c r="AH80" i="36"/>
  <c r="AD80" i="36"/>
  <c r="AB80" i="36"/>
  <c r="AG80" i="36" s="1"/>
  <c r="AA80" i="36"/>
  <c r="Z80" i="36"/>
  <c r="W80" i="36"/>
  <c r="U80" i="36"/>
  <c r="Y80" i="36" s="1"/>
  <c r="T80" i="36"/>
  <c r="S80" i="36"/>
  <c r="R80" i="36"/>
  <c r="P80" i="36"/>
  <c r="N80" i="36"/>
  <c r="M80" i="36" s="1"/>
  <c r="L80" i="36"/>
  <c r="AK79" i="36"/>
  <c r="AI79" i="36"/>
  <c r="AH79" i="36"/>
  <c r="AE79" i="36"/>
  <c r="AD79" i="36"/>
  <c r="AB79" i="36"/>
  <c r="AA79" i="36"/>
  <c r="W79" i="36"/>
  <c r="U79" i="36"/>
  <c r="T79" i="36"/>
  <c r="P79" i="36"/>
  <c r="N79" i="36"/>
  <c r="Q79" i="36" s="1"/>
  <c r="M79" i="36"/>
  <c r="L79" i="36"/>
  <c r="AN78" i="36"/>
  <c r="AK78" i="36"/>
  <c r="AI78" i="36"/>
  <c r="AM78" i="36" s="1"/>
  <c r="AH78" i="36"/>
  <c r="AD78" i="36"/>
  <c r="AB78" i="36"/>
  <c r="AA78" i="36"/>
  <c r="Z78" i="36"/>
  <c r="Y78" i="36"/>
  <c r="X78" i="36"/>
  <c r="W78" i="36"/>
  <c r="U78" i="36"/>
  <c r="V78" i="36" s="1"/>
  <c r="T78" i="36"/>
  <c r="P78" i="36"/>
  <c r="N78" i="36"/>
  <c r="M78" i="36"/>
  <c r="L78" i="36"/>
  <c r="AN77" i="36"/>
  <c r="AM77" i="36"/>
  <c r="AL77" i="36"/>
  <c r="AK77" i="36"/>
  <c r="AJ77" i="36"/>
  <c r="AI77" i="36"/>
  <c r="AH77" i="36"/>
  <c r="AD77" i="36"/>
  <c r="AB77" i="36"/>
  <c r="Y77" i="36"/>
  <c r="X77" i="36"/>
  <c r="W77" i="36"/>
  <c r="U77" i="36"/>
  <c r="Z77" i="36" s="1"/>
  <c r="T77" i="36"/>
  <c r="S77" i="36"/>
  <c r="R77" i="36"/>
  <c r="Q77" i="36"/>
  <c r="P77" i="36"/>
  <c r="O77" i="36"/>
  <c r="N77" i="36"/>
  <c r="M77" i="36"/>
  <c r="L77" i="36"/>
  <c r="AK76" i="36"/>
  <c r="AI76" i="36"/>
  <c r="AH76" i="36"/>
  <c r="AD76" i="36"/>
  <c r="AB76" i="36"/>
  <c r="AG76" i="36" s="1"/>
  <c r="AA76" i="36"/>
  <c r="W76" i="36"/>
  <c r="U76" i="36"/>
  <c r="X76" i="36" s="1"/>
  <c r="T76" i="36"/>
  <c r="S76" i="36"/>
  <c r="R76" i="36"/>
  <c r="Q76" i="36"/>
  <c r="P76" i="36"/>
  <c r="N76" i="36"/>
  <c r="O76" i="36" s="1"/>
  <c r="M76" i="36"/>
  <c r="L76" i="36"/>
  <c r="AN75" i="36"/>
  <c r="AM75" i="36"/>
  <c r="AL75" i="36"/>
  <c r="AK75" i="36"/>
  <c r="AJ75" i="36"/>
  <c r="AI75" i="36"/>
  <c r="AH75" i="36"/>
  <c r="AG75" i="36"/>
  <c r="AF75" i="36"/>
  <c r="AE75" i="36"/>
  <c r="AD75" i="36"/>
  <c r="AB75" i="36"/>
  <c r="AC75" i="36" s="1"/>
  <c r="AA75" i="36"/>
  <c r="Z75" i="36"/>
  <c r="Y75" i="36"/>
  <c r="X75" i="36"/>
  <c r="W75" i="36"/>
  <c r="V75" i="36"/>
  <c r="U75" i="36"/>
  <c r="T75" i="36"/>
  <c r="P75" i="36"/>
  <c r="N75" i="36"/>
  <c r="Q75" i="36" s="1"/>
  <c r="M75" i="36"/>
  <c r="L75" i="36"/>
  <c r="AK74" i="36"/>
  <c r="AI74" i="36"/>
  <c r="AN74" i="36" s="1"/>
  <c r="AH74" i="36"/>
  <c r="AG74" i="36"/>
  <c r="AF74" i="36"/>
  <c r="AD74" i="36"/>
  <c r="AB74" i="36"/>
  <c r="AA74" i="36" s="1"/>
  <c r="W74" i="36"/>
  <c r="U74" i="36"/>
  <c r="Z74" i="36" s="1"/>
  <c r="T74" i="36"/>
  <c r="P74" i="36"/>
  <c r="N74" i="36"/>
  <c r="M74" i="36"/>
  <c r="L74" i="36"/>
  <c r="AN73" i="36"/>
  <c r="AM73" i="36"/>
  <c r="AL73" i="36"/>
  <c r="AK73" i="36"/>
  <c r="AJ73" i="36"/>
  <c r="AI73" i="36"/>
  <c r="AH73" i="36"/>
  <c r="AG73" i="36"/>
  <c r="AF73" i="36"/>
  <c r="AE73" i="36"/>
  <c r="AD73" i="36"/>
  <c r="AB73" i="36"/>
  <c r="AC73" i="36" s="1"/>
  <c r="AA73" i="36"/>
  <c r="Z73" i="36"/>
  <c r="Y73" i="36"/>
  <c r="W73" i="36"/>
  <c r="U73" i="36"/>
  <c r="X73" i="36" s="1"/>
  <c r="T73" i="36"/>
  <c r="R73" i="36"/>
  <c r="Q73" i="36"/>
  <c r="P73" i="36"/>
  <c r="N73" i="36"/>
  <c r="S73" i="36" s="1"/>
  <c r="M73" i="36"/>
  <c r="L73" i="36"/>
  <c r="AK72" i="36"/>
  <c r="AI72" i="36"/>
  <c r="AD72" i="36"/>
  <c r="AB72" i="36"/>
  <c r="AG72" i="36" s="1"/>
  <c r="AA72" i="36"/>
  <c r="Z72" i="36"/>
  <c r="Y72" i="36"/>
  <c r="X72" i="36"/>
  <c r="W72" i="36"/>
  <c r="V72" i="36"/>
  <c r="U72" i="36"/>
  <c r="T72" i="36" s="1"/>
  <c r="P72" i="36"/>
  <c r="N72" i="36"/>
  <c r="M72" i="36"/>
  <c r="L72" i="36"/>
  <c r="AM71" i="36"/>
  <c r="AL71" i="36"/>
  <c r="AK71" i="36"/>
  <c r="AI71" i="36"/>
  <c r="AN71" i="36" s="1"/>
  <c r="AH71" i="36"/>
  <c r="AD71" i="36"/>
  <c r="AB71" i="36"/>
  <c r="AC71" i="36" s="1"/>
  <c r="AA71" i="36"/>
  <c r="Z71" i="36"/>
  <c r="Y71" i="36"/>
  <c r="X71" i="36"/>
  <c r="W71" i="36"/>
  <c r="V71" i="36"/>
  <c r="U71" i="36"/>
  <c r="T71" i="36"/>
  <c r="S71" i="36"/>
  <c r="P71" i="36"/>
  <c r="N71" i="36"/>
  <c r="R71" i="36" s="1"/>
  <c r="M71" i="36"/>
  <c r="L71" i="36"/>
  <c r="AK70" i="36"/>
  <c r="AI70" i="36"/>
  <c r="AL70" i="36" s="1"/>
  <c r="AH70" i="36"/>
  <c r="AG70" i="36"/>
  <c r="AF70" i="36"/>
  <c r="AE70" i="36"/>
  <c r="AD70" i="36"/>
  <c r="AB70" i="36"/>
  <c r="AC70" i="36" s="1"/>
  <c r="AA70" i="36"/>
  <c r="W70" i="36"/>
  <c r="U70" i="36"/>
  <c r="T70" i="36"/>
  <c r="S70" i="36"/>
  <c r="R70" i="36"/>
  <c r="Q70" i="36"/>
  <c r="P70" i="36"/>
  <c r="O70" i="36"/>
  <c r="N70" i="36"/>
  <c r="M70" i="36"/>
  <c r="L70" i="36"/>
  <c r="AN69" i="36"/>
  <c r="AM69" i="36"/>
  <c r="AL69" i="36"/>
  <c r="AK69" i="36"/>
  <c r="AJ69" i="36"/>
  <c r="AI69" i="36"/>
  <c r="AH69" i="36"/>
  <c r="AD69" i="36"/>
  <c r="AB69" i="36"/>
  <c r="AE69" i="36" s="1"/>
  <c r="W69" i="36"/>
  <c r="U69" i="36"/>
  <c r="Z69" i="36" s="1"/>
  <c r="T69" i="36"/>
  <c r="P69" i="36"/>
  <c r="N69" i="36"/>
  <c r="S69" i="36" s="1"/>
  <c r="M69" i="36"/>
  <c r="L69" i="36"/>
  <c r="AK68" i="36"/>
  <c r="AI68" i="36"/>
  <c r="AN68" i="36" s="1"/>
  <c r="AH68" i="36"/>
  <c r="AD68" i="36"/>
  <c r="AB68" i="36"/>
  <c r="W68" i="36"/>
  <c r="U68" i="36"/>
  <c r="Z68" i="36" s="1"/>
  <c r="T68" i="36"/>
  <c r="S68" i="36"/>
  <c r="P68" i="36"/>
  <c r="N68" i="36"/>
  <c r="R68" i="36" s="1"/>
  <c r="M68" i="36"/>
  <c r="L68" i="36"/>
  <c r="AN67" i="36"/>
  <c r="AM67" i="36"/>
  <c r="AK67" i="36"/>
  <c r="AI67" i="36"/>
  <c r="AL67" i="36" s="1"/>
  <c r="AH67" i="36"/>
  <c r="AF67" i="36"/>
  <c r="AE67" i="36"/>
  <c r="AD67" i="36"/>
  <c r="AB67" i="36"/>
  <c r="AG67" i="36" s="1"/>
  <c r="AA67" i="36"/>
  <c r="W67" i="36"/>
  <c r="U67" i="36"/>
  <c r="T67" i="36" s="1"/>
  <c r="P67" i="36"/>
  <c r="N67" i="36"/>
  <c r="O67" i="36" s="1"/>
  <c r="M67" i="36"/>
  <c r="L67" i="36"/>
  <c r="AN66" i="36"/>
  <c r="AM66" i="36"/>
  <c r="AL66" i="36"/>
  <c r="AK66" i="36"/>
  <c r="AJ66" i="36"/>
  <c r="AI66" i="36"/>
  <c r="AH66" i="36" s="1"/>
  <c r="AD66" i="36"/>
  <c r="AB66" i="36"/>
  <c r="AA66" i="36"/>
  <c r="W66" i="36"/>
  <c r="U66" i="36"/>
  <c r="X66" i="36" s="1"/>
  <c r="P66" i="36"/>
  <c r="N66" i="36"/>
  <c r="O66" i="36" s="1"/>
  <c r="M66" i="36"/>
  <c r="L66" i="36"/>
  <c r="AN65" i="36"/>
  <c r="AK65" i="36"/>
  <c r="AI65" i="36"/>
  <c r="AM65" i="36" s="1"/>
  <c r="AH65" i="36"/>
  <c r="AG65" i="36"/>
  <c r="AD65" i="36"/>
  <c r="AB65" i="36"/>
  <c r="AF65" i="36" s="1"/>
  <c r="AA65" i="36"/>
  <c r="W65" i="36"/>
  <c r="U65" i="36"/>
  <c r="T65" i="36"/>
  <c r="P65" i="36"/>
  <c r="N65" i="36"/>
  <c r="M65" i="36"/>
  <c r="L65" i="36"/>
  <c r="AK64" i="36"/>
  <c r="AI64" i="36"/>
  <c r="AH64" i="36" s="1"/>
  <c r="AG64" i="36"/>
  <c r="AF64" i="36"/>
  <c r="AE64" i="36"/>
  <c r="AD64" i="36"/>
  <c r="AC64" i="36"/>
  <c r="AB64" i="36"/>
  <c r="AA64" i="36"/>
  <c r="W64" i="36"/>
  <c r="U64" i="36"/>
  <c r="R64" i="36"/>
  <c r="P64" i="36"/>
  <c r="N64" i="36"/>
  <c r="S64" i="36" s="1"/>
  <c r="M64" i="36"/>
  <c r="L64" i="36"/>
  <c r="AK63" i="36"/>
  <c r="AI63" i="36"/>
  <c r="AH63" i="36"/>
  <c r="AD63" i="36"/>
  <c r="AB63" i="36"/>
  <c r="AE63" i="36" s="1"/>
  <c r="AA63" i="36"/>
  <c r="W63" i="36"/>
  <c r="U63" i="36"/>
  <c r="Z63" i="36" s="1"/>
  <c r="T63" i="36"/>
  <c r="P63" i="36"/>
  <c r="N63" i="36"/>
  <c r="Q63" i="36" s="1"/>
  <c r="M63" i="36"/>
  <c r="L63" i="36"/>
  <c r="AN62" i="36"/>
  <c r="AM62" i="36"/>
  <c r="AK62" i="36"/>
  <c r="AI62" i="36"/>
  <c r="AL62" i="36" s="1"/>
  <c r="AH62" i="36"/>
  <c r="AD62" i="36"/>
  <c r="AC62" i="36"/>
  <c r="AB62" i="36"/>
  <c r="AA62" i="36"/>
  <c r="Z62" i="36"/>
  <c r="Y62" i="36"/>
  <c r="X62" i="36"/>
  <c r="W62" i="36"/>
  <c r="U62" i="36"/>
  <c r="V62" i="36" s="1"/>
  <c r="T62" i="36"/>
  <c r="S62" i="36"/>
  <c r="R62" i="36"/>
  <c r="Q62" i="36"/>
  <c r="P62" i="36"/>
  <c r="O62" i="36"/>
  <c r="N62" i="36"/>
  <c r="M62" i="36"/>
  <c r="L62" i="36"/>
  <c r="AK61" i="36"/>
  <c r="AI61" i="36"/>
  <c r="AL61" i="36" s="1"/>
  <c r="AD61" i="36"/>
  <c r="AB61" i="36"/>
  <c r="AG61" i="36" s="1"/>
  <c r="AA61" i="36"/>
  <c r="Z61" i="36"/>
  <c r="Y61" i="36"/>
  <c r="W61" i="36"/>
  <c r="V61" i="36"/>
  <c r="U61" i="36"/>
  <c r="T61" i="36" s="1"/>
  <c r="P61" i="36"/>
  <c r="N61" i="36"/>
  <c r="S61" i="36" s="1"/>
  <c r="M61" i="36"/>
  <c r="AN59" i="36"/>
  <c r="AK59" i="36"/>
  <c r="AI59" i="36"/>
  <c r="AH59" i="36"/>
  <c r="AG59" i="36"/>
  <c r="AD59" i="36"/>
  <c r="AB59" i="36"/>
  <c r="AF59" i="36" s="1"/>
  <c r="AA59" i="36"/>
  <c r="Z59" i="36"/>
  <c r="Y59" i="36"/>
  <c r="X59" i="36"/>
  <c r="W59" i="36"/>
  <c r="U59" i="36"/>
  <c r="V59" i="36" s="1"/>
  <c r="T59" i="36"/>
  <c r="S59" i="36"/>
  <c r="R59" i="36"/>
  <c r="Q59" i="36"/>
  <c r="P59" i="36"/>
  <c r="N59" i="36"/>
  <c r="O59" i="36" s="1"/>
  <c r="M59" i="36"/>
  <c r="L59" i="36"/>
  <c r="AM58" i="36"/>
  <c r="AL58" i="36"/>
  <c r="AK58" i="36"/>
  <c r="AI58" i="36"/>
  <c r="AN58" i="36" s="1"/>
  <c r="AH58" i="36"/>
  <c r="AD58" i="36"/>
  <c r="AB58" i="36"/>
  <c r="AC58" i="36" s="1"/>
  <c r="AA58" i="36"/>
  <c r="W58" i="36"/>
  <c r="U58" i="36"/>
  <c r="Z58" i="36" s="1"/>
  <c r="T58" i="36"/>
  <c r="S58" i="36"/>
  <c r="R58" i="36"/>
  <c r="P58" i="36"/>
  <c r="N58" i="36"/>
  <c r="M58" i="36" s="1"/>
  <c r="L58" i="36"/>
  <c r="AK57" i="36"/>
  <c r="AI57" i="36"/>
  <c r="AH57" i="36"/>
  <c r="AD57" i="36"/>
  <c r="AB57" i="36"/>
  <c r="AA57" i="36"/>
  <c r="W57" i="36"/>
  <c r="U57" i="36"/>
  <c r="Y57" i="36" s="1"/>
  <c r="T57" i="36"/>
  <c r="S57" i="36"/>
  <c r="R57" i="36"/>
  <c r="Q57" i="36"/>
  <c r="P57" i="36"/>
  <c r="N57" i="36"/>
  <c r="O57" i="36" s="1"/>
  <c r="M57" i="36"/>
  <c r="L57" i="36"/>
  <c r="AN56" i="36"/>
  <c r="AK56" i="36"/>
  <c r="AI56" i="36"/>
  <c r="AM56" i="36" s="1"/>
  <c r="AH56" i="36"/>
  <c r="AD56" i="36"/>
  <c r="AB56" i="36"/>
  <c r="AA56" i="36"/>
  <c r="W56" i="36"/>
  <c r="U56" i="36"/>
  <c r="V56" i="36" s="1"/>
  <c r="T56" i="36"/>
  <c r="P56" i="36"/>
  <c r="N56" i="36"/>
  <c r="R56" i="36" s="1"/>
  <c r="M56" i="36"/>
  <c r="L56" i="36"/>
  <c r="AN55" i="36"/>
  <c r="AM55" i="36"/>
  <c r="AL55" i="36"/>
  <c r="AK55" i="36"/>
  <c r="AJ55" i="36"/>
  <c r="AI55" i="36"/>
  <c r="AH55" i="36"/>
  <c r="AD55" i="36"/>
  <c r="AB55" i="36"/>
  <c r="AC55" i="36" s="1"/>
  <c r="Y55" i="36"/>
  <c r="X55" i="36"/>
  <c r="W55" i="36"/>
  <c r="U55" i="36"/>
  <c r="Z55" i="36" s="1"/>
  <c r="T55" i="36"/>
  <c r="P55" i="36"/>
  <c r="N55" i="36"/>
  <c r="M55" i="36"/>
  <c r="L55" i="36"/>
  <c r="AK54" i="36"/>
  <c r="AI54" i="36"/>
  <c r="AJ54" i="36" s="1"/>
  <c r="AH54" i="36"/>
  <c r="AD54" i="36"/>
  <c r="AB54" i="36"/>
  <c r="AG54" i="36" s="1"/>
  <c r="AA54" i="36"/>
  <c r="Z54" i="36"/>
  <c r="W54" i="36"/>
  <c r="U54" i="36"/>
  <c r="X54" i="36" s="1"/>
  <c r="T54" i="36"/>
  <c r="S54" i="36"/>
  <c r="R54" i="36"/>
  <c r="Q54" i="36"/>
  <c r="P54" i="36"/>
  <c r="N54" i="36"/>
  <c r="O54" i="36" s="1"/>
  <c r="M54" i="36"/>
  <c r="L54" i="36"/>
  <c r="AK53" i="36"/>
  <c r="AI53" i="36"/>
  <c r="AH53" i="36"/>
  <c r="AG53" i="36"/>
  <c r="AF53" i="36"/>
  <c r="AE53" i="36"/>
  <c r="AD53" i="36"/>
  <c r="AB53" i="36"/>
  <c r="AC53" i="36" s="1"/>
  <c r="AA53" i="36"/>
  <c r="Z53" i="36"/>
  <c r="Y53" i="36"/>
  <c r="X53" i="36"/>
  <c r="W53" i="36"/>
  <c r="V53" i="36"/>
  <c r="U53" i="36"/>
  <c r="T53" i="36"/>
  <c r="P53" i="36"/>
  <c r="N53" i="36"/>
  <c r="O53" i="36" s="1"/>
  <c r="M53" i="36"/>
  <c r="L53" i="36"/>
  <c r="AK52" i="36"/>
  <c r="AI52" i="36"/>
  <c r="AN52" i="36" s="1"/>
  <c r="AH52" i="36"/>
  <c r="AD52" i="36"/>
  <c r="AB52" i="36"/>
  <c r="W52" i="36"/>
  <c r="U52" i="36"/>
  <c r="T52" i="36"/>
  <c r="P52" i="36"/>
  <c r="N52" i="36"/>
  <c r="S52" i="36" s="1"/>
  <c r="M52" i="36"/>
  <c r="L52" i="36"/>
  <c r="AN51" i="36"/>
  <c r="AK51" i="36"/>
  <c r="AI51" i="36"/>
  <c r="AM51" i="36" s="1"/>
  <c r="AH51" i="36"/>
  <c r="AG51" i="36"/>
  <c r="AF51" i="36"/>
  <c r="AE51" i="36"/>
  <c r="AD51" i="36"/>
  <c r="AB51" i="36"/>
  <c r="AC51" i="36" s="1"/>
  <c r="AA51" i="36"/>
  <c r="Z51" i="36"/>
  <c r="Y51" i="36"/>
  <c r="W51" i="36"/>
  <c r="U51" i="36"/>
  <c r="X51" i="36" s="1"/>
  <c r="T51" i="36"/>
  <c r="R51" i="36"/>
  <c r="Q51" i="36"/>
  <c r="P51" i="36"/>
  <c r="N51" i="36"/>
  <c r="S51" i="36" s="1"/>
  <c r="M51" i="36"/>
  <c r="L51" i="36"/>
  <c r="AN50" i="36"/>
  <c r="AM50" i="36"/>
  <c r="AL50" i="36"/>
  <c r="AK50" i="36"/>
  <c r="AI50" i="36"/>
  <c r="AJ50" i="36" s="1"/>
  <c r="AG50" i="36"/>
  <c r="AD50" i="36"/>
  <c r="AB50" i="36"/>
  <c r="AF50" i="36" s="1"/>
  <c r="AA50" i="36"/>
  <c r="Z50" i="36"/>
  <c r="Y50" i="36"/>
  <c r="X50" i="36"/>
  <c r="W50" i="36"/>
  <c r="V50" i="36"/>
  <c r="U50" i="36"/>
  <c r="T50" i="36" s="1"/>
  <c r="P50" i="36"/>
  <c r="N50" i="36"/>
  <c r="M50" i="36"/>
  <c r="L50" i="36"/>
  <c r="AK49" i="36"/>
  <c r="AI49" i="36"/>
  <c r="AN49" i="36" s="1"/>
  <c r="AH49" i="36"/>
  <c r="AD49" i="36"/>
  <c r="AB49" i="36"/>
  <c r="AE49" i="36" s="1"/>
  <c r="AA49" i="36"/>
  <c r="Z49" i="36"/>
  <c r="Y49" i="36"/>
  <c r="W49" i="36"/>
  <c r="U49" i="36"/>
  <c r="X49" i="36" s="1"/>
  <c r="T49" i="36"/>
  <c r="S49" i="36"/>
  <c r="P49" i="36"/>
  <c r="N49" i="36"/>
  <c r="R49" i="36" s="1"/>
  <c r="M49" i="36"/>
  <c r="L49" i="36"/>
  <c r="AK48" i="36"/>
  <c r="AI48" i="36"/>
  <c r="AL48" i="36" s="1"/>
  <c r="AH48" i="36"/>
  <c r="AD48" i="36"/>
  <c r="AB48" i="36"/>
  <c r="AG48" i="36" s="1"/>
  <c r="AA48" i="36"/>
  <c r="W48" i="36"/>
  <c r="U48" i="36"/>
  <c r="Y48" i="36" s="1"/>
  <c r="T48" i="36"/>
  <c r="S48" i="36"/>
  <c r="R48" i="36"/>
  <c r="Q48" i="36"/>
  <c r="P48" i="36"/>
  <c r="O48" i="36"/>
  <c r="N48" i="36"/>
  <c r="M48" i="36"/>
  <c r="L48" i="36"/>
  <c r="AN47" i="36"/>
  <c r="AM47" i="36"/>
  <c r="AL47" i="36"/>
  <c r="AK47" i="36"/>
  <c r="AJ47" i="36"/>
  <c r="AI47" i="36"/>
  <c r="AH47" i="36"/>
  <c r="AD47" i="36"/>
  <c r="AB47" i="36"/>
  <c r="AA47" i="36"/>
  <c r="W47" i="36"/>
  <c r="U47" i="36"/>
  <c r="V47" i="36" s="1"/>
  <c r="T47" i="36"/>
  <c r="S47" i="36"/>
  <c r="R47" i="36"/>
  <c r="Q47" i="36"/>
  <c r="P47" i="36"/>
  <c r="O47" i="36"/>
  <c r="N47" i="36"/>
  <c r="M47" i="36"/>
  <c r="L47" i="36"/>
  <c r="AK46" i="36"/>
  <c r="AI46" i="36"/>
  <c r="AH46" i="36"/>
  <c r="AG46" i="36"/>
  <c r="AD46" i="36"/>
  <c r="AC46" i="36"/>
  <c r="AB46" i="36"/>
  <c r="AA46" i="36"/>
  <c r="W46" i="36"/>
  <c r="U46" i="36"/>
  <c r="T46" i="36"/>
  <c r="S46" i="36"/>
  <c r="R46" i="36"/>
  <c r="Q46" i="36"/>
  <c r="P46" i="36"/>
  <c r="N46" i="36"/>
  <c r="O46" i="36" s="1"/>
  <c r="M46" i="36"/>
  <c r="L46" i="36"/>
  <c r="AN45" i="36"/>
  <c r="AM45" i="36"/>
  <c r="AK45" i="36"/>
  <c r="AI45" i="36"/>
  <c r="AL45" i="36" s="1"/>
  <c r="AH45" i="36"/>
  <c r="AF45" i="36"/>
  <c r="AE45" i="36"/>
  <c r="AD45" i="36"/>
  <c r="AB45" i="36"/>
  <c r="AG45" i="36" s="1"/>
  <c r="AA45" i="36"/>
  <c r="Z45" i="36"/>
  <c r="Y45" i="36"/>
  <c r="X45" i="36"/>
  <c r="W45" i="36"/>
  <c r="V45" i="36"/>
  <c r="U45" i="36"/>
  <c r="T45" i="36"/>
  <c r="P45" i="36"/>
  <c r="N45" i="36"/>
  <c r="S45" i="36" s="1"/>
  <c r="M45" i="36"/>
  <c r="L45" i="36"/>
  <c r="AN44" i="36"/>
  <c r="AM44" i="36"/>
  <c r="AL44" i="36"/>
  <c r="AK44" i="36"/>
  <c r="AJ44" i="36"/>
  <c r="AI44" i="36"/>
  <c r="AH44" i="36" s="1"/>
  <c r="AD44" i="36"/>
  <c r="AB44" i="36"/>
  <c r="AA44" i="36"/>
  <c r="X44" i="36"/>
  <c r="W44" i="36"/>
  <c r="V44" i="36"/>
  <c r="U44" i="36"/>
  <c r="T44" i="36"/>
  <c r="P44" i="36"/>
  <c r="N44" i="36"/>
  <c r="O44" i="36" s="1"/>
  <c r="M44" i="36"/>
  <c r="L44" i="36"/>
  <c r="AK43" i="36"/>
  <c r="AI43" i="36"/>
  <c r="AN43" i="36" s="1"/>
  <c r="AH43" i="36"/>
  <c r="AG43" i="36"/>
  <c r="AD43" i="36"/>
  <c r="AB43" i="36"/>
  <c r="AF43" i="36" s="1"/>
  <c r="AA43" i="36"/>
  <c r="Z43" i="36"/>
  <c r="Y43" i="36"/>
  <c r="X43" i="36"/>
  <c r="W43" i="36"/>
  <c r="U43" i="36"/>
  <c r="V43" i="36" s="1"/>
  <c r="T43" i="36"/>
  <c r="S43" i="36"/>
  <c r="R43" i="36"/>
  <c r="Q43" i="36"/>
  <c r="P43" i="36"/>
  <c r="O43" i="36"/>
  <c r="N43" i="36"/>
  <c r="M43" i="36"/>
  <c r="L43" i="36"/>
  <c r="AK42" i="36"/>
  <c r="AI42" i="36"/>
  <c r="AL42" i="36" s="1"/>
  <c r="AG42" i="36"/>
  <c r="AF42" i="36"/>
  <c r="AE42" i="36"/>
  <c r="AD42" i="36"/>
  <c r="AC42" i="36"/>
  <c r="AB42" i="36"/>
  <c r="AA42" i="36" s="1"/>
  <c r="W42" i="36"/>
  <c r="U42" i="36"/>
  <c r="V42" i="36" s="1"/>
  <c r="P42" i="36"/>
  <c r="N42" i="36"/>
  <c r="S42" i="36" s="1"/>
  <c r="M42" i="36"/>
  <c r="L42" i="36"/>
  <c r="AN41" i="36"/>
  <c r="AM41" i="36"/>
  <c r="AL41" i="36"/>
  <c r="AK41" i="36"/>
  <c r="AI41" i="36"/>
  <c r="AH41" i="36" s="1"/>
  <c r="AD41" i="36"/>
  <c r="AB41" i="36"/>
  <c r="AG41" i="36" s="1"/>
  <c r="AA41" i="36"/>
  <c r="W41" i="36"/>
  <c r="U41" i="36"/>
  <c r="Z41" i="36" s="1"/>
  <c r="T41" i="36"/>
  <c r="P41" i="36"/>
  <c r="N41" i="36"/>
  <c r="Q41" i="36" s="1"/>
  <c r="M41" i="36"/>
  <c r="L41" i="36"/>
  <c r="AK40" i="36"/>
  <c r="AI40" i="36"/>
  <c r="AL40" i="36" s="1"/>
  <c r="AH40" i="36"/>
  <c r="AD40" i="36"/>
  <c r="AB40" i="36"/>
  <c r="AE40" i="36" s="1"/>
  <c r="AA40" i="36"/>
  <c r="Z40" i="36"/>
  <c r="Y40" i="36"/>
  <c r="X40" i="36"/>
  <c r="W40" i="36"/>
  <c r="V40" i="36"/>
  <c r="U40" i="36"/>
  <c r="T40" i="36"/>
  <c r="S40" i="36"/>
  <c r="R40" i="36"/>
  <c r="Q40" i="36"/>
  <c r="P40" i="36"/>
  <c r="O40" i="36"/>
  <c r="N40" i="36"/>
  <c r="M40" i="36"/>
  <c r="L40" i="36"/>
  <c r="AK39" i="36"/>
  <c r="AI39" i="36"/>
  <c r="AH39" i="36"/>
  <c r="AD39" i="36"/>
  <c r="AB39" i="36"/>
  <c r="AE39" i="36" s="1"/>
  <c r="AA39" i="36"/>
  <c r="Z39" i="36"/>
  <c r="Y39" i="36"/>
  <c r="X39" i="36"/>
  <c r="W39" i="36"/>
  <c r="U39" i="36"/>
  <c r="T39" i="36" s="1"/>
  <c r="P39" i="36"/>
  <c r="N39" i="36"/>
  <c r="M39" i="36"/>
  <c r="L39" i="36"/>
  <c r="AL38" i="36"/>
  <c r="AK38" i="36"/>
  <c r="AI38" i="36"/>
  <c r="AH38" i="36"/>
  <c r="AD38" i="36"/>
  <c r="AB38" i="36"/>
  <c r="AC38" i="36" s="1"/>
  <c r="AA38" i="36"/>
  <c r="Z38" i="36"/>
  <c r="Y38" i="36"/>
  <c r="W38" i="36"/>
  <c r="U38" i="36"/>
  <c r="X38" i="36" s="1"/>
  <c r="T38" i="36"/>
  <c r="S38" i="36"/>
  <c r="R38" i="36"/>
  <c r="P38" i="36"/>
  <c r="N38" i="36"/>
  <c r="Q38" i="36" s="1"/>
  <c r="M38" i="36"/>
  <c r="L38" i="36"/>
  <c r="AK37" i="36"/>
  <c r="AI37" i="36"/>
  <c r="AJ37" i="36" s="1"/>
  <c r="AH37" i="36"/>
  <c r="AG37" i="36"/>
  <c r="AF37" i="36"/>
  <c r="AE37" i="36"/>
  <c r="AD37" i="36"/>
  <c r="AB37" i="36"/>
  <c r="AC37" i="36" s="1"/>
  <c r="AA37" i="36"/>
  <c r="W37" i="36"/>
  <c r="U37" i="36"/>
  <c r="S37" i="36"/>
  <c r="R37" i="36"/>
  <c r="Q37" i="36"/>
  <c r="P37" i="36"/>
  <c r="O37" i="36"/>
  <c r="N37" i="36"/>
  <c r="M37" i="36" s="1"/>
  <c r="L37" i="36"/>
  <c r="AK36" i="36"/>
  <c r="AI36" i="36"/>
  <c r="AF36" i="36"/>
  <c r="AE36" i="36"/>
  <c r="AD36" i="36"/>
  <c r="AB36" i="36"/>
  <c r="AG36" i="36" s="1"/>
  <c r="AA36" i="36"/>
  <c r="Z36" i="36"/>
  <c r="Y36" i="36"/>
  <c r="X36" i="36"/>
  <c r="W36" i="36"/>
  <c r="V36" i="36"/>
  <c r="U36" i="36"/>
  <c r="T36" i="36"/>
  <c r="P36" i="36"/>
  <c r="N36" i="36"/>
  <c r="M36" i="36"/>
  <c r="L36" i="36"/>
  <c r="AK35" i="36"/>
  <c r="AI35" i="36"/>
  <c r="AN35" i="36" s="1"/>
  <c r="AH35" i="36"/>
  <c r="AG35" i="36"/>
  <c r="AF35" i="36"/>
  <c r="AD35" i="36"/>
  <c r="AB35" i="36"/>
  <c r="AE35" i="36" s="1"/>
  <c r="Z35" i="36"/>
  <c r="Y35" i="36"/>
  <c r="X35" i="36"/>
  <c r="W35" i="36"/>
  <c r="U35" i="36"/>
  <c r="V35" i="36" s="1"/>
  <c r="T35" i="36"/>
  <c r="P35" i="36"/>
  <c r="N35" i="36"/>
  <c r="Q35" i="36" s="1"/>
  <c r="L35" i="36"/>
  <c r="AN34" i="36"/>
  <c r="AM34" i="36"/>
  <c r="AL34" i="36"/>
  <c r="AK34" i="36"/>
  <c r="AJ34" i="36"/>
  <c r="AI34" i="36"/>
  <c r="AH34" i="36"/>
  <c r="AG34" i="36"/>
  <c r="AF34" i="36"/>
  <c r="AE34" i="36"/>
  <c r="AD34" i="36"/>
  <c r="AC34" i="36"/>
  <c r="AB34" i="36"/>
  <c r="AA34" i="36"/>
  <c r="Z34" i="36"/>
  <c r="Y34" i="36"/>
  <c r="X34" i="36"/>
  <c r="W34" i="36"/>
  <c r="V34" i="36"/>
  <c r="U34" i="36"/>
  <c r="T34" i="36"/>
  <c r="P34" i="36"/>
  <c r="N34" i="36"/>
  <c r="S34" i="36" s="1"/>
  <c r="M34" i="36"/>
  <c r="L34" i="36"/>
  <c r="AN33" i="36"/>
  <c r="AK33" i="36"/>
  <c r="AI33" i="36"/>
  <c r="AH33" i="36" s="1"/>
  <c r="AD33" i="36"/>
  <c r="AB33" i="36"/>
  <c r="AA33" i="36"/>
  <c r="W33" i="36"/>
  <c r="U33" i="36"/>
  <c r="T33" i="36"/>
  <c r="P33" i="36"/>
  <c r="N33" i="36"/>
  <c r="Q33" i="36" s="1"/>
  <c r="M33" i="36"/>
  <c r="L33" i="36"/>
  <c r="AN32" i="36"/>
  <c r="AM32" i="36"/>
  <c r="AK32" i="36"/>
  <c r="AI32" i="36"/>
  <c r="AL32" i="36" s="1"/>
  <c r="AH32" i="36"/>
  <c r="AG32" i="36"/>
  <c r="AF32" i="36"/>
  <c r="AD32" i="36"/>
  <c r="AB32" i="36"/>
  <c r="AE32" i="36" s="1"/>
  <c r="AA32" i="36"/>
  <c r="Y32" i="36"/>
  <c r="X32" i="36"/>
  <c r="W32" i="36"/>
  <c r="U32" i="36"/>
  <c r="Z32" i="36" s="1"/>
  <c r="T32" i="36"/>
  <c r="R32" i="36"/>
  <c r="P32" i="36"/>
  <c r="N32" i="36"/>
  <c r="S32" i="36" s="1"/>
  <c r="M32" i="36"/>
  <c r="L32" i="36"/>
  <c r="AK31" i="36"/>
  <c r="AI31" i="36"/>
  <c r="AL31" i="36" s="1"/>
  <c r="AH31" i="36"/>
  <c r="AG31" i="36"/>
  <c r="AF31" i="36"/>
  <c r="AE31" i="36"/>
  <c r="AD31" i="36"/>
  <c r="AC31" i="36"/>
  <c r="AB31" i="36"/>
  <c r="AA31" i="36" s="1"/>
  <c r="W31" i="36"/>
  <c r="U31" i="36"/>
  <c r="V31" i="36" s="1"/>
  <c r="T31" i="36"/>
  <c r="Q31" i="36"/>
  <c r="P31" i="36"/>
  <c r="N31" i="36"/>
  <c r="M31" i="36"/>
  <c r="L31" i="36"/>
  <c r="AK30" i="36"/>
  <c r="AI30" i="36"/>
  <c r="AJ30" i="36" s="1"/>
  <c r="AH30" i="36"/>
  <c r="AD30" i="36"/>
  <c r="AB30" i="36"/>
  <c r="AG30" i="36" s="1"/>
  <c r="AA30" i="36"/>
  <c r="Z30" i="36"/>
  <c r="W30" i="36"/>
  <c r="U30" i="36"/>
  <c r="Y30" i="36" s="1"/>
  <c r="T30" i="36"/>
  <c r="P30" i="36"/>
  <c r="N30" i="36"/>
  <c r="O30" i="36" s="1"/>
  <c r="M30" i="36"/>
  <c r="L30" i="36"/>
  <c r="L18" i="36"/>
  <c r="L17" i="36"/>
  <c r="L15" i="36"/>
  <c r="L14" i="36"/>
  <c r="L13" i="36"/>
  <c r="P189" i="3"/>
  <c r="L45" i="78" l="1"/>
  <c r="L37" i="78"/>
  <c r="L49" i="78"/>
  <c r="L51" i="78"/>
  <c r="L30" i="78"/>
  <c r="L46" i="78"/>
  <c r="L31" i="78"/>
  <c r="L40" i="78"/>
  <c r="L39" i="78"/>
  <c r="L33" i="78"/>
  <c r="L32" i="78"/>
  <c r="L38" i="78"/>
  <c r="L42" i="78"/>
  <c r="L44" i="78"/>
  <c r="L34" i="78"/>
  <c r="L43" i="78"/>
  <c r="L36" i="78"/>
  <c r="L61" i="79"/>
  <c r="L65" i="79"/>
  <c r="L64" i="79"/>
  <c r="L62" i="79"/>
  <c r="L63" i="79"/>
  <c r="L49" i="79"/>
  <c r="L52" i="79"/>
  <c r="L56" i="79"/>
  <c r="L54" i="79"/>
  <c r="L51" i="79"/>
  <c r="L57" i="79"/>
  <c r="L55" i="79"/>
  <c r="L58" i="79"/>
  <c r="L50" i="79"/>
  <c r="L38" i="79"/>
  <c r="L71" i="79"/>
  <c r="L74" i="79"/>
  <c r="L40" i="79"/>
  <c r="L73" i="79"/>
  <c r="L43" i="79"/>
  <c r="L46" i="79"/>
  <c r="L72" i="79"/>
  <c r="L39" i="79"/>
  <c r="L76" i="79"/>
  <c r="L75" i="79"/>
  <c r="L32" i="79"/>
  <c r="L34" i="79"/>
  <c r="L47" i="79"/>
  <c r="L30" i="79"/>
  <c r="L45" i="79"/>
  <c r="L37" i="79"/>
  <c r="L41" i="79"/>
  <c r="L31" i="79"/>
  <c r="L44" i="79"/>
  <c r="L35" i="79"/>
  <c r="L77" i="79"/>
  <c r="L50" i="78"/>
  <c r="L53" i="78"/>
  <c r="L52" i="78"/>
  <c r="L54" i="77"/>
  <c r="L37" i="77"/>
  <c r="L57" i="77"/>
  <c r="L58" i="77"/>
  <c r="L73" i="77"/>
  <c r="L69" i="77"/>
  <c r="L38" i="77"/>
  <c r="L48" i="77"/>
  <c r="L64" i="77"/>
  <c r="L52" i="77"/>
  <c r="L34" i="77"/>
  <c r="L59" i="77"/>
  <c r="L75" i="77"/>
  <c r="L49" i="77"/>
  <c r="L62" i="77"/>
  <c r="L42" i="77"/>
  <c r="L70" i="77"/>
  <c r="L61" i="77"/>
  <c r="L67" i="77"/>
  <c r="L65" i="77"/>
  <c r="L66" i="77"/>
  <c r="L63" i="77"/>
  <c r="L71" i="77"/>
  <c r="L74" i="77"/>
  <c r="L76" i="77"/>
  <c r="L44" i="77"/>
  <c r="L40" i="77"/>
  <c r="L47" i="77"/>
  <c r="L43" i="77"/>
  <c r="L31" i="77"/>
  <c r="L33" i="77"/>
  <c r="L45" i="77"/>
  <c r="L32" i="77"/>
  <c r="L39" i="77"/>
  <c r="L35" i="77"/>
  <c r="L55" i="77"/>
  <c r="L53" i="77"/>
  <c r="L56" i="77"/>
  <c r="L62" i="76"/>
  <c r="L61" i="76"/>
  <c r="L60" i="76"/>
  <c r="L58" i="76"/>
  <c r="L59" i="76"/>
  <c r="L63" i="76"/>
  <c r="L45" i="76"/>
  <c r="L43" i="76"/>
  <c r="L48" i="76"/>
  <c r="L47" i="76"/>
  <c r="L44" i="76"/>
  <c r="L46" i="76"/>
  <c r="L51" i="76"/>
  <c r="L52" i="76"/>
  <c r="L37" i="76"/>
  <c r="L55" i="76"/>
  <c r="L40" i="76"/>
  <c r="L31" i="76"/>
  <c r="L32" i="76"/>
  <c r="L50" i="76"/>
  <c r="L34" i="76"/>
  <c r="L30" i="76"/>
  <c r="L39" i="76"/>
  <c r="L33" i="76"/>
  <c r="L54" i="76"/>
  <c r="L38" i="76"/>
  <c r="L53" i="76"/>
  <c r="L35" i="76"/>
  <c r="L43" i="75"/>
  <c r="L41" i="75"/>
  <c r="L42" i="75"/>
  <c r="L54" i="75"/>
  <c r="L36" i="75"/>
  <c r="L51" i="75"/>
  <c r="L30" i="75"/>
  <c r="L47" i="75"/>
  <c r="L35" i="75"/>
  <c r="L37" i="75"/>
  <c r="L32" i="75"/>
  <c r="L34" i="75"/>
  <c r="L45" i="75"/>
  <c r="L38" i="75"/>
  <c r="L53" i="75"/>
  <c r="L31" i="75"/>
  <c r="L46" i="75"/>
  <c r="L50" i="75"/>
  <c r="L48" i="75"/>
  <c r="L70" i="74"/>
  <c r="L67" i="74"/>
  <c r="L68" i="74"/>
  <c r="L69" i="74"/>
  <c r="L38" i="74"/>
  <c r="L44" i="74"/>
  <c r="L59" i="74"/>
  <c r="L51" i="74"/>
  <c r="L53" i="74"/>
  <c r="L31" i="74"/>
  <c r="L61" i="74"/>
  <c r="L43" i="74"/>
  <c r="L33" i="74"/>
  <c r="L52" i="74"/>
  <c r="L62" i="74"/>
  <c r="L60" i="74"/>
  <c r="L57" i="74"/>
  <c r="L63" i="74"/>
  <c r="L54" i="74"/>
  <c r="L58" i="74"/>
  <c r="L64" i="74"/>
  <c r="L55" i="74"/>
  <c r="L46" i="74"/>
  <c r="L47" i="74"/>
  <c r="L32" i="74"/>
  <c r="L36" i="74"/>
  <c r="L35" i="74"/>
  <c r="L48" i="74"/>
  <c r="L30" i="74"/>
  <c r="L49" i="74"/>
  <c r="L41" i="74"/>
  <c r="L40" i="74"/>
  <c r="L39" i="74"/>
  <c r="L37" i="74"/>
  <c r="L42" i="74"/>
  <c r="O42" i="36"/>
  <c r="AN88" i="36"/>
  <c r="S65" i="36"/>
  <c r="R65" i="36"/>
  <c r="O56" i="36"/>
  <c r="R33" i="36"/>
  <c r="AM49" i="36"/>
  <c r="AM63" i="36"/>
  <c r="AN63" i="36"/>
  <c r="Z70" i="36"/>
  <c r="Y70" i="36"/>
  <c r="X70" i="36"/>
  <c r="AJ40" i="36"/>
  <c r="AN31" i="36"/>
  <c r="Y33" i="36"/>
  <c r="X33" i="36"/>
  <c r="AG39" i="36"/>
  <c r="AL54" i="36"/>
  <c r="AL63" i="36"/>
  <c r="O86" i="36"/>
  <c r="AN87" i="36"/>
  <c r="AM87" i="36"/>
  <c r="AL87" i="36"/>
  <c r="V33" i="36"/>
  <c r="AM40" i="36"/>
  <c r="X47" i="36"/>
  <c r="AM54" i="36"/>
  <c r="R75" i="36"/>
  <c r="AL84" i="36"/>
  <c r="AJ87" i="36"/>
  <c r="AC30" i="36"/>
  <c r="AN39" i="36"/>
  <c r="AM39" i="36"/>
  <c r="AN40" i="36"/>
  <c r="Y47" i="36"/>
  <c r="AE48" i="36"/>
  <c r="AN54" i="36"/>
  <c r="V67" i="36"/>
  <c r="S75" i="36"/>
  <c r="Y76" i="36"/>
  <c r="AM84" i="36"/>
  <c r="R86" i="36"/>
  <c r="S101" i="36"/>
  <c r="R101" i="36"/>
  <c r="Z33" i="36"/>
  <c r="AJ39" i="36"/>
  <c r="Z47" i="36"/>
  <c r="AF48" i="36"/>
  <c r="O69" i="36"/>
  <c r="Z76" i="36"/>
  <c r="S78" i="36"/>
  <c r="R78" i="36"/>
  <c r="Q78" i="36"/>
  <c r="O78" i="36"/>
  <c r="AN84" i="36"/>
  <c r="S86" i="36"/>
  <c r="Z99" i="36"/>
  <c r="Y99" i="36"/>
  <c r="X99" i="36"/>
  <c r="O101" i="36"/>
  <c r="AE30" i="36"/>
  <c r="O32" i="36"/>
  <c r="V38" i="36"/>
  <c r="AG44" i="36"/>
  <c r="AF44" i="36"/>
  <c r="AE44" i="36"/>
  <c r="X67" i="36"/>
  <c r="V99" i="36"/>
  <c r="AF30" i="36"/>
  <c r="AL36" i="36"/>
  <c r="AN36" i="36"/>
  <c r="AM36" i="36"/>
  <c r="AH36" i="36"/>
  <c r="AL39" i="36"/>
  <c r="AC44" i="36"/>
  <c r="AG47" i="36"/>
  <c r="AF47" i="36"/>
  <c r="AE47" i="36"/>
  <c r="S55" i="36"/>
  <c r="R55" i="36"/>
  <c r="Q55" i="36"/>
  <c r="AM59" i="36"/>
  <c r="AL59" i="36"/>
  <c r="Y67" i="36"/>
  <c r="Q69" i="36"/>
  <c r="Q101" i="36"/>
  <c r="Q32" i="36"/>
  <c r="AJ36" i="36"/>
  <c r="AC47" i="36"/>
  <c r="O55" i="36"/>
  <c r="AJ59" i="36"/>
  <c r="AG62" i="36"/>
  <c r="AF62" i="36"/>
  <c r="AE62" i="36"/>
  <c r="Z67" i="36"/>
  <c r="R69" i="36"/>
  <c r="Y90" i="36"/>
  <c r="AJ82" i="36"/>
  <c r="V90" i="36"/>
  <c r="AC80" i="36"/>
  <c r="X57" i="36"/>
  <c r="AE80" i="36"/>
  <c r="AM88" i="36"/>
  <c r="Z57" i="36"/>
  <c r="S36" i="36"/>
  <c r="R36" i="36"/>
  <c r="Q36" i="36"/>
  <c r="O36" i="36"/>
  <c r="AC40" i="36"/>
  <c r="AC63" i="36"/>
  <c r="AE77" i="36"/>
  <c r="AG77" i="36"/>
  <c r="AF77" i="36"/>
  <c r="AA77" i="36"/>
  <c r="Q42" i="36"/>
  <c r="AG57" i="36"/>
  <c r="AF57" i="36"/>
  <c r="AC95" i="36"/>
  <c r="R42" i="36"/>
  <c r="AG40" i="36"/>
  <c r="X48" i="36"/>
  <c r="Q56" i="36"/>
  <c r="AG63" i="36"/>
  <c r="Z79" i="36"/>
  <c r="Y79" i="36"/>
  <c r="X79" i="36"/>
  <c r="V94" i="36"/>
  <c r="X94" i="36"/>
  <c r="AJ63" i="36"/>
  <c r="AL95" i="36"/>
  <c r="AJ95" i="36"/>
  <c r="AN95" i="36"/>
  <c r="AM95" i="36"/>
  <c r="AF39" i="36"/>
  <c r="AC48" i="36"/>
  <c r="V76" i="36"/>
  <c r="AF94" i="36"/>
  <c r="AE94" i="36"/>
  <c r="AG94" i="36"/>
  <c r="AL30" i="36"/>
  <c r="Z46" i="36"/>
  <c r="Y46" i="36"/>
  <c r="X46" i="36"/>
  <c r="V46" i="36"/>
  <c r="O52" i="36"/>
  <c r="AN53" i="36"/>
  <c r="AM53" i="36"/>
  <c r="AL53" i="36"/>
  <c r="AE58" i="36"/>
  <c r="AC82" i="36"/>
  <c r="O90" i="36"/>
  <c r="Z37" i="36"/>
  <c r="Y37" i="36"/>
  <c r="X37" i="36"/>
  <c r="AA52" i="36"/>
  <c r="AG52" i="36"/>
  <c r="AC49" i="36"/>
  <c r="AF52" i="36"/>
  <c r="AN64" i="36"/>
  <c r="X87" i="36"/>
  <c r="Z87" i="36"/>
  <c r="Y87" i="36"/>
  <c r="T87" i="36"/>
  <c r="AF49" i="36"/>
  <c r="AG71" i="36"/>
  <c r="AF71" i="36"/>
  <c r="AE71" i="36"/>
  <c r="AG49" i="36"/>
  <c r="AF40" i="36"/>
  <c r="AF63" i="36"/>
  <c r="AF95" i="36"/>
  <c r="AJ31" i="36"/>
  <c r="AG95" i="36"/>
  <c r="Z48" i="36"/>
  <c r="O75" i="36"/>
  <c r="AM31" i="36"/>
  <c r="Z56" i="36"/>
  <c r="Y56" i="36"/>
  <c r="X56" i="36"/>
  <c r="AG86" i="36"/>
  <c r="AF86" i="36"/>
  <c r="AE86" i="36"/>
  <c r="AC86" i="36"/>
  <c r="AC72" i="36"/>
  <c r="AA35" i="36"/>
  <c r="AH50" i="36"/>
  <c r="AJ53" i="36"/>
  <c r="AF58" i="36"/>
  <c r="Q66" i="36"/>
  <c r="AE72" i="36"/>
  <c r="V80" i="36"/>
  <c r="Q98" i="36"/>
  <c r="L98" i="36" s="1"/>
  <c r="AN72" i="36"/>
  <c r="AM72" i="36"/>
  <c r="V37" i="36"/>
  <c r="AJ64" i="36"/>
  <c r="AC52" i="36"/>
  <c r="AL72" i="36"/>
  <c r="X90" i="36"/>
  <c r="R79" i="36"/>
  <c r="V48" i="36"/>
  <c r="O65" i="36"/>
  <c r="S79" i="36"/>
  <c r="AE57" i="36"/>
  <c r="AC39" i="36"/>
  <c r="S56" i="36"/>
  <c r="S33" i="36"/>
  <c r="Y94" i="36"/>
  <c r="AN76" i="36"/>
  <c r="AM76" i="36"/>
  <c r="AL76" i="36"/>
  <c r="AJ76" i="36"/>
  <c r="AG58" i="36"/>
  <c r="R66" i="36"/>
  <c r="AF72" i="36"/>
  <c r="AE82" i="36"/>
  <c r="Q90" i="36"/>
  <c r="AF91" i="36"/>
  <c r="AE91" i="36"/>
  <c r="R98" i="36"/>
  <c r="AJ72" i="36"/>
  <c r="AM82" i="36"/>
  <c r="AL82" i="36"/>
  <c r="AJ88" i="36"/>
  <c r="AL64" i="36"/>
  <c r="AE52" i="36"/>
  <c r="V87" i="36"/>
  <c r="AC77" i="36"/>
  <c r="AF68" i="36"/>
  <c r="AE68" i="36"/>
  <c r="AA68" i="36"/>
  <c r="O33" i="36"/>
  <c r="AJ49" i="36"/>
  <c r="AJ84" i="36"/>
  <c r="R52" i="36"/>
  <c r="Q52" i="36"/>
  <c r="AC35" i="36"/>
  <c r="AJ41" i="36"/>
  <c r="S66" i="36"/>
  <c r="R74" i="36"/>
  <c r="Q74" i="36"/>
  <c r="S74" i="36"/>
  <c r="X80" i="36"/>
  <c r="AF82" i="36"/>
  <c r="R90" i="36"/>
  <c r="AC91" i="36"/>
  <c r="S98" i="36"/>
  <c r="Z66" i="36"/>
  <c r="Y66" i="36"/>
  <c r="V66" i="36"/>
  <c r="V57" i="36"/>
  <c r="AM64" i="36"/>
  <c r="O79" i="36"/>
  <c r="AF80" i="36"/>
  <c r="S97" i="36"/>
  <c r="R97" i="36"/>
  <c r="Q97" i="36"/>
  <c r="L97" i="36" s="1"/>
  <c r="AC57" i="36"/>
  <c r="S89" i="36"/>
  <c r="R89" i="36"/>
  <c r="Q89" i="36"/>
  <c r="L89" i="36" s="1"/>
  <c r="X42" i="36"/>
  <c r="Z42" i="36"/>
  <c r="Y42" i="36"/>
  <c r="T42" i="36"/>
  <c r="AC68" i="36"/>
  <c r="Q65" i="36"/>
  <c r="AL49" i="36"/>
  <c r="AG68" i="36"/>
  <c r="V79" i="36"/>
  <c r="V70" i="36"/>
  <c r="Z94" i="36"/>
  <c r="AG99" i="36"/>
  <c r="AC99" i="36"/>
  <c r="AF99" i="36"/>
  <c r="AE99" i="36"/>
  <c r="AN30" i="36"/>
  <c r="AM30" i="36"/>
  <c r="AG38" i="36"/>
  <c r="AF38" i="36"/>
  <c r="AE38" i="36"/>
  <c r="T37" i="36"/>
  <c r="Z52" i="36"/>
  <c r="Y52" i="36"/>
  <c r="V52" i="36"/>
  <c r="X52" i="36"/>
  <c r="X61" i="36"/>
  <c r="T66" i="36"/>
  <c r="AH72" i="36"/>
  <c r="O74" i="36"/>
  <c r="AG33" i="36"/>
  <c r="AC33" i="36"/>
  <c r="AF33" i="36"/>
  <c r="AE33" i="36"/>
  <c r="O45" i="36"/>
  <c r="AN57" i="36"/>
  <c r="AJ57" i="36"/>
  <c r="AM57" i="36"/>
  <c r="AL57" i="36"/>
  <c r="V93" i="36"/>
  <c r="O41" i="36"/>
  <c r="AJ43" i="36"/>
  <c r="S50" i="36"/>
  <c r="R50" i="36"/>
  <c r="Q50" i="36"/>
  <c r="AC61" i="36"/>
  <c r="V69" i="36"/>
  <c r="O92" i="36"/>
  <c r="Q45" i="36"/>
  <c r="AJ48" i="36"/>
  <c r="O50" i="36"/>
  <c r="AJ52" i="36"/>
  <c r="Z65" i="36"/>
  <c r="V65" i="36"/>
  <c r="X93" i="36"/>
  <c r="O100" i="36"/>
  <c r="AJ33" i="36"/>
  <c r="R41" i="36"/>
  <c r="AL43" i="36"/>
  <c r="R45" i="36"/>
  <c r="AG56" i="36"/>
  <c r="AC56" i="36"/>
  <c r="AE61" i="36"/>
  <c r="O68" i="36"/>
  <c r="X69" i="36"/>
  <c r="V84" i="36"/>
  <c r="Z89" i="36"/>
  <c r="Y89" i="36"/>
  <c r="Q92" i="36"/>
  <c r="Y93" i="36"/>
  <c r="V101" i="36"/>
  <c r="S31" i="36"/>
  <c r="R31" i="36"/>
  <c r="S41" i="36"/>
  <c r="AM43" i="36"/>
  <c r="AM48" i="36"/>
  <c r="AL52" i="36"/>
  <c r="O58" i="36"/>
  <c r="AF61" i="36"/>
  <c r="AJ62" i="36"/>
  <c r="O64" i="36"/>
  <c r="X65" i="36"/>
  <c r="Y69" i="36"/>
  <c r="AC74" i="36"/>
  <c r="AG79" i="36"/>
  <c r="AF79" i="36"/>
  <c r="V89" i="36"/>
  <c r="R92" i="36"/>
  <c r="AJ94" i="36"/>
  <c r="Q100" i="36"/>
  <c r="O31" i="36"/>
  <c r="AL33" i="36"/>
  <c r="AN38" i="36"/>
  <c r="AM38" i="36"/>
  <c r="AN48" i="36"/>
  <c r="AM52" i="36"/>
  <c r="V55" i="36"/>
  <c r="AE56" i="36"/>
  <c r="Y65" i="36"/>
  <c r="Q68" i="36"/>
  <c r="AJ71" i="36"/>
  <c r="AC79" i="36"/>
  <c r="X84" i="36"/>
  <c r="S92" i="36"/>
  <c r="R100" i="36"/>
  <c r="X101" i="36"/>
  <c r="AM33" i="36"/>
  <c r="M35" i="36"/>
  <c r="AJ38" i="36"/>
  <c r="AH42" i="36"/>
  <c r="AF46" i="36"/>
  <c r="AE46" i="36"/>
  <c r="AF56" i="36"/>
  <c r="Q58" i="36"/>
  <c r="AH61" i="36"/>
  <c r="Q64" i="36"/>
  <c r="AA69" i="36"/>
  <c r="AE74" i="36"/>
  <c r="Y84" i="36"/>
  <c r="X89" i="36"/>
  <c r="T92" i="36"/>
  <c r="Q96" i="36"/>
  <c r="O96" i="36"/>
  <c r="O34" i="36"/>
  <c r="R35" i="36"/>
  <c r="S39" i="36"/>
  <c r="O39" i="36"/>
  <c r="R39" i="36"/>
  <c r="Q39" i="36"/>
  <c r="AM42" i="36"/>
  <c r="Q44" i="36"/>
  <c r="AN46" i="36"/>
  <c r="AM46" i="36"/>
  <c r="AJ46" i="36"/>
  <c r="AL46" i="36"/>
  <c r="V58" i="36"/>
  <c r="AM61" i="36"/>
  <c r="AF69" i="36"/>
  <c r="S72" i="36"/>
  <c r="O72" i="36"/>
  <c r="R72" i="36"/>
  <c r="Q72" i="36"/>
  <c r="AJ74" i="36"/>
  <c r="Z88" i="36"/>
  <c r="V88" i="36"/>
  <c r="L88" i="36" s="1"/>
  <c r="Y92" i="36"/>
  <c r="L95" i="36"/>
  <c r="AH97" i="36"/>
  <c r="M99" i="36"/>
  <c r="X100" i="36"/>
  <c r="AC66" i="36"/>
  <c r="AG66" i="36"/>
  <c r="AF66" i="36"/>
  <c r="AE66" i="36"/>
  <c r="O35" i="36"/>
  <c r="AJ42" i="36"/>
  <c r="AJ61" i="36"/>
  <c r="X64" i="36"/>
  <c r="Z64" i="36"/>
  <c r="Y64" i="36"/>
  <c r="T64" i="36"/>
  <c r="AC69" i="36"/>
  <c r="AJ79" i="36"/>
  <c r="AN79" i="36"/>
  <c r="AM79" i="36"/>
  <c r="AL79" i="36"/>
  <c r="V100" i="36"/>
  <c r="S35" i="36"/>
  <c r="AE41" i="36"/>
  <c r="AN42" i="36"/>
  <c r="R44" i="36"/>
  <c r="AC50" i="36"/>
  <c r="AJ51" i="36"/>
  <c r="Q53" i="36"/>
  <c r="AC59" i="36"/>
  <c r="AN61" i="36"/>
  <c r="O63" i="36"/>
  <c r="AJ65" i="36"/>
  <c r="Q67" i="36"/>
  <c r="X68" i="36"/>
  <c r="AG69" i="36"/>
  <c r="AJ70" i="36"/>
  <c r="AG78" i="36"/>
  <c r="AC78" i="36"/>
  <c r="AE84" i="36"/>
  <c r="O91" i="36"/>
  <c r="Z92" i="36"/>
  <c r="Y100" i="36"/>
  <c r="AC89" i="36"/>
  <c r="AG89" i="36"/>
  <c r="AF89" i="36"/>
  <c r="AE89" i="36"/>
  <c r="V92" i="36"/>
  <c r="AF101" i="36"/>
  <c r="AE101" i="36"/>
  <c r="V68" i="36"/>
  <c r="Q30" i="36"/>
  <c r="AJ32" i="36"/>
  <c r="Q34" i="36"/>
  <c r="AL37" i="36"/>
  <c r="AF41" i="36"/>
  <c r="S44" i="36"/>
  <c r="V49" i="36"/>
  <c r="R53" i="36"/>
  <c r="V54" i="36"/>
  <c r="X58" i="36"/>
  <c r="R67" i="36"/>
  <c r="Y68" i="36"/>
  <c r="AL74" i="36"/>
  <c r="O80" i="36"/>
  <c r="AF84" i="36"/>
  <c r="AJ85" i="36"/>
  <c r="L85" i="36" s="1"/>
  <c r="O87" i="36"/>
  <c r="L87" i="36" s="1"/>
  <c r="X88" i="36"/>
  <c r="AN93" i="36"/>
  <c r="AM93" i="36"/>
  <c r="AJ97" i="36"/>
  <c r="O99" i="36"/>
  <c r="V64" i="36"/>
  <c r="AC41" i="36"/>
  <c r="R30" i="36"/>
  <c r="R34" i="36"/>
  <c r="AC36" i="36"/>
  <c r="AM37" i="36"/>
  <c r="V39" i="36"/>
  <c r="AE50" i="36"/>
  <c r="AL51" i="36"/>
  <c r="S53" i="36"/>
  <c r="Y58" i="36"/>
  <c r="AE59" i="36"/>
  <c r="R63" i="36"/>
  <c r="AL65" i="36"/>
  <c r="S67" i="36"/>
  <c r="AM70" i="36"/>
  <c r="AM74" i="36"/>
  <c r="V77" i="36"/>
  <c r="AE78" i="36"/>
  <c r="AG84" i="36"/>
  <c r="Y88" i="36"/>
  <c r="Q91" i="36"/>
  <c r="AJ93" i="36"/>
  <c r="Z97" i="36"/>
  <c r="X97" i="36"/>
  <c r="Y97" i="36"/>
  <c r="T97" i="36"/>
  <c r="Z31" i="36"/>
  <c r="Y31" i="36"/>
  <c r="X31" i="36"/>
  <c r="AE55" i="36"/>
  <c r="AG55" i="36"/>
  <c r="AF55" i="36"/>
  <c r="AA55" i="36"/>
  <c r="AC101" i="36"/>
  <c r="S30" i="36"/>
  <c r="AN37" i="36"/>
  <c r="Z44" i="36"/>
  <c r="Y44" i="36"/>
  <c r="Y54" i="36"/>
  <c r="S63" i="36"/>
  <c r="AN70" i="36"/>
  <c r="AF78" i="36"/>
  <c r="Q80" i="36"/>
  <c r="Q87" i="36"/>
  <c r="V98" i="36"/>
  <c r="V32" i="36"/>
  <c r="AC45" i="36"/>
  <c r="O51" i="36"/>
  <c r="AJ58" i="36"/>
  <c r="AC67" i="36"/>
  <c r="O73" i="36"/>
  <c r="AJ80" i="36"/>
  <c r="AC90" i="36"/>
  <c r="AJ92" i="36"/>
  <c r="AJ35" i="36"/>
  <c r="V41" i="36"/>
  <c r="AC54" i="36"/>
  <c r="V63" i="36"/>
  <c r="AC76" i="36"/>
  <c r="V86" i="36"/>
  <c r="V96" i="36"/>
  <c r="V30" i="36"/>
  <c r="AC43" i="36"/>
  <c r="O49" i="36"/>
  <c r="AJ56" i="36"/>
  <c r="Q61" i="36"/>
  <c r="AC65" i="36"/>
  <c r="AL68" i="36"/>
  <c r="O71" i="36"/>
  <c r="X74" i="36"/>
  <c r="AJ78" i="36"/>
  <c r="Q84" i="36"/>
  <c r="AC88" i="36"/>
  <c r="AL91" i="36"/>
  <c r="Q94" i="36"/>
  <c r="AC98" i="36"/>
  <c r="AL101" i="36"/>
  <c r="O61" i="36"/>
  <c r="AJ68" i="36"/>
  <c r="AJ91" i="36"/>
  <c r="O94" i="36"/>
  <c r="L94" i="36" s="1"/>
  <c r="AJ101" i="36"/>
  <c r="AC32" i="36"/>
  <c r="AL35" i="36"/>
  <c r="O38" i="36"/>
  <c r="X41" i="36"/>
  <c r="AJ45" i="36"/>
  <c r="V51" i="36"/>
  <c r="AE54" i="36"/>
  <c r="R61" i="36"/>
  <c r="X63" i="36"/>
  <c r="AJ67" i="36"/>
  <c r="AM68" i="36"/>
  <c r="V73" i="36"/>
  <c r="Y74" i="36"/>
  <c r="AE76" i="36"/>
  <c r="R84" i="36"/>
  <c r="X86" i="36"/>
  <c r="AJ90" i="36"/>
  <c r="AM91" i="36"/>
  <c r="O93" i="36"/>
  <c r="R94" i="36"/>
  <c r="X96" i="36"/>
  <c r="AJ100" i="36"/>
  <c r="AM101" i="36"/>
  <c r="V74" i="36"/>
  <c r="O84" i="36"/>
  <c r="X30" i="36"/>
  <c r="AM35" i="36"/>
  <c r="Y41" i="36"/>
  <c r="AE43" i="36"/>
  <c r="Q49" i="36"/>
  <c r="AF54" i="36"/>
  <c r="AL56" i="36"/>
  <c r="Y63" i="36"/>
  <c r="AE65" i="36"/>
  <c r="Q71" i="36"/>
  <c r="AF76" i="36"/>
  <c r="AL78" i="36"/>
  <c r="Y86" i="36"/>
  <c r="AE88" i="36"/>
  <c r="Y96" i="36"/>
  <c r="AE98" i="36"/>
  <c r="L96" i="36" l="1"/>
  <c r="L86" i="36"/>
  <c r="L91" i="36"/>
  <c r="L99" i="36"/>
  <c r="L90" i="36"/>
  <c r="L100" i="36"/>
  <c r="P226" i="3" l="1"/>
  <c r="P3" i="3"/>
  <c r="P4" i="3"/>
  <c r="P5" i="3"/>
  <c r="P6" i="3"/>
  <c r="P7" i="3"/>
  <c r="P8" i="3"/>
  <c r="P9" i="3"/>
  <c r="P10" i="3"/>
  <c r="P179" i="3"/>
  <c r="P11" i="3"/>
  <c r="P227" i="3"/>
  <c r="P12" i="3"/>
  <c r="P13" i="3"/>
  <c r="P14" i="3"/>
  <c r="P180" i="3"/>
  <c r="P181" i="3"/>
  <c r="P15" i="3"/>
  <c r="P16" i="3"/>
  <c r="P17" i="3"/>
  <c r="P18" i="3"/>
  <c r="P19" i="3"/>
  <c r="P20" i="3"/>
  <c r="P182" i="3"/>
  <c r="P21" i="3"/>
  <c r="P22" i="3"/>
  <c r="P23" i="3"/>
  <c r="P24" i="3"/>
  <c r="P25" i="3"/>
  <c r="P26" i="3"/>
  <c r="P27" i="3"/>
  <c r="P28" i="3"/>
  <c r="P183" i="3"/>
  <c r="P29" i="3"/>
  <c r="P30" i="3"/>
  <c r="P31" i="3"/>
  <c r="P32" i="3"/>
  <c r="P33" i="3"/>
  <c r="P34" i="3"/>
  <c r="P35" i="3"/>
  <c r="P36" i="3"/>
  <c r="P37" i="3"/>
  <c r="P38" i="3"/>
  <c r="P184" i="3"/>
  <c r="P39" i="3"/>
  <c r="P228" i="3"/>
  <c r="P210" i="3"/>
  <c r="P40" i="3"/>
  <c r="P41" i="3"/>
  <c r="P229" i="3"/>
  <c r="P42" i="3"/>
  <c r="P43" i="3"/>
  <c r="P185" i="3"/>
  <c r="P186" i="3"/>
  <c r="P44" i="3"/>
  <c r="P211" i="3"/>
  <c r="P45" i="3"/>
  <c r="P46" i="3"/>
  <c r="P47" i="3"/>
  <c r="P48" i="3"/>
  <c r="P212" i="3"/>
  <c r="P49" i="3"/>
  <c r="P50" i="3"/>
  <c r="P51" i="3"/>
  <c r="P52" i="3"/>
  <c r="P53" i="3"/>
  <c r="C11" i="8" s="1"/>
  <c r="P54" i="3"/>
  <c r="P55" i="3"/>
  <c r="P56" i="3"/>
  <c r="P57" i="3"/>
  <c r="P58" i="3"/>
  <c r="P213" i="3"/>
  <c r="P59" i="3"/>
  <c r="P60" i="3"/>
  <c r="P214" i="3"/>
  <c r="P61" i="3"/>
  <c r="P62" i="3"/>
  <c r="P63" i="3"/>
  <c r="P64" i="3"/>
  <c r="P65" i="3"/>
  <c r="P66" i="3"/>
  <c r="P67" i="3"/>
  <c r="P68" i="3"/>
  <c r="P69" i="3"/>
  <c r="P70" i="3"/>
  <c r="P71" i="3"/>
  <c r="P72" i="3"/>
  <c r="P73" i="3"/>
  <c r="P74" i="3"/>
  <c r="P75" i="3"/>
  <c r="P76" i="3"/>
  <c r="P77" i="3"/>
  <c r="P187" i="3"/>
  <c r="P78" i="3"/>
  <c r="P79" i="3"/>
  <c r="P80" i="3"/>
  <c r="P81" i="3"/>
  <c r="P82" i="3"/>
  <c r="P215" i="3"/>
  <c r="P83" i="3"/>
  <c r="P84" i="3"/>
  <c r="P230" i="3"/>
  <c r="P85" i="3"/>
  <c r="P86" i="3"/>
  <c r="P87" i="3"/>
  <c r="P216" i="3"/>
  <c r="P88" i="3"/>
  <c r="P89" i="3"/>
  <c r="P90" i="3"/>
  <c r="P91" i="3"/>
  <c r="P92" i="3"/>
  <c r="P93" i="3"/>
  <c r="P94" i="3"/>
  <c r="P217" i="3"/>
  <c r="P95" i="3"/>
  <c r="P96" i="3"/>
  <c r="P97" i="3"/>
  <c r="P98" i="3"/>
  <c r="P99" i="3"/>
  <c r="P231" i="3"/>
  <c r="P100" i="3"/>
  <c r="P101" i="3"/>
  <c r="P102" i="3"/>
  <c r="P103" i="3"/>
  <c r="P104" i="3"/>
  <c r="P188" i="3"/>
  <c r="P190" i="3"/>
  <c r="P105" i="3"/>
  <c r="P106" i="3"/>
  <c r="P107" i="3"/>
  <c r="P108" i="3"/>
  <c r="P110" i="3"/>
  <c r="P109" i="3"/>
  <c r="P111" i="3"/>
  <c r="P112" i="3"/>
  <c r="P113" i="3"/>
  <c r="P114" i="3"/>
  <c r="P115" i="3"/>
  <c r="P232" i="3"/>
  <c r="P116" i="3"/>
  <c r="P118" i="3"/>
  <c r="P117" i="3"/>
  <c r="P119" i="3"/>
  <c r="P218" i="3"/>
  <c r="P120" i="3"/>
  <c r="P121" i="3"/>
  <c r="P219" i="3"/>
  <c r="P220" i="3"/>
  <c r="P122" i="3"/>
  <c r="P123" i="3"/>
  <c r="P124" i="3"/>
  <c r="P125" i="3"/>
  <c r="P126" i="3"/>
  <c r="P127" i="3"/>
  <c r="P221" i="3"/>
  <c r="P128" i="3"/>
  <c r="P129" i="3"/>
  <c r="P191" i="3"/>
  <c r="P130" i="3"/>
  <c r="P131" i="3"/>
  <c r="P192" i="3"/>
  <c r="P193" i="3"/>
  <c r="P194" i="3"/>
  <c r="P132" i="3"/>
  <c r="P133" i="3"/>
  <c r="P134" i="3"/>
  <c r="P135" i="3"/>
  <c r="P195" i="3"/>
  <c r="P196" i="3"/>
  <c r="P197" i="3"/>
  <c r="P136" i="3"/>
  <c r="P137" i="3"/>
  <c r="P138" i="3"/>
  <c r="P139" i="3"/>
  <c r="P140" i="3"/>
  <c r="P141" i="3"/>
  <c r="P142" i="3"/>
  <c r="P143" i="3"/>
  <c r="P198" i="3"/>
  <c r="P199" i="3"/>
  <c r="P200" i="3"/>
  <c r="P201" i="3"/>
  <c r="P202" i="3"/>
  <c r="P144" i="3"/>
  <c r="P207" i="3"/>
  <c r="P208" i="3"/>
  <c r="P204" i="3"/>
  <c r="P205" i="3"/>
  <c r="P203" i="3"/>
  <c r="P206" i="3"/>
  <c r="P145" i="3"/>
  <c r="P146" i="3"/>
  <c r="P147" i="3"/>
  <c r="P222" i="3"/>
  <c r="P148" i="3"/>
  <c r="P223" i="3"/>
  <c r="P149" i="3"/>
  <c r="P150" i="3"/>
  <c r="P151" i="3"/>
  <c r="P152" i="3"/>
  <c r="P153" i="3"/>
  <c r="P224" i="3"/>
  <c r="P154" i="3"/>
  <c r="P155" i="3"/>
  <c r="P156" i="3"/>
  <c r="P233" i="3"/>
  <c r="P157" i="3"/>
  <c r="P209" i="3"/>
  <c r="P158" i="3"/>
  <c r="P159" i="3"/>
  <c r="P225" i="3"/>
  <c r="P160" i="3"/>
  <c r="P161" i="3"/>
  <c r="P162" i="3"/>
  <c r="P163" i="3"/>
  <c r="P164" i="3"/>
  <c r="P165" i="3"/>
  <c r="P166" i="3"/>
  <c r="P167" i="3"/>
  <c r="P168" i="3"/>
  <c r="P169" i="3"/>
  <c r="P170" i="3"/>
  <c r="P171" i="3"/>
  <c r="P172" i="3"/>
  <c r="P173" i="3"/>
  <c r="P174" i="3"/>
  <c r="P175" i="3"/>
  <c r="P176" i="3"/>
  <c r="P177" i="3"/>
  <c r="P178" i="3"/>
  <c r="AK101" i="8" l="1"/>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K105" i="7"/>
  <c r="AI105" i="7"/>
  <c r="AN105" i="7" s="1"/>
  <c r="AD105" i="7"/>
  <c r="AB105" i="7"/>
  <c r="AG105" i="7" s="1"/>
  <c r="W105" i="7"/>
  <c r="U105" i="7"/>
  <c r="Y105" i="7" s="1"/>
  <c r="P105" i="7"/>
  <c r="N105" i="7"/>
  <c r="AK104" i="7"/>
  <c r="AI104" i="7"/>
  <c r="AL104" i="7" s="1"/>
  <c r="AD104" i="7"/>
  <c r="AB104" i="7"/>
  <c r="AF104" i="7" s="1"/>
  <c r="W104" i="7"/>
  <c r="U104" i="7"/>
  <c r="V104" i="7" s="1"/>
  <c r="P104" i="7"/>
  <c r="N104" i="7"/>
  <c r="M104" i="7" s="1"/>
  <c r="AK103" i="7"/>
  <c r="AI103" i="7"/>
  <c r="AJ103" i="7" s="1"/>
  <c r="AH103" i="7"/>
  <c r="AD103" i="7"/>
  <c r="AB103" i="7"/>
  <c r="W103" i="7"/>
  <c r="U103" i="7"/>
  <c r="V103" i="7" s="1"/>
  <c r="P103" i="7"/>
  <c r="N103" i="7"/>
  <c r="AK102" i="7"/>
  <c r="AI102" i="7"/>
  <c r="AN102" i="7" s="1"/>
  <c r="AD102" i="7"/>
  <c r="AB102" i="7"/>
  <c r="AF102" i="7" s="1"/>
  <c r="W102" i="7"/>
  <c r="U102" i="7"/>
  <c r="X102" i="7" s="1"/>
  <c r="P102" i="7"/>
  <c r="N102" i="7"/>
  <c r="R102" i="7" s="1"/>
  <c r="AK101" i="7"/>
  <c r="AI101" i="7"/>
  <c r="AM101" i="7" s="1"/>
  <c r="AD101" i="7"/>
  <c r="AB101" i="7"/>
  <c r="AC101" i="7" s="1"/>
  <c r="W101" i="7"/>
  <c r="U101" i="7"/>
  <c r="T101" i="7" s="1"/>
  <c r="P101" i="7"/>
  <c r="N101" i="7"/>
  <c r="R101" i="7" s="1"/>
  <c r="AK100" i="7"/>
  <c r="AI100" i="7"/>
  <c r="AD100" i="7"/>
  <c r="AB100" i="7"/>
  <c r="AC100" i="7" s="1"/>
  <c r="W100" i="7"/>
  <c r="U100" i="7"/>
  <c r="Z100" i="7" s="1"/>
  <c r="P100" i="7"/>
  <c r="N100" i="7"/>
  <c r="R100" i="7" s="1"/>
  <c r="AK99" i="7"/>
  <c r="AI99" i="7"/>
  <c r="AM99" i="7" s="1"/>
  <c r="AD99" i="7"/>
  <c r="AB99" i="7"/>
  <c r="AE99" i="7" s="1"/>
  <c r="W99" i="7"/>
  <c r="U99" i="7"/>
  <c r="Y99" i="7" s="1"/>
  <c r="P99" i="7"/>
  <c r="N99" i="7"/>
  <c r="AK98" i="7"/>
  <c r="AI98" i="7"/>
  <c r="AJ98" i="7" s="1"/>
  <c r="AD98" i="7"/>
  <c r="AB98" i="7"/>
  <c r="AG98" i="7" s="1"/>
  <c r="W98" i="7"/>
  <c r="U98" i="7"/>
  <c r="P98" i="7"/>
  <c r="N98" i="7"/>
  <c r="R98" i="7" s="1"/>
  <c r="AK93" i="7"/>
  <c r="AI93" i="7"/>
  <c r="AN93" i="7" s="1"/>
  <c r="AD93" i="7"/>
  <c r="AB93" i="7"/>
  <c r="AF93" i="7" s="1"/>
  <c r="W93" i="7"/>
  <c r="U93" i="7"/>
  <c r="X93" i="7" s="1"/>
  <c r="P93" i="7"/>
  <c r="N93" i="7"/>
  <c r="R93" i="7" s="1"/>
  <c r="L93" i="7"/>
  <c r="AK92" i="7"/>
  <c r="AI92" i="7"/>
  <c r="AM92" i="7" s="1"/>
  <c r="AD92" i="7"/>
  <c r="AB92" i="7"/>
  <c r="AF92" i="7" s="1"/>
  <c r="W92" i="7"/>
  <c r="U92" i="7"/>
  <c r="T92" i="7" s="1"/>
  <c r="P92" i="7"/>
  <c r="N92" i="7"/>
  <c r="R92" i="7" s="1"/>
  <c r="L92" i="7"/>
  <c r="AK91" i="7"/>
  <c r="AI91" i="7"/>
  <c r="AD91" i="7"/>
  <c r="AB91" i="7"/>
  <c r="AF91" i="7" s="1"/>
  <c r="W91" i="7"/>
  <c r="U91" i="7"/>
  <c r="P91" i="7"/>
  <c r="N91" i="7"/>
  <c r="L91" i="7"/>
  <c r="AK90" i="7"/>
  <c r="AI90" i="7"/>
  <c r="AH90" i="7" s="1"/>
  <c r="AD90" i="7"/>
  <c r="AB90" i="7"/>
  <c r="AE90" i="7" s="1"/>
  <c r="W90" i="7"/>
  <c r="U90" i="7"/>
  <c r="Y90" i="7" s="1"/>
  <c r="P90" i="7"/>
  <c r="N90" i="7"/>
  <c r="R90" i="7" s="1"/>
  <c r="L90" i="7"/>
  <c r="AK89" i="7"/>
  <c r="AI89" i="7"/>
  <c r="AD89" i="7"/>
  <c r="AB89" i="7"/>
  <c r="AC89" i="7" s="1"/>
  <c r="W89" i="7"/>
  <c r="U89" i="7"/>
  <c r="P89" i="7"/>
  <c r="N89" i="7"/>
  <c r="R89" i="7" s="1"/>
  <c r="L89" i="7"/>
  <c r="AK88" i="7"/>
  <c r="AI88" i="7"/>
  <c r="AM88" i="7" s="1"/>
  <c r="AD88" i="7"/>
  <c r="AB88" i="7"/>
  <c r="AF88" i="7" s="1"/>
  <c r="W88" i="7"/>
  <c r="U88" i="7"/>
  <c r="Y88" i="7" s="1"/>
  <c r="P88" i="7"/>
  <c r="N88" i="7"/>
  <c r="L88" i="7"/>
  <c r="AK87" i="7"/>
  <c r="AI87" i="7"/>
  <c r="AH87" i="7" s="1"/>
  <c r="AD87" i="7"/>
  <c r="AB87" i="7"/>
  <c r="AF87" i="7" s="1"/>
  <c r="W87" i="7"/>
  <c r="U87" i="7"/>
  <c r="Z87" i="7" s="1"/>
  <c r="P87" i="7"/>
  <c r="N87" i="7"/>
  <c r="L87" i="7"/>
  <c r="AK86" i="7"/>
  <c r="AI86" i="7"/>
  <c r="AH86" i="7" s="1"/>
  <c r="AD86" i="7"/>
  <c r="AB86" i="7"/>
  <c r="AF86" i="7" s="1"/>
  <c r="W86" i="7"/>
  <c r="U86" i="7"/>
  <c r="Y86" i="7" s="1"/>
  <c r="P86" i="7"/>
  <c r="N86" i="7"/>
  <c r="L86" i="7"/>
  <c r="AK85" i="7"/>
  <c r="AI85" i="7"/>
  <c r="AD85" i="7"/>
  <c r="AB85" i="7"/>
  <c r="AF85" i="7" s="1"/>
  <c r="W85" i="7"/>
  <c r="U85" i="7"/>
  <c r="T85" i="7" s="1"/>
  <c r="P85" i="7"/>
  <c r="N85" i="7"/>
  <c r="R85" i="7" s="1"/>
  <c r="L85" i="7"/>
  <c r="AK84" i="7"/>
  <c r="AI84" i="7"/>
  <c r="AM84" i="7" s="1"/>
  <c r="AD84" i="7"/>
  <c r="AB84" i="7"/>
  <c r="AF84" i="7" s="1"/>
  <c r="W84" i="7"/>
  <c r="U84" i="7"/>
  <c r="T84" i="7" s="1"/>
  <c r="P84" i="7"/>
  <c r="N84" i="7"/>
  <c r="R84" i="7" s="1"/>
  <c r="L84" i="7"/>
  <c r="AK83" i="7"/>
  <c r="AI83" i="7"/>
  <c r="AM83" i="7" s="1"/>
  <c r="AD83" i="7"/>
  <c r="AB83" i="7"/>
  <c r="AA83" i="7" s="1"/>
  <c r="W83" i="7"/>
  <c r="U83" i="7"/>
  <c r="Y83" i="7" s="1"/>
  <c r="P83" i="7"/>
  <c r="N83" i="7"/>
  <c r="R83" i="7" s="1"/>
  <c r="L83" i="7"/>
  <c r="AK82" i="7"/>
  <c r="AI82" i="7"/>
  <c r="AM82" i="7" s="1"/>
  <c r="AD82" i="7"/>
  <c r="AB82" i="7"/>
  <c r="AA82" i="7" s="1"/>
  <c r="W82" i="7"/>
  <c r="U82" i="7"/>
  <c r="Y82" i="7" s="1"/>
  <c r="P82" i="7"/>
  <c r="N82" i="7"/>
  <c r="L82" i="7"/>
  <c r="AK81" i="7"/>
  <c r="AI81" i="7"/>
  <c r="AN81" i="7" s="1"/>
  <c r="AD81" i="7"/>
  <c r="AB81" i="7"/>
  <c r="AA81" i="7" s="1"/>
  <c r="W81" i="7"/>
  <c r="U81" i="7"/>
  <c r="Y81" i="7" s="1"/>
  <c r="P81" i="7"/>
  <c r="N81" i="7"/>
  <c r="M81" i="7" s="1"/>
  <c r="L81" i="7"/>
  <c r="AK80" i="7"/>
  <c r="AI80" i="7"/>
  <c r="AN80" i="7" s="1"/>
  <c r="AD80" i="7"/>
  <c r="AB80" i="7"/>
  <c r="AF80" i="7" s="1"/>
  <c r="W80" i="7"/>
  <c r="U80" i="7"/>
  <c r="Y80" i="7" s="1"/>
  <c r="P80" i="7"/>
  <c r="N80" i="7"/>
  <c r="L80" i="7"/>
  <c r="AK79" i="7"/>
  <c r="AI79" i="7"/>
  <c r="AH79" i="7" s="1"/>
  <c r="AD79" i="7"/>
  <c r="AB79" i="7"/>
  <c r="AF79" i="7" s="1"/>
  <c r="W79" i="7"/>
  <c r="U79" i="7"/>
  <c r="X79" i="7" s="1"/>
  <c r="P79" i="7"/>
  <c r="N79" i="7"/>
  <c r="L79" i="7"/>
  <c r="AK78" i="7"/>
  <c r="AI78" i="7"/>
  <c r="AL78" i="7" s="1"/>
  <c r="AD78" i="7"/>
  <c r="AB78" i="7"/>
  <c r="AA78" i="7" s="1"/>
  <c r="W78" i="7"/>
  <c r="U78" i="7"/>
  <c r="V78" i="7" s="1"/>
  <c r="P78" i="7"/>
  <c r="N78" i="7"/>
  <c r="L78" i="7"/>
  <c r="AK77" i="7"/>
  <c r="AI77" i="7"/>
  <c r="AH77" i="7" s="1"/>
  <c r="AD77" i="7"/>
  <c r="AB77" i="7"/>
  <c r="W77" i="7"/>
  <c r="U77" i="7"/>
  <c r="Y77" i="7" s="1"/>
  <c r="P77" i="7"/>
  <c r="N77" i="7"/>
  <c r="L77" i="7"/>
  <c r="AK76" i="7"/>
  <c r="AI76" i="7"/>
  <c r="AN76" i="7" s="1"/>
  <c r="AD76" i="7"/>
  <c r="AB76" i="7"/>
  <c r="AF76" i="7" s="1"/>
  <c r="W76" i="7"/>
  <c r="U76" i="7"/>
  <c r="X76" i="7" s="1"/>
  <c r="P76" i="7"/>
  <c r="N76" i="7"/>
  <c r="L76" i="7"/>
  <c r="AK75" i="7"/>
  <c r="AI75" i="7"/>
  <c r="AH75" i="7" s="1"/>
  <c r="AD75" i="7"/>
  <c r="AB75" i="7"/>
  <c r="W75" i="7"/>
  <c r="U75" i="7"/>
  <c r="T75" i="7" s="1"/>
  <c r="P75" i="7"/>
  <c r="N75" i="7"/>
  <c r="R75" i="7" s="1"/>
  <c r="L75" i="7"/>
  <c r="AK67" i="7"/>
  <c r="AI67" i="7"/>
  <c r="AD67" i="7"/>
  <c r="AB67" i="7"/>
  <c r="AF67" i="7" s="1"/>
  <c r="W67" i="7"/>
  <c r="U67" i="7"/>
  <c r="P67" i="7"/>
  <c r="N67" i="7"/>
  <c r="R67" i="7" s="1"/>
  <c r="L67" i="7"/>
  <c r="AK65" i="7"/>
  <c r="AI65" i="7"/>
  <c r="AN65" i="7" s="1"/>
  <c r="AD65" i="7"/>
  <c r="AB65" i="7"/>
  <c r="W65" i="7"/>
  <c r="U65" i="7"/>
  <c r="Y65" i="7" s="1"/>
  <c r="P65" i="7"/>
  <c r="N65" i="7"/>
  <c r="R65" i="7" s="1"/>
  <c r="L65" i="7"/>
  <c r="AK64" i="7"/>
  <c r="AI64" i="7"/>
  <c r="AD64" i="7"/>
  <c r="AB64" i="7"/>
  <c r="AF64" i="7" s="1"/>
  <c r="W64" i="7"/>
  <c r="U64" i="7"/>
  <c r="Y64" i="7" s="1"/>
  <c r="P64" i="7"/>
  <c r="N64" i="7"/>
  <c r="L64" i="7"/>
  <c r="AK63" i="7"/>
  <c r="AI63" i="7"/>
  <c r="AH63" i="7" s="1"/>
  <c r="AD63" i="7"/>
  <c r="AB63" i="7"/>
  <c r="W63" i="7"/>
  <c r="U63" i="7"/>
  <c r="T63" i="7" s="1"/>
  <c r="P63" i="7"/>
  <c r="N63" i="7"/>
  <c r="R63" i="7" s="1"/>
  <c r="L63" i="7"/>
  <c r="AK62" i="7"/>
  <c r="AI62" i="7"/>
  <c r="AM62" i="7" s="1"/>
  <c r="AD62" i="7"/>
  <c r="AB62" i="7"/>
  <c r="AF62" i="7" s="1"/>
  <c r="W62" i="7"/>
  <c r="U62" i="7"/>
  <c r="Y62" i="7" s="1"/>
  <c r="P62" i="7"/>
  <c r="N62" i="7"/>
  <c r="R62" i="7" s="1"/>
  <c r="L62" i="7"/>
  <c r="AK61" i="7"/>
  <c r="AI61" i="7"/>
  <c r="AM61" i="7" s="1"/>
  <c r="AD61" i="7"/>
  <c r="AB61" i="7"/>
  <c r="AA61" i="7" s="1"/>
  <c r="W61" i="7"/>
  <c r="U61" i="7"/>
  <c r="Z61" i="7" s="1"/>
  <c r="P61" i="7"/>
  <c r="N61" i="7"/>
  <c r="L61" i="7"/>
  <c r="AK60" i="7"/>
  <c r="AI60" i="7"/>
  <c r="AN60" i="7" s="1"/>
  <c r="AD60" i="7"/>
  <c r="AB60" i="7"/>
  <c r="AA60" i="7" s="1"/>
  <c r="W60" i="7"/>
  <c r="U60" i="7"/>
  <c r="Y60" i="7" s="1"/>
  <c r="P60" i="7"/>
  <c r="N60" i="7"/>
  <c r="R60" i="7" s="1"/>
  <c r="L60" i="7"/>
  <c r="AK59" i="7"/>
  <c r="AI59" i="7"/>
  <c r="AM59" i="7" s="1"/>
  <c r="AD59" i="7"/>
  <c r="AB59" i="7"/>
  <c r="AF59" i="7" s="1"/>
  <c r="W59" i="7"/>
  <c r="U59" i="7"/>
  <c r="Y59" i="7" s="1"/>
  <c r="P59" i="7"/>
  <c r="N59" i="7"/>
  <c r="R59" i="7" s="1"/>
  <c r="L59" i="7"/>
  <c r="AK58" i="7"/>
  <c r="AI58" i="7"/>
  <c r="AH58" i="7" s="1"/>
  <c r="AD58" i="7"/>
  <c r="AB58" i="7"/>
  <c r="AG58" i="7" s="1"/>
  <c r="W58" i="7"/>
  <c r="U58" i="7"/>
  <c r="Z58" i="7" s="1"/>
  <c r="P58" i="7"/>
  <c r="N58" i="7"/>
  <c r="L58" i="7"/>
  <c r="AK57" i="7"/>
  <c r="AI57" i="7"/>
  <c r="AN57" i="7" s="1"/>
  <c r="AD57" i="7"/>
  <c r="AB57" i="7"/>
  <c r="AE57" i="7" s="1"/>
  <c r="W57" i="7"/>
  <c r="U57" i="7"/>
  <c r="Y57" i="7" s="1"/>
  <c r="P57" i="7"/>
  <c r="N57" i="7"/>
  <c r="L57" i="7"/>
  <c r="AK56" i="7"/>
  <c r="AI56" i="7"/>
  <c r="AM56" i="7" s="1"/>
  <c r="AD56" i="7"/>
  <c r="AB56" i="7"/>
  <c r="AF56" i="7" s="1"/>
  <c r="W56" i="7"/>
  <c r="U56" i="7"/>
  <c r="T56" i="7" s="1"/>
  <c r="P56" i="7"/>
  <c r="N56" i="7"/>
  <c r="R56" i="7" s="1"/>
  <c r="L56" i="7"/>
  <c r="AK55" i="7"/>
  <c r="AI55" i="7"/>
  <c r="AM55" i="7" s="1"/>
  <c r="AD55" i="7"/>
  <c r="AB55" i="7"/>
  <c r="AF55" i="7" s="1"/>
  <c r="W55" i="7"/>
  <c r="U55" i="7"/>
  <c r="Z55" i="7" s="1"/>
  <c r="P55" i="7"/>
  <c r="N55" i="7"/>
  <c r="R55" i="7" s="1"/>
  <c r="L55" i="7"/>
  <c r="AK54" i="7"/>
  <c r="AI54" i="7"/>
  <c r="AM54" i="7" s="1"/>
  <c r="AD54" i="7"/>
  <c r="AB54" i="7"/>
  <c r="AF54" i="7" s="1"/>
  <c r="W54" i="7"/>
  <c r="U54" i="7"/>
  <c r="Y54" i="7" s="1"/>
  <c r="P54" i="7"/>
  <c r="N54" i="7"/>
  <c r="R54" i="7" s="1"/>
  <c r="L54" i="7"/>
  <c r="AK53" i="7"/>
  <c r="AI53" i="7"/>
  <c r="AM53" i="7" s="1"/>
  <c r="AD53" i="7"/>
  <c r="AB53" i="7"/>
  <c r="AF53" i="7" s="1"/>
  <c r="W53" i="7"/>
  <c r="U53" i="7"/>
  <c r="Y53" i="7" s="1"/>
  <c r="P53" i="7"/>
  <c r="N53" i="7"/>
  <c r="L53" i="7"/>
  <c r="AK52" i="7"/>
  <c r="AI52" i="7"/>
  <c r="AN52" i="7" s="1"/>
  <c r="AD52" i="7"/>
  <c r="AB52" i="7"/>
  <c r="AA52" i="7" s="1"/>
  <c r="W52" i="7"/>
  <c r="U52" i="7"/>
  <c r="Y52" i="7" s="1"/>
  <c r="P52" i="7"/>
  <c r="N52" i="7"/>
  <c r="R52" i="7" s="1"/>
  <c r="L52" i="7"/>
  <c r="AK51" i="7"/>
  <c r="AI51" i="7"/>
  <c r="AM51" i="7" s="1"/>
  <c r="AD51" i="7"/>
  <c r="AB51" i="7"/>
  <c r="AF51" i="7" s="1"/>
  <c r="W51" i="7"/>
  <c r="U51" i="7"/>
  <c r="V51" i="7" s="1"/>
  <c r="P51" i="7"/>
  <c r="N51" i="7"/>
  <c r="R51" i="7" s="1"/>
  <c r="L51" i="7"/>
  <c r="AK50" i="7"/>
  <c r="AI50" i="7"/>
  <c r="AL50" i="7" s="1"/>
  <c r="AD50" i="7"/>
  <c r="AB50" i="7"/>
  <c r="AF50" i="7" s="1"/>
  <c r="W50" i="7"/>
  <c r="U50" i="7"/>
  <c r="Z50" i="7" s="1"/>
  <c r="P50" i="7"/>
  <c r="N50" i="7"/>
  <c r="L50" i="7"/>
  <c r="AK49" i="7"/>
  <c r="AI49" i="7"/>
  <c r="AH49" i="7" s="1"/>
  <c r="AD49" i="7"/>
  <c r="AB49" i="7"/>
  <c r="AA49" i="7" s="1"/>
  <c r="W49" i="7"/>
  <c r="U49" i="7"/>
  <c r="Y49" i="7" s="1"/>
  <c r="P49" i="7"/>
  <c r="N49" i="7"/>
  <c r="L49" i="7"/>
  <c r="AK48" i="7"/>
  <c r="AI48" i="7"/>
  <c r="AN48" i="7" s="1"/>
  <c r="AD48" i="7"/>
  <c r="AB48" i="7"/>
  <c r="AA48" i="7" s="1"/>
  <c r="W48" i="7"/>
  <c r="U48" i="7"/>
  <c r="T48" i="7" s="1"/>
  <c r="P48" i="7"/>
  <c r="N48" i="7"/>
  <c r="R48" i="7" s="1"/>
  <c r="L48" i="7"/>
  <c r="AK47" i="7"/>
  <c r="AI47" i="7"/>
  <c r="AM47" i="7" s="1"/>
  <c r="AD47" i="7"/>
  <c r="AB47" i="7"/>
  <c r="AG47" i="7" s="1"/>
  <c r="W47" i="7"/>
  <c r="U47" i="7"/>
  <c r="T47" i="7" s="1"/>
  <c r="P47" i="7"/>
  <c r="N47" i="7"/>
  <c r="R47" i="7" s="1"/>
  <c r="L47" i="7"/>
  <c r="AK46" i="7"/>
  <c r="AI46" i="7"/>
  <c r="AM46" i="7" s="1"/>
  <c r="AD46" i="7"/>
  <c r="AB46" i="7"/>
  <c r="AF46" i="7" s="1"/>
  <c r="W46" i="7"/>
  <c r="U46" i="7"/>
  <c r="Z46" i="7" s="1"/>
  <c r="P46" i="7"/>
  <c r="N46" i="7"/>
  <c r="L46" i="7"/>
  <c r="AK45" i="7"/>
  <c r="AI45" i="7"/>
  <c r="AH45" i="7" s="1"/>
  <c r="AD45" i="7"/>
  <c r="AB45" i="7"/>
  <c r="AA45" i="7" s="1"/>
  <c r="W45" i="7"/>
  <c r="U45" i="7"/>
  <c r="Y45" i="7" s="1"/>
  <c r="P45" i="7"/>
  <c r="N45" i="7"/>
  <c r="L45" i="7"/>
  <c r="AK44" i="7"/>
  <c r="AI44" i="7"/>
  <c r="AN44" i="7" s="1"/>
  <c r="AD44" i="7"/>
  <c r="AB44" i="7"/>
  <c r="AA44" i="7" s="1"/>
  <c r="W44" i="7"/>
  <c r="U44" i="7"/>
  <c r="Z44" i="7" s="1"/>
  <c r="P44" i="7"/>
  <c r="N44" i="7"/>
  <c r="L44" i="7"/>
  <c r="AK43" i="7"/>
  <c r="AI43" i="7"/>
  <c r="AJ43" i="7" s="1"/>
  <c r="AD43" i="7"/>
  <c r="AB43" i="7"/>
  <c r="AF43" i="7" s="1"/>
  <c r="W43" i="7"/>
  <c r="U43" i="7"/>
  <c r="T43" i="7" s="1"/>
  <c r="P43" i="7"/>
  <c r="N43" i="7"/>
  <c r="L43" i="7"/>
  <c r="AK42" i="7"/>
  <c r="AI42" i="7"/>
  <c r="AJ42" i="7" s="1"/>
  <c r="AD42" i="7"/>
  <c r="AB42" i="7"/>
  <c r="AC42" i="7" s="1"/>
  <c r="W42" i="7"/>
  <c r="U42" i="7"/>
  <c r="T42" i="7" s="1"/>
  <c r="P42" i="7"/>
  <c r="N42" i="7"/>
  <c r="L42" i="7"/>
  <c r="AK36" i="7"/>
  <c r="AI36" i="7"/>
  <c r="AL36" i="7" s="1"/>
  <c r="AD36" i="7"/>
  <c r="AB36" i="7"/>
  <c r="AC36" i="7" s="1"/>
  <c r="W36" i="7"/>
  <c r="U36" i="7"/>
  <c r="V36" i="7" s="1"/>
  <c r="P36" i="7"/>
  <c r="N36" i="7"/>
  <c r="R36" i="7" s="1"/>
  <c r="L36" i="7"/>
  <c r="AK35" i="7"/>
  <c r="AI35" i="7"/>
  <c r="AM35" i="7" s="1"/>
  <c r="AD35" i="7"/>
  <c r="AB35" i="7"/>
  <c r="AA35" i="7" s="1"/>
  <c r="W35" i="7"/>
  <c r="U35" i="7"/>
  <c r="V35" i="7" s="1"/>
  <c r="P35" i="7"/>
  <c r="N35" i="7"/>
  <c r="L35" i="7"/>
  <c r="AK34" i="7"/>
  <c r="AI34" i="7"/>
  <c r="AH34" i="7" s="1"/>
  <c r="AD34" i="7"/>
  <c r="AB34" i="7"/>
  <c r="AA34" i="7" s="1"/>
  <c r="W34" i="7"/>
  <c r="U34" i="7"/>
  <c r="X34" i="7" s="1"/>
  <c r="P34" i="7"/>
  <c r="N34" i="7"/>
  <c r="L34" i="7"/>
  <c r="AK33" i="7"/>
  <c r="AI33" i="7"/>
  <c r="AJ33" i="7" s="1"/>
  <c r="AD33" i="7"/>
  <c r="AB33" i="7"/>
  <c r="AC33" i="7" s="1"/>
  <c r="W33" i="7"/>
  <c r="U33" i="7"/>
  <c r="Y33" i="7" s="1"/>
  <c r="P33" i="7"/>
  <c r="N33" i="7"/>
  <c r="L33" i="7"/>
  <c r="AK32" i="7"/>
  <c r="AI32" i="7"/>
  <c r="AH32" i="7" s="1"/>
  <c r="AD32" i="7"/>
  <c r="AB32" i="7"/>
  <c r="AC32" i="7" s="1"/>
  <c r="W32" i="7"/>
  <c r="U32" i="7"/>
  <c r="T32" i="7" s="1"/>
  <c r="P32" i="7"/>
  <c r="N32" i="7"/>
  <c r="L32" i="7"/>
  <c r="AK31" i="7"/>
  <c r="AI31" i="7"/>
  <c r="AH31" i="7" s="1"/>
  <c r="AD31" i="7"/>
  <c r="AB31" i="7"/>
  <c r="AE31" i="7" s="1"/>
  <c r="W31" i="7"/>
  <c r="U31" i="7"/>
  <c r="V31" i="7" s="1"/>
  <c r="P31" i="7"/>
  <c r="N31" i="7"/>
  <c r="L31" i="7"/>
  <c r="L18" i="7"/>
  <c r="L17" i="7"/>
  <c r="L15" i="7"/>
  <c r="L14" i="7"/>
  <c r="L13" i="7"/>
  <c r="AA91" i="7" l="1"/>
  <c r="T61" i="7"/>
  <c r="AH80" i="7"/>
  <c r="T82" i="7"/>
  <c r="T102" i="7"/>
  <c r="AH35" i="7"/>
  <c r="AH46" i="7"/>
  <c r="AA104" i="7"/>
  <c r="T53" i="7"/>
  <c r="AA58" i="7"/>
  <c r="T103" i="7"/>
  <c r="M87" i="7"/>
  <c r="R87" i="7"/>
  <c r="O31" i="7"/>
  <c r="R31" i="7"/>
  <c r="Q42" i="7"/>
  <c r="R42" i="7"/>
  <c r="S81" i="7"/>
  <c r="R81" i="7"/>
  <c r="M88" i="7"/>
  <c r="R88" i="7"/>
  <c r="O99" i="7"/>
  <c r="R99" i="7"/>
  <c r="M100" i="7"/>
  <c r="T105" i="7"/>
  <c r="M76" i="7"/>
  <c r="R76" i="7"/>
  <c r="M33" i="7"/>
  <c r="R33" i="7"/>
  <c r="M50" i="7"/>
  <c r="R50" i="7"/>
  <c r="O57" i="7"/>
  <c r="R57" i="7"/>
  <c r="S77" i="7"/>
  <c r="R77" i="7"/>
  <c r="M89" i="7"/>
  <c r="S103" i="7"/>
  <c r="R103" i="7"/>
  <c r="O43" i="7"/>
  <c r="R43" i="7"/>
  <c r="S82" i="7"/>
  <c r="R82" i="7"/>
  <c r="O44" i="7"/>
  <c r="R44" i="7"/>
  <c r="S58" i="7"/>
  <c r="R58" i="7"/>
  <c r="M64" i="7"/>
  <c r="R64" i="7"/>
  <c r="M78" i="7"/>
  <c r="R78" i="7"/>
  <c r="M32" i="7"/>
  <c r="R32" i="7"/>
  <c r="T33" i="7"/>
  <c r="O34" i="7"/>
  <c r="R34" i="7"/>
  <c r="S45" i="7"/>
  <c r="R45" i="7"/>
  <c r="Q79" i="7"/>
  <c r="R79" i="7"/>
  <c r="S61" i="7"/>
  <c r="R61" i="7"/>
  <c r="M35" i="7"/>
  <c r="R35" i="7"/>
  <c r="AA43" i="7"/>
  <c r="M46" i="7"/>
  <c r="R46" i="7"/>
  <c r="S53" i="7"/>
  <c r="R53" i="7"/>
  <c r="M80" i="7"/>
  <c r="R80" i="7"/>
  <c r="M91" i="7"/>
  <c r="R91" i="7"/>
  <c r="O104" i="7"/>
  <c r="R104" i="7"/>
  <c r="S49" i="7"/>
  <c r="R49" i="7"/>
  <c r="T65" i="7"/>
  <c r="M67" i="7"/>
  <c r="O86" i="7"/>
  <c r="R86" i="7"/>
  <c r="AH88" i="7"/>
  <c r="Q105" i="7"/>
  <c r="R105" i="7"/>
  <c r="AF82" i="7"/>
  <c r="T55" i="7"/>
  <c r="AN99" i="7"/>
  <c r="AL99" i="7"/>
  <c r="V63" i="7"/>
  <c r="AG50" i="7"/>
  <c r="AG64" i="7"/>
  <c r="AG51" i="7"/>
  <c r="Q102" i="7"/>
  <c r="AM78" i="7"/>
  <c r="V99" i="7"/>
  <c r="O52" i="7"/>
  <c r="X99" i="7"/>
  <c r="V86" i="7"/>
  <c r="AM31" i="7"/>
  <c r="V77" i="7"/>
  <c r="O36" i="7"/>
  <c r="AL47" i="7"/>
  <c r="AC51" i="7"/>
  <c r="AA79" i="7"/>
  <c r="AL31" i="7"/>
  <c r="X86" i="7"/>
  <c r="AE50" i="7"/>
  <c r="AL86" i="7"/>
  <c r="AM86" i="7"/>
  <c r="S104" i="7"/>
  <c r="AE81" i="7"/>
  <c r="O102" i="7"/>
  <c r="Y75" i="7"/>
  <c r="AF81" i="7"/>
  <c r="S102" i="7"/>
  <c r="Z99" i="7"/>
  <c r="AE67" i="7"/>
  <c r="AL77" i="7"/>
  <c r="AM42" i="7"/>
  <c r="AC48" i="7"/>
  <c r="AM77" i="7"/>
  <c r="Q83" i="7"/>
  <c r="X35" i="7"/>
  <c r="AN42" i="7"/>
  <c r="Q60" i="7"/>
  <c r="Y35" i="7"/>
  <c r="AE48" i="7"/>
  <c r="S60" i="7"/>
  <c r="V75" i="7"/>
  <c r="AE32" i="7"/>
  <c r="M43" i="7"/>
  <c r="AF48" i="7"/>
  <c r="Q104" i="7"/>
  <c r="AG42" i="7"/>
  <c r="AC60" i="7"/>
  <c r="AE54" i="7"/>
  <c r="AN35" i="7"/>
  <c r="AC81" i="7"/>
  <c r="AJ86" i="7"/>
  <c r="AE104" i="7"/>
  <c r="AJ59" i="7"/>
  <c r="AJ77" i="7"/>
  <c r="AL103" i="7"/>
  <c r="Q32" i="7"/>
  <c r="O83" i="7"/>
  <c r="V92" i="7"/>
  <c r="AJ35" i="7"/>
  <c r="AL83" i="7"/>
  <c r="X92" i="7"/>
  <c r="AC78" i="7"/>
  <c r="AJ63" i="7"/>
  <c r="AG43" i="7"/>
  <c r="X49" i="7"/>
  <c r="O76" i="7"/>
  <c r="AH92" i="7"/>
  <c r="AG104" i="7"/>
  <c r="AL34" i="7"/>
  <c r="AM50" i="7"/>
  <c r="O48" i="7"/>
  <c r="AE42" i="7"/>
  <c r="S48" i="7"/>
  <c r="AN103" i="7"/>
  <c r="AM103" i="7"/>
  <c r="Y76" i="7"/>
  <c r="AM102" i="7"/>
  <c r="AC52" i="7"/>
  <c r="Y61" i="7"/>
  <c r="Z84" i="7"/>
  <c r="S100" i="7"/>
  <c r="Y79" i="7"/>
  <c r="X31" i="7"/>
  <c r="V34" i="7"/>
  <c r="X44" i="7"/>
  <c r="AF52" i="7"/>
  <c r="AF61" i="7"/>
  <c r="AG84" i="7"/>
  <c r="AF90" i="7"/>
  <c r="AA100" i="7"/>
  <c r="AF42" i="7"/>
  <c r="V101" i="7"/>
  <c r="V45" i="7"/>
  <c r="AC80" i="7"/>
  <c r="X101" i="7"/>
  <c r="AJ56" i="7"/>
  <c r="O64" i="7"/>
  <c r="V84" i="7"/>
  <c r="X84" i="7"/>
  <c r="V44" i="7"/>
  <c r="AE52" i="7"/>
  <c r="AA50" i="7"/>
  <c r="AL55" i="7"/>
  <c r="AC64" i="7"/>
  <c r="X103" i="7"/>
  <c r="S64" i="7"/>
  <c r="Q64" i="7"/>
  <c r="Y84" i="7"/>
  <c r="Y34" i="7"/>
  <c r="AN55" i="7"/>
  <c r="Y103" i="7"/>
  <c r="AC50" i="7"/>
  <c r="AE64" i="7"/>
  <c r="AM93" i="7"/>
  <c r="Z103" i="7"/>
  <c r="X61" i="7"/>
  <c r="M48" i="7"/>
  <c r="AA67" i="7"/>
  <c r="AM87" i="7"/>
  <c r="M98" i="7"/>
  <c r="V59" i="7"/>
  <c r="AF32" i="7"/>
  <c r="O35" i="7"/>
  <c r="Z35" i="7"/>
  <c r="V42" i="7"/>
  <c r="AM44" i="7"/>
  <c r="X45" i="7"/>
  <c r="X47" i="7"/>
  <c r="X48" i="7"/>
  <c r="AM48" i="7"/>
  <c r="Z49" i="7"/>
  <c r="X51" i="7"/>
  <c r="Q52" i="7"/>
  <c r="AG54" i="7"/>
  <c r="AL59" i="7"/>
  <c r="X63" i="7"/>
  <c r="AL63" i="7"/>
  <c r="Q76" i="7"/>
  <c r="X77" i="7"/>
  <c r="O80" i="7"/>
  <c r="AE80" i="7"/>
  <c r="AC83" i="7"/>
  <c r="AE89" i="7"/>
  <c r="S90" i="7"/>
  <c r="Y93" i="7"/>
  <c r="AF105" i="7"/>
  <c r="X32" i="7"/>
  <c r="AG32" i="7"/>
  <c r="V33" i="7"/>
  <c r="AH42" i="7"/>
  <c r="AL46" i="7"/>
  <c r="AL51" i="7"/>
  <c r="S52" i="7"/>
  <c r="AG52" i="7"/>
  <c r="Q54" i="7"/>
  <c r="O56" i="7"/>
  <c r="M58" i="7"/>
  <c r="Z59" i="7"/>
  <c r="AN59" i="7"/>
  <c r="Q62" i="7"/>
  <c r="Y63" i="7"/>
  <c r="AM63" i="7"/>
  <c r="AJ75" i="7"/>
  <c r="AM76" i="7"/>
  <c r="Z77" i="7"/>
  <c r="AG81" i="7"/>
  <c r="O85" i="7"/>
  <c r="Z86" i="7"/>
  <c r="Y87" i="7"/>
  <c r="AJ88" i="7"/>
  <c r="Q89" i="7"/>
  <c r="AF89" i="7"/>
  <c r="T90" i="7"/>
  <c r="AA93" i="7"/>
  <c r="AA99" i="7"/>
  <c r="Y102" i="7"/>
  <c r="AH105" i="7"/>
  <c r="AN51" i="7"/>
  <c r="S54" i="7"/>
  <c r="Z63" i="7"/>
  <c r="AN63" i="7"/>
  <c r="AE83" i="7"/>
  <c r="S89" i="7"/>
  <c r="AG89" i="7"/>
  <c r="AE91" i="7"/>
  <c r="AE100" i="7"/>
  <c r="V32" i="7"/>
  <c r="AJ51" i="7"/>
  <c r="X42" i="7"/>
  <c r="AJ31" i="7"/>
  <c r="Z32" i="7"/>
  <c r="Z33" i="7"/>
  <c r="AJ34" i="7"/>
  <c r="T35" i="7"/>
  <c r="AM36" i="7"/>
  <c r="Y42" i="7"/>
  <c r="Q43" i="7"/>
  <c r="AE45" i="7"/>
  <c r="Q56" i="7"/>
  <c r="Q67" i="7"/>
  <c r="AG67" i="7"/>
  <c r="AL75" i="7"/>
  <c r="O78" i="7"/>
  <c r="AJ79" i="7"/>
  <c r="AF83" i="7"/>
  <c r="Q85" i="7"/>
  <c r="O87" i="7"/>
  <c r="AL88" i="7"/>
  <c r="AG91" i="7"/>
  <c r="T99" i="7"/>
  <c r="Q100" i="7"/>
  <c r="AF100" i="7"/>
  <c r="Y32" i="7"/>
  <c r="Q35" i="7"/>
  <c r="S32" i="7"/>
  <c r="AA32" i="7"/>
  <c r="AA33" i="7"/>
  <c r="S36" i="7"/>
  <c r="AL42" i="7"/>
  <c r="S43" i="7"/>
  <c r="AF45" i="7"/>
  <c r="AJ47" i="7"/>
  <c r="Q48" i="7"/>
  <c r="M52" i="7"/>
  <c r="S56" i="7"/>
  <c r="AH59" i="7"/>
  <c r="AE60" i="7"/>
  <c r="V61" i="7"/>
  <c r="AH65" i="7"/>
  <c r="S67" i="7"/>
  <c r="X75" i="7"/>
  <c r="AA76" i="7"/>
  <c r="AE78" i="7"/>
  <c r="V79" i="7"/>
  <c r="Z88" i="7"/>
  <c r="AN88" i="7"/>
  <c r="Q91" i="7"/>
  <c r="AA98" i="7"/>
  <c r="AG100" i="7"/>
  <c r="O62" i="7"/>
  <c r="AH57" i="7"/>
  <c r="Q78" i="7"/>
  <c r="AM79" i="7"/>
  <c r="Q87" i="7"/>
  <c r="AA89" i="7"/>
  <c r="AH104" i="7"/>
  <c r="AC44" i="7"/>
  <c r="AC46" i="7"/>
  <c r="AC88" i="7"/>
  <c r="V53" i="7"/>
  <c r="O58" i="7"/>
  <c r="AJ92" i="7"/>
  <c r="Y100" i="7"/>
  <c r="AE102" i="7"/>
  <c r="AC31" i="7"/>
  <c r="AN31" i="7"/>
  <c r="Q34" i="7"/>
  <c r="AE34" i="7"/>
  <c r="AM34" i="7"/>
  <c r="M36" i="7"/>
  <c r="O42" i="7"/>
  <c r="Z42" i="7"/>
  <c r="AE44" i="7"/>
  <c r="Z45" i="7"/>
  <c r="AE46" i="7"/>
  <c r="AN47" i="7"/>
  <c r="AG48" i="7"/>
  <c r="AH50" i="7"/>
  <c r="AH51" i="7"/>
  <c r="AN53" i="7"/>
  <c r="V55" i="7"/>
  <c r="AG55" i="7"/>
  <c r="M56" i="7"/>
  <c r="Y56" i="7"/>
  <c r="X57" i="7"/>
  <c r="AC58" i="7"/>
  <c r="AF60" i="7"/>
  <c r="AL61" i="7"/>
  <c r="S62" i="7"/>
  <c r="AE62" i="7"/>
  <c r="V65" i="7"/>
  <c r="AJ65" i="7"/>
  <c r="Z75" i="7"/>
  <c r="AM75" i="7"/>
  <c r="AN77" i="7"/>
  <c r="S78" i="7"/>
  <c r="AF78" i="7"/>
  <c r="AC79" i="7"/>
  <c r="Z80" i="7"/>
  <c r="AJ80" i="7"/>
  <c r="O81" i="7"/>
  <c r="V82" i="7"/>
  <c r="AG83" i="7"/>
  <c r="Q84" i="7"/>
  <c r="AL84" i="7"/>
  <c r="S85" i="7"/>
  <c r="AE85" i="7"/>
  <c r="AN86" i="7"/>
  <c r="S87" i="7"/>
  <c r="AE87" i="7"/>
  <c r="Y92" i="7"/>
  <c r="Q93" i="7"/>
  <c r="O98" i="7"/>
  <c r="AC98" i="7"/>
  <c r="Y101" i="7"/>
  <c r="AL101" i="7"/>
  <c r="AG102" i="7"/>
  <c r="AJ105" i="7"/>
  <c r="AC34" i="7"/>
  <c r="AC87" i="7"/>
  <c r="AJ101" i="7"/>
  <c r="AC47" i="7"/>
  <c r="O49" i="7"/>
  <c r="M31" i="7"/>
  <c r="AF34" i="7"/>
  <c r="AN34" i="7"/>
  <c r="S35" i="7"/>
  <c r="AE36" i="7"/>
  <c r="AA42" i="7"/>
  <c r="AC43" i="7"/>
  <c r="AF44" i="7"/>
  <c r="O45" i="7"/>
  <c r="AG46" i="7"/>
  <c r="AF47" i="7"/>
  <c r="T49" i="7"/>
  <c r="AE49" i="7"/>
  <c r="X53" i="7"/>
  <c r="AA54" i="7"/>
  <c r="AL54" i="7"/>
  <c r="AH55" i="7"/>
  <c r="Z57" i="7"/>
  <c r="AL57" i="7"/>
  <c r="Q58" i="7"/>
  <c r="M60" i="7"/>
  <c r="X60" i="7"/>
  <c r="AG60" i="7"/>
  <c r="AN61" i="7"/>
  <c r="AG62" i="7"/>
  <c r="O67" i="7"/>
  <c r="AC67" i="7"/>
  <c r="AN75" i="7"/>
  <c r="S76" i="7"/>
  <c r="AE76" i="7"/>
  <c r="AG78" i="7"/>
  <c r="T79" i="7"/>
  <c r="AM81" i="7"/>
  <c r="AN82" i="7"/>
  <c r="AN84" i="7"/>
  <c r="AG85" i="7"/>
  <c r="T86" i="7"/>
  <c r="AG87" i="7"/>
  <c r="X90" i="7"/>
  <c r="AL90" i="7"/>
  <c r="Z92" i="7"/>
  <c r="AL92" i="7"/>
  <c r="S93" i="7"/>
  <c r="AE93" i="7"/>
  <c r="Z101" i="7"/>
  <c r="AN101" i="7"/>
  <c r="AM104" i="7"/>
  <c r="X105" i="7"/>
  <c r="AJ53" i="7"/>
  <c r="V57" i="7"/>
  <c r="AC62" i="7"/>
  <c r="AC85" i="7"/>
  <c r="AG34" i="7"/>
  <c r="AG44" i="7"/>
  <c r="AF49" i="7"/>
  <c r="AA64" i="7"/>
  <c r="X65" i="7"/>
  <c r="AL65" i="7"/>
  <c r="AG76" i="7"/>
  <c r="T77" i="7"/>
  <c r="AE79" i="7"/>
  <c r="AL80" i="7"/>
  <c r="Q81" i="7"/>
  <c r="X82" i="7"/>
  <c r="O89" i="7"/>
  <c r="Z90" i="7"/>
  <c r="AC91" i="7"/>
  <c r="AN92" i="7"/>
  <c r="T93" i="7"/>
  <c r="AG93" i="7"/>
  <c r="Q98" i="7"/>
  <c r="AE98" i="7"/>
  <c r="AF99" i="7"/>
  <c r="M102" i="7"/>
  <c r="AC104" i="7"/>
  <c r="M105" i="7"/>
  <c r="Z105" i="7"/>
  <c r="AL105" i="7"/>
  <c r="AJ61" i="7"/>
  <c r="O93" i="7"/>
  <c r="AJ57" i="7"/>
  <c r="AM58" i="7"/>
  <c r="X55" i="7"/>
  <c r="AM57" i="7"/>
  <c r="AE58" i="7"/>
  <c r="O32" i="7"/>
  <c r="AJ36" i="7"/>
  <c r="T45" i="7"/>
  <c r="V47" i="7"/>
  <c r="AH47" i="7"/>
  <c r="V49" i="7"/>
  <c r="O54" i="7"/>
  <c r="AC54" i="7"/>
  <c r="Y55" i="7"/>
  <c r="AJ55" i="7"/>
  <c r="AF58" i="7"/>
  <c r="O60" i="7"/>
  <c r="M62" i="7"/>
  <c r="Z65" i="7"/>
  <c r="AM65" i="7"/>
  <c r="AM80" i="7"/>
  <c r="Z82" i="7"/>
  <c r="M83" i="7"/>
  <c r="M85" i="7"/>
  <c r="AA90" i="7"/>
  <c r="S98" i="7"/>
  <c r="AF98" i="7"/>
  <c r="AH99" i="7"/>
  <c r="AM105" i="7"/>
  <c r="AJ84" i="7"/>
  <c r="AC76" i="7"/>
  <c r="V90" i="7"/>
  <c r="AF31" i="7"/>
  <c r="Z53" i="7"/>
  <c r="AL33" i="7"/>
  <c r="AA46" i="7"/>
  <c r="T57" i="7"/>
  <c r="AH61" i="7"/>
  <c r="AA62" i="7"/>
  <c r="AH84" i="7"/>
  <c r="AA85" i="7"/>
  <c r="AA87" i="7"/>
  <c r="M93" i="7"/>
  <c r="AH101" i="7"/>
  <c r="AA102" i="7"/>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1" i="7"/>
  <c r="Y31" i="7"/>
  <c r="AG31" i="7"/>
  <c r="AJ32" i="7"/>
  <c r="O33" i="7"/>
  <c r="AE33" i="7"/>
  <c r="AM33" i="7"/>
  <c r="Z34" i="7"/>
  <c r="AC35" i="7"/>
  <c r="X36" i="7"/>
  <c r="AF36" i="7"/>
  <c r="AN36" i="7"/>
  <c r="S42" i="7"/>
  <c r="V43" i="7"/>
  <c r="AL43" i="7"/>
  <c r="Q44" i="7"/>
  <c r="Y44" i="7"/>
  <c r="AH44" i="7"/>
  <c r="AL44" i="7"/>
  <c r="AJ45" i="7"/>
  <c r="O46" i="7"/>
  <c r="Y46" i="7"/>
  <c r="Y47" i="7"/>
  <c r="Y48" i="7"/>
  <c r="AL48" i="7"/>
  <c r="AH48" i="7"/>
  <c r="AJ49" i="7"/>
  <c r="O50" i="7"/>
  <c r="Y50" i="7"/>
  <c r="Y51" i="7"/>
  <c r="V54" i="7"/>
  <c r="Q55" i="7"/>
  <c r="AC56" i="7"/>
  <c r="Y58" i="7"/>
  <c r="AG59" i="7"/>
  <c r="AE59" i="7"/>
  <c r="AA59" i="7"/>
  <c r="Z67" i="7"/>
  <c r="X67" i="7"/>
  <c r="V67" i="7"/>
  <c r="T67" i="7"/>
  <c r="T98" i="7"/>
  <c r="Z98" i="7"/>
  <c r="Y98" i="7"/>
  <c r="X98" i="7"/>
  <c r="V98" i="7"/>
  <c r="AN64" i="7"/>
  <c r="AL64" i="7"/>
  <c r="AJ64" i="7"/>
  <c r="AH64" i="7"/>
  <c r="Z31" i="7"/>
  <c r="X33" i="7"/>
  <c r="AF33" i="7"/>
  <c r="AN33" i="7"/>
  <c r="S34" i="7"/>
  <c r="AL35" i="7"/>
  <c r="Q36" i="7"/>
  <c r="Y36" i="7"/>
  <c r="AG36" i="7"/>
  <c r="AE43" i="7"/>
  <c r="AM43" i="7"/>
  <c r="AJ44" i="7"/>
  <c r="AN46" i="7"/>
  <c r="AJ46" i="7"/>
  <c r="Q47" i="7"/>
  <c r="Z47" i="7"/>
  <c r="AJ48" i="7"/>
  <c r="AJ50" i="7"/>
  <c r="AN50" i="7"/>
  <c r="Q51" i="7"/>
  <c r="Z51" i="7"/>
  <c r="AM52" i="7"/>
  <c r="M54" i="7"/>
  <c r="AH54" i="7"/>
  <c r="AN54" i="7"/>
  <c r="AJ54" i="7"/>
  <c r="AC55" i="7"/>
  <c r="AA55" i="7"/>
  <c r="AE55" i="7"/>
  <c r="S57" i="7"/>
  <c r="Q57" i="7"/>
  <c r="M57" i="7"/>
  <c r="AC59" i="7"/>
  <c r="T60" i="7"/>
  <c r="Z60" i="7"/>
  <c r="V60" i="7"/>
  <c r="O61" i="7"/>
  <c r="M61" i="7"/>
  <c r="Q61" i="7"/>
  <c r="AM64" i="7"/>
  <c r="AH67" i="7"/>
  <c r="AN67" i="7"/>
  <c r="AM67" i="7"/>
  <c r="AL67" i="7"/>
  <c r="AJ67" i="7"/>
  <c r="S31" i="7"/>
  <c r="AA31" i="7"/>
  <c r="AL32" i="7"/>
  <c r="Q33" i="7"/>
  <c r="AG33" i="7"/>
  <c r="T34" i="7"/>
  <c r="AE35" i="7"/>
  <c r="Z36" i="7"/>
  <c r="AH36" i="7"/>
  <c r="M42" i="7"/>
  <c r="X43" i="7"/>
  <c r="AN43" i="7"/>
  <c r="S44" i="7"/>
  <c r="AC45" i="7"/>
  <c r="AG45" i="7"/>
  <c r="AL45" i="7"/>
  <c r="Q46" i="7"/>
  <c r="AA47" i="7"/>
  <c r="AE47" i="7"/>
  <c r="AG49" i="7"/>
  <c r="AC49" i="7"/>
  <c r="AL49" i="7"/>
  <c r="Q50" i="7"/>
  <c r="AE51" i="7"/>
  <c r="AA51" i="7"/>
  <c r="AH53" i="7"/>
  <c r="AE56" i="7"/>
  <c r="AL58" i="7"/>
  <c r="AJ58" i="7"/>
  <c r="AN58" i="7"/>
  <c r="T59" i="7"/>
  <c r="M63" i="7"/>
  <c r="S63" i="7"/>
  <c r="Q63" i="7"/>
  <c r="O63" i="7"/>
  <c r="Y67" i="7"/>
  <c r="T89" i="7"/>
  <c r="Z89" i="7"/>
  <c r="Y89" i="7"/>
  <c r="V89" i="7"/>
  <c r="X89" i="7"/>
  <c r="Z91" i="7"/>
  <c r="X91" i="7"/>
  <c r="T91" i="7"/>
  <c r="Y91" i="7"/>
  <c r="V91" i="7"/>
  <c r="O51" i="7"/>
  <c r="S51" i="7"/>
  <c r="AJ52" i="7"/>
  <c r="AH52" i="7"/>
  <c r="AL52" i="7"/>
  <c r="AE53" i="7"/>
  <c r="AC53" i="7"/>
  <c r="AG53" i="7"/>
  <c r="Q59" i="7"/>
  <c r="O59" i="7"/>
  <c r="S59" i="7"/>
  <c r="T31" i="7"/>
  <c r="AM32" i="7"/>
  <c r="AH33" i="7"/>
  <c r="M34" i="7"/>
  <c r="AF35" i="7"/>
  <c r="AA36" i="7"/>
  <c r="Y43" i="7"/>
  <c r="T44" i="7"/>
  <c r="AM45" i="7"/>
  <c r="AM49" i="7"/>
  <c r="T51" i="7"/>
  <c r="X56" i="7"/>
  <c r="V56" i="7"/>
  <c r="Z56" i="7"/>
  <c r="AG56" i="7"/>
  <c r="AA57" i="7"/>
  <c r="AG57" i="7"/>
  <c r="AC57" i="7"/>
  <c r="S65" i="7"/>
  <c r="Q65" i="7"/>
  <c r="O65" i="7"/>
  <c r="M65" i="7"/>
  <c r="Z54" i="7"/>
  <c r="X54" i="7"/>
  <c r="T54" i="7"/>
  <c r="AN32" i="7"/>
  <c r="S33" i="7"/>
  <c r="AG35" i="7"/>
  <c r="T36" i="7"/>
  <c r="Z43" i="7"/>
  <c r="AH43" i="7"/>
  <c r="M44" i="7"/>
  <c r="AN45" i="7"/>
  <c r="S46" i="7"/>
  <c r="AN49" i="7"/>
  <c r="S50" i="7"/>
  <c r="T52" i="7"/>
  <c r="Z52" i="7"/>
  <c r="V52" i="7"/>
  <c r="O53" i="7"/>
  <c r="M53" i="7"/>
  <c r="Q53" i="7"/>
  <c r="AN56" i="7"/>
  <c r="AL56" i="7"/>
  <c r="AH56" i="7"/>
  <c r="AJ60" i="7"/>
  <c r="AH60" i="7"/>
  <c r="AL60" i="7"/>
  <c r="AC63" i="7"/>
  <c r="AA63" i="7"/>
  <c r="AG63" i="7"/>
  <c r="AE63" i="7"/>
  <c r="AA65" i="7"/>
  <c r="AG65" i="7"/>
  <c r="AE65" i="7"/>
  <c r="AC65" i="7"/>
  <c r="M75" i="7"/>
  <c r="S75" i="7"/>
  <c r="Q75" i="7"/>
  <c r="O75" i="7"/>
  <c r="AA77" i="7"/>
  <c r="AG77" i="7"/>
  <c r="AF77" i="7"/>
  <c r="AE77" i="7"/>
  <c r="AC77" i="7"/>
  <c r="X46" i="7"/>
  <c r="T46" i="7"/>
  <c r="V48" i="7"/>
  <c r="Z48" i="7"/>
  <c r="T50" i="7"/>
  <c r="X50" i="7"/>
  <c r="AE61" i="7"/>
  <c r="AC61" i="7"/>
  <c r="AG61" i="7"/>
  <c r="Z62" i="7"/>
  <c r="X62" i="7"/>
  <c r="V62" i="7"/>
  <c r="T62" i="7"/>
  <c r="AC75" i="7"/>
  <c r="AA75" i="7"/>
  <c r="AG75" i="7"/>
  <c r="AF75" i="7"/>
  <c r="AE75" i="7"/>
  <c r="S47" i="7"/>
  <c r="O47" i="7"/>
  <c r="M45" i="7"/>
  <c r="Q45" i="7"/>
  <c r="V46" i="7"/>
  <c r="M47" i="7"/>
  <c r="Q49" i="7"/>
  <c r="M49" i="7"/>
  <c r="V50" i="7"/>
  <c r="M51" i="7"/>
  <c r="X52" i="7"/>
  <c r="AA53" i="7"/>
  <c r="AL53" i="7"/>
  <c r="M55" i="7"/>
  <c r="S55" i="7"/>
  <c r="O55" i="7"/>
  <c r="AA56" i="7"/>
  <c r="AF57" i="7"/>
  <c r="V58" i="7"/>
  <c r="T58" i="7"/>
  <c r="X58" i="7"/>
  <c r="M59" i="7"/>
  <c r="X59" i="7"/>
  <c r="AM60" i="7"/>
  <c r="AH62" i="7"/>
  <c r="AN62" i="7"/>
  <c r="AL62" i="7"/>
  <c r="AJ62" i="7"/>
  <c r="AF63" i="7"/>
  <c r="X64" i="7"/>
  <c r="V64" i="7"/>
  <c r="T64" i="7"/>
  <c r="Z64" i="7"/>
  <c r="AF65" i="7"/>
  <c r="Z76" i="7"/>
  <c r="AH76" i="7"/>
  <c r="M77" i="7"/>
  <c r="X78" i="7"/>
  <c r="AN78" i="7"/>
  <c r="S79" i="7"/>
  <c r="T80" i="7"/>
  <c r="AH82" i="7"/>
  <c r="AH83" i="7"/>
  <c r="AN83" i="7"/>
  <c r="AJ83" i="7"/>
  <c r="AC84" i="7"/>
  <c r="AA84" i="7"/>
  <c r="AE84" i="7"/>
  <c r="S86" i="7"/>
  <c r="Q86" i="7"/>
  <c r="M86" i="7"/>
  <c r="AL87" i="7"/>
  <c r="AJ87" i="7"/>
  <c r="AN87" i="7"/>
  <c r="T88" i="7"/>
  <c r="AN90" i="7"/>
  <c r="Y78" i="7"/>
  <c r="AJ89" i="7"/>
  <c r="AH89" i="7"/>
  <c r="AL89" i="7"/>
  <c r="AH91" i="7"/>
  <c r="AN91" i="7"/>
  <c r="AM91" i="7"/>
  <c r="AL91" i="7"/>
  <c r="AJ91" i="7"/>
  <c r="T76" i="7"/>
  <c r="AJ76" i="7"/>
  <c r="O77" i="7"/>
  <c r="Z78" i="7"/>
  <c r="AH78" i="7"/>
  <c r="M79" i="7"/>
  <c r="V80" i="7"/>
  <c r="T81" i="7"/>
  <c r="Z81" i="7"/>
  <c r="V81" i="7"/>
  <c r="O82" i="7"/>
  <c r="M82" i="7"/>
  <c r="Q82" i="7"/>
  <c r="AJ82" i="7"/>
  <c r="X85" i="7"/>
  <c r="V85" i="7"/>
  <c r="Z85" i="7"/>
  <c r="AA86" i="7"/>
  <c r="AG86" i="7"/>
  <c r="AC86" i="7"/>
  <c r="V88" i="7"/>
  <c r="AH100" i="7"/>
  <c r="AN100" i="7"/>
  <c r="AM100" i="7"/>
  <c r="AL100" i="7"/>
  <c r="AJ100" i="7"/>
  <c r="AA103" i="7"/>
  <c r="AG103" i="7"/>
  <c r="AF103" i="7"/>
  <c r="AE103" i="7"/>
  <c r="AC103" i="7"/>
  <c r="AN85" i="7"/>
  <c r="AL85" i="7"/>
  <c r="AH85" i="7"/>
  <c r="AM89" i="7"/>
  <c r="O91" i="7"/>
  <c r="V76" i="7"/>
  <c r="AL76" i="7"/>
  <c r="Q77" i="7"/>
  <c r="T78" i="7"/>
  <c r="AJ78" i="7"/>
  <c r="O79" i="7"/>
  <c r="AG79" i="7"/>
  <c r="Q80" i="7"/>
  <c r="S80" i="7"/>
  <c r="X80" i="7"/>
  <c r="X81" i="7"/>
  <c r="AL82" i="7"/>
  <c r="S83" i="7"/>
  <c r="Y85" i="7"/>
  <c r="AJ85" i="7"/>
  <c r="AE86" i="7"/>
  <c r="X88" i="7"/>
  <c r="AN89" i="7"/>
  <c r="M92" i="7"/>
  <c r="S92" i="7"/>
  <c r="Q92" i="7"/>
  <c r="O92" i="7"/>
  <c r="M101" i="7"/>
  <c r="S101" i="7"/>
  <c r="Q101" i="7"/>
  <c r="O101" i="7"/>
  <c r="AJ81" i="7"/>
  <c r="AH81" i="7"/>
  <c r="AL81" i="7"/>
  <c r="AE82" i="7"/>
  <c r="AC82" i="7"/>
  <c r="AG82" i="7"/>
  <c r="Z83" i="7"/>
  <c r="X83" i="7"/>
  <c r="T83" i="7"/>
  <c r="M84" i="7"/>
  <c r="S84" i="7"/>
  <c r="O84" i="7"/>
  <c r="V87" i="7"/>
  <c r="T87" i="7"/>
  <c r="X87" i="7"/>
  <c r="Q88" i="7"/>
  <c r="O88" i="7"/>
  <c r="S88" i="7"/>
  <c r="AM90" i="7"/>
  <c r="AJ90" i="7"/>
  <c r="AC92" i="7"/>
  <c r="AA92" i="7"/>
  <c r="AG92" i="7"/>
  <c r="AE92" i="7"/>
  <c r="Z79" i="7"/>
  <c r="AL79" i="7"/>
  <c r="AN79" i="7"/>
  <c r="AG80" i="7"/>
  <c r="AA80" i="7"/>
  <c r="V83" i="7"/>
  <c r="AM85" i="7"/>
  <c r="AG88" i="7"/>
  <c r="AE88" i="7"/>
  <c r="AA88" i="7"/>
  <c r="O90" i="7"/>
  <c r="M90" i="7"/>
  <c r="Q90" i="7"/>
  <c r="S91" i="7"/>
  <c r="AG90" i="7"/>
  <c r="Z93" i="7"/>
  <c r="AH93" i="7"/>
  <c r="AL98" i="7"/>
  <c r="Q99" i="7"/>
  <c r="AG99" i="7"/>
  <c r="T100" i="7"/>
  <c r="AE101" i="7"/>
  <c r="Z102" i="7"/>
  <c r="AH102" i="7"/>
  <c r="M103" i="7"/>
  <c r="X104" i="7"/>
  <c r="AN104" i="7"/>
  <c r="S105" i="7"/>
  <c r="AA105" i="7"/>
  <c r="AM98" i="7"/>
  <c r="AF101" i="7"/>
  <c r="Y104" i="7"/>
  <c r="AJ93" i="7"/>
  <c r="AN98" i="7"/>
  <c r="S99" i="7"/>
  <c r="V100" i="7"/>
  <c r="AG101" i="7"/>
  <c r="AJ102" i="7"/>
  <c r="O103" i="7"/>
  <c r="Z104" i="7"/>
  <c r="AC105" i="7"/>
  <c r="AC93" i="7"/>
  <c r="AJ99" i="7"/>
  <c r="O100" i="7"/>
  <c r="AC102" i="7"/>
  <c r="V105" i="7"/>
  <c r="AC90" i="7"/>
  <c r="V93" i="7"/>
  <c r="AL93" i="7"/>
  <c r="AH98" i="7"/>
  <c r="M99" i="7"/>
  <c r="AC99" i="7"/>
  <c r="X100" i="7"/>
  <c r="AA101" i="7"/>
  <c r="V102" i="7"/>
  <c r="AL102" i="7"/>
  <c r="Q103" i="7"/>
  <c r="T104" i="7"/>
  <c r="AJ104" i="7"/>
  <c r="O105" i="7"/>
  <c r="AE105" i="7"/>
  <c r="L102" i="7" l="1"/>
  <c r="L100" i="7"/>
  <c r="L103" i="7"/>
  <c r="L99" i="7"/>
  <c r="L104" i="7"/>
  <c r="L98" i="8"/>
  <c r="L94" i="8"/>
  <c r="L102" i="8"/>
  <c r="C9" i="8"/>
  <c r="L9" i="8" s="1"/>
  <c r="C8" i="8"/>
  <c r="L8" i="8" s="1"/>
  <c r="L4" i="8"/>
  <c r="C7" i="8" a="1"/>
  <c r="C7" i="8" s="1"/>
  <c r="L101" i="7"/>
  <c r="L105" i="7"/>
  <c r="C19" i="8" l="1"/>
  <c r="L19" i="8" s="1"/>
  <c r="L7" i="8"/>
  <c r="B1" i="6" l="1" a="1"/>
  <c r="B1" i="6" s="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89" i="3"/>
  <c r="L129" i="2" s="1"/>
  <c r="N233" i="2"/>
  <c r="J233" i="2"/>
  <c r="H233" i="2"/>
  <c r="N232" i="2"/>
  <c r="J232" i="2"/>
  <c r="H232" i="2"/>
  <c r="N231" i="2"/>
  <c r="J231" i="2"/>
  <c r="H231" i="2"/>
  <c r="N230" i="2"/>
  <c r="J230" i="2"/>
  <c r="H230" i="2"/>
  <c r="N229" i="2"/>
  <c r="J229" i="2"/>
  <c r="H229" i="2"/>
  <c r="N228" i="2"/>
  <c r="J228" i="2"/>
  <c r="H228" i="2"/>
  <c r="N227" i="2"/>
  <c r="J227" i="2"/>
  <c r="H227" i="2"/>
  <c r="N226" i="2"/>
  <c r="J226" i="2"/>
  <c r="H226" i="2"/>
  <c r="N225" i="2"/>
  <c r="J225" i="2"/>
  <c r="H225" i="2"/>
  <c r="N224" i="2"/>
  <c r="J224" i="2"/>
  <c r="H224" i="2"/>
  <c r="N223" i="2"/>
  <c r="J223" i="2"/>
  <c r="H223" i="2"/>
  <c r="N222" i="2"/>
  <c r="J222" i="2"/>
  <c r="H222" i="2"/>
  <c r="N221" i="2"/>
  <c r="J221" i="2"/>
  <c r="H221" i="2"/>
  <c r="N220" i="2"/>
  <c r="J220" i="2"/>
  <c r="H220" i="2"/>
  <c r="N219" i="2"/>
  <c r="J219" i="2"/>
  <c r="H219" i="2"/>
  <c r="N218" i="2"/>
  <c r="J218" i="2"/>
  <c r="H218" i="2"/>
  <c r="N217" i="2"/>
  <c r="J217" i="2"/>
  <c r="H217" i="2"/>
  <c r="N216" i="2"/>
  <c r="J216" i="2"/>
  <c r="H216" i="2"/>
  <c r="N215" i="2"/>
  <c r="J215" i="2"/>
  <c r="H215" i="2"/>
  <c r="N214" i="2"/>
  <c r="J214" i="2"/>
  <c r="H214" i="2"/>
  <c r="N213" i="2"/>
  <c r="J213" i="2"/>
  <c r="H213" i="2"/>
  <c r="N212" i="2"/>
  <c r="J212" i="2"/>
  <c r="H212" i="2"/>
  <c r="N211" i="2"/>
  <c r="J211" i="2"/>
  <c r="H211" i="2"/>
  <c r="N210" i="2"/>
  <c r="J210" i="2"/>
  <c r="H210" i="2"/>
  <c r="N209" i="2"/>
  <c r="J209" i="2"/>
  <c r="H209" i="2"/>
  <c r="N208" i="2"/>
  <c r="J208" i="2"/>
  <c r="H208" i="2"/>
  <c r="N207" i="2"/>
  <c r="J207" i="2"/>
  <c r="H207" i="2"/>
  <c r="N206" i="2"/>
  <c r="J206" i="2"/>
  <c r="H206" i="2"/>
  <c r="N205" i="2"/>
  <c r="J205" i="2"/>
  <c r="H205" i="2"/>
  <c r="N204" i="2"/>
  <c r="J204" i="2"/>
  <c r="H204" i="2"/>
  <c r="N203" i="2"/>
  <c r="J203" i="2"/>
  <c r="H203" i="2"/>
  <c r="N202" i="2"/>
  <c r="J202" i="2"/>
  <c r="H202" i="2"/>
  <c r="N201" i="2"/>
  <c r="J201" i="2"/>
  <c r="H201" i="2"/>
  <c r="N200" i="2"/>
  <c r="J200" i="2"/>
  <c r="H200" i="2"/>
  <c r="N199" i="2"/>
  <c r="J199" i="2"/>
  <c r="H199" i="2"/>
  <c r="N198" i="2"/>
  <c r="J198" i="2"/>
  <c r="H198" i="2"/>
  <c r="N197" i="2"/>
  <c r="J197" i="2"/>
  <c r="H197" i="2"/>
  <c r="N196" i="2"/>
  <c r="J196" i="2"/>
  <c r="H196" i="2"/>
  <c r="N195" i="2"/>
  <c r="J195" i="2"/>
  <c r="H195" i="2"/>
  <c r="N194" i="2"/>
  <c r="J194" i="2"/>
  <c r="H194" i="2"/>
  <c r="N193" i="2"/>
  <c r="J193" i="2"/>
  <c r="H193" i="2"/>
  <c r="N192" i="2"/>
  <c r="J192" i="2"/>
  <c r="H192" i="2"/>
  <c r="N191" i="2"/>
  <c r="J191" i="2"/>
  <c r="H191" i="2"/>
  <c r="N190" i="2"/>
  <c r="J190" i="2"/>
  <c r="H190" i="2"/>
  <c r="N189" i="2"/>
  <c r="J189" i="2"/>
  <c r="H189" i="2"/>
  <c r="N188" i="2"/>
  <c r="J188" i="2"/>
  <c r="H188" i="2"/>
  <c r="N187" i="2"/>
  <c r="J187" i="2"/>
  <c r="H187" i="2"/>
  <c r="N186" i="2"/>
  <c r="J186" i="2"/>
  <c r="H186" i="2"/>
  <c r="N185" i="2"/>
  <c r="J185" i="2"/>
  <c r="H185" i="2"/>
  <c r="N184" i="2"/>
  <c r="J184" i="2"/>
  <c r="H184" i="2"/>
  <c r="N183" i="2"/>
  <c r="J183" i="2"/>
  <c r="H183" i="2"/>
  <c r="N182" i="2"/>
  <c r="J182" i="2"/>
  <c r="H182" i="2"/>
  <c r="N181" i="2"/>
  <c r="J181" i="2"/>
  <c r="H181" i="2"/>
  <c r="N180" i="2"/>
  <c r="J180" i="2"/>
  <c r="H180" i="2"/>
  <c r="N179" i="2"/>
  <c r="J179" i="2"/>
  <c r="H179" i="2"/>
  <c r="N178" i="2"/>
  <c r="J178" i="2"/>
  <c r="H178" i="2"/>
  <c r="N177" i="2"/>
  <c r="J177" i="2"/>
  <c r="H177" i="2"/>
  <c r="N176" i="2"/>
  <c r="J176" i="2"/>
  <c r="H176" i="2"/>
  <c r="N175" i="2"/>
  <c r="J175" i="2"/>
  <c r="H175" i="2"/>
  <c r="N174" i="2"/>
  <c r="J174" i="2"/>
  <c r="H174" i="2"/>
  <c r="N173" i="2"/>
  <c r="J173" i="2"/>
  <c r="H173" i="2"/>
  <c r="N172" i="2"/>
  <c r="J172" i="2"/>
  <c r="H172" i="2"/>
  <c r="N171" i="2"/>
  <c r="J171" i="2"/>
  <c r="H171" i="2"/>
  <c r="N170" i="2"/>
  <c r="J170" i="2"/>
  <c r="H170" i="2"/>
  <c r="N169" i="2"/>
  <c r="J169" i="2"/>
  <c r="H169" i="2"/>
  <c r="N168" i="2"/>
  <c r="J168" i="2"/>
  <c r="H168" i="2"/>
  <c r="N167" i="2"/>
  <c r="J167" i="2"/>
  <c r="H167" i="2"/>
  <c r="N166" i="2"/>
  <c r="J166" i="2"/>
  <c r="H166" i="2"/>
  <c r="N165" i="2"/>
  <c r="J165" i="2"/>
  <c r="H165" i="2"/>
  <c r="N164" i="2"/>
  <c r="J164" i="2"/>
  <c r="H164" i="2"/>
  <c r="N163" i="2"/>
  <c r="J163" i="2"/>
  <c r="H163" i="2"/>
  <c r="N162" i="2"/>
  <c r="J162" i="2"/>
  <c r="H162" i="2"/>
  <c r="N161" i="2"/>
  <c r="J161" i="2"/>
  <c r="H161" i="2"/>
  <c r="N160" i="2"/>
  <c r="J160" i="2"/>
  <c r="H160" i="2"/>
  <c r="N159" i="2"/>
  <c r="J159" i="2"/>
  <c r="H159" i="2"/>
  <c r="N158" i="2"/>
  <c r="J158" i="2"/>
  <c r="H158" i="2"/>
  <c r="N157" i="2"/>
  <c r="J157" i="2"/>
  <c r="H157" i="2"/>
  <c r="N156" i="2"/>
  <c r="J156" i="2"/>
  <c r="H156" i="2"/>
  <c r="N155" i="2"/>
  <c r="J155" i="2"/>
  <c r="H155" i="2"/>
  <c r="N154" i="2"/>
  <c r="J154" i="2"/>
  <c r="H154" i="2"/>
  <c r="N153" i="2"/>
  <c r="J153" i="2"/>
  <c r="H153" i="2"/>
  <c r="N152" i="2"/>
  <c r="J152" i="2"/>
  <c r="H152" i="2"/>
  <c r="N151" i="2"/>
  <c r="J151" i="2"/>
  <c r="H151" i="2"/>
  <c r="N150" i="2"/>
  <c r="J150" i="2"/>
  <c r="H150" i="2"/>
  <c r="N149" i="2"/>
  <c r="J149" i="2"/>
  <c r="H149" i="2"/>
  <c r="N148" i="2"/>
  <c r="J148" i="2"/>
  <c r="H148" i="2"/>
  <c r="N147" i="2"/>
  <c r="J147" i="2"/>
  <c r="H147" i="2"/>
  <c r="N146" i="2"/>
  <c r="J146" i="2"/>
  <c r="H146" i="2"/>
  <c r="N145" i="2"/>
  <c r="J145" i="2"/>
  <c r="H145" i="2"/>
  <c r="N144" i="2"/>
  <c r="J144" i="2"/>
  <c r="H144" i="2"/>
  <c r="N143" i="2"/>
  <c r="J143" i="2"/>
  <c r="H143" i="2"/>
  <c r="N142" i="2"/>
  <c r="J142" i="2"/>
  <c r="H142" i="2"/>
  <c r="N141" i="2"/>
  <c r="J141" i="2"/>
  <c r="H141" i="2"/>
  <c r="N140" i="2"/>
  <c r="J140" i="2"/>
  <c r="H140" i="2"/>
  <c r="N139" i="2"/>
  <c r="J139" i="2"/>
  <c r="H139" i="2"/>
  <c r="N138" i="2"/>
  <c r="J138" i="2"/>
  <c r="H138" i="2"/>
  <c r="N137" i="2"/>
  <c r="J137" i="2"/>
  <c r="H137" i="2"/>
  <c r="N136" i="2"/>
  <c r="J136" i="2"/>
  <c r="H136" i="2"/>
  <c r="N135" i="2"/>
  <c r="J135" i="2"/>
  <c r="H135" i="2"/>
  <c r="N134" i="2"/>
  <c r="J134" i="2"/>
  <c r="H134" i="2"/>
  <c r="N133" i="2"/>
  <c r="J133" i="2"/>
  <c r="H133" i="2"/>
  <c r="N132" i="2"/>
  <c r="J132" i="2"/>
  <c r="H132" i="2"/>
  <c r="N131" i="2"/>
  <c r="J131" i="2"/>
  <c r="H131" i="2"/>
  <c r="N130" i="2"/>
  <c r="J130" i="2"/>
  <c r="H130" i="2"/>
  <c r="N129" i="2"/>
  <c r="J129" i="2"/>
  <c r="H129" i="2"/>
  <c r="N128" i="2"/>
  <c r="J128" i="2"/>
  <c r="H128" i="2"/>
  <c r="N127" i="2"/>
  <c r="J127" i="2"/>
  <c r="H127" i="2"/>
  <c r="N126" i="2"/>
  <c r="J126" i="2"/>
  <c r="H126" i="2"/>
  <c r="N125" i="2"/>
  <c r="J125" i="2"/>
  <c r="H125" i="2"/>
  <c r="N124" i="2"/>
  <c r="J124" i="2"/>
  <c r="H124" i="2"/>
  <c r="N123" i="2"/>
  <c r="J123" i="2"/>
  <c r="H123" i="2"/>
  <c r="N122" i="2"/>
  <c r="J122" i="2"/>
  <c r="H122" i="2"/>
  <c r="N121" i="2"/>
  <c r="J121" i="2"/>
  <c r="H121" i="2"/>
  <c r="N120" i="2"/>
  <c r="J120" i="2"/>
  <c r="H120" i="2"/>
  <c r="N119" i="2"/>
  <c r="J119" i="2"/>
  <c r="H119" i="2"/>
  <c r="N118" i="2"/>
  <c r="J118" i="2"/>
  <c r="H118" i="2"/>
  <c r="N117" i="2"/>
  <c r="J117" i="2"/>
  <c r="H117" i="2"/>
  <c r="N116" i="2"/>
  <c r="J116" i="2"/>
  <c r="H116" i="2"/>
  <c r="N115" i="2"/>
  <c r="J115" i="2"/>
  <c r="H115" i="2"/>
  <c r="N114" i="2"/>
  <c r="J114" i="2"/>
  <c r="H114" i="2"/>
  <c r="N113" i="2"/>
  <c r="J113" i="2"/>
  <c r="H113" i="2"/>
  <c r="N112" i="2"/>
  <c r="J112" i="2"/>
  <c r="H112" i="2"/>
  <c r="N111" i="2"/>
  <c r="J111" i="2"/>
  <c r="H111" i="2"/>
  <c r="N110" i="2"/>
  <c r="J110" i="2"/>
  <c r="H110" i="2"/>
  <c r="N109" i="2"/>
  <c r="J109" i="2"/>
  <c r="H109" i="2"/>
  <c r="N108" i="2"/>
  <c r="J108" i="2"/>
  <c r="H108" i="2"/>
  <c r="N107" i="2"/>
  <c r="J107" i="2"/>
  <c r="H107" i="2"/>
  <c r="N106" i="2"/>
  <c r="J106" i="2"/>
  <c r="H106" i="2"/>
  <c r="N105" i="2"/>
  <c r="J105" i="2"/>
  <c r="H105" i="2"/>
  <c r="N104" i="2"/>
  <c r="J104" i="2"/>
  <c r="H104" i="2"/>
  <c r="N103" i="2"/>
  <c r="J103" i="2"/>
  <c r="H103" i="2"/>
  <c r="N102" i="2"/>
  <c r="J102" i="2"/>
  <c r="H102" i="2"/>
  <c r="N101" i="2"/>
  <c r="J101" i="2"/>
  <c r="H101" i="2"/>
  <c r="N100" i="2"/>
  <c r="J100" i="2"/>
  <c r="H100" i="2"/>
  <c r="N99" i="2"/>
  <c r="J99" i="2"/>
  <c r="H99" i="2"/>
  <c r="N98" i="2"/>
  <c r="J98" i="2"/>
  <c r="H98" i="2"/>
  <c r="N97" i="2"/>
  <c r="J97" i="2"/>
  <c r="H97" i="2"/>
  <c r="N96" i="2"/>
  <c r="J96" i="2"/>
  <c r="H96" i="2"/>
  <c r="N95" i="2"/>
  <c r="J95" i="2"/>
  <c r="H95" i="2"/>
  <c r="N94" i="2"/>
  <c r="J94" i="2"/>
  <c r="H94" i="2"/>
  <c r="N93" i="2"/>
  <c r="J93" i="2"/>
  <c r="H93" i="2"/>
  <c r="N92" i="2"/>
  <c r="J92" i="2"/>
  <c r="H92" i="2"/>
  <c r="N91" i="2"/>
  <c r="J91" i="2"/>
  <c r="H91" i="2"/>
  <c r="N90" i="2"/>
  <c r="J90" i="2"/>
  <c r="H90" i="2"/>
  <c r="N89" i="2"/>
  <c r="J89" i="2"/>
  <c r="H89" i="2"/>
  <c r="N88" i="2"/>
  <c r="J88" i="2"/>
  <c r="H88" i="2"/>
  <c r="N87" i="2"/>
  <c r="J87" i="2"/>
  <c r="H87" i="2"/>
  <c r="N86" i="2"/>
  <c r="J86" i="2"/>
  <c r="H86" i="2"/>
  <c r="N85" i="2"/>
  <c r="J85" i="2"/>
  <c r="H85" i="2"/>
  <c r="N84" i="2"/>
  <c r="J84" i="2"/>
  <c r="H84" i="2"/>
  <c r="N83" i="2"/>
  <c r="J83" i="2"/>
  <c r="H83" i="2"/>
  <c r="N82" i="2"/>
  <c r="J82" i="2"/>
  <c r="H82" i="2"/>
  <c r="N81" i="2"/>
  <c r="J81" i="2"/>
  <c r="H81" i="2"/>
  <c r="N80" i="2"/>
  <c r="J80" i="2"/>
  <c r="H80" i="2"/>
  <c r="N79" i="2"/>
  <c r="J79" i="2"/>
  <c r="H79" i="2"/>
  <c r="N78" i="2"/>
  <c r="J78" i="2"/>
  <c r="H78" i="2"/>
  <c r="N77" i="2"/>
  <c r="J77" i="2"/>
  <c r="H77" i="2"/>
  <c r="N76" i="2"/>
  <c r="J76" i="2"/>
  <c r="H76" i="2"/>
  <c r="N75" i="2"/>
  <c r="J75" i="2"/>
  <c r="H75" i="2"/>
  <c r="N74" i="2"/>
  <c r="J74" i="2"/>
  <c r="H74" i="2"/>
  <c r="N73" i="2"/>
  <c r="J73" i="2"/>
  <c r="H73" i="2"/>
  <c r="N72" i="2"/>
  <c r="J72" i="2"/>
  <c r="H72" i="2"/>
  <c r="N71" i="2"/>
  <c r="J71" i="2"/>
  <c r="H71" i="2"/>
  <c r="N70" i="2"/>
  <c r="J70" i="2"/>
  <c r="H70" i="2"/>
  <c r="N69" i="2"/>
  <c r="J69" i="2"/>
  <c r="H69" i="2"/>
  <c r="N68" i="2"/>
  <c r="J68" i="2"/>
  <c r="H68" i="2"/>
  <c r="N67" i="2"/>
  <c r="J67" i="2"/>
  <c r="H67" i="2"/>
  <c r="N66" i="2"/>
  <c r="J66" i="2"/>
  <c r="H66" i="2"/>
  <c r="N65" i="2"/>
  <c r="J65" i="2"/>
  <c r="H65" i="2"/>
  <c r="N64" i="2"/>
  <c r="J64" i="2"/>
  <c r="H64" i="2"/>
  <c r="N63" i="2"/>
  <c r="J63" i="2"/>
  <c r="H63" i="2"/>
  <c r="N62" i="2"/>
  <c r="J62" i="2"/>
  <c r="H62" i="2"/>
  <c r="N61" i="2"/>
  <c r="J61" i="2"/>
  <c r="H61" i="2"/>
  <c r="N60" i="2"/>
  <c r="J60" i="2"/>
  <c r="H60" i="2"/>
  <c r="N59" i="2"/>
  <c r="J59" i="2"/>
  <c r="H59" i="2"/>
  <c r="N58" i="2"/>
  <c r="J58" i="2"/>
  <c r="H58" i="2"/>
  <c r="N57" i="2"/>
  <c r="J57" i="2"/>
  <c r="H57" i="2"/>
  <c r="N56" i="2"/>
  <c r="J56" i="2"/>
  <c r="H56" i="2"/>
  <c r="N55" i="2"/>
  <c r="J55" i="2"/>
  <c r="H55" i="2"/>
  <c r="N54" i="2"/>
  <c r="J54" i="2"/>
  <c r="H54" i="2"/>
  <c r="N53" i="2"/>
  <c r="J53" i="2"/>
  <c r="H53" i="2"/>
  <c r="N52" i="2"/>
  <c r="J52" i="2"/>
  <c r="H52" i="2"/>
  <c r="N51" i="2"/>
  <c r="J51" i="2"/>
  <c r="H51" i="2"/>
  <c r="N50" i="2"/>
  <c r="J50" i="2"/>
  <c r="H50" i="2"/>
  <c r="N49" i="2"/>
  <c r="J49" i="2"/>
  <c r="H49" i="2"/>
  <c r="N48" i="2"/>
  <c r="J48" i="2"/>
  <c r="H48" i="2"/>
  <c r="N47" i="2"/>
  <c r="J47" i="2"/>
  <c r="H47" i="2"/>
  <c r="N46" i="2"/>
  <c r="J46" i="2"/>
  <c r="H46" i="2"/>
  <c r="N45" i="2"/>
  <c r="J45" i="2"/>
  <c r="H45" i="2"/>
  <c r="N44" i="2"/>
  <c r="J44" i="2"/>
  <c r="H44" i="2"/>
  <c r="N43" i="2"/>
  <c r="J43" i="2"/>
  <c r="H43" i="2"/>
  <c r="N42" i="2"/>
  <c r="J42" i="2"/>
  <c r="H42" i="2"/>
  <c r="N41" i="2"/>
  <c r="J41" i="2"/>
  <c r="H41" i="2"/>
  <c r="N40" i="2"/>
  <c r="J40" i="2"/>
  <c r="H40" i="2"/>
  <c r="N39" i="2"/>
  <c r="J39" i="2"/>
  <c r="H39" i="2"/>
  <c r="N38" i="2"/>
  <c r="J38" i="2"/>
  <c r="H38" i="2"/>
  <c r="N37" i="2"/>
  <c r="J37" i="2"/>
  <c r="H37" i="2"/>
  <c r="N36" i="2"/>
  <c r="J36" i="2"/>
  <c r="H36" i="2"/>
  <c r="N35" i="2"/>
  <c r="J35" i="2"/>
  <c r="H35" i="2"/>
  <c r="N34" i="2"/>
  <c r="J34" i="2"/>
  <c r="H34" i="2"/>
  <c r="N33" i="2"/>
  <c r="J33" i="2"/>
  <c r="H33" i="2"/>
  <c r="N32" i="2"/>
  <c r="J32" i="2"/>
  <c r="H32" i="2"/>
  <c r="N31" i="2"/>
  <c r="J31" i="2"/>
  <c r="H31" i="2"/>
  <c r="N30" i="2"/>
  <c r="J30" i="2"/>
  <c r="H30" i="2"/>
  <c r="N29" i="2"/>
  <c r="J29" i="2"/>
  <c r="H29" i="2"/>
  <c r="N28" i="2"/>
  <c r="J28" i="2"/>
  <c r="H28" i="2"/>
  <c r="N27" i="2"/>
  <c r="J27" i="2"/>
  <c r="H27" i="2"/>
  <c r="N26" i="2"/>
  <c r="J26" i="2"/>
  <c r="H26" i="2"/>
  <c r="N25" i="2"/>
  <c r="J25" i="2"/>
  <c r="H25" i="2"/>
  <c r="N24" i="2"/>
  <c r="J24" i="2"/>
  <c r="H24" i="2"/>
  <c r="N23" i="2"/>
  <c r="J23" i="2"/>
  <c r="H23" i="2"/>
  <c r="N22" i="2"/>
  <c r="J22" i="2"/>
  <c r="H22" i="2"/>
  <c r="N21" i="2"/>
  <c r="J21" i="2"/>
  <c r="H21" i="2"/>
  <c r="N20" i="2"/>
  <c r="J20" i="2"/>
  <c r="H20" i="2"/>
  <c r="N19" i="2"/>
  <c r="J19" i="2"/>
  <c r="H19" i="2"/>
  <c r="N18" i="2"/>
  <c r="J18" i="2"/>
  <c r="H18" i="2"/>
  <c r="N17" i="2"/>
  <c r="J17" i="2"/>
  <c r="H17" i="2"/>
  <c r="N16" i="2"/>
  <c r="J16" i="2"/>
  <c r="H16" i="2"/>
  <c r="N15" i="2"/>
  <c r="J15" i="2"/>
  <c r="H15" i="2"/>
  <c r="N14" i="2"/>
  <c r="J14" i="2"/>
  <c r="H14" i="2"/>
  <c r="N13" i="2"/>
  <c r="J13" i="2"/>
  <c r="H13" i="2"/>
  <c r="N12" i="2"/>
  <c r="J12" i="2"/>
  <c r="H12" i="2"/>
  <c r="N11" i="2"/>
  <c r="J11" i="2"/>
  <c r="H11" i="2"/>
  <c r="N10" i="2"/>
  <c r="J10" i="2"/>
  <c r="H10" i="2"/>
  <c r="N9" i="2"/>
  <c r="J9" i="2"/>
  <c r="H9" i="2"/>
  <c r="N8" i="2"/>
  <c r="J8" i="2"/>
  <c r="H8" i="2"/>
  <c r="N7" i="2"/>
  <c r="J7" i="2"/>
  <c r="H7" i="2"/>
  <c r="N6" i="2"/>
  <c r="J6" i="2"/>
  <c r="H6" i="2"/>
  <c r="N178" i="3"/>
  <c r="L233" i="2" s="1"/>
  <c r="N177" i="3"/>
  <c r="L232" i="2" s="1"/>
  <c r="N176" i="3"/>
  <c r="L231" i="2" s="1"/>
  <c r="N175" i="3"/>
  <c r="L230" i="2" s="1"/>
  <c r="N174" i="3"/>
  <c r="L229" i="2" s="1"/>
  <c r="N173" i="3"/>
  <c r="L228" i="2" s="1"/>
  <c r="N172" i="3"/>
  <c r="L227" i="2" s="1"/>
  <c r="N171" i="3"/>
  <c r="L226" i="2" s="1"/>
  <c r="N170" i="3"/>
  <c r="L225" i="2" s="1"/>
  <c r="N169" i="3"/>
  <c r="L224" i="2" s="1"/>
  <c r="N168" i="3"/>
  <c r="L223" i="2" s="1"/>
  <c r="N167" i="3"/>
  <c r="L222" i="2" s="1"/>
  <c r="N166" i="3"/>
  <c r="L221" i="2" s="1"/>
  <c r="N165" i="3"/>
  <c r="L220" i="2" s="1"/>
  <c r="N164" i="3"/>
  <c r="L219" i="2" s="1"/>
  <c r="N163" i="3"/>
  <c r="L218" i="2" s="1"/>
  <c r="N162" i="3"/>
  <c r="L217" i="2" s="1"/>
  <c r="N161" i="3"/>
  <c r="L216" i="2" s="1"/>
  <c r="N160" i="3"/>
  <c r="L215" i="2" s="1"/>
  <c r="N225" i="3"/>
  <c r="L214" i="2" s="1"/>
  <c r="N159" i="3"/>
  <c r="L213" i="2" s="1"/>
  <c r="N158" i="3"/>
  <c r="L212" i="2" s="1"/>
  <c r="N209" i="3"/>
  <c r="L211" i="2" s="1"/>
  <c r="N157" i="3"/>
  <c r="L210" i="2" s="1"/>
  <c r="N233" i="3"/>
  <c r="L209" i="2" s="1"/>
  <c r="N156" i="3"/>
  <c r="L208" i="2" s="1"/>
  <c r="N155" i="3"/>
  <c r="L207" i="2" s="1"/>
  <c r="N154" i="3"/>
  <c r="L206" i="2" s="1"/>
  <c r="N224" i="3"/>
  <c r="L205" i="2" s="1"/>
  <c r="N153" i="3"/>
  <c r="L204" i="2" s="1"/>
  <c r="N152" i="3"/>
  <c r="L203" i="2" s="1"/>
  <c r="N151" i="3"/>
  <c r="L202" i="2" s="1"/>
  <c r="N150" i="3"/>
  <c r="L201" i="2" s="1"/>
  <c r="N149" i="3"/>
  <c r="L200" i="2" s="1"/>
  <c r="N223" i="3"/>
  <c r="L199" i="2" s="1"/>
  <c r="N148" i="3"/>
  <c r="L198" i="2" s="1"/>
  <c r="N222" i="3"/>
  <c r="L197" i="2" s="1"/>
  <c r="N147" i="3"/>
  <c r="L196" i="2" s="1"/>
  <c r="N146" i="3"/>
  <c r="L195" i="2" s="1"/>
  <c r="N145" i="3"/>
  <c r="L194" i="2" s="1"/>
  <c r="N206" i="3"/>
  <c r="L193" i="2" s="1"/>
  <c r="N203" i="3"/>
  <c r="L192" i="2" s="1"/>
  <c r="N205" i="3"/>
  <c r="L191" i="2" s="1"/>
  <c r="N204" i="3"/>
  <c r="L190" i="2" s="1"/>
  <c r="N208" i="3"/>
  <c r="L189" i="2" s="1"/>
  <c r="N207" i="3"/>
  <c r="L188" i="2" s="1"/>
  <c r="N144" i="3"/>
  <c r="L187" i="2" s="1"/>
  <c r="N202" i="3"/>
  <c r="L186" i="2" s="1"/>
  <c r="N201" i="3"/>
  <c r="L185" i="2" s="1"/>
  <c r="N200" i="3"/>
  <c r="L184" i="2" s="1"/>
  <c r="N199" i="3"/>
  <c r="L183" i="2" s="1"/>
  <c r="N198" i="3"/>
  <c r="L182" i="2" s="1"/>
  <c r="N143" i="3"/>
  <c r="L181" i="2" s="1"/>
  <c r="N142" i="3"/>
  <c r="L180" i="2" s="1"/>
  <c r="N141" i="3"/>
  <c r="L179" i="2" s="1"/>
  <c r="N140" i="3"/>
  <c r="L178" i="2" s="1"/>
  <c r="N139" i="3"/>
  <c r="L177" i="2" s="1"/>
  <c r="N138" i="3"/>
  <c r="L176" i="2" s="1"/>
  <c r="N137" i="3"/>
  <c r="L175" i="2" s="1"/>
  <c r="N136" i="3"/>
  <c r="L174" i="2" s="1"/>
  <c r="N197" i="3"/>
  <c r="L173" i="2" s="1"/>
  <c r="N196" i="3"/>
  <c r="L172" i="2" s="1"/>
  <c r="N195" i="3"/>
  <c r="L171" i="2" s="1"/>
  <c r="N135" i="3"/>
  <c r="L170" i="2" s="1"/>
  <c r="N134" i="3"/>
  <c r="L169" i="2" s="1"/>
  <c r="N133" i="3"/>
  <c r="L168" i="2" s="1"/>
  <c r="N132" i="3"/>
  <c r="L167" i="2" s="1"/>
  <c r="N194" i="3"/>
  <c r="L166" i="2" s="1"/>
  <c r="N193" i="3"/>
  <c r="L165" i="2" s="1"/>
  <c r="N192" i="3"/>
  <c r="L164" i="2" s="1"/>
  <c r="N131" i="3"/>
  <c r="L163" i="2" s="1"/>
  <c r="N130" i="3"/>
  <c r="L162" i="2" s="1"/>
  <c r="N191" i="3"/>
  <c r="L161" i="2" s="1"/>
  <c r="N129" i="3"/>
  <c r="L160" i="2" s="1"/>
  <c r="N128" i="3"/>
  <c r="L159" i="2" s="1"/>
  <c r="N221" i="3"/>
  <c r="L158" i="2" s="1"/>
  <c r="N127" i="3"/>
  <c r="L157" i="2" s="1"/>
  <c r="N126" i="3"/>
  <c r="L156" i="2" s="1"/>
  <c r="N125" i="3"/>
  <c r="L155" i="2" s="1"/>
  <c r="N124" i="3"/>
  <c r="L154" i="2" s="1"/>
  <c r="N123" i="3"/>
  <c r="L153" i="2" s="1"/>
  <c r="N122" i="3"/>
  <c r="L152" i="2" s="1"/>
  <c r="N220" i="3"/>
  <c r="L151" i="2" s="1"/>
  <c r="N219" i="3"/>
  <c r="L150" i="2" s="1"/>
  <c r="N121" i="3"/>
  <c r="L149" i="2" s="1"/>
  <c r="N120" i="3"/>
  <c r="L148" i="2" s="1"/>
  <c r="N218" i="3"/>
  <c r="L147" i="2" s="1"/>
  <c r="N119" i="3"/>
  <c r="L146" i="2" s="1"/>
  <c r="N117" i="3"/>
  <c r="L145" i="2" s="1"/>
  <c r="N118" i="3"/>
  <c r="L144" i="2" s="1"/>
  <c r="N116" i="3"/>
  <c r="L143" i="2" s="1"/>
  <c r="N232" i="3"/>
  <c r="L142" i="2" s="1"/>
  <c r="N115" i="3"/>
  <c r="L141" i="2" s="1"/>
  <c r="N114" i="3"/>
  <c r="L140" i="2" s="1"/>
  <c r="N113" i="3"/>
  <c r="L139" i="2" s="1"/>
  <c r="N112" i="3"/>
  <c r="L138" i="2" s="1"/>
  <c r="N111" i="3"/>
  <c r="L137" i="2" s="1"/>
  <c r="N109" i="3"/>
  <c r="L136" i="2" s="1"/>
  <c r="N110" i="3"/>
  <c r="L135" i="2" s="1"/>
  <c r="N108" i="3"/>
  <c r="L134" i="2" s="1"/>
  <c r="N107" i="3"/>
  <c r="L133" i="2" s="1"/>
  <c r="N106" i="3"/>
  <c r="L132" i="2" s="1"/>
  <c r="N105" i="3"/>
  <c r="L131" i="2" s="1"/>
  <c r="N190" i="3"/>
  <c r="L130" i="2" s="1"/>
  <c r="N188" i="3"/>
  <c r="L128" i="2" s="1"/>
  <c r="N104" i="3"/>
  <c r="L127" i="2" s="1"/>
  <c r="N103" i="3"/>
  <c r="L126" i="2" s="1"/>
  <c r="N102" i="3"/>
  <c r="L125" i="2" s="1"/>
  <c r="N101" i="3"/>
  <c r="L124" i="2" s="1"/>
  <c r="N100" i="3"/>
  <c r="L123" i="2" s="1"/>
  <c r="N231" i="3"/>
  <c r="L122" i="2" s="1"/>
  <c r="N99" i="3"/>
  <c r="L121" i="2" s="1"/>
  <c r="N98" i="3"/>
  <c r="L120" i="2" s="1"/>
  <c r="N97" i="3"/>
  <c r="L119" i="2" s="1"/>
  <c r="N96" i="3"/>
  <c r="L118" i="2" s="1"/>
  <c r="N95" i="3"/>
  <c r="L117" i="2" s="1"/>
  <c r="N217" i="3"/>
  <c r="L116" i="2" s="1"/>
  <c r="N94" i="3"/>
  <c r="L115" i="2" s="1"/>
  <c r="N93" i="3"/>
  <c r="L114" i="2" s="1"/>
  <c r="N92" i="3"/>
  <c r="L113" i="2" s="1"/>
  <c r="N91" i="3"/>
  <c r="L112" i="2" s="1"/>
  <c r="N90" i="3"/>
  <c r="L111" i="2" s="1"/>
  <c r="N89" i="3"/>
  <c r="L110" i="2" s="1"/>
  <c r="N88" i="3"/>
  <c r="L109" i="2" s="1"/>
  <c r="N216" i="3"/>
  <c r="L108" i="2" s="1"/>
  <c r="N87" i="3"/>
  <c r="L107" i="2" s="1"/>
  <c r="N86" i="3"/>
  <c r="L106" i="2" s="1"/>
  <c r="N85" i="3"/>
  <c r="L105" i="2" s="1"/>
  <c r="N230" i="3"/>
  <c r="L104" i="2" s="1"/>
  <c r="N84" i="3"/>
  <c r="L103" i="2" s="1"/>
  <c r="N83" i="3"/>
  <c r="L102" i="2" s="1"/>
  <c r="N215" i="3"/>
  <c r="L101" i="2" s="1"/>
  <c r="N82" i="3"/>
  <c r="L100" i="2" s="1"/>
  <c r="N81" i="3"/>
  <c r="L99" i="2" s="1"/>
  <c r="N80" i="3"/>
  <c r="L98" i="2" s="1"/>
  <c r="N79" i="3"/>
  <c r="L97" i="2" s="1"/>
  <c r="N78" i="3"/>
  <c r="L96" i="2" s="1"/>
  <c r="N187" i="3"/>
  <c r="L95" i="2" s="1"/>
  <c r="N77" i="3"/>
  <c r="L94" i="2" s="1"/>
  <c r="N76" i="3"/>
  <c r="L93" i="2" s="1"/>
  <c r="N75" i="3"/>
  <c r="L92" i="2" s="1"/>
  <c r="N74" i="3"/>
  <c r="L91" i="2" s="1"/>
  <c r="N73" i="3"/>
  <c r="L90" i="2" s="1"/>
  <c r="N72" i="3"/>
  <c r="L89" i="2" s="1"/>
  <c r="N71" i="3"/>
  <c r="L88" i="2" s="1"/>
  <c r="N70" i="3"/>
  <c r="L87" i="2" s="1"/>
  <c r="N69" i="3"/>
  <c r="L86" i="2" s="1"/>
  <c r="N68" i="3"/>
  <c r="L85" i="2" s="1"/>
  <c r="N67" i="3"/>
  <c r="L84" i="2" s="1"/>
  <c r="N66" i="3"/>
  <c r="L83" i="2" s="1"/>
  <c r="N65" i="3"/>
  <c r="L82" i="2" s="1"/>
  <c r="N64" i="3"/>
  <c r="L81" i="2" s="1"/>
  <c r="N63" i="3"/>
  <c r="L80" i="2" s="1"/>
  <c r="N62" i="3"/>
  <c r="L79" i="2" s="1"/>
  <c r="N61" i="3"/>
  <c r="L78" i="2" s="1"/>
  <c r="N214" i="3"/>
  <c r="L77" i="2" s="1"/>
  <c r="N60" i="3"/>
  <c r="L76" i="2" s="1"/>
  <c r="N59" i="3"/>
  <c r="L75" i="2" s="1"/>
  <c r="N213" i="3"/>
  <c r="L74" i="2" s="1"/>
  <c r="N58" i="3"/>
  <c r="L73" i="2" s="1"/>
  <c r="N57" i="3"/>
  <c r="L72" i="2" s="1"/>
  <c r="N56" i="3"/>
  <c r="L71" i="2" s="1"/>
  <c r="N55" i="3"/>
  <c r="L70" i="2" s="1"/>
  <c r="N54" i="3"/>
  <c r="L69" i="2" s="1"/>
  <c r="N53" i="3"/>
  <c r="L68" i="2" s="1"/>
  <c r="N52" i="3"/>
  <c r="L67" i="2" s="1"/>
  <c r="N51" i="3"/>
  <c r="L66" i="2" s="1"/>
  <c r="N50" i="3"/>
  <c r="L65" i="2" s="1"/>
  <c r="N49" i="3"/>
  <c r="L64" i="2" s="1"/>
  <c r="N212" i="3"/>
  <c r="L63" i="2" s="1"/>
  <c r="N48" i="3"/>
  <c r="L62" i="2" s="1"/>
  <c r="N47" i="3"/>
  <c r="L61" i="2" s="1"/>
  <c r="N46" i="3"/>
  <c r="L60" i="2" s="1"/>
  <c r="N45" i="3"/>
  <c r="L59" i="2" s="1"/>
  <c r="N211" i="3"/>
  <c r="L58" i="2" s="1"/>
  <c r="N44" i="3"/>
  <c r="L57" i="2" s="1"/>
  <c r="N186" i="3"/>
  <c r="L56" i="2" s="1"/>
  <c r="N185" i="3"/>
  <c r="L55" i="2" s="1"/>
  <c r="N43" i="3"/>
  <c r="L54" i="2" s="1"/>
  <c r="N42" i="3"/>
  <c r="L53" i="2" s="1"/>
  <c r="N229" i="3"/>
  <c r="L52" i="2" s="1"/>
  <c r="N41" i="3"/>
  <c r="L51" i="2" s="1"/>
  <c r="N40" i="3"/>
  <c r="L50" i="2" s="1"/>
  <c r="N210" i="3"/>
  <c r="L49" i="2" s="1"/>
  <c r="N228" i="3"/>
  <c r="L48" i="2" s="1"/>
  <c r="N39" i="3"/>
  <c r="L47" i="2" s="1"/>
  <c r="N184" i="3"/>
  <c r="L46" i="2" s="1"/>
  <c r="N38" i="3"/>
  <c r="L45" i="2" s="1"/>
  <c r="N37" i="3"/>
  <c r="L44" i="2" s="1"/>
  <c r="N36" i="3"/>
  <c r="L43" i="2" s="1"/>
  <c r="N35" i="3"/>
  <c r="L42" i="2" s="1"/>
  <c r="N34" i="3"/>
  <c r="L41" i="2" s="1"/>
  <c r="N33" i="3"/>
  <c r="L40" i="2" s="1"/>
  <c r="N32" i="3"/>
  <c r="L39" i="2" s="1"/>
  <c r="N31" i="3"/>
  <c r="L38" i="2" s="1"/>
  <c r="N30" i="3"/>
  <c r="L37" i="2" s="1"/>
  <c r="N29" i="3"/>
  <c r="L36" i="2" s="1"/>
  <c r="N183" i="3"/>
  <c r="L35" i="2" s="1"/>
  <c r="N28" i="3"/>
  <c r="L34" i="2" s="1"/>
  <c r="N27" i="3"/>
  <c r="L33" i="2" s="1"/>
  <c r="N26" i="3"/>
  <c r="L32" i="2" s="1"/>
  <c r="N25" i="3"/>
  <c r="L31" i="2" s="1"/>
  <c r="N24" i="3"/>
  <c r="L30" i="2" s="1"/>
  <c r="N23" i="3"/>
  <c r="L29" i="2" s="1"/>
  <c r="N22" i="3"/>
  <c r="L28" i="2" s="1"/>
  <c r="N21" i="3"/>
  <c r="L27" i="2" s="1"/>
  <c r="N182" i="3"/>
  <c r="L26" i="2" s="1"/>
  <c r="N20" i="3"/>
  <c r="L25" i="2" s="1"/>
  <c r="N19" i="3"/>
  <c r="L24" i="2" s="1"/>
  <c r="N18" i="3"/>
  <c r="L23" i="2" s="1"/>
  <c r="N17" i="3"/>
  <c r="L22" i="2" s="1"/>
  <c r="N16" i="3"/>
  <c r="L21" i="2" s="1"/>
  <c r="N15" i="3"/>
  <c r="L20" i="2" s="1"/>
  <c r="N181" i="3"/>
  <c r="L19" i="2" s="1"/>
  <c r="N180" i="3"/>
  <c r="L18" i="2" s="1"/>
  <c r="N14" i="3"/>
  <c r="L17" i="2" s="1"/>
  <c r="N13" i="3"/>
  <c r="L16" i="2" s="1"/>
  <c r="N12" i="3"/>
  <c r="L15" i="2" s="1"/>
  <c r="N227" i="3"/>
  <c r="L14" i="2" s="1"/>
  <c r="N11" i="3"/>
  <c r="L13" i="2" s="1"/>
  <c r="N179" i="3"/>
  <c r="L12" i="2" s="1"/>
  <c r="N10" i="3"/>
  <c r="L11" i="2" s="1"/>
  <c r="N9" i="3"/>
  <c r="L10" i="2" s="1"/>
  <c r="N8" i="3"/>
  <c r="L9" i="2" s="1"/>
  <c r="N7" i="3"/>
  <c r="L8" i="2" s="1"/>
  <c r="N6" i="3"/>
  <c r="L7" i="2" s="1"/>
  <c r="N5" i="3"/>
  <c r="L6" i="2" s="1"/>
  <c r="N4" i="3"/>
  <c r="L5" i="2" s="1"/>
  <c r="N3" i="3"/>
  <c r="L4" i="2" s="1"/>
  <c r="N226" i="3"/>
  <c r="L3" i="2" s="1"/>
  <c r="J5" i="2"/>
  <c r="H5" i="2"/>
  <c r="J4" i="2"/>
  <c r="H4" i="2"/>
  <c r="J3" i="2"/>
  <c r="N5" i="2"/>
  <c r="N4" i="2"/>
  <c r="N3" i="2"/>
  <c r="B1" i="3"/>
  <c r="C1" i="3" s="1"/>
  <c r="D1" i="3" s="1"/>
  <c r="E1" i="3" s="1"/>
  <c r="F1" i="3" s="1"/>
  <c r="G1" i="3" s="1"/>
  <c r="H1" i="3" s="1"/>
  <c r="I1" i="3" s="1"/>
  <c r="J1" i="3" s="1"/>
  <c r="K1" i="3" s="1"/>
  <c r="L1" i="3" s="1"/>
  <c r="M1" i="3" s="1"/>
  <c r="N1" i="3" s="1"/>
  <c r="H3" i="2"/>
  <c r="F3" i="2"/>
  <c r="I181" i="5" l="1"/>
  <c r="I173" i="5"/>
  <c r="I165" i="5"/>
  <c r="I157" i="5"/>
  <c r="I149" i="5"/>
  <c r="I141" i="5"/>
  <c r="I133" i="5"/>
  <c r="I125" i="5"/>
  <c r="I117" i="5"/>
  <c r="I109" i="5"/>
  <c r="I101" i="5"/>
  <c r="I93" i="5"/>
  <c r="I85" i="5"/>
  <c r="I77" i="5"/>
  <c r="I69" i="5"/>
  <c r="I61" i="5"/>
  <c r="I53" i="5"/>
  <c r="I45" i="5"/>
  <c r="I37" i="5"/>
  <c r="I29" i="5"/>
  <c r="I21" i="5"/>
  <c r="I13" i="5"/>
  <c r="I5" i="5"/>
  <c r="I229" i="5"/>
  <c r="I221" i="5"/>
  <c r="I213" i="5"/>
  <c r="I205" i="5"/>
  <c r="I197" i="5"/>
  <c r="I189" i="5"/>
  <c r="I196" i="5"/>
  <c r="I132" i="5"/>
  <c r="I92" i="5"/>
  <c r="I44" i="5"/>
  <c r="I220" i="5"/>
  <c r="I172" i="5"/>
  <c r="I148" i="5"/>
  <c r="I100" i="5"/>
  <c r="I60" i="5"/>
  <c r="I20" i="5"/>
  <c r="I4" i="5"/>
  <c r="I212" i="5"/>
  <c r="I164" i="5"/>
  <c r="I116" i="5"/>
  <c r="I68" i="5"/>
  <c r="I12" i="5"/>
  <c r="I204" i="5"/>
  <c r="I124" i="5"/>
  <c r="I52" i="5"/>
  <c r="I228" i="5"/>
  <c r="I180" i="5"/>
  <c r="I156" i="5"/>
  <c r="I108" i="5"/>
  <c r="I76" i="5"/>
  <c r="I28" i="5"/>
  <c r="I188" i="5"/>
  <c r="I140" i="5"/>
  <c r="I84" i="5"/>
  <c r="I36" i="5"/>
  <c r="I230" i="5"/>
  <c r="I222" i="5"/>
  <c r="I214" i="5"/>
  <c r="I206" i="5"/>
  <c r="I198" i="5"/>
  <c r="I190" i="5"/>
  <c r="I182" i="5"/>
  <c r="I174" i="5"/>
  <c r="I166" i="5"/>
  <c r="I158" i="5"/>
  <c r="I150" i="5"/>
  <c r="I142" i="5"/>
  <c r="I134" i="5"/>
  <c r="I126" i="5"/>
  <c r="I118" i="5"/>
  <c r="I110" i="5"/>
  <c r="I102" i="5"/>
  <c r="I94" i="5"/>
  <c r="I86" i="5"/>
  <c r="I78" i="5"/>
  <c r="I70" i="5"/>
  <c r="I62" i="5"/>
  <c r="I54" i="5"/>
  <c r="I46" i="5"/>
  <c r="I38" i="5"/>
  <c r="I30" i="5"/>
  <c r="I22" i="5"/>
  <c r="I14" i="5"/>
  <c r="I6" i="5"/>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F233" i="2" l="1"/>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D227" i="2"/>
  <c r="D226" i="2"/>
  <c r="D225" i="2"/>
  <c r="D224" i="2"/>
  <c r="D223" i="2"/>
  <c r="D222" i="2"/>
  <c r="D221" i="2"/>
  <c r="D220" i="2"/>
  <c r="D219" i="2"/>
  <c r="D218" i="2"/>
  <c r="D217" i="2"/>
  <c r="D216" i="2"/>
  <c r="D215" i="2"/>
  <c r="D214" i="2"/>
  <c r="D213" i="2"/>
  <c r="D212" i="2"/>
  <c r="D211" i="2"/>
  <c r="D210" i="2"/>
  <c r="D209" i="2"/>
  <c r="D208" i="2"/>
  <c r="D207" i="2"/>
  <c r="D206" i="2"/>
  <c r="D205" i="2"/>
  <c r="D204" i="2"/>
  <c r="D203" i="2"/>
  <c r="D202" i="2"/>
  <c r="D201" i="2"/>
  <c r="D200" i="2"/>
  <c r="D199" i="2"/>
  <c r="D198" i="2"/>
  <c r="D197" i="2"/>
  <c r="D196" i="2"/>
  <c r="D195" i="2"/>
  <c r="D194" i="2"/>
  <c r="D193" i="2"/>
  <c r="D192" i="2"/>
  <c r="D191" i="2"/>
  <c r="D190" i="2"/>
  <c r="D189" i="2"/>
  <c r="D188" i="2"/>
  <c r="D187" i="2"/>
  <c r="D186" i="2"/>
  <c r="D185" i="2"/>
  <c r="D184" i="2"/>
  <c r="D183" i="2"/>
  <c r="D182" i="2"/>
  <c r="D181" i="2"/>
  <c r="D180" i="2"/>
  <c r="D179" i="2"/>
  <c r="D178" i="2"/>
  <c r="D177" i="2"/>
  <c r="D176" i="2"/>
  <c r="D175" i="2"/>
  <c r="D174" i="2"/>
  <c r="D173" i="2"/>
  <c r="D172" i="2"/>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Q172" i="2" l="1"/>
  <c r="Q180" i="2"/>
  <c r="Q188" i="2"/>
  <c r="Q196" i="2"/>
  <c r="Q204" i="2"/>
  <c r="Q212" i="2"/>
  <c r="Q220" i="2"/>
  <c r="Q228" i="2"/>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74" a="1"/>
  <c r="C1" i="74" l="1"/>
  <c r="C1" i="75" a="1"/>
  <c r="C1" i="75" l="1"/>
  <c r="C12" i="74"/>
  <c r="L12" i="74" s="1"/>
  <c r="B27" i="74"/>
  <c r="C27" i="74" s="1"/>
  <c r="L27" i="74" s="1"/>
  <c r="C11" i="74"/>
  <c r="L11" i="74" s="1"/>
  <c r="C16" i="74"/>
  <c r="L16" i="74" s="1"/>
  <c r="B26" i="74"/>
  <c r="C26" i="74" s="1"/>
  <c r="L26" i="74" s="1"/>
  <c r="L1" i="74"/>
  <c r="C10" i="74"/>
  <c r="L10" i="74" s="1"/>
  <c r="C1" i="76" a="1"/>
  <c r="C1" i="76" l="1"/>
  <c r="C12" i="75"/>
  <c r="L12" i="75" s="1"/>
  <c r="L1" i="75"/>
  <c r="B27" i="75"/>
  <c r="C27" i="75" s="1"/>
  <c r="L27" i="75" s="1"/>
  <c r="C11" i="75"/>
  <c r="L11" i="75" s="1"/>
  <c r="B26" i="75"/>
  <c r="C26" i="75" s="1"/>
  <c r="L26" i="75" s="1"/>
  <c r="C16" i="75"/>
  <c r="L16" i="75" s="1"/>
  <c r="C10" i="75"/>
  <c r="L10" i="75" s="1"/>
  <c r="L71" i="74"/>
  <c r="C8" i="74"/>
  <c r="L8" i="74" s="1"/>
  <c r="C7" i="74" a="1"/>
  <c r="C7" i="74" s="1"/>
  <c r="C9" i="74"/>
  <c r="L9" i="74" s="1"/>
  <c r="L4" i="74"/>
  <c r="C1" i="77" a="1"/>
  <c r="C1" i="77" l="1"/>
  <c r="C12" i="76"/>
  <c r="L12" i="76" s="1"/>
  <c r="B27" i="76"/>
  <c r="C27" i="76" s="1"/>
  <c r="L27" i="76" s="1"/>
  <c r="C11" i="76"/>
  <c r="L11" i="76" s="1"/>
  <c r="C16" i="76"/>
  <c r="L16" i="76" s="1"/>
  <c r="C10" i="76"/>
  <c r="L10" i="76" s="1"/>
  <c r="B26" i="76"/>
  <c r="C26" i="76" s="1"/>
  <c r="L26" i="76" s="1"/>
  <c r="L1" i="76"/>
  <c r="L56" i="75"/>
  <c r="C8" i="75"/>
  <c r="L8" i="75" s="1"/>
  <c r="C7" i="75" a="1"/>
  <c r="C7" i="75" s="1"/>
  <c r="C9" i="75"/>
  <c r="L9" i="75" s="1"/>
  <c r="L4" i="75"/>
  <c r="C19" i="74"/>
  <c r="L19" i="74" s="1"/>
  <c r="L7" i="74"/>
  <c r="C1" i="78" a="1"/>
  <c r="C1" i="78" l="1"/>
  <c r="C10" i="77"/>
  <c r="L10" i="77" s="1"/>
  <c r="B26" i="77"/>
  <c r="C26" i="77" s="1"/>
  <c r="L26" i="77" s="1"/>
  <c r="L1" i="77"/>
  <c r="B27" i="77"/>
  <c r="C27" i="77" s="1"/>
  <c r="L27" i="77" s="1"/>
  <c r="C11" i="77"/>
  <c r="L11" i="77" s="1"/>
  <c r="C16" i="77"/>
  <c r="L16" i="77" s="1"/>
  <c r="C12" i="77"/>
  <c r="L12" i="77" s="1"/>
  <c r="L92" i="76"/>
  <c r="C8" i="76"/>
  <c r="L8" i="76" s="1"/>
  <c r="C7" i="76" a="1"/>
  <c r="C7" i="76" s="1"/>
  <c r="C9" i="76"/>
  <c r="L9" i="76" s="1"/>
  <c r="L4" i="76"/>
  <c r="C19" i="75"/>
  <c r="L19" i="75" s="1"/>
  <c r="L7" i="75"/>
  <c r="C1" i="79" a="1"/>
  <c r="C1" i="79" l="1"/>
  <c r="L1" i="78"/>
  <c r="C12" i="78"/>
  <c r="L12" i="78" s="1"/>
  <c r="C11" i="78"/>
  <c r="L11" i="78" s="1"/>
  <c r="C10" i="78"/>
  <c r="L10" i="78" s="1"/>
  <c r="B27" i="78"/>
  <c r="C27" i="78" s="1"/>
  <c r="L27" i="78" s="1"/>
  <c r="B26" i="78"/>
  <c r="C26" i="78" s="1"/>
  <c r="L26" i="78" s="1"/>
  <c r="C16" i="78"/>
  <c r="L16" i="78" s="1"/>
  <c r="L77" i="77"/>
  <c r="L4" i="77"/>
  <c r="C9" i="77"/>
  <c r="L9" i="77" s="1"/>
  <c r="C7" i="77" a="1"/>
  <c r="C7" i="77" s="1"/>
  <c r="C8" i="77"/>
  <c r="L8" i="77" s="1"/>
  <c r="L7" i="76"/>
  <c r="C19" i="76"/>
  <c r="L19" i="76" s="1"/>
  <c r="C1" i="7" a="1"/>
  <c r="C1" i="7" l="1"/>
  <c r="C16" i="7" s="1"/>
  <c r="L16" i="7" s="1"/>
  <c r="B26" i="79"/>
  <c r="C26" i="79" s="1"/>
  <c r="L26" i="79" s="1"/>
  <c r="L1" i="79"/>
  <c r="C12" i="79"/>
  <c r="L12" i="79" s="1"/>
  <c r="B27" i="79"/>
  <c r="C27" i="79" s="1"/>
  <c r="L27" i="79" s="1"/>
  <c r="C11" i="79"/>
  <c r="L11" i="79" s="1"/>
  <c r="C10" i="79"/>
  <c r="L10" i="79" s="1"/>
  <c r="C16" i="79"/>
  <c r="L16" i="79" s="1"/>
  <c r="B27" i="7"/>
  <c r="C27" i="7" s="1"/>
  <c r="L27" i="7" s="1"/>
  <c r="L55" i="78"/>
  <c r="C9" i="78"/>
  <c r="L9" i="78" s="1"/>
  <c r="C8" i="78"/>
  <c r="L8" i="78" s="1"/>
  <c r="L4" i="78"/>
  <c r="C7" i="78" a="1"/>
  <c r="C7" i="78" s="1"/>
  <c r="C19" i="77"/>
  <c r="L19" i="77" s="1"/>
  <c r="L7" i="77"/>
  <c r="C1" i="36" a="1"/>
  <c r="C11" i="7" l="1"/>
  <c r="L11" i="7" s="1"/>
  <c r="B26" i="7"/>
  <c r="C26" i="7" s="1"/>
  <c r="L26" i="7" s="1"/>
  <c r="C1" i="36"/>
  <c r="C10" i="36" s="1"/>
  <c r="L10" i="36" s="1"/>
  <c r="L66" i="79"/>
  <c r="C9" i="79"/>
  <c r="L9" i="79" s="1"/>
  <c r="C8" i="79"/>
  <c r="L8" i="79" s="1"/>
  <c r="L4" i="79"/>
  <c r="C7" i="79" a="1"/>
  <c r="C7" i="79" s="1"/>
  <c r="L1" i="7"/>
  <c r="C12" i="7"/>
  <c r="L12" i="7" s="1"/>
  <c r="C10" i="7"/>
  <c r="L10" i="7" s="1"/>
  <c r="C19" i="78"/>
  <c r="L19" i="78" s="1"/>
  <c r="L7" i="78"/>
  <c r="L94" i="7" l="1"/>
  <c r="C8" i="7"/>
  <c r="L8" i="7" s="1"/>
  <c r="L4" i="7"/>
  <c r="C7" i="7" a="1"/>
  <c r="C7" i="7" s="1"/>
  <c r="C9" i="7"/>
  <c r="L9" i="7" s="1"/>
  <c r="C19" i="79"/>
  <c r="L19" i="79" s="1"/>
  <c r="L7" i="79"/>
  <c r="B27" i="36"/>
  <c r="C27" i="36" s="1"/>
  <c r="L27" i="36" s="1"/>
  <c r="L1" i="36"/>
  <c r="B26" i="36"/>
  <c r="C26" i="36" s="1"/>
  <c r="L26" i="36" s="1"/>
  <c r="C12" i="36"/>
  <c r="L12" i="36" s="1"/>
  <c r="C11" i="36"/>
  <c r="L11" i="36" s="1"/>
  <c r="C16" i="36"/>
  <c r="L16" i="36" s="1"/>
  <c r="L7" i="7" l="1"/>
  <c r="C19" i="7"/>
  <c r="L19" i="7" s="1"/>
  <c r="L102" i="36"/>
  <c r="C7" i="36" a="1"/>
  <c r="C7" i="36" s="1"/>
  <c r="C8" i="36"/>
  <c r="L8" i="36" s="1"/>
  <c r="L4" i="36"/>
  <c r="C9" i="36"/>
  <c r="L9" i="36" s="1"/>
  <c r="C19" i="36" l="1"/>
  <c r="L19" i="36" s="1"/>
  <c r="L7" i="3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9A527E78-6B6A-4555-B7A0-185866F7E49C}">
      <text>
        <r>
          <rPr>
            <b/>
            <sz val="9"/>
            <color indexed="81"/>
            <rFont val="Tahoma"/>
            <family val="2"/>
          </rPr>
          <t>David Baez:</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1FDFABD-533D-4C1F-9B6A-1F7D69A71E6C}">
      <text>
        <r>
          <rPr>
            <b/>
            <sz val="9"/>
            <color indexed="81"/>
            <rFont val="Tahoma"/>
            <family val="2"/>
          </rPr>
          <t>David Baez:</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C504D66-A32C-40D9-BEB1-FA95CFE86A1A}">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0EC881D-EF37-42B0-8D00-B36C2B5E0865}">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9D19806-6250-4A5E-A294-6D8E9185EDD0}">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CBC216A3-11BA-47E7-8FE4-194A2FEE9642}">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CD62E4-5F94-4924-84D3-D46AA39C3AF5}">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<sst xmlns="http://schemas.openxmlformats.org/spreadsheetml/2006/main" count="5295" uniqueCount="1191">
  <si>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</si>
  <si>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</si>
  <si>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</si>
  <si>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</si>
  <si>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</si>
  <si>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</si>
  <si>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</si>
  <si>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</si>
  <si>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</si>
  <si>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</si>
  <si>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</si>
  <si>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</si>
  <si>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</si>
  <si>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</si>
  <si>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</si>
  <si>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</si>
  <si>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</si>
  <si>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</si>
  <si>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</si>
  <si>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</si>
  <si>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</si>
  <si>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</si>
  <si>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</si>
  <si>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</si>
  <si>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</si>
  <si>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</si>
  <si>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</si>
  <si>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</si>
  <si>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</si>
  <si>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</si>
  <si>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</si>
  <si>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</si>
  <si>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</si>
  <si>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</si>
  <si>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</si>
  <si>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</si>
  <si>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</si>
  <si>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</si>
  <si>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</si>
  <si>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</si>
  <si>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</si>
  <si>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</si>
  <si>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</si>
  <si>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</si>
  <si>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</si>
  <si>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</si>
  <si>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</si>
  <si>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</si>
  <si>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</si>
  <si>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</si>
  <si>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</si>
  <si>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</si>
  <si>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</si>
  <si>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</si>
  <si>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</si>
  <si>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</si>
  <si>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</si>
  <si>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</si>
  <si>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</si>
  <si>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</si>
  <si>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</si>
  <si>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</si>
  <si>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</si>
  <si>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</si>
  <si>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</si>
  <si>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</si>
  <si>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</si>
  <si>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</si>
  <si>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</si>
  <si>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</si>
  <si>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</si>
  <si>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</si>
  <si>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</si>
  <si>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</si>
  <si>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</si>
  <si>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</si>
  <si>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</si>
  <si>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</si>
  <si>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</si>
  <si>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</si>
  <si>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</si>
  <si>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</si>
  <si>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</si>
  <si>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</si>
  <si>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</si>
  <si>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</si>
  <si>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</si>
  <si>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</si>
  <si>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</si>
  <si>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</si>
  <si>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</si>
  <si>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</si>
  <si>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</si>
  <si>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</si>
  <si>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</si>
  <si>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</si>
  <si>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</si>
  <si>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</si>
  <si>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</si>
  <si>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</si>
  <si>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</si>
  <si>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</si>
  <si>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</si>
  <si>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</si>
  <si>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</si>
  <si>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</si>
  <si>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</si>
  <si>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</si>
  <si>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</si>
  <si>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</si>
  <si>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</si>
  <si>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</si>
  <si>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</si>
  <si>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</si>
  <si>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</si>
  <si>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</si>
  <si>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</si>
  <si>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</si>
  <si>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</si>
  <si>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</si>
  <si>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</si>
  <si>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</si>
  <si>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</si>
  <si>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</si>
  <si>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</si>
  <si>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</si>
  <si>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</si>
  <si>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</si>
  <si>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</si>
  <si>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</si>
  <si>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</si>
  <si>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</si>
  <si>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</si>
  <si>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</si>
  <si>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</si>
  <si>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</si>
  <si>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</si>
  <si>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</si>
  <si>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</si>
  <si>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</si>
  <si>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</si>
  <si>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</si>
  <si>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</si>
  <si>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</si>
  <si>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</si>
  <si>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</si>
  <si>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</si>
  <si>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</si>
  <si>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</si>
  <si>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</si>
  <si>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</si>
  <si>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</si>
  <si>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</si>
  <si>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</si>
  <si>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</si>
  <si>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</si>
  <si>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</si>
  <si>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</si>
  <si>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</si>
  <si>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</si>
  <si>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</si>
  <si>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</si>
  <si>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</si>
  <si>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</si>
  <si>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</si>
  <si>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</si>
  <si>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</si>
  <si>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</si>
  <si>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</si>
  <si>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</si>
  <si>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</si>
  <si>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</si>
  <si>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</si>
  <si>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</si>
  <si>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</si>
  <si>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</si>
  <si>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</si>
  <si>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</si>
  <si>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</si>
  <si>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</si>
  <si>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</si>
  <si>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</si>
  <si>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</si>
  <si>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</si>
  <si>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</si>
  <si>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</si>
  <si>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</si>
  <si>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</si>
  <si>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</si>
  <si>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</si>
  <si>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</si>
  <si>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</si>
  <si>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</si>
  <si>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</si>
  <si>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</si>
  <si>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</si>
  <si>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</si>
  <si>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</si>
  <si>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</si>
  <si>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</si>
  <si>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</si>
  <si>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</si>
  <si>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</si>
  <si>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</si>
  <si>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</si>
  <si>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</si>
  <si>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</si>
  <si>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</si>
  <si>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</si>
  <si>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</si>
  <si>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</si>
  <si>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</si>
  <si>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</si>
  <si>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</si>
  <si>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</si>
  <si>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</si>
  <si>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</si>
  <si>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</si>
  <si>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</si>
  <si>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</si>
  <si>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</si>
  <si>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</si>
  <si>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</si>
  <si>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</si>
  <si>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</si>
  <si>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</si>
  <si>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</si>
  <si>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</si>
  <si>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</si>
  <si>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</si>
  <si>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</si>
  <si>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</si>
  <si>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</si>
  <si>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</si>
  <si>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</si>
  <si>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</si>
  <si>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</si>
  <si>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</si>
  <si>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</si>
  <si>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</si>
  <si>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</si>
  <si>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</si>
  <si>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</si>
  <si>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</si>
  <si>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</si>
  <si>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</si>
  <si>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</si>
  <si>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</si>
  <si>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</si>
  <si>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</si>
  <si>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</si>
  <si>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</si>
  <si>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</si>
  <si>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</si>
  <si>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</si>
  <si>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</si>
  <si>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</si>
  <si>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</si>
  <si>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</si>
  <si>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</si>
  <si>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</si>
  <si>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</si>
  <si>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</si>
  <si>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</si>
  <si>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</si>
  <si>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</si>
  <si>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</si>
  <si>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</si>
  <si>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</si>
  <si>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</si>
  <si>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</si>
  <si>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</si>
  <si>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</si>
  <si>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</si>
  <si>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</si>
  <si>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</si>
  <si>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</si>
  <si>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</si>
  <si>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</si>
  <si>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</si>
  <si>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</si>
  <si>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</si>
  <si>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</si>
  <si>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</si>
  <si>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</si>
  <si>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</si>
  <si>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</si>
  <si>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</si>
  <si>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</si>
  <si>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</si>
  <si>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</si>
  <si>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</si>
  <si>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</si>
  <si>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</si>
  <si>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</si>
  <si>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</si>
  <si>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</si>
  <si>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</si>
  <si>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</si>
  <si>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</si>
  <si>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</si>
  <si>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</si>
  <si>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</si>
  <si>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</si>
  <si>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</si>
  <si>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</si>
  <si>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</si>
  <si>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</si>
  <si>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</si>
  <si>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</si>
  <si>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</si>
  <si>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</si>
  <si>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</si>
  <si>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</si>
  <si>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</si>
  <si>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</si>
  <si>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</si>
  <si>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</si>
  <si>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</si>
  <si>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</si>
  <si>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</si>
  <si>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</si>
  <si>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</si>
  <si>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</si>
  <si>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</si>
  <si>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</si>
  <si>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</si>
  <si>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</si>
  <si>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</si>
  <si>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</si>
  <si>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</si>
  <si>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</si>
  <si>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</si>
  <si>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</si>
  <si>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</si>
  <si>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</si>
  <si>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</si>
  <si>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</si>
  <si>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</si>
  <si>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</si>
  <si>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</si>
  <si>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</si>
  <si>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</si>
  <si>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</si>
  <si>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</si>
  <si>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</si>
  <si>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</si>
  <si>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</si>
  <si>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</si>
  <si>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</si>
  <si>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</si>
  <si>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</si>
  <si>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</si>
  <si>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</si>
  <si>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</si>
  <si>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</si>
  <si>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</si>
  <si>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</si>
  <si>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</si>
  <si>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</si>
  <si>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</si>
  <si>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</si>
  <si>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</si>
  <si>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</si>
  <si>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</si>
  <si>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</si>
  <si>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</si>
  <si>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</si>
  <si>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</si>
  <si>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</si>
  <si>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</si>
  <si>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</si>
  <si>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</si>
  <si>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</si>
  <si>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</si>
  <si>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</si>
  <si>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</si>
  <si>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</si>
  <si>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</si>
  <si>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</si>
  <si>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</si>
  <si>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</si>
  <si>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</si>
  <si>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</si>
  <si>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</si>
  <si>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</si>
  <si>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</si>
  <si>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</si>
  <si>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</si>
  <si>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</si>
  <si>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</si>
  <si>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</si>
  <si>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</si>
  <si>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</si>
  <si>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</si>
  <si>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</si>
  <si>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</si>
  <si>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</si>
  <si>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</si>
  <si>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</si>
  <si>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</si>
  <si>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</si>
  <si>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</si>
  <si>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</si>
  <si>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</si>
  <si>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</si>
  <si>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</si>
  <si>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</si>
  <si>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</si>
  <si>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</si>
  <si>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</si>
  <si>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</si>
  <si>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</si>
  <si>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</si>
  <si>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</si>
  <si>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</si>
  <si>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</si>
  <si>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</si>
  <si>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</si>
  <si>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</si>
  <si>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</si>
  <si>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</si>
  <si>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</si>
  <si>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</si>
  <si>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</si>
  <si>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</si>
  <si>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</si>
  <si>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</si>
  <si>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</si>
  <si>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</si>
  <si>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</si>
  <si>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</si>
  <si>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</si>
  <si>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</si>
  <si>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</si>
  <si>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</si>
  <si>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</si>
  <si>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</si>
  <si>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</si>
  <si>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</si>
  <si>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</si>
  <si>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</si>
  <si>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</si>
  <si>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</si>
  <si>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</si>
  <si>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</si>
  <si>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</si>
  <si>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</si>
  <si>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</si>
  <si>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</si>
  <si>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</si>
  <si>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</si>
  <si>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</si>
  <si>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</si>
  <si>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</si>
  <si>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</si>
  <si>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</si>
  <si>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</si>
  <si>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</si>
  <si>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</si>
  <si>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</si>
  <si>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</si>
  <si>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</si>
  <si>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</si>
  <si>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</si>
  <si>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</si>
  <si>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</si>
  <si>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</si>
  <si>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</si>
  <si>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</si>
  <si>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</si>
  <si>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</si>
  <si>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</si>
  <si>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</si>
  <si>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</si>
  <si>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</si>
  <si>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</si>
  <si>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</si>
  <si>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</si>
  <si>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</si>
  <si>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</si>
  <si>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</si>
  <si>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</si>
  <si>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</si>
  <si>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</si>
  <si>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</si>
  <si>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</si>
  <si>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</si>
  <si>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</si>
  <si>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</si>
  <si>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</si>
  <si>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</si>
  <si>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</si>
  <si>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</si>
  <si>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</si>
  <si>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</si>
  <si>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</si>
  <si>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</si>
  <si>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</si>
  <si>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</si>
  <si>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</si>
  <si>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</si>
  <si>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</si>
  <si>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</si>
  <si>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</si>
  <si>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</si>
  <si>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</si>
  <si>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</si>
  <si>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</si>
  <si>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</si>
  <si>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</si>
  <si>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</si>
  <si>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</si>
  <si>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</si>
  <si>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</si>
  <si>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</si>
  <si>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</si>
  <si>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</si>
  <si>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</si>
  <si>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</si>
  <si>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</si>
  <si>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</si>
  <si>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</si>
  <si>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</si>
  <si>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</si>
  <si>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</si>
  <si>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</si>
  <si>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</si>
  <si>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</si>
  <si>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</si>
  <si>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</si>
  <si>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</si>
  <si>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</si>
  <si>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</si>
  <si>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</si>
  <si>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</si>
  <si>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</si>
  <si>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</si>
  <si>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</si>
  <si>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</si>
  <si>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</si>
  <si>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</si>
  <si>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</si>
  <si>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</si>
  <si>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</si>
  <si>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</si>
  <si>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</si>
  <si>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</si>
  <si>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escuchadislaslejanas</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</si>
  <si>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</si>
  <si>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</si>
  <si>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</si>
  <si>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</si>
  <si>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</si>
  <si>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</si>
  <si>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</si>
  <si>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</si>
  <si>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</si>
  <si>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</si>
  <si>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</si>
  <si>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</si>
  <si>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</si>
  <si>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</si>
  <si>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</si>
  <si>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</si>
  <si>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</si>
  <si>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</si>
  <si>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</si>
  <si>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</si>
  <si>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</si>
  <si>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</si>
  <si>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</si>
  <si>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</si>
  <si>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</si>
  <si>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</si>
  <si>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</si>
  <si>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</si>
  <si>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</si>
  <si>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</si>
  <si>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</si>
  <si>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</si>
  <si>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</si>
  <si>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</si>
  <si>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</si>
  <si>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</si>
  <si>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</si>
  <si>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</si>
  <si>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</si>
  <si>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</si>
  <si>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</si>
  <si>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</si>
  <si>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</si>
  <si>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</si>
  <si>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</si>
  <si>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</si>
  <si>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</si>
  <si>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</si>
  <si>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</si>
  <si>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</si>
  <si>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</si>
  <si>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</si>
  <si>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</si>
  <si>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</si>
  <si>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</si>
  <si>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</si>
  <si>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</si>
  <si>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</si>
  <si>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</si>
  <si>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</si>
  <si>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</si>
  <si>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</si>
  <si>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</si>
  <si>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</si>
  <si>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</si>
  <si>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</si>
  <si>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</si>
  <si>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</si>
  <si>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</si>
  <si>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</si>
  <si>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</si>
  <si>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</si>
  <si>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</si>
  <si>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</si>
  <si>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</si>
  <si>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</si>
  <si>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</si>
  <si>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</si>
  <si>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</si>
  <si>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</si>
  <si>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</si>
  <si>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</si>
  <si>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</si>
  <si>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</si>
  <si>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</si>
  <si>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</si>
  <si>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</si>
  <si>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</si>
  <si>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</si>
  <si>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</si>
  <si>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</si>
  <si>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</si>
  <si>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</si>
  <si>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</si>
  <si>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</si>
  <si>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</si>
  <si>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</si>
  <si>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</si>
  <si>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</si>
  <si>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</si>
  <si>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</si>
  <si>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</si>
  <si>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</si>
  <si>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</si>
  <si>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</si>
  <si>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</si>
  <si>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</si>
  <si>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</si>
  <si>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</si>
  <si>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</si>
  <si>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</si>
  <si>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</si>
  <si>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</si>
  <si>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</si>
  <si>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</si>
  <si>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</si>
  <si>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</si>
  <si>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</si>
  <si>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</si>
  <si>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</si>
  <si>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</si>
  <si>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</si>
  <si>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</si>
  <si>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</si>
  <si>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</si>
  <si>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</si>
  <si>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</si>
  <si>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</si>
  <si>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</si>
  <si>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</si>
  <si>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</si>
  <si>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</si>
  <si>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</si>
  <si>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</si>
  <si>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</si>
  <si>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</si>
  <si>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</si>
  <si>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</si>
  <si>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</si>
  <si>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</si>
  <si>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</si>
  <si>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</si>
  <si>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</si>
  <si>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</si>
  <si>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</si>
  <si>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</si>
  <si>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</si>
  <si>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</si>
  <si>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</si>
  <si>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</si>
  <si>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</si>
  <si>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</si>
  <si>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</si>
  <si>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</si>
  <si>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</si>
  <si>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</si>
  <si>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</si>
  <si>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</si>
  <si>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</si>
  <si>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</si>
  <si>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</si>
  <si>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</si>
  <si>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</si>
  <si>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</si>
  <si>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</si>
  <si>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</si>
  <si>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</si>
  <si>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</si>
  <si>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</si>
  <si>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</si>
  <si>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</si>
  <si>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</si>
  <si>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</si>
  <si>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</si>
  <si>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</si>
  <si>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</si>
  <si>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</si>
  <si>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</si>
  <si>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</si>
  <si>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</si>
  <si>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</si>
  <si>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</si>
  <si>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</si>
  <si>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</si>
  <si>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</si>
  <si>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</si>
  <si>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</si>
  <si>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</si>
  <si>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</si>
  <si>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</si>
  <si>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</si>
  <si>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</si>
  <si>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</si>
  <si>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</si>
  <si>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</si>
  <si>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</si>
  <si>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</si>
  <si>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</si>
  <si>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</si>
  <si>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</si>
  <si>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</si>
  <si>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</si>
  <si>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</si>
  <si>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</si>
  <si>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</si>
  <si>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</si>
  <si>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</si>
  <si>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</si>
  <si>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</si>
  <si>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</si>
  <si>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</si>
  <si>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</si>
  <si>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</si>
  <si>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</si>
  <si>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</si>
  <si>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</si>
  <si>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</si>
  <si>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</si>
  <si>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</si>
  <si>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</si>
  <si>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</si>
  <si>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</si>
  <si>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</si>
  <si>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</si>
  <si>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</si>
  <si>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</si>
  <si>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</si>
  <si>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</si>
  <si>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</si>
  <si>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</si>
  <si>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</si>
  <si>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</si>
  <si>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</si>
  <si>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</si>
  <si>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</si>
  <si>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</si>
  <si>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</si>
  <si>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</si>
  <si>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</si>
  <si>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</si>
  <si>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</si>
  <si>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</si>
  <si>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</si>
  <si>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</si>
  <si>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</si>
  <si>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</si>
  <si>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</si>
  <si>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</si>
  <si>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</si>
  <si>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</si>
  <si>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</si>
  <si>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</si>
  <si>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</si>
  <si>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</si>
  <si>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</si>
  <si>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</si>
  <si>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</si>
  <si>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</si>
  <si>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</si>
  <si>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</si>
  <si>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</si>
  <si>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</si>
  <si>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</si>
  <si>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</si>
  <si>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</si>
  <si>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</si>
  <si>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</si>
  <si>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</si>
  <si>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</si>
  <si>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</si>
  <si>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</si>
  <si>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</si>
  <si>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</si>
  <si>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</si>
  <si>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</si>
  <si>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</si>
  <si>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</si>
  <si>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</si>
  <si>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</si>
  <si>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</si>
  <si>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</si>
  <si>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</si>
  <si>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</si>
  <si>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</si>
  <si>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</si>
  <si>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</si>
  <si>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</si>
  <si>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</si>
  <si>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</si>
  <si>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</si>
  <si>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</si>
  <si>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</si>
  <si>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</si>
  <si>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</si>
  <si>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</si>
  <si>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</si>
  <si>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</si>
  <si>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</si>
  <si>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</si>
  <si>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</si>
  <si>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</si>
  <si>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</si>
  <si>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</si>
  <si>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</si>
  <si>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</si>
  <si>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</si>
  <si>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</si>
  <si>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</si>
  <si>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</si>
  <si>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</si>
  <si>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</si>
  <si>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</si>
  <si>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</si>
  <si>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</si>
  <si>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</si>
  <si>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</si>
  <si>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</si>
  <si>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</si>
  <si>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</si>
  <si>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</si>
  <si>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</si>
  <si>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</si>
  <si>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</si>
  <si>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</si>
  <si>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</si>
  <si>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</si>
  <si>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</si>
  <si>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</si>
  <si>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</si>
  <si>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</si>
  <si>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</si>
  <si>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</si>
  <si>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</si>
  <si>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</si>
  <si>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</si>
  <si>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</si>
  <si>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</si>
  <si>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</si>
  <si>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</si>
  <si>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</si>
  <si>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</si>
  <si>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</si>
  <si>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</si>
  <si>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</si>
  <si>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</si>
  <si>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</si>
  <si>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</si>
  <si>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</si>
  <si>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</si>
  <si>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</si>
  <si>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</si>
  <si>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</si>
  <si>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</si>
  <si>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</si>
  <si>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</si>
  <si>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</si>
  <si>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</si>
  <si>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</si>
  <si>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</si>
  <si>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</si>
  <si>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</si>
  <si>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</si>
  <si>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</si>
  <si>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</si>
  <si>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</si>
  <si>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</si>
  <si>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</si>
  <si>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</si>
  <si>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</si>
  <si>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</si>
  <si>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</si>
  <si>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</si>
  <si>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</si>
  <si>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</si>
  <si>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</si>
  <si>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</si>
  <si>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</si>
  <si>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</si>
  <si>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</si>
  <si>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</si>
  <si>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</si>
  <si>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</si>
  <si>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</si>
  <si>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</si>
  <si>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</si>
  <si>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</si>
  <si>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</si>
  <si>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</si>
  <si>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</si>
  <si>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</si>
  <si>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</si>
  <si>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</si>
  <si>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</si>
  <si>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</si>
  <si>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</si>
  <si>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</si>
  <si>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</si>
  <si>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</si>
  <si>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</si>
  <si>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</si>
  <si>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</si>
  <si>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</si>
  <si>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</si>
  <si>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</si>
  <si>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</si>
  <si>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</si>
  <si>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</si>
  <si>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</si>
  <si>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</si>
  <si>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</si>
  <si>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</si>
  <si>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</si>
  <si>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</si>
  <si>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</si>
  <si>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</si>
  <si>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</si>
  <si>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</si>
  <si>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</si>
  <si>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</si>
  <si>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</si>
  <si>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</si>
  <si>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</si>
  <si>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</si>
  <si>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</si>
  <si>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</si>
  <si>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</si>
  <si>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</si>
  <si>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</si>
  <si>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</si>
  <si>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</si>
  <si>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</si>
  <si>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</si>
  <si>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</si>
  <si>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</si>
  <si>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</si>
  <si>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</si>
  <si>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</si>
  <si>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</si>
  <si>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</si>
  <si>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</si>
  <si>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</si>
  <si>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</si>
  <si>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</si>
  <si>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</si>
  <si>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</si>
  <si>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</si>
  <si>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</si>
  <si>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</si>
  <si>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</si>
  <si>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</si>
  <si>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</si>
  <si>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</si>
  <si>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</si>
  <si>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</si>
  <si>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</si>
  <si>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</si>
  <si>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</si>
  <si>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</si>
  <si>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</si>
  <si>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</si>
  <si>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</si>
  <si>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</si>
  <si>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</si>
  <si>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</si>
  <si>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</si>
  <si>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</si>
  <si>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Sol</t>
  </si>
  <si>
    <t>html</t>
  </si>
  <si>
    <t>MARIA, MADRE MÍA</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</si>
  <si>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</si>
  <si>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</si>
  <si>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</si>
  <si>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</si>
  <si>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</si>
  <si>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El necio piensa que Dios no existe</t>
  </si>
  <si>
    <t>EL COMBATE ESCATOLÓGICO</t>
  </si>
  <si>
    <t>EL ESPÍRITU DEL SEÑOR ESTÁ SOBR</t>
  </si>
  <si>
    <t>EL JACAL DE LOS PASTORES</t>
  </si>
  <si>
    <t>EL LAGARERO</t>
  </si>
  <si>
    <t>EL MESÍAS LEÓN</t>
  </si>
  <si>
    <t>EL NECIO PIENSA QUE DIOS NO EXI</t>
  </si>
  <si>
    <t>EL PUEBLO QUE CAMINABA EN LAS T</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</si>
  <si>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</si>
  <si>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</si>
  <si>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</si>
  <si>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</si>
  <si>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</si>
  <si>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</si>
  <si>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</si>
  <si>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</si>
  <si>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</si>
  <si>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 xml:space="preserve">ESCÓNDEME EN LO OCULTO DE </t>
  </si>
  <si>
    <t>escondemeenloocultodetutienda</t>
  </si>
  <si>
    <t>Escóndeme en lo oculto de tu tienda</t>
  </si>
  <si>
    <t>MARIA, MADRE MÍA (2)</t>
  </si>
  <si>
    <t>boceto</t>
  </si>
  <si>
    <t>Este es el día en que actuó el Señor</t>
  </si>
  <si>
    <t>esteeseldiaenqueactuoelsenor</t>
  </si>
  <si>
    <t>Re</t>
  </si>
  <si>
    <t>Do</t>
  </si>
  <si>
    <t>as r1</t>
  </si>
  <si>
    <t>.</t>
  </si>
  <si>
    <t>Si♭</t>
  </si>
  <si>
    <t>Rem</t>
  </si>
  <si>
    <t>PROCLAMA MI ALMA</t>
  </si>
  <si>
    <t>LA GRANDEZA DEL SEÑOR,</t>
  </si>
  <si>
    <t>SE ALEGRA MI ESPÍRITU</t>
  </si>
  <si>
    <t>EN DIOS MI SALVADOR.</t>
  </si>
  <si>
    <t>Desde ahora me felicitarán</t>
  </si>
  <si>
    <t>todas las generaciones.</t>
  </si>
  <si>
    <t>DESDE AHORA ME FELICITARÁN</t>
  </si>
  <si>
    <t>TODAS LAS GENERACIONES.</t>
  </si>
  <si>
    <t>Porque el Poderoso</t>
  </si>
  <si>
    <t>ha hecho grandes cosas en mí,</t>
  </si>
  <si>
    <t>su nombre es santo.</t>
  </si>
  <si>
    <t>PORQUE EL PODEROSO</t>
  </si>
  <si>
    <t>HA HECHO GRANDES COSAS EN MÍ,</t>
  </si>
  <si>
    <t>SU NOMBRE ES SANTO.</t>
  </si>
  <si>
    <t>Él hace proezas con su brazo:</t>
  </si>
  <si>
    <t>dispersa a los soberbios de corazón.</t>
  </si>
  <si>
    <t>ÉL HACE PROEZAS CON SU BRAZO:</t>
  </si>
  <si>
    <t>DISPERSA A LOS SOBERBIOS DE CORAZÓN.</t>
  </si>
  <si>
    <t>Derriba a los poderosos</t>
  </si>
  <si>
    <t>y ensalza a los humildes.</t>
  </si>
  <si>
    <t>LOS HAMBRIENTOS</t>
  </si>
  <si>
    <t>COLMA DE BIENES</t>
  </si>
  <si>
    <t>Y A LOS RICOS DESPIDE VACÍOS.</t>
  </si>
  <si>
    <t>Auxilia a Israel, su siervo,</t>
  </si>
  <si>
    <t>acordándose de la misericordia.</t>
  </si>
  <si>
    <t>AUXILIA A ISRAEL, SU SIERVO,</t>
  </si>
  <si>
    <t>ACORDÁNDOSE DE LA MISERICORDIA.</t>
  </si>
  <si>
    <t>Como lo había prometido</t>
  </si>
  <si>
    <t>en favor de Abraham.</t>
  </si>
  <si>
    <t>COMO LO HABÍA PROMETIDO</t>
  </si>
  <si>
    <t>EN FAVOR DE ABRAHAM.</t>
  </si>
  <si>
    <t>MARÍA, CASA DE BENDICIÓN,</t>
  </si>
  <si>
    <t>SALUD DE NUESTRO SIGLO,</t>
  </si>
  <si>
    <t>MORADA TERRESTRE DEL HUMILDE.</t>
  </si>
  <si>
    <t>has visto que nos faltaba el vino;</t>
  </si>
  <si>
    <t>que nuestra fiesta no era fiesta,</t>
  </si>
  <si>
    <t>que nuestra vida no era vida,</t>
  </si>
  <si>
    <t>porque la muerte reinaba en nosotros.</t>
  </si>
  <si>
    <t>MARÍA, CASA DE BENDICIÓN,...</t>
  </si>
  <si>
    <t>Y tú nos has llevado hasta tu Hijo,</t>
  </si>
  <si>
    <t>nos has enseñado a obedecerle</t>
  </si>
  <si>
    <t>Solm</t>
  </si>
  <si>
    <t>y a hacer todo lo que nos diga Él,</t>
  </si>
  <si>
    <t>para que transforme nuestra agua en vino nuevo.</t>
  </si>
  <si>
    <t>¡VICTORIA! ¡VICTORIA!</t>
  </si>
  <si>
    <t>¡VIDA ETERNA EN CRISTO RESUCITADO!</t>
  </si>
  <si>
    <t>Aleluya, alelú, aleluya.</t>
  </si>
  <si>
    <t>ALELUYA,ALELÚ,ALELUYA.</t>
  </si>
  <si>
    <t>Tú, como en Caná de Galilea,</t>
  </si>
  <si>
    <t>MARÍA DE JASNA GÓRA</t>
  </si>
  <si>
    <t>MARIA, SANCTA MARIA</t>
  </si>
  <si>
    <t>MATER ABSCONDITA,</t>
  </si>
  <si>
    <t>AT SEMPER SOLICITA;</t>
  </si>
  <si>
    <t>TU, REDEMPTORIS MATER,</t>
  </si>
  <si>
    <t>ORA PRO NOBIS.</t>
  </si>
  <si>
    <t>Surge como Débora,</t>
  </si>
  <si>
    <t>sálvanos como Judit,</t>
  </si>
  <si>
    <t>canta como Ana,</t>
  </si>
  <si>
    <t>intercede como Ester.</t>
  </si>
  <si>
    <t>Madre del Cielo,</t>
  </si>
  <si>
    <t>enséñanos a seguir las huellas de Cristo,</t>
  </si>
  <si>
    <t>las huellas del Siervo,</t>
  </si>
  <si>
    <t>del humilde Hijo,</t>
  </si>
  <si>
    <t>de la humilde Madre,</t>
  </si>
  <si>
    <t>de la siempre Virgen María.</t>
  </si>
  <si>
    <t>as red</t>
  </si>
  <si>
    <t>«Mujer, he ahí a tu hijo,</t>
  </si>
  <si>
    <t>he ahí a tu hijo, he ahí a tu hijo</t>
  </si>
  <si>
    <t>ahí tienes a tu hijo.</t>
  </si>
  <si>
    <t>Ahí tienes a tu Madre,</t>
  </si>
  <si>
    <t>ahí tienes a tu Madre».</t>
  </si>
  <si>
    <t>MARÍA, MADRE MÍA,</t>
  </si>
  <si>
    <t>MARÍA, MADRE NUESTRA:</t>
  </si>
  <si>
    <t>VEN A VIVIR CONMIGO,</t>
  </si>
  <si>
    <t>VEN A MI CASA.</t>
  </si>
  <si>
    <t>Y ENSÉÑANOS A AMAR A TU HIJO</t>
  </si>
  <si>
    <t>Fa</t>
  </si>
  <si>
    <t>maj7</t>
  </si>
  <si>
    <t>COMO LO HAS AMADO TÚ,</t>
  </si>
  <si>
    <t>COMO LO HAS AMADO TÚ.</t>
  </si>
  <si>
    <t>«Tengo sed, tengo sed,</t>
  </si>
  <si>
    <t>todo se ha cumplido, todo se ha cumplido,</t>
  </si>
  <si>
    <t>todo se ha cumplido».</t>
  </si>
  <si>
    <t>Llegaron, pues, los soldados,</t>
  </si>
  <si>
    <t>y viendo que estaba muerto</t>
  </si>
  <si>
    <t>no le quebraron las piernas,</t>
  </si>
  <si>
    <t>mas uno de los soldados</t>
  </si>
  <si>
    <t>le atravesó el costado con la lanza</t>
  </si>
  <si>
    <t>y al instante salió sangre y agua,</t>
  </si>
  <si>
    <t>sangre y agua.</t>
  </si>
  <si>
    <t>TÚ ERES MADRE DE LA IGLESIA,</t>
  </si>
  <si>
    <t>QUE NACE DEL COSTADO DE CRISTO</t>
  </si>
  <si>
    <t>COMO ESPOSA, NUEVA EVA.</t>
  </si>
  <si>
    <t>MARÍA, MADRE MÍA</t>
  </si>
  <si>
    <t>María, pequeña María,</t>
  </si>
  <si>
    <t>Fa#</t>
  </si>
  <si>
    <t>tú eres la brisa suave de Elías,</t>
  </si>
  <si>
    <t>Mim6</t>
  </si>
  <si>
    <t>el susurro del Espíritu de Dios.</t>
  </si>
  <si>
    <t>Tú eres la zarza ardiente de Moisés</t>
  </si>
  <si>
    <t>que llevas al Señor y no te consumes.</t>
  </si>
  <si>
    <t>La7</t>
  </si>
  <si>
    <t>Tú eres Hel lugar junto a mí»</t>
  </si>
  <si>
    <t>que mostró el Señor a Moisés,</t>
  </si>
  <si>
    <t>tú eres la hendidura de la roca</t>
  </si>
  <si>
    <t>que Dios cubre con su mano</t>
  </si>
  <si>
    <t>mientras que pasa su gloria.</t>
  </si>
  <si>
    <t>VENGA EL SEÑOR CON NOSOTROS,</t>
  </si>
  <si>
    <t>SI HEMOS HALLADO GRACIA A SUS OJOS.</t>
  </si>
  <si>
    <t>ES CIERTO QUE SOMOS PECADORES,</t>
  </si>
  <si>
    <t>MAS RUEGA TÚ POR NOSOTROS,</t>
  </si>
  <si>
    <t>Y SEREMOS SU PUEBLO Y SU HEREDAD.</t>
  </si>
  <si>
    <t>hija de Jerusalén,</t>
  </si>
  <si>
    <t>Madre de todos los pueblos,</t>
  </si>
  <si>
    <t>Virgen de Nazaret.</t>
  </si>
  <si>
    <t>Tú eres la nube del desierto</t>
  </si>
  <si>
    <t>que protege la marcha de Israel,</t>
  </si>
  <si>
    <t>tú eres la tienda de la reunión,</t>
  </si>
  <si>
    <t>el arca que lleva la alianza,</t>
  </si>
  <si>
    <t>el Santuario de la gloria del Señor.</t>
  </si>
  <si>
    <t>m6</t>
  </si>
  <si>
    <t>VENGA EL SEÑOR CON NOSOTROS</t>
  </si>
  <si>
    <t>¡María, Madre del camino ardiente!</t>
  </si>
  <si>
    <t>Tú nos libras del fuego de las pasiones</t>
  </si>
  <si>
    <t>con el rocío de tu intercesión,</t>
  </si>
  <si>
    <t>tú nos libras del fuego de las pasiones</t>
  </si>
  <si>
    <t>con el rocío de tu intercesión.</t>
  </si>
  <si>
    <t>¡HUMILDE MARÍA, TODA INMACULADA,</t>
  </si>
  <si>
    <t>ÁNGEL DE LA GUARDA DEL TERCER MILENIO;</t>
  </si>
  <si>
    <t>LUGAR DE TODAS LAS GRACIAS;</t>
  </si>
  <si>
    <t>IMAGEN DE LA VIRTUD;</t>
  </si>
  <si>
    <t>TU BELLEZA CANTA LA JERUSALÉN CELESTE!</t>
  </si>
  <si>
    <t>¡Tú nos has mostrado el camino!</t>
  </si>
  <si>
    <t>Bajo la cruz nos has recibido,</t>
  </si>
  <si>
    <t>Madre del camino ardiente;</t>
  </si>
  <si>
    <t>bajo la cruz nos has recibido:</t>
  </si>
  <si>
    <t>¡cómo decir no a tu Hijo sufriente!</t>
  </si>
  <si>
    <t>¡HUMILDE MARÍA, TODA INMACULADA,...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</si>
</sst>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48"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26"/>
      <color theme="0"/>
      <name val="Aptos Narrow"/>
      <family val="2"/>
      <scheme val="minor"/>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s>
  <fills count="24">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3">
    <xf numFmtId="0" fontId="0" fillId="0" borderId="0"/>
    <xf numFmtId="0" fontId="10" fillId="0" borderId="0" applyNumberFormat="0" applyFill="0" applyBorder="0" applyAlignment="0" applyProtection="0"/>
    <xf numFmtId="0" fontId="18" fillId="19" borderId="5" applyNumberFormat="0" applyAlignment="0" applyProtection="0"/>
  </cellStyleXfs>
  <cellXfs count="117">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22" fontId="14" fillId="18" borderId="3" xfId="0" applyNumberFormat="1" applyFont="1" applyFill="1" applyBorder="1" applyAlignment="1">
      <alignment vertical="center"/>
    </xf>
    <xf numFmtId="0" fontId="15" fillId="17" borderId="4" xfId="1" applyFont="1" applyFill="1" applyBorder="1" applyAlignment="1">
      <alignment horizontal="center"/>
    </xf>
    <xf numFmtId="0" fontId="16" fillId="2" borderId="4" xfId="1" applyFont="1" applyFill="1" applyBorder="1" applyAlignment="1">
      <alignment horizontal="center"/>
    </xf>
    <xf numFmtId="0" fontId="21" fillId="18" borderId="0" xfId="0" applyFont="1" applyFill="1"/>
    <xf numFmtId="0" fontId="22" fillId="0" borderId="0" xfId="0" applyFont="1" applyAlignment="1">
      <alignment horizontal="center" vertical="center"/>
    </xf>
    <xf numFmtId="0" fontId="23" fillId="18" borderId="0" xfId="1" applyFont="1" applyFill="1" applyAlignment="1">
      <alignment horizontal="center" vertical="center"/>
    </xf>
    <xf numFmtId="0" fontId="22" fillId="0" borderId="0" xfId="0" applyFont="1" applyAlignment="1">
      <alignment vertical="center"/>
    </xf>
    <xf numFmtId="0" fontId="0" fillId="0" borderId="0" xfId="0" applyAlignment="1">
      <alignment horizontal="center"/>
    </xf>
    <xf numFmtId="0" fontId="24" fillId="0" borderId="0" xfId="0" applyFont="1"/>
    <xf numFmtId="164" fontId="25" fillId="0" borderId="0" xfId="1" applyNumberFormat="1" applyFont="1" applyFill="1" applyBorder="1" applyAlignment="1">
      <alignment vertical="center"/>
    </xf>
    <xf numFmtId="0" fontId="26" fillId="0" borderId="0" xfId="0" applyFont="1" applyAlignment="1">
      <alignment vertical="center"/>
    </xf>
    <xf numFmtId="0" fontId="27" fillId="0" borderId="0" xfId="0" applyFont="1" applyAlignment="1">
      <alignment vertical="center"/>
    </xf>
    <xf numFmtId="0" fontId="28" fillId="0" borderId="0" xfId="0" applyFont="1" applyAlignment="1">
      <alignment horizontal="left" vertical="center"/>
    </xf>
    <xf numFmtId="0" fontId="0" fillId="2" borderId="0" xfId="0" applyFill="1"/>
    <xf numFmtId="0" fontId="30" fillId="2" borderId="0" xfId="0" applyFont="1" applyFill="1" applyAlignment="1">
      <alignment vertical="center"/>
    </xf>
    <xf numFmtId="0" fontId="31" fillId="0" borderId="0" xfId="0" applyFont="1"/>
    <xf numFmtId="0" fontId="32" fillId="0" borderId="1" xfId="0" applyFont="1" applyBorder="1" applyAlignment="1">
      <alignment horizontal="center" vertical="center"/>
    </xf>
    <xf numFmtId="0" fontId="32" fillId="20" borderId="1" xfId="0" applyFont="1" applyFill="1" applyBorder="1" applyAlignment="1">
      <alignment horizontal="center" vertical="center"/>
    </xf>
    <xf numFmtId="0" fontId="32" fillId="4" borderId="1" xfId="0" applyFont="1" applyFill="1" applyBorder="1" applyAlignment="1">
      <alignment horizontal="center" vertical="center"/>
    </xf>
    <xf numFmtId="0" fontId="33" fillId="0" borderId="0" xfId="0" applyFont="1" applyAlignment="1">
      <alignment horizontal="left" vertical="center"/>
    </xf>
    <xf numFmtId="0" fontId="21" fillId="0" borderId="0" xfId="0" applyFont="1" applyAlignment="1">
      <alignment horizontal="center" vertical="center"/>
    </xf>
    <xf numFmtId="0" fontId="34" fillId="2" borderId="6" xfId="0" applyFont="1" applyFill="1" applyBorder="1" applyAlignment="1">
      <alignment horizontal="center" vertical="center"/>
    </xf>
    <xf numFmtId="0" fontId="21" fillId="0" borderId="7" xfId="0" applyFont="1" applyBorder="1" applyAlignment="1">
      <alignment horizontal="center" vertical="center"/>
    </xf>
    <xf numFmtId="0" fontId="34" fillId="2" borderId="0" xfId="0" applyFont="1" applyFill="1" applyAlignment="1">
      <alignment horizontal="center" vertical="center"/>
    </xf>
    <xf numFmtId="0" fontId="21" fillId="0" borderId="8" xfId="0" applyFont="1" applyBorder="1" applyAlignment="1">
      <alignment horizontal="center" vertical="center"/>
    </xf>
    <xf numFmtId="0" fontId="34" fillId="2" borderId="9" xfId="0" applyFont="1" applyFill="1" applyBorder="1" applyAlignment="1">
      <alignment horizontal="center" vertical="center"/>
    </xf>
    <xf numFmtId="0" fontId="35" fillId="0" borderId="0" xfId="2" applyFont="1" applyFill="1" applyBorder="1" applyAlignment="1">
      <alignment horizontal="center" vertical="center"/>
    </xf>
    <xf numFmtId="0" fontId="36" fillId="21" borderId="10" xfId="0" applyFont="1" applyFill="1" applyBorder="1" applyAlignment="1">
      <alignment horizontal="center" vertical="center"/>
    </xf>
    <xf numFmtId="0" fontId="36" fillId="21" borderId="0" xfId="0" applyFont="1" applyFill="1" applyAlignment="1">
      <alignment horizontal="center" vertical="center"/>
    </xf>
    <xf numFmtId="0" fontId="36" fillId="21" borderId="11" xfId="0" applyFont="1" applyFill="1" applyBorder="1" applyAlignment="1">
      <alignment horizontal="center" vertical="center"/>
    </xf>
    <xf numFmtId="0" fontId="34" fillId="2" borderId="12" xfId="0" applyFont="1" applyFill="1" applyBorder="1" applyAlignment="1">
      <alignment horizontal="center" vertical="center"/>
    </xf>
    <xf numFmtId="0" fontId="34" fillId="2" borderId="7" xfId="0" applyFont="1" applyFill="1" applyBorder="1" applyAlignment="1">
      <alignment horizontal="center" vertical="center"/>
    </xf>
    <xf numFmtId="0" fontId="34" fillId="2" borderId="8" xfId="0" applyFont="1" applyFill="1" applyBorder="1" applyAlignment="1">
      <alignment horizontal="center" vertical="center"/>
    </xf>
    <xf numFmtId="0" fontId="34" fillId="22" borderId="12" xfId="0" applyFont="1" applyFill="1" applyBorder="1" applyAlignment="1">
      <alignment horizontal="center" vertical="center"/>
    </xf>
    <xf numFmtId="0" fontId="36" fillId="21" borderId="13" xfId="0" applyFont="1" applyFill="1" applyBorder="1" applyAlignment="1">
      <alignment horizontal="center" vertical="center"/>
    </xf>
    <xf numFmtId="0" fontId="37" fillId="20" borderId="1" xfId="0" applyFont="1" applyFill="1" applyBorder="1" applyAlignment="1">
      <alignment horizontal="center" vertical="center"/>
    </xf>
    <xf numFmtId="0" fontId="37" fillId="4" borderId="1" xfId="0" applyFont="1" applyFill="1" applyBorder="1" applyAlignment="1">
      <alignment horizontal="center" vertical="center"/>
    </xf>
    <xf numFmtId="0" fontId="31" fillId="9" borderId="0" xfId="0" applyFont="1" applyFill="1"/>
    <xf numFmtId="0" fontId="32" fillId="9" borderId="0" xfId="0" applyFont="1" applyFill="1" applyAlignment="1">
      <alignment horizontal="center" vertical="center"/>
    </xf>
    <xf numFmtId="0" fontId="38" fillId="9" borderId="0" xfId="0" applyFont="1" applyFill="1" applyAlignment="1">
      <alignment horizontal="left" vertical="center"/>
    </xf>
    <xf numFmtId="0" fontId="31" fillId="2" borderId="0" xfId="0" applyFont="1" applyFill="1"/>
    <xf numFmtId="0" fontId="31" fillId="2" borderId="0" xfId="0" applyFont="1" applyFill="1" applyAlignment="1">
      <alignment horizontal="center" vertical="center"/>
    </xf>
    <xf numFmtId="0" fontId="41" fillId="0" borderId="0" xfId="0" applyFont="1" applyAlignment="1">
      <alignment horizontal="left" vertical="center"/>
    </xf>
    <xf numFmtId="0" fontId="42" fillId="2" borderId="14" xfId="0" applyFont="1" applyFill="1" applyBorder="1" applyAlignment="1">
      <alignment horizontal="center"/>
    </xf>
    <xf numFmtId="0" fontId="42" fillId="2" borderId="0" xfId="0" applyFont="1" applyFill="1" applyAlignment="1">
      <alignment horizontal="center" vertical="center"/>
    </xf>
    <xf numFmtId="0" fontId="43" fillId="2" borderId="0" xfId="0" applyFont="1" applyFill="1" applyAlignment="1">
      <alignment horizontal="left" vertical="center"/>
    </xf>
    <xf numFmtId="0" fontId="42" fillId="20" borderId="15" xfId="0" applyFont="1" applyFill="1" applyBorder="1"/>
    <xf numFmtId="0" fontId="44" fillId="20" borderId="0" xfId="0" applyFont="1" applyFill="1" applyAlignment="1">
      <alignment horizontal="center" vertical="center"/>
    </xf>
    <xf numFmtId="0" fontId="43" fillId="20" borderId="0" xfId="0" applyFont="1" applyFill="1" applyAlignment="1">
      <alignment horizontal="left" vertical="center"/>
    </xf>
    <xf numFmtId="0" fontId="42" fillId="2" borderId="15" xfId="0" applyFont="1" applyFill="1" applyBorder="1"/>
    <xf numFmtId="0" fontId="45" fillId="2" borderId="16" xfId="0" applyFont="1" applyFill="1" applyBorder="1" applyAlignment="1">
      <alignment horizontal="center" vertical="center"/>
    </xf>
    <xf numFmtId="0" fontId="44" fillId="2" borderId="16" xfId="0" applyFont="1" applyFill="1" applyBorder="1" applyAlignment="1">
      <alignment horizontal="center" vertical="center"/>
    </xf>
    <xf numFmtId="0" fontId="43" fillId="2" borderId="17" xfId="0" applyFont="1" applyFill="1" applyBorder="1" applyAlignment="1">
      <alignment horizontal="left" vertical="center"/>
    </xf>
    <xf numFmtId="0" fontId="45" fillId="2" borderId="1" xfId="0" applyFont="1" applyFill="1" applyBorder="1" applyAlignment="1">
      <alignment horizontal="center" vertical="center"/>
    </xf>
    <xf numFmtId="0" fontId="44" fillId="2" borderId="1" xfId="0" applyFont="1" applyFill="1" applyBorder="1" applyAlignment="1">
      <alignment horizontal="center" vertical="center"/>
    </xf>
    <xf numFmtId="0" fontId="45" fillId="2" borderId="18" xfId="0" applyFont="1" applyFill="1" applyBorder="1" applyAlignment="1">
      <alignment horizontal="center" vertical="center"/>
    </xf>
    <xf numFmtId="0" fontId="44" fillId="2" borderId="18" xfId="0" applyFont="1" applyFill="1" applyBorder="1" applyAlignment="1">
      <alignment horizontal="center" vertical="center"/>
    </xf>
    <xf numFmtId="0" fontId="42" fillId="20" borderId="19" xfId="0" applyFont="1" applyFill="1" applyBorder="1"/>
    <xf numFmtId="0" fontId="43"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5" fillId="20" borderId="0" xfId="0" applyFont="1" applyFill="1" applyAlignment="1">
      <alignment horizontal="center" vertical="center"/>
    </xf>
    <xf numFmtId="0" fontId="42" fillId="20" borderId="0" xfId="0" applyFont="1" applyFill="1"/>
    <xf numFmtId="0" fontId="46" fillId="23" borderId="0" xfId="0" applyFont="1" applyFill="1"/>
    <xf numFmtId="0" fontId="47" fillId="0" borderId="0" xfId="0" applyFont="1" applyAlignment="1">
      <alignment vertical="center"/>
    </xf>
    <xf numFmtId="0" fontId="18" fillId="0" borderId="0" xfId="2" applyFill="1" applyBorder="1"/>
    <xf numFmtId="0" fontId="0" fillId="0" borderId="0" xfId="0" applyAlignment="1">
      <alignment wrapText="1"/>
    </xf>
    <xf numFmtId="0" fontId="2" fillId="5" borderId="0" xfId="0" applyFont="1" applyFill="1" applyAlignment="1">
      <alignment horizontal="center"/>
    </xf>
    <xf numFmtId="0" fontId="21" fillId="2" borderId="0" xfId="0" applyFont="1" applyFill="1" applyAlignment="1">
      <alignment horizontal="center" vertical="center"/>
    </xf>
    <xf numFmtId="0" fontId="21" fillId="2" borderId="7" xfId="0" applyFont="1" applyFill="1" applyBorder="1" applyAlignment="1">
      <alignment horizontal="center" vertical="center"/>
    </xf>
    <xf numFmtId="0" fontId="21" fillId="2" borderId="8" xfId="0" applyFont="1" applyFill="1" applyBorder="1" applyAlignment="1">
      <alignment horizontal="center" vertical="center"/>
    </xf>
    <xf numFmtId="0" fontId="35" fillId="2" borderId="0" xfId="2" applyFont="1" applyFill="1" applyBorder="1" applyAlignment="1">
      <alignment horizontal="center" vertical="center"/>
    </xf>
    <xf numFmtId="0" fontId="36" fillId="2" borderId="10" xfId="0" applyFont="1" applyFill="1" applyBorder="1" applyAlignment="1">
      <alignment horizontal="center" vertical="center"/>
    </xf>
    <xf numFmtId="0" fontId="36" fillId="2" borderId="0" xfId="0" applyFont="1" applyFill="1" applyAlignment="1">
      <alignment horizontal="center" vertical="center"/>
    </xf>
    <xf numFmtId="0" fontId="36" fillId="2" borderId="11" xfId="0" applyFont="1" applyFill="1" applyBorder="1" applyAlignment="1">
      <alignment horizontal="center" vertical="center"/>
    </xf>
    <xf numFmtId="0" fontId="36" fillId="2" borderId="13" xfId="0" applyFont="1" applyFill="1" applyBorder="1" applyAlignment="1">
      <alignment horizontal="center" vertical="center"/>
    </xf>
    <xf numFmtId="0" fontId="32" fillId="0" borderId="21" xfId="0" applyFont="1" applyBorder="1" applyAlignment="1">
      <alignment horizontal="center" vertical="center"/>
    </xf>
    <xf numFmtId="0" fontId="31" fillId="0" borderId="9" xfId="0" applyFont="1" applyBorder="1"/>
    <xf numFmtId="22" fontId="13" fillId="18" borderId="3" xfId="0" applyNumberFormat="1" applyFont="1" applyFill="1" applyBorder="1" applyAlignment="1">
      <alignment horizontal="center" vertical="center"/>
    </xf>
    <xf numFmtId="22" fontId="14" fillId="18" borderId="3" xfId="0" applyNumberFormat="1" applyFont="1" applyFill="1" applyBorder="1" applyAlignment="1">
      <alignment horizontal="center" vertical="center"/>
    </xf>
    <xf numFmtId="0" fontId="9" fillId="0" borderId="0" xfId="0" applyFont="1" applyAlignment="1">
      <alignment horizontal="left" vertical="top" wrapText="1"/>
    </xf>
  </cellXfs>
  <cellStyles count="3">
    <cellStyle name="Hyperlink" xfId="1" builtinId="8"/>
    <cellStyle name="Input" xfId="2" builtinId="20"/>
    <cellStyle name="Normal" xfId="0" builtinId="0"/>
  </cellStyles>
  <dxfs count="19">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85725</xdr:rowOff>
        </xdr:from>
        <xdr:to>
          <xdr:col>0</xdr:col>
          <xdr:colOff>361950</xdr:colOff>
          <xdr:row>0</xdr:row>
          <xdr:rowOff>314325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47625</xdr:rowOff>
        </xdr:from>
        <xdr:to>
          <xdr:col>0</xdr:col>
          <xdr:colOff>523875</xdr:colOff>
          <xdr:row>0</xdr:row>
          <xdr:rowOff>276225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1171575</xdr:colOff>
          <xdr:row>0</xdr:row>
          <xdr:rowOff>200025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561975</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352425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1</xdr:col>
          <xdr:colOff>552450</xdr:colOff>
          <xdr:row>0</xdr:row>
          <xdr:rowOff>276225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600-0000012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155279A-080B-4CA1-8553-EBECEE1966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58C10A5-8A8A-409C-AF86-0DCD8FB734C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66675</xdr:rowOff>
        </xdr:from>
        <xdr:to>
          <xdr:col>8</xdr:col>
          <xdr:colOff>323850</xdr:colOff>
          <xdr:row>0</xdr:row>
          <xdr:rowOff>781050</xdr:rowOff>
        </xdr:to>
        <xdr:sp macro="" textlink="">
          <xdr:nvSpPr>
            <xdr:cNvPr id="124929" name="Button 1" hidden="1">
              <a:extLst>
                <a:ext uri="{63B3BB69-23CF-44E3-9099-C40C66FF867C}">
                  <a14:compatExt spid="_x0000_s124929"/>
                </a:ext>
                <a:ext uri="{FF2B5EF4-FFF2-40B4-BE49-F238E27FC236}">
                  <a16:creationId xmlns:a16="http://schemas.microsoft.com/office/drawing/2014/main" id="{00000000-0008-0000-0700-000001E8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69225E3-4135-4C8D-923F-21F5535E9DD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D481AAA-2C8E-4411-A454-9A4CB789DFE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66675</xdr:rowOff>
        </xdr:from>
        <xdr:to>
          <xdr:col>8</xdr:col>
          <xdr:colOff>323850</xdr:colOff>
          <xdr:row>0</xdr:row>
          <xdr:rowOff>781050</xdr:rowOff>
        </xdr:to>
        <xdr:sp macro="" textlink="">
          <xdr:nvSpPr>
            <xdr:cNvPr id="125953" name="Button 1" hidden="1">
              <a:extLst>
                <a:ext uri="{63B3BB69-23CF-44E3-9099-C40C66FF867C}">
                  <a14:compatExt spid="_x0000_s125953"/>
                </a:ext>
                <a:ext uri="{FF2B5EF4-FFF2-40B4-BE49-F238E27FC236}">
                  <a16:creationId xmlns:a16="http://schemas.microsoft.com/office/drawing/2014/main" id="{00000000-0008-0000-0800-000001EC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1580DC5-8E74-4478-B0AB-0CBE1A6D007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B0B9F2A-7C3E-4B45-95F6-AEA9B28DA03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66675</xdr:rowOff>
        </xdr:from>
        <xdr:to>
          <xdr:col>8</xdr:col>
          <xdr:colOff>323850</xdr:colOff>
          <xdr:row>0</xdr:row>
          <xdr:rowOff>781050</xdr:rowOff>
        </xdr:to>
        <xdr:sp macro="" textlink="">
          <xdr:nvSpPr>
            <xdr:cNvPr id="126977" name="Button 1" hidden="1">
              <a:extLst>
                <a:ext uri="{63B3BB69-23CF-44E3-9099-C40C66FF867C}">
                  <a14:compatExt spid="_x0000_s126977"/>
                </a:ext>
                <a:ext uri="{FF2B5EF4-FFF2-40B4-BE49-F238E27FC236}">
                  <a16:creationId xmlns:a16="http://schemas.microsoft.com/office/drawing/2014/main" id="{00000000-0008-0000-0900-000001F0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E69D367-504A-4F4A-8EB9-02509357171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4A08B01-7591-43B0-8C80-837916DD5A3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130049" name="Button 1" hidden="1">
              <a:extLst>
                <a:ext uri="{63B3BB69-23CF-44E3-9099-C40C66FF867C}">
                  <a14:compatExt spid="_x0000_s130049"/>
                </a:ext>
                <a:ext uri="{FF2B5EF4-FFF2-40B4-BE49-F238E27FC236}">
                  <a16:creationId xmlns:a16="http://schemas.microsoft.com/office/drawing/2014/main" id="{00000000-0008-0000-0A00-000001FC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8C598DD-B909-43B9-807B-AA145BC8324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5F237321-19A4-4254-9085-D6A6FED10BD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134145" name="Button 1" hidden="1">
              <a:extLst>
                <a:ext uri="{63B3BB69-23CF-44E3-9099-C40C66FF867C}">
                  <a14:compatExt spid="_x0000_s134145"/>
                </a:ext>
                <a:ext uri="{FF2B5EF4-FFF2-40B4-BE49-F238E27FC236}">
                  <a16:creationId xmlns:a16="http://schemas.microsoft.com/office/drawing/2014/main" id="{00000000-0008-0000-0B00-0000010C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1F21351-8232-4349-90F9-8258DC57299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F4FF3D4-CAB0-4ED2-953F-4F12AFD417C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135169" name="Button 1" hidden="1">
              <a:extLst>
                <a:ext uri="{63B3BB69-23CF-44E3-9099-C40C66FF867C}">
                  <a14:compatExt spid="_x0000_s135169"/>
                </a:ext>
                <a:ext uri="{FF2B5EF4-FFF2-40B4-BE49-F238E27FC236}">
                  <a16:creationId xmlns:a16="http://schemas.microsoft.com/office/drawing/2014/main" id="{00000000-0008-0000-0C00-00000110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D00-0000032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F626C6D-D3DE-432D-9397-75E6C9EB2FC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B512728-544D-4235-A617-080DA01C238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0E00-000001E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18"/>
    <tableColumn id="3" xr3:uid="{ADBA58FD-0429-4D57-B7D3-AC6D7A799AFD}" name="Cantos" dataDxfId="17"/>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P233">
    <sortCondition ref="A2:A233"/>
  </sortState>
  <tableColumns count="16">
    <tableColumn id="1" xr3:uid="{374678EF-9B1C-4843-B58E-7AC4C8C33AB8}" name="pg" dataDxfId="16"/>
    <tableColumn id="2" xr3:uid="{61304003-6C37-4876-9E01-52AAFEE1502D}" name="ID" dataDxfId="15"/>
    <tableColumn id="3" xr3:uid="{46AD0CF9-9F35-4E11-A80E-B6931C340B6E}" name="Cantos" dataDxfId="14"/>
    <tableColumn id="14" xr3:uid="{2F838586-06C5-49D6-9770-AEF72BDBAFDF}" name="Subtitulo" dataDxfId="13"/>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12"/>
    <tableColumn id="12" xr3:uid="{FA0FAC69-D1C8-4EC4-808F-0E06F2EB0620}" name="Moments" dataDxfId="11">
      <calculatedColumnFormula>"""" &amp; _xlfn.TEXTJOIN(""",""",TRUE,Table223[[#This Row],[Categoria1]:[Categoria7]]) &amp; """"</calculatedColumnFormula>
    </tableColumn>
    <tableColumn id="15" xr3:uid="{B1CD2D35-41ED-4CB2-8C93-8B0B2DAEF2A7}" name="Content" dataDxfId="10"/>
    <tableColumn id="16" xr3:uid="{F964B80D-903A-48A9-99DB-BE282D0613F1}" name="CATEGORIA8" dataDxfId="9">
      <calculatedColumnFormula>"""" &amp; _xlfn.TEXTJOIN(""",""",TRUE,Table223[[#This Row],[Categoria]:[Categoria7]]) &amp; """"</calculatedColumnFormula>
    </tableColumn>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8"/>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calculatedColumnFormula>_xlfn.CONCAT("""/resucito/src/index.html?canto=",VLOOKUP(B3,'Index Web'!A$3:N$234,13,FALSE),"""")</calculatedColumnFormula>
    </tableColumn>
    <tableColumn id="14" xr3:uid="{4DF9EE73-E079-4879-9881-92C06EC854B5}" name="content"/>
    <tableColumn id="15" xr3:uid="{31FF46B9-0C3A-4460-A69C-057DE317833E}" name="content8" dataDxfId="7">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6"/>
    <tableColumn id="2" xr3:uid="{4FB9CD12-D9BF-4BB5-9C1C-DB7D977D5610}" name="id"/>
    <tableColumn id="17" xr3:uid="{C88D8CC7-A07B-4975-9C8A-0AB461DFEFD1}" name="NameNoSpace" dataDxfId="5">
      <calculatedColumnFormula>_xlfn.CONCAT("""",VLOOKUP(B3,'Index Web'!A$3:O$234,13,FALSE),"""",",")</calculatedColumnFormula>
    </tableColumn>
    <tableColumn id="5" xr3:uid="{19F27E10-5766-4AF0-AFA2-4D6B65192336}" name="titulo" dataDxfId="4">
      <calculatedColumnFormula>_xlfn.CONCAT("""titulo""",": ","""",VLOOKUP(B3,'Index Web'!A$3:L$234,3,FALSE),"""",",")</calculatedColumnFormula>
    </tableColumn>
    <tableColumn id="7" xr3:uid="{D7DB8BA2-4BAE-4EF4-8D6B-863949C200C5}" name="salmo" dataDxfId="3">
      <calculatedColumnFormula>_xlfn.CONCAT("""salmo""",": ","""",VLOOKUP(B3,'Index Web'!A$3:L$234,4,FALSE),"""",",")</calculatedColumnFormula>
    </tableColumn>
    <tableColumn id="8" xr3:uid="{D7FA7BF8-5643-46F4-A3A0-4F10CBCBABA4}" name="Letras" dataDxfId="2">
      <calculatedColumnFormula>_xlfn.CONCAT("""letra""",": ","""",Table46[[#This Row],[Pg]],"|",VLOOKUP(B3,'Index Web'!A$3:O$234,15,FALSE)," ",VLOOKUP(B3,'Index Web'!A$3:O$234,13,FALSE),"""",",")</calculatedColumnFormula>
    </tableColumn>
    <tableColumn id="9" xr3:uid="{5FFA4A0A-9793-475A-82C7-EC35DDF546F2}" name="URL" dataDxfId="1">
      <calculatedColumnFormula>_xlfn.CONCAT("""archivo""",": ","""/resucito/src/index.html?canto=",VLOOKUP(B3,'Index Web'!A$3:N$234,13,FALSE),"""","}," )</calculatedColumnFormula>
    </tableColumn>
    <tableColumn id="18" xr3:uid="{6382534F-A5A4-41B1-8CBD-A9F185BC6028}" name="Contenido del Codigo" dataDxfId="0">
      <calculatedColumnFormula>_xlfn.CONCAT(Table46[[#This Row],[id]:[URL]])</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3.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2.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4.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5.xml"/><Relationship Id="rId4" Type="http://schemas.openxmlformats.org/officeDocument/2006/relationships/ctrlProp" Target="../ctrlProps/ctrlProp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7.xml"/><Relationship Id="rId4" Type="http://schemas.openxmlformats.org/officeDocument/2006/relationships/ctrlProp" Target="../ctrlProps/ctrlProp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8.xml"/><Relationship Id="rId4" Type="http://schemas.openxmlformats.org/officeDocument/2006/relationships/ctrlProp" Target="../ctrlProps/ctrlProp1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9.xml"/><Relationship Id="rId4" Type="http://schemas.openxmlformats.org/officeDocument/2006/relationships/ctrlProp" Target="../ctrlProps/ctrlProp1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10.xml"/><Relationship Id="rId4" Type="http://schemas.openxmlformats.org/officeDocument/2006/relationships/ctrlProp" Target="../ctrlProps/ctrlProp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workbookViewId="0">
      <selection activeCell="A3" sqref="A3"/>
    </sheetView>
  </sheetViews>
  <sheetFormatPr defaultRowHeight="15" x14ac:dyDescent="0.25"/>
  <cols>
    <col min="1" max="1" width="102.5703125" customWidth="1"/>
  </cols>
  <sheetData>
    <row r="1" spans="1:1" ht="42" customHeight="1" x14ac:dyDescent="0.25">
      <c r="A1" s="102" t="s">
        <v>1019</v>
      </c>
    </row>
    <row r="3" spans="1:1" ht="60" x14ac:dyDescent="0.25">
      <c r="A3" s="102" t="s">
        <v>1020</v>
      </c>
    </row>
    <row r="5" spans="1:1" x14ac:dyDescent="0.25">
      <c r="A5" t="s">
        <v>1021</v>
      </c>
    </row>
    <row r="6" spans="1:1" ht="75" x14ac:dyDescent="0.25">
      <c r="A6" s="102" t="s">
        <v>1022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topLeftCell="A10" zoomScaleNormal="130" zoomScaleSheetLayoutView="100" workbookViewId="0">
      <selection activeCell="A26" sqref="A26"/>
    </sheetView>
  </sheetViews>
  <sheetFormatPr defaultRowHeight="15" x14ac:dyDescent="0.25"/>
  <cols>
    <col min="1" max="1" width="59" bestFit="1" customWidth="1"/>
    <col min="2" max="2" width="53.85546875" bestFit="1" customWidth="1"/>
    <col min="3" max="3" width="27.28515625" bestFit="1" customWidth="1"/>
    <col min="4" max="8" width="26.7109375" customWidth="1"/>
  </cols>
  <sheetData>
    <row r="1" spans="1:8" ht="132" customHeight="1" x14ac:dyDescent="0.6">
      <c r="A1" s="35"/>
      <c r="B1" s="114" t="str" cm="1">
        <f t="array" aca="1" ref="B1" ca="1">MID(CELL("filename", B1), FIND("]", CELL("filename", B1)) + 1, 255)</f>
        <v>Indice</v>
      </c>
      <c r="C1" s="114"/>
      <c r="D1" s="114"/>
      <c r="E1" s="114"/>
      <c r="F1" s="36"/>
      <c r="G1" s="115"/>
      <c r="H1" s="115"/>
    </row>
    <row r="2" spans="1:8" ht="26.1" customHeight="1" x14ac:dyDescent="0.45">
      <c r="A2" s="37" t="s">
        <v>1018</v>
      </c>
      <c r="B2" s="37"/>
      <c r="C2" s="37"/>
      <c r="D2" s="37"/>
      <c r="E2" s="37"/>
      <c r="F2" s="38"/>
      <c r="G2" s="38"/>
      <c r="H2" s="38"/>
    </row>
    <row r="3" spans="1:8" ht="26.1" customHeight="1" x14ac:dyDescent="0.45">
      <c r="A3" s="37" t="s">
        <v>975</v>
      </c>
      <c r="B3" s="37"/>
      <c r="C3" s="37"/>
      <c r="D3" s="37"/>
      <c r="E3" s="37"/>
      <c r="F3" s="38"/>
      <c r="G3" s="38"/>
      <c r="H3" s="38"/>
    </row>
    <row r="4" spans="1:8" ht="26.1" customHeight="1" x14ac:dyDescent="0.45">
      <c r="A4" s="37" t="s">
        <v>976</v>
      </c>
      <c r="B4" s="37"/>
      <c r="C4" s="37"/>
      <c r="D4" s="37"/>
      <c r="E4" s="37"/>
      <c r="F4" s="38"/>
      <c r="G4" s="38"/>
      <c r="H4" s="38"/>
    </row>
    <row r="5" spans="1:8" ht="26.1" customHeight="1" x14ac:dyDescent="0.45">
      <c r="A5" s="37" t="s">
        <v>977</v>
      </c>
      <c r="B5" s="37"/>
      <c r="C5" s="37"/>
      <c r="D5" s="37"/>
      <c r="E5" s="37"/>
      <c r="F5" s="38"/>
      <c r="G5" s="38"/>
      <c r="H5" s="38"/>
    </row>
    <row r="6" spans="1:8" ht="26.1" customHeight="1" x14ac:dyDescent="0.45">
      <c r="A6" s="37" t="s">
        <v>978</v>
      </c>
      <c r="B6" s="37"/>
      <c r="C6" s="37"/>
      <c r="D6" s="37"/>
      <c r="E6" s="37"/>
      <c r="F6" s="38"/>
      <c r="G6" s="38"/>
      <c r="H6" s="38"/>
    </row>
    <row r="7" spans="1:8" ht="26.1" customHeight="1" x14ac:dyDescent="0.45">
      <c r="A7" s="37" t="s">
        <v>1016</v>
      </c>
      <c r="B7" s="37"/>
      <c r="C7" s="37"/>
      <c r="D7" s="37"/>
      <c r="E7" s="37"/>
      <c r="F7" s="38"/>
      <c r="G7" s="38"/>
      <c r="H7" s="38"/>
    </row>
    <row r="8" spans="1:8" ht="26.1" customHeight="1" x14ac:dyDescent="0.45">
      <c r="A8" s="37" t="s">
        <v>1024</v>
      </c>
      <c r="B8" s="37"/>
      <c r="C8" s="37"/>
      <c r="D8" s="37"/>
      <c r="E8" s="37"/>
      <c r="F8" s="38"/>
      <c r="G8" s="38"/>
      <c r="H8" s="38"/>
    </row>
    <row r="9" spans="1:8" ht="26.1" customHeight="1" x14ac:dyDescent="0.45">
      <c r="A9" s="37" t="s">
        <v>1025</v>
      </c>
      <c r="B9" s="37"/>
      <c r="C9" s="37"/>
      <c r="D9" s="37"/>
      <c r="E9" s="37"/>
      <c r="F9" s="38"/>
      <c r="G9" s="38"/>
      <c r="H9" s="38"/>
    </row>
    <row r="10" spans="1:8" ht="26.1" customHeight="1" x14ac:dyDescent="0.45">
      <c r="A10" s="37" t="s">
        <v>1026</v>
      </c>
      <c r="B10" s="37"/>
      <c r="C10" s="37"/>
      <c r="D10" s="37"/>
      <c r="E10" s="38"/>
      <c r="F10" s="38"/>
      <c r="G10" s="38"/>
      <c r="H10" s="38"/>
    </row>
    <row r="11" spans="1:8" ht="26.1" customHeight="1" x14ac:dyDescent="0.45">
      <c r="A11" s="37" t="s">
        <v>1027</v>
      </c>
      <c r="B11" s="37"/>
      <c r="C11" s="37"/>
      <c r="D11" s="37"/>
      <c r="E11" s="38"/>
      <c r="F11" s="38"/>
      <c r="G11" s="38"/>
      <c r="H11" s="38"/>
    </row>
    <row r="12" spans="1:8" ht="26.1" customHeight="1" x14ac:dyDescent="0.45">
      <c r="A12" s="37" t="s">
        <v>1028</v>
      </c>
      <c r="B12" s="37"/>
      <c r="C12" s="37"/>
      <c r="D12" s="37"/>
      <c r="E12" s="38"/>
      <c r="F12" s="38"/>
      <c r="G12" s="38"/>
      <c r="H12" s="38"/>
    </row>
    <row r="13" spans="1:8" ht="26.1" customHeight="1" x14ac:dyDescent="0.45">
      <c r="A13" s="37" t="s">
        <v>1029</v>
      </c>
      <c r="B13" s="37"/>
      <c r="C13" s="37"/>
      <c r="D13" s="37"/>
      <c r="E13" s="38"/>
      <c r="F13" s="38"/>
      <c r="G13" s="38"/>
      <c r="H13" s="38"/>
    </row>
    <row r="14" spans="1:8" ht="26.1" customHeight="1" x14ac:dyDescent="0.45">
      <c r="A14" s="37" t="s">
        <v>1030</v>
      </c>
      <c r="B14" s="37"/>
      <c r="C14" s="37"/>
      <c r="D14" s="37"/>
      <c r="E14" s="38"/>
      <c r="F14" s="38"/>
      <c r="G14" s="38"/>
      <c r="H14" s="38"/>
    </row>
    <row r="15" spans="1:8" ht="26.1" customHeight="1" x14ac:dyDescent="0.45">
      <c r="A15" s="37" t="s">
        <v>1031</v>
      </c>
      <c r="B15" s="37"/>
      <c r="C15" s="37"/>
      <c r="D15" s="37"/>
      <c r="E15" s="38"/>
      <c r="F15" s="38"/>
      <c r="G15" s="38"/>
      <c r="H15" s="38"/>
    </row>
    <row r="16" spans="1:8" ht="26.1" customHeight="1" x14ac:dyDescent="0.45">
      <c r="A16" s="37" t="s">
        <v>1032</v>
      </c>
      <c r="B16" s="37"/>
      <c r="C16" s="37"/>
      <c r="D16" s="37"/>
      <c r="E16" s="38"/>
      <c r="F16" s="38"/>
      <c r="G16" s="38"/>
      <c r="H16" s="38"/>
    </row>
    <row r="17" spans="1:8" ht="26.1" customHeight="1" x14ac:dyDescent="0.45">
      <c r="A17" s="37" t="s">
        <v>1033</v>
      </c>
      <c r="B17" s="37"/>
      <c r="C17" s="37"/>
      <c r="D17" s="37"/>
      <c r="E17" s="38"/>
      <c r="F17" s="38"/>
      <c r="G17" s="38"/>
      <c r="H17" s="38"/>
    </row>
    <row r="18" spans="1:8" ht="26.1" customHeight="1" x14ac:dyDescent="0.45">
      <c r="A18" s="37" t="s">
        <v>1034</v>
      </c>
      <c r="B18" s="37"/>
      <c r="C18" s="37"/>
      <c r="D18" s="37"/>
      <c r="E18" s="38"/>
      <c r="F18" s="38"/>
      <c r="G18" s="38"/>
      <c r="H18" s="38"/>
    </row>
    <row r="19" spans="1:8" ht="26.1" customHeight="1" x14ac:dyDescent="0.45">
      <c r="A19" s="37" t="s">
        <v>1035</v>
      </c>
      <c r="B19" s="37"/>
      <c r="C19" s="37"/>
      <c r="D19" s="37"/>
      <c r="E19" s="38"/>
      <c r="F19" s="38"/>
      <c r="G19" s="38"/>
      <c r="H19" s="38"/>
    </row>
    <row r="20" spans="1:8" ht="24" x14ac:dyDescent="0.45">
      <c r="A20" s="37" t="s">
        <v>1036</v>
      </c>
      <c r="B20" s="37"/>
      <c r="C20" s="37"/>
      <c r="D20" s="37"/>
      <c r="E20" s="37"/>
      <c r="F20" s="37"/>
      <c r="G20" s="37"/>
      <c r="H20" s="37"/>
    </row>
    <row r="21" spans="1:8" ht="24" x14ac:dyDescent="0.45">
      <c r="A21" s="37" t="s">
        <v>1037</v>
      </c>
      <c r="B21" s="37"/>
      <c r="C21" s="37"/>
      <c r="D21" s="37"/>
      <c r="E21" s="37"/>
      <c r="F21" s="37"/>
      <c r="G21" s="37"/>
      <c r="H21" s="37"/>
    </row>
    <row r="22" spans="1:8" ht="24" x14ac:dyDescent="0.45">
      <c r="A22" s="37" t="s">
        <v>1038</v>
      </c>
      <c r="B22" s="37"/>
      <c r="C22" s="37"/>
      <c r="D22" s="37"/>
      <c r="E22" s="37"/>
      <c r="F22" s="37"/>
      <c r="G22" s="37"/>
      <c r="H22" s="37"/>
    </row>
    <row r="23" spans="1:8" ht="24" x14ac:dyDescent="0.45">
      <c r="A23" s="37" t="s">
        <v>1039</v>
      </c>
      <c r="B23" s="37"/>
      <c r="C23" s="37"/>
      <c r="D23" s="37"/>
      <c r="E23" s="37"/>
      <c r="F23" s="37"/>
      <c r="G23" s="37"/>
      <c r="H23" s="37"/>
    </row>
    <row r="24" spans="1:8" ht="24" x14ac:dyDescent="0.45">
      <c r="A24" s="37" t="s">
        <v>1040</v>
      </c>
      <c r="B24" s="37"/>
      <c r="C24" s="37"/>
      <c r="D24" s="37"/>
      <c r="E24" s="37"/>
      <c r="F24" s="37"/>
      <c r="G24" s="37"/>
      <c r="H24" s="37"/>
    </row>
    <row r="25" spans="1:8" ht="24" x14ac:dyDescent="0.45">
      <c r="A25" s="37" t="s">
        <v>1043</v>
      </c>
      <c r="B25" s="37"/>
      <c r="C25" s="37"/>
      <c r="D25" s="37"/>
      <c r="E25" s="37"/>
      <c r="F25" s="37"/>
      <c r="G25" s="37"/>
      <c r="H25" s="37"/>
    </row>
    <row r="26" spans="1:8" ht="24" x14ac:dyDescent="0.45">
      <c r="A26" s="37" t="s">
        <v>1017</v>
      </c>
      <c r="B26" s="37"/>
      <c r="C26" s="37"/>
      <c r="D26" s="37"/>
      <c r="E26" s="37"/>
      <c r="F26" s="37"/>
      <c r="G26" s="37"/>
      <c r="H26" s="37"/>
    </row>
    <row r="27" spans="1:8" ht="24" x14ac:dyDescent="0.45">
      <c r="A27" s="37" t="s">
        <v>1044</v>
      </c>
      <c r="B27" s="37"/>
      <c r="C27" s="37"/>
      <c r="D27" s="37"/>
      <c r="E27" s="37"/>
      <c r="F27" s="37"/>
      <c r="G27" s="37"/>
      <c r="H27" s="37"/>
    </row>
    <row r="28" spans="1:8" ht="24" x14ac:dyDescent="0.45">
      <c r="A28" s="37"/>
      <c r="B28" s="37"/>
      <c r="C28" s="37"/>
      <c r="D28" s="37"/>
      <c r="E28" s="37"/>
      <c r="F28" s="37"/>
      <c r="G28" s="37"/>
      <c r="H28" s="37"/>
    </row>
    <row r="29" spans="1:8" ht="24" x14ac:dyDescent="0.45">
      <c r="A29" s="37"/>
      <c r="B29" s="37"/>
      <c r="C29" s="37"/>
      <c r="D29" s="37"/>
      <c r="E29" s="37"/>
      <c r="F29" s="37"/>
      <c r="G29" s="37"/>
      <c r="H29" s="37"/>
    </row>
    <row r="30" spans="1:8" ht="24" x14ac:dyDescent="0.45">
      <c r="A30" s="37"/>
      <c r="B30" s="37"/>
      <c r="C30" s="37"/>
      <c r="D30" s="37"/>
      <c r="E30" s="37"/>
      <c r="F30" s="37"/>
      <c r="G30" s="37"/>
      <c r="H30" s="37"/>
    </row>
    <row r="31" spans="1:8" ht="24" x14ac:dyDescent="0.45">
      <c r="A31" s="37"/>
      <c r="B31" s="37"/>
      <c r="C31" s="37"/>
      <c r="D31" s="37"/>
      <c r="E31" s="37"/>
      <c r="F31" s="37"/>
      <c r="G31" s="37"/>
      <c r="H31" s="37"/>
    </row>
    <row r="32" spans="1:8" ht="24" x14ac:dyDescent="0.45">
      <c r="A32" s="37"/>
      <c r="B32" s="37"/>
      <c r="C32" s="37"/>
      <c r="D32" s="37"/>
      <c r="E32" s="37"/>
      <c r="F32" s="37"/>
      <c r="G32" s="37"/>
      <c r="H32" s="37"/>
    </row>
    <row r="33" spans="1:8" ht="24" x14ac:dyDescent="0.45">
      <c r="A33" s="37"/>
      <c r="B33" s="37"/>
      <c r="C33" s="37"/>
      <c r="D33" s="37"/>
      <c r="E33" s="37"/>
      <c r="F33" s="37"/>
      <c r="G33" s="37"/>
      <c r="H33" s="37"/>
    </row>
    <row r="34" spans="1:8" ht="24" x14ac:dyDescent="0.45">
      <c r="A34" s="37"/>
      <c r="B34" s="37"/>
      <c r="C34" s="37"/>
      <c r="D34" s="37"/>
      <c r="E34" s="37"/>
      <c r="F34" s="37"/>
      <c r="G34" s="37"/>
      <c r="H34" s="37"/>
    </row>
    <row r="35" spans="1:8" ht="24" x14ac:dyDescent="0.45">
      <c r="A35" s="37"/>
      <c r="B35" s="37"/>
      <c r="C35" s="37"/>
      <c r="D35" s="37"/>
      <c r="E35" s="37"/>
      <c r="F35" s="37"/>
      <c r="G35" s="37"/>
      <c r="H35" s="37"/>
    </row>
    <row r="36" spans="1:8" ht="24" x14ac:dyDescent="0.45">
      <c r="A36" s="37"/>
      <c r="B36" s="37"/>
      <c r="C36" s="37"/>
      <c r="D36" s="37"/>
      <c r="E36" s="37"/>
      <c r="F36" s="37"/>
      <c r="G36" s="37"/>
      <c r="H36" s="37"/>
    </row>
    <row r="37" spans="1:8" ht="24" x14ac:dyDescent="0.45">
      <c r="A37" s="37"/>
      <c r="B37" s="37"/>
      <c r="C37" s="37"/>
      <c r="D37" s="37"/>
      <c r="E37" s="37"/>
      <c r="F37" s="37"/>
      <c r="G37" s="37"/>
      <c r="H37" s="37"/>
    </row>
    <row r="38" spans="1:8" ht="24" x14ac:dyDescent="0.45">
      <c r="A38" s="37"/>
      <c r="B38" s="37"/>
      <c r="C38" s="37"/>
      <c r="D38" s="37"/>
      <c r="E38" s="37"/>
      <c r="F38" s="37"/>
      <c r="G38" s="37"/>
      <c r="H38" s="37"/>
    </row>
    <row r="39" spans="1:8" ht="24" x14ac:dyDescent="0.45">
      <c r="A39" s="37"/>
      <c r="B39" s="37"/>
      <c r="C39" s="37"/>
      <c r="D39" s="37"/>
      <c r="E39" s="37"/>
      <c r="F39" s="37"/>
      <c r="G39" s="37"/>
      <c r="H39" s="37"/>
    </row>
    <row r="40" spans="1:8" ht="24" x14ac:dyDescent="0.45">
      <c r="A40" s="37"/>
      <c r="B40" s="37"/>
      <c r="C40" s="37"/>
      <c r="D40" s="37"/>
      <c r="E40" s="37"/>
      <c r="F40" s="37"/>
      <c r="G40" s="37"/>
      <c r="H40" s="37"/>
    </row>
  </sheetData>
  <mergeCells count="2">
    <mergeCell ref="B1:E1"/>
    <mergeCell ref="G1:H1"/>
  </mergeCells>
  <hyperlinks>
    <hyperlink ref="A2" location="'code'!A3" display="'code'!A3" xr:uid="{D35A5F70-0EE5-41E8-A67E-C48175FE12BE}"/>
    <hyperlink ref="A3" location="'Index'!A3" display="'Index'!A3" xr:uid="{C16F7F51-F6A7-4E62-9A24-702DC21E80FD}"/>
    <hyperlink ref="A4" location="'Index Web'!A3" display="'Index Web'!A3" xr:uid="{0164925B-B3C3-4AD2-9890-FC5809EBA0EE}"/>
    <hyperlink ref="A5" location="'cantosJS'!A3" display="'cantosJS'!A3" xr:uid="{4BCB2381-1382-48B2-BBB5-E2B1752E1C92}"/>
    <hyperlink ref="A6" location="'Find'!A3" display="'Find'!A3" xr:uid="{53DC48EA-4142-49E9-A648-71E377994199}"/>
    <hyperlink ref="A7" location="'html'!A3" display="'html'!A3" xr:uid="{AB54B13C-AB79-4057-9ACA-37362B14DA7C}"/>
    <hyperlink ref="A8" location="'EL COMBATE ESCATOLÓGICO'!A3" display="'EL COMBATE ESCATOLÓGICO'!A3" xr:uid="{CB525CE5-B459-4AFB-8919-3D60159CCF3A}"/>
    <hyperlink ref="A9" location="'EL ESPÍRITU DEL SEÑOR ESTÁ SOBR'!A3" display="'EL ESPÍRITU DEL SEÑOR ESTÁ SOBR'!A3" xr:uid="{0CC15AE8-4337-4346-B948-3B6EBBC05F1D}"/>
    <hyperlink ref="A10" location="'EL JACAL DE LOS PASTORES'!A3" display="'EL JACAL DE LOS PASTORES'!A3" xr:uid="{2C155C14-E468-4D4A-9CE3-B90205B45354}"/>
    <hyperlink ref="A11" location="'EL LAGARERO'!A3" display="'EL LAGARERO'!A3" xr:uid="{1F24E6F8-2FA8-4CFB-8E63-9E32AFD63C4A}"/>
    <hyperlink ref="A12" location="'EL MESÍAS LEÓN'!A3" display="'EL MESÍAS LEÓN'!A3" xr:uid="{B6139986-C5A9-429A-AABC-096B3C0DFB37}"/>
    <hyperlink ref="A13" location="'EL NECIO PIENSA QUE DIOS NO EXI'!A3" display="'EL NECIO PIENSA QUE DIOS NO EXI'!A3" xr:uid="{C3FCB9E8-4421-4708-9451-3F2C538DBBB7}"/>
    <hyperlink ref="A14" location="'EL PUEBLO QUE CAMINABA EN LAS T'!A3" display="'EL PUEBLO QUE CAMINABA EN LAS T'!A3" xr:uid="{14EB4C85-3417-4C9D-BE33-435EF3837CF2}"/>
    <hyperlink ref="A15" location="'EL SEÑOR ANUNCIA UNA NOTICIA'!A3" display="'EL SEÑOR ANUNCIA UNA NOTICIA'!A3" xr:uid="{E37947B8-028C-43E8-9C08-DACC561C9449}"/>
    <hyperlink ref="A16" location="'EL SEÑOR ES MI PASTOR'!A3" display="'EL SEÑOR ES MI PASTOR'!A3" xr:uid="{644D63B6-2A35-4129-86B4-D8DA45184795}"/>
    <hyperlink ref="A17" location="'EL SEÑOR ME HA DADO'!A3" display="'EL SEÑOR ME HA DADO'!A3" xr:uid="{61EE5BDD-2A28-424A-B9E0-9A622E71E42C}"/>
    <hyperlink ref="A18" location="'ELÍ, ELÍ, LAMÁ SABACTANÍ '!A3" display="'ELÍ, ELÍ, LAMÁ SABACTANÍ '!A3" xr:uid="{CAA33926-05E9-4782-9056-7BED20A82624}"/>
    <hyperlink ref="A19" location="'EN MEDIO DE AQUEL GENTÍO'!A3" display="'EN MEDIO DE AQUEL GENTÍO'!A3" xr:uid="{B458BF88-FCCB-4754-8810-87F38E0ECAAA}"/>
    <hyperlink ref="A20" location="'EN UNA NOCHE OSCURA'!A3" display="'EN UNA NOCHE OSCURA'!A3" xr:uid="{92F2F492-0A84-4290-A814-96691F375FCC}"/>
    <hyperlink ref="A21" location="'ERES DIGNO DE TOMAR EL LIBRO'!A3" display="'ERES DIGNO DE TOMAR EL LIBRO'!A3" xr:uid="{6A0BA429-AD56-426D-96EF-96C49F9275DF}"/>
    <hyperlink ref="A22" location="'ERES HERMOSO'!A3" display="'ERES HERMOSO'!A3" xr:uid="{0B54A00B-F816-42F1-A8BB-BF65C6CF240E}"/>
    <hyperlink ref="A23" location="'ES PACIENTE'!A3" display="'ES PACIENTE'!A3" xr:uid="{C6C04E24-93C1-474B-ABF5-01D73C32B950}"/>
    <hyperlink ref="A24" location="'ESCÓNDEME EN LO OCULTO DE '!A3" display="'ESCÓNDEME EN LO OCULTO DE '!A3" xr:uid="{D7E59078-A836-414F-8D5E-CEE9A5A27879}"/>
    <hyperlink ref="A25" location="'MARIA, MADRE MÍA (2)'!A3" display="'MARIA, MADRE MÍA (2)'!A3" xr:uid="{423E0CBD-3566-4C9A-9D71-D0D6E010A99C}"/>
    <hyperlink ref="A26" location="'MARIA, MADRE MÍA'!A3" display="'MARIA, MADRE MÍA'!A3" xr:uid="{39EA8CAF-A134-48B9-8328-948C9F3563DB}"/>
    <hyperlink ref="A27" location="'boceto'!A3" display="'boceto'!A3" xr:uid="{19FB02B7-7953-4D9D-A072-E52F87059528}"/>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topLeftCell="A62" zoomScale="175" zoomScaleNormal="175" workbookViewId="0">
      <selection activeCell="B69" sqref="B69"/>
    </sheetView>
  </sheetViews>
  <sheetFormatPr defaultRowHeight="15" x14ac:dyDescent="0.25"/>
  <cols>
    <col min="1" max="1" width="5.85546875" customWidth="1"/>
    <col min="2" max="2" width="44.42578125" bestFit="1" customWidth="1"/>
    <col min="3" max="8" width="18.7109375" bestFit="1" customWidth="1"/>
    <col min="9" max="9" width="17.5703125" bestFit="1" customWidth="1"/>
    <col min="10" max="11" width="13" bestFit="1" customWidth="1"/>
  </cols>
  <sheetData>
    <row r="1" spans="1:11" ht="42" customHeight="1" x14ac:dyDescent="0.25">
      <c r="A1" t="s">
        <v>0</v>
      </c>
      <c r="B1" t="s">
        <v>1</v>
      </c>
      <c r="C1" t="s">
        <v>2</v>
      </c>
      <c r="D1" t="s">
        <v>3</v>
      </c>
      <c r="E1" t="s">
        <v>4</v>
      </c>
      <c r="F1" t="s">
        <v>5</v>
      </c>
      <c r="G1" t="s">
        <v>6</v>
      </c>
      <c r="H1" t="s">
        <v>7</v>
      </c>
      <c r="I1" t="s">
        <v>8</v>
      </c>
      <c r="J1" t="s">
        <v>9</v>
      </c>
      <c r="K1" t="s">
        <v>10</v>
      </c>
    </row>
    <row r="2" spans="1:11" x14ac:dyDescent="0.25">
      <c r="A2" s="1">
        <v>1</v>
      </c>
      <c r="B2" t="s">
        <v>11</v>
      </c>
      <c r="C2" s="2" t="s">
        <v>12</v>
      </c>
      <c r="D2" s="3" t="s">
        <v>13</v>
      </c>
    </row>
    <row r="3" spans="1:11" x14ac:dyDescent="0.25">
      <c r="A3" s="1">
        <v>2</v>
      </c>
      <c r="B3" t="s">
        <v>14</v>
      </c>
      <c r="C3" s="4" t="s">
        <v>15</v>
      </c>
    </row>
    <row r="4" spans="1:11" x14ac:dyDescent="0.25">
      <c r="A4" s="1">
        <v>3</v>
      </c>
      <c r="B4" t="s">
        <v>16</v>
      </c>
      <c r="C4" s="5" t="s">
        <v>17</v>
      </c>
      <c r="D4" s="6" t="s">
        <v>18</v>
      </c>
    </row>
    <row r="5" spans="1:11" x14ac:dyDescent="0.25">
      <c r="A5" s="1">
        <v>4</v>
      </c>
      <c r="B5" t="s">
        <v>19</v>
      </c>
      <c r="C5" s="5" t="s">
        <v>17</v>
      </c>
      <c r="D5" s="6" t="s">
        <v>18</v>
      </c>
    </row>
    <row r="6" spans="1:11" x14ac:dyDescent="0.25">
      <c r="A6" s="1">
        <v>5</v>
      </c>
      <c r="B6" t="s">
        <v>20</v>
      </c>
      <c r="C6" s="5" t="s">
        <v>17</v>
      </c>
      <c r="D6" s="6" t="s">
        <v>18</v>
      </c>
    </row>
    <row r="7" spans="1:11" x14ac:dyDescent="0.25">
      <c r="A7" s="1">
        <v>6</v>
      </c>
      <c r="B7" t="s">
        <v>21</v>
      </c>
      <c r="C7" s="5" t="s">
        <v>17</v>
      </c>
      <c r="D7" s="6" t="s">
        <v>18</v>
      </c>
    </row>
    <row r="8" spans="1:11" x14ac:dyDescent="0.25">
      <c r="A8" s="1">
        <v>7</v>
      </c>
      <c r="B8" t="s">
        <v>22</v>
      </c>
      <c r="C8" s="2" t="s">
        <v>12</v>
      </c>
      <c r="D8" s="3" t="s">
        <v>13</v>
      </c>
      <c r="E8" s="4" t="s">
        <v>15</v>
      </c>
      <c r="F8" t="s">
        <v>23</v>
      </c>
    </row>
    <row r="9" spans="1:11" x14ac:dyDescent="0.25">
      <c r="A9" s="1">
        <v>8</v>
      </c>
      <c r="B9" t="s">
        <v>24</v>
      </c>
      <c r="C9" t="s">
        <v>23</v>
      </c>
      <c r="D9" s="6" t="s">
        <v>18</v>
      </c>
    </row>
    <row r="10" spans="1:11" x14ac:dyDescent="0.25">
      <c r="A10" s="1">
        <v>9</v>
      </c>
      <c r="B10" t="s">
        <v>25</v>
      </c>
      <c r="C10" t="s">
        <v>23</v>
      </c>
      <c r="D10" s="6" t="s">
        <v>18</v>
      </c>
    </row>
    <row r="11" spans="1:11" x14ac:dyDescent="0.25">
      <c r="A11" s="1">
        <v>10</v>
      </c>
      <c r="B11" t="s">
        <v>26</v>
      </c>
      <c r="C11" s="5" t="s">
        <v>17</v>
      </c>
      <c r="D11" s="6" t="s">
        <v>18</v>
      </c>
    </row>
    <row r="12" spans="1:11" x14ac:dyDescent="0.25">
      <c r="A12" s="1">
        <v>11</v>
      </c>
      <c r="B12" t="s">
        <v>27</v>
      </c>
      <c r="C12" s="6" t="s">
        <v>18</v>
      </c>
    </row>
    <row r="13" spans="1:11" x14ac:dyDescent="0.25">
      <c r="A13" s="1">
        <v>12</v>
      </c>
      <c r="B13" t="s">
        <v>28</v>
      </c>
      <c r="C13" s="7" t="s">
        <v>29</v>
      </c>
      <c r="D13" s="8" t="s">
        <v>30</v>
      </c>
      <c r="E13" t="s">
        <v>31</v>
      </c>
    </row>
    <row r="14" spans="1:11" x14ac:dyDescent="0.25">
      <c r="A14" s="1">
        <v>13</v>
      </c>
      <c r="B14" t="s">
        <v>32</v>
      </c>
      <c r="C14" s="6" t="s">
        <v>18</v>
      </c>
    </row>
    <row r="15" spans="1:11" x14ac:dyDescent="0.25">
      <c r="A15" s="1">
        <v>14</v>
      </c>
      <c r="B15" t="s">
        <v>33</v>
      </c>
      <c r="C15" s="2" t="s">
        <v>12</v>
      </c>
      <c r="D15" s="3" t="s">
        <v>13</v>
      </c>
      <c r="E15" t="s">
        <v>34</v>
      </c>
      <c r="F15" t="s">
        <v>31</v>
      </c>
      <c r="G15" s="6" t="s">
        <v>18</v>
      </c>
    </row>
    <row r="16" spans="1:11" x14ac:dyDescent="0.25">
      <c r="A16" s="1">
        <v>15</v>
      </c>
      <c r="B16" t="s">
        <v>35</v>
      </c>
      <c r="C16" s="2" t="s">
        <v>12</v>
      </c>
      <c r="D16" s="3" t="s">
        <v>13</v>
      </c>
      <c r="E16" s="4" t="s">
        <v>15</v>
      </c>
    </row>
    <row r="17" spans="1:5" x14ac:dyDescent="0.25">
      <c r="A17" s="1">
        <v>16</v>
      </c>
      <c r="B17" t="s">
        <v>36</v>
      </c>
      <c r="C17" t="s">
        <v>23</v>
      </c>
      <c r="D17" s="6" t="s">
        <v>18</v>
      </c>
    </row>
    <row r="18" spans="1:5" x14ac:dyDescent="0.25">
      <c r="A18" s="1">
        <v>17</v>
      </c>
      <c r="B18" t="s">
        <v>37</v>
      </c>
      <c r="C18" t="s">
        <v>23</v>
      </c>
      <c r="D18" s="4" t="s">
        <v>15</v>
      </c>
    </row>
    <row r="19" spans="1:5" x14ac:dyDescent="0.25">
      <c r="A19" s="1">
        <v>18</v>
      </c>
      <c r="B19" t="s">
        <v>38</v>
      </c>
      <c r="C19" s="5" t="s">
        <v>17</v>
      </c>
      <c r="D19" s="6" t="s">
        <v>18</v>
      </c>
    </row>
    <row r="20" spans="1:5" x14ac:dyDescent="0.25">
      <c r="A20" s="1">
        <v>19</v>
      </c>
      <c r="B20" t="s">
        <v>39</v>
      </c>
      <c r="C20" s="2" t="s">
        <v>12</v>
      </c>
      <c r="D20" s="3" t="s">
        <v>13</v>
      </c>
      <c r="E20" s="6" t="s">
        <v>18</v>
      </c>
    </row>
    <row r="21" spans="1:5" x14ac:dyDescent="0.25">
      <c r="A21" s="1">
        <v>20</v>
      </c>
      <c r="B21" t="s">
        <v>40</v>
      </c>
      <c r="C21" s="5" t="s">
        <v>17</v>
      </c>
      <c r="D21" s="4" t="s">
        <v>15</v>
      </c>
    </row>
    <row r="22" spans="1:5" x14ac:dyDescent="0.25">
      <c r="A22" s="1">
        <v>21</v>
      </c>
      <c r="B22" t="s">
        <v>41</v>
      </c>
      <c r="C22" s="9" t="s">
        <v>42</v>
      </c>
      <c r="D22" s="4" t="s">
        <v>15</v>
      </c>
    </row>
    <row r="23" spans="1:5" x14ac:dyDescent="0.25">
      <c r="A23" s="1">
        <v>22</v>
      </c>
      <c r="B23" t="s">
        <v>43</v>
      </c>
      <c r="C23" s="9" t="s">
        <v>42</v>
      </c>
      <c r="D23" s="4" t="s">
        <v>15</v>
      </c>
    </row>
    <row r="24" spans="1:5" x14ac:dyDescent="0.25">
      <c r="A24" s="1">
        <v>23</v>
      </c>
      <c r="B24" t="s">
        <v>44</v>
      </c>
      <c r="C24" s="5" t="s">
        <v>17</v>
      </c>
      <c r="D24" s="6" t="s">
        <v>18</v>
      </c>
    </row>
    <row r="25" spans="1:5" x14ac:dyDescent="0.25">
      <c r="A25" s="1">
        <v>24</v>
      </c>
      <c r="B25" t="s">
        <v>45</v>
      </c>
      <c r="C25" t="s">
        <v>34</v>
      </c>
      <c r="D25" t="s">
        <v>46</v>
      </c>
      <c r="E25" s="6" t="s">
        <v>18</v>
      </c>
    </row>
    <row r="26" spans="1:5" x14ac:dyDescent="0.25">
      <c r="A26" s="1">
        <v>25</v>
      </c>
      <c r="B26" t="s">
        <v>47</v>
      </c>
      <c r="C26" s="5" t="s">
        <v>17</v>
      </c>
      <c r="D26" t="s">
        <v>48</v>
      </c>
      <c r="E26" s="6" t="s">
        <v>18</v>
      </c>
    </row>
    <row r="27" spans="1:5" x14ac:dyDescent="0.25">
      <c r="A27" s="1">
        <v>26</v>
      </c>
      <c r="B27" t="s">
        <v>49</v>
      </c>
      <c r="C27" s="5" t="s">
        <v>17</v>
      </c>
      <c r="D27" s="6" t="s">
        <v>18</v>
      </c>
    </row>
    <row r="28" spans="1:5" x14ac:dyDescent="0.25">
      <c r="A28" s="1">
        <v>27</v>
      </c>
      <c r="B28" t="s">
        <v>50</v>
      </c>
      <c r="C28" s="9" t="s">
        <v>42</v>
      </c>
      <c r="D28" t="s">
        <v>23</v>
      </c>
      <c r="E28" s="4" t="s">
        <v>15</v>
      </c>
    </row>
    <row r="29" spans="1:5" x14ac:dyDescent="0.25">
      <c r="A29" s="1">
        <v>28</v>
      </c>
      <c r="B29" t="s">
        <v>51</v>
      </c>
      <c r="C29" s="6" t="s">
        <v>18</v>
      </c>
    </row>
    <row r="30" spans="1:5" x14ac:dyDescent="0.25">
      <c r="A30" s="1">
        <v>29</v>
      </c>
      <c r="B30" t="s">
        <v>52</v>
      </c>
      <c r="C30" s="7" t="s">
        <v>29</v>
      </c>
      <c r="D30" s="8" t="s">
        <v>30</v>
      </c>
      <c r="E30" s="4" t="s">
        <v>15</v>
      </c>
    </row>
    <row r="31" spans="1:5" x14ac:dyDescent="0.25">
      <c r="A31" s="1">
        <v>30</v>
      </c>
      <c r="B31" t="s">
        <v>53</v>
      </c>
      <c r="C31" s="4" t="s">
        <v>15</v>
      </c>
    </row>
    <row r="32" spans="1:5" x14ac:dyDescent="0.25">
      <c r="A32" s="1">
        <v>31</v>
      </c>
      <c r="B32" t="s">
        <v>54</v>
      </c>
      <c r="C32" s="6" t="s">
        <v>18</v>
      </c>
    </row>
    <row r="33" spans="1:8" x14ac:dyDescent="0.25">
      <c r="A33" s="1">
        <v>32</v>
      </c>
      <c r="B33" t="s">
        <v>55</v>
      </c>
      <c r="C33" t="s">
        <v>23</v>
      </c>
      <c r="D33" s="6" t="s">
        <v>18</v>
      </c>
    </row>
    <row r="34" spans="1:8" x14ac:dyDescent="0.25">
      <c r="A34" s="1">
        <v>33</v>
      </c>
      <c r="B34" t="s">
        <v>56</v>
      </c>
      <c r="C34" s="6" t="s">
        <v>18</v>
      </c>
    </row>
    <row r="35" spans="1:8" x14ac:dyDescent="0.25">
      <c r="A35" s="1">
        <v>34</v>
      </c>
      <c r="B35" t="s">
        <v>57</v>
      </c>
      <c r="C35" s="2" t="s">
        <v>12</v>
      </c>
      <c r="D35" s="3" t="s">
        <v>13</v>
      </c>
      <c r="E35" s="6" t="s">
        <v>18</v>
      </c>
    </row>
    <row r="36" spans="1:8" x14ac:dyDescent="0.25">
      <c r="A36" s="1">
        <v>35</v>
      </c>
      <c r="B36" t="s">
        <v>58</v>
      </c>
      <c r="C36" s="5" t="s">
        <v>17</v>
      </c>
      <c r="D36" s="4" t="s">
        <v>15</v>
      </c>
    </row>
    <row r="37" spans="1:8" x14ac:dyDescent="0.25">
      <c r="A37" s="1">
        <v>36</v>
      </c>
      <c r="B37" t="s">
        <v>59</v>
      </c>
      <c r="C37" t="s">
        <v>48</v>
      </c>
      <c r="D37" t="s">
        <v>46</v>
      </c>
    </row>
    <row r="38" spans="1:8" x14ac:dyDescent="0.25">
      <c r="A38" s="1">
        <v>37</v>
      </c>
      <c r="B38" t="s">
        <v>60</v>
      </c>
      <c r="C38" s="4" t="s">
        <v>15</v>
      </c>
    </row>
    <row r="39" spans="1:8" x14ac:dyDescent="0.25">
      <c r="A39" s="1">
        <v>38</v>
      </c>
      <c r="B39" t="s">
        <v>61</v>
      </c>
      <c r="C39" t="s">
        <v>34</v>
      </c>
      <c r="D39" s="6" t="s">
        <v>18</v>
      </c>
    </row>
    <row r="40" spans="1:8" x14ac:dyDescent="0.25">
      <c r="A40" s="1">
        <v>39</v>
      </c>
      <c r="B40" t="s">
        <v>62</v>
      </c>
      <c r="C40" s="5" t="s">
        <v>17</v>
      </c>
      <c r="D40" s="6" t="s">
        <v>18</v>
      </c>
    </row>
    <row r="41" spans="1:8" x14ac:dyDescent="0.25">
      <c r="A41" s="1">
        <v>40</v>
      </c>
      <c r="B41" t="s">
        <v>63</v>
      </c>
      <c r="C41" s="9" t="s">
        <v>42</v>
      </c>
      <c r="D41" s="5" t="s">
        <v>17</v>
      </c>
      <c r="E41" s="2" t="s">
        <v>12</v>
      </c>
      <c r="F41" s="3" t="s">
        <v>13</v>
      </c>
      <c r="G41" t="s">
        <v>64</v>
      </c>
    </row>
    <row r="42" spans="1:8" x14ac:dyDescent="0.25">
      <c r="A42" s="1">
        <v>41</v>
      </c>
      <c r="B42" t="s">
        <v>65</v>
      </c>
      <c r="C42" s="7" t="s">
        <v>29</v>
      </c>
      <c r="D42" s="8" t="s">
        <v>30</v>
      </c>
      <c r="E42" t="s">
        <v>23</v>
      </c>
      <c r="F42" s="6" t="s">
        <v>18</v>
      </c>
      <c r="G42" t="s">
        <v>34</v>
      </c>
      <c r="H42" t="s">
        <v>46</v>
      </c>
    </row>
    <row r="43" spans="1:8" x14ac:dyDescent="0.25">
      <c r="A43" s="1">
        <v>42</v>
      </c>
      <c r="B43" t="s">
        <v>66</v>
      </c>
      <c r="C43" s="2" t="s">
        <v>12</v>
      </c>
      <c r="D43" s="3" t="s">
        <v>13</v>
      </c>
      <c r="E43" s="4" t="s">
        <v>15</v>
      </c>
    </row>
    <row r="44" spans="1:8" x14ac:dyDescent="0.25">
      <c r="A44" s="1">
        <v>43</v>
      </c>
      <c r="B44" t="s">
        <v>67</v>
      </c>
      <c r="C44" s="5" t="s">
        <v>17</v>
      </c>
      <c r="D44" s="7" t="s">
        <v>29</v>
      </c>
      <c r="E44" s="8" t="s">
        <v>30</v>
      </c>
      <c r="F44" s="6" t="s">
        <v>18</v>
      </c>
      <c r="G44" t="s">
        <v>23</v>
      </c>
    </row>
    <row r="45" spans="1:8" x14ac:dyDescent="0.25">
      <c r="A45" s="1">
        <v>44</v>
      </c>
      <c r="B45" t="s">
        <v>68</v>
      </c>
      <c r="C45" s="2" t="s">
        <v>12</v>
      </c>
      <c r="D45" s="3" t="s">
        <v>13</v>
      </c>
      <c r="E45" s="6" t="s">
        <v>18</v>
      </c>
    </row>
    <row r="46" spans="1:8" x14ac:dyDescent="0.25">
      <c r="A46" s="1">
        <v>45</v>
      </c>
      <c r="B46" t="s">
        <v>69</v>
      </c>
      <c r="C46" s="2" t="s">
        <v>12</v>
      </c>
      <c r="D46" s="3" t="s">
        <v>13</v>
      </c>
      <c r="E46" t="s">
        <v>34</v>
      </c>
    </row>
    <row r="47" spans="1:8" x14ac:dyDescent="0.25">
      <c r="A47" s="1">
        <v>47</v>
      </c>
      <c r="B47" t="s">
        <v>70</v>
      </c>
      <c r="C47" s="5" t="s">
        <v>17</v>
      </c>
      <c r="D47" s="7" t="s">
        <v>29</v>
      </c>
      <c r="E47" s="8" t="s">
        <v>30</v>
      </c>
      <c r="F47" s="6" t="s">
        <v>18</v>
      </c>
    </row>
    <row r="48" spans="1:8" x14ac:dyDescent="0.25">
      <c r="A48" s="1">
        <v>48</v>
      </c>
      <c r="B48" t="s">
        <v>71</v>
      </c>
      <c r="C48" s="5" t="s">
        <v>17</v>
      </c>
      <c r="D48" s="7" t="s">
        <v>29</v>
      </c>
      <c r="E48" s="8" t="s">
        <v>30</v>
      </c>
      <c r="F48" t="s">
        <v>23</v>
      </c>
      <c r="G48" s="6" t="s">
        <v>18</v>
      </c>
    </row>
    <row r="49" spans="1:7" x14ac:dyDescent="0.25">
      <c r="A49" s="1">
        <v>49</v>
      </c>
      <c r="B49" t="s">
        <v>72</v>
      </c>
      <c r="C49" s="6" t="s">
        <v>18</v>
      </c>
    </row>
    <row r="50" spans="1:7" x14ac:dyDescent="0.25">
      <c r="A50" s="1">
        <v>50</v>
      </c>
      <c r="B50" t="s">
        <v>73</v>
      </c>
      <c r="C50" t="s">
        <v>46</v>
      </c>
      <c r="D50" s="4" t="s">
        <v>15</v>
      </c>
    </row>
    <row r="51" spans="1:7" x14ac:dyDescent="0.25">
      <c r="A51" s="1">
        <v>51</v>
      </c>
      <c r="B51" t="s">
        <v>74</v>
      </c>
      <c r="C51" s="2" t="s">
        <v>12</v>
      </c>
      <c r="D51" s="3" t="s">
        <v>13</v>
      </c>
      <c r="E51" s="6" t="s">
        <v>18</v>
      </c>
    </row>
    <row r="52" spans="1:7" x14ac:dyDescent="0.25">
      <c r="A52" s="1">
        <v>52</v>
      </c>
      <c r="B52" t="s">
        <v>75</v>
      </c>
      <c r="C52" s="6" t="s">
        <v>18</v>
      </c>
    </row>
    <row r="53" spans="1:7" x14ac:dyDescent="0.25">
      <c r="A53" s="1">
        <v>53</v>
      </c>
      <c r="B53" t="s">
        <v>76</v>
      </c>
      <c r="C53" s="2" t="s">
        <v>12</v>
      </c>
      <c r="D53" s="3" t="s">
        <v>13</v>
      </c>
      <c r="E53" t="s">
        <v>23</v>
      </c>
      <c r="F53" s="4" t="s">
        <v>15</v>
      </c>
    </row>
    <row r="54" spans="1:7" x14ac:dyDescent="0.25">
      <c r="A54" s="1">
        <v>54</v>
      </c>
      <c r="B54" t="s">
        <v>77</v>
      </c>
      <c r="C54" s="2" t="s">
        <v>12</v>
      </c>
      <c r="D54" s="3" t="s">
        <v>13</v>
      </c>
      <c r="E54" t="s">
        <v>23</v>
      </c>
      <c r="F54" t="s">
        <v>48</v>
      </c>
      <c r="G54" s="4" t="s">
        <v>15</v>
      </c>
    </row>
    <row r="55" spans="1:7" x14ac:dyDescent="0.25">
      <c r="A55" s="1">
        <v>55</v>
      </c>
      <c r="B55" t="s">
        <v>78</v>
      </c>
      <c r="C55" s="2" t="s">
        <v>12</v>
      </c>
      <c r="D55" s="3" t="s">
        <v>13</v>
      </c>
      <c r="E55" t="s">
        <v>48</v>
      </c>
      <c r="F55" s="6" t="s">
        <v>18</v>
      </c>
    </row>
    <row r="56" spans="1:7" x14ac:dyDescent="0.25">
      <c r="A56" s="1">
        <v>56</v>
      </c>
      <c r="B56" t="s">
        <v>79</v>
      </c>
      <c r="C56" t="s">
        <v>64</v>
      </c>
      <c r="D56" s="6" t="s">
        <v>18</v>
      </c>
    </row>
    <row r="57" spans="1:7" x14ac:dyDescent="0.25">
      <c r="A57" s="1">
        <v>57</v>
      </c>
      <c r="B57" t="s">
        <v>80</v>
      </c>
      <c r="C57" s="2" t="s">
        <v>12</v>
      </c>
      <c r="D57" s="3" t="s">
        <v>13</v>
      </c>
      <c r="E57" t="s">
        <v>64</v>
      </c>
    </row>
    <row r="58" spans="1:7" x14ac:dyDescent="0.25">
      <c r="A58" s="1">
        <v>58</v>
      </c>
      <c r="B58" t="s">
        <v>1023</v>
      </c>
      <c r="C58" s="6" t="s">
        <v>18</v>
      </c>
    </row>
    <row r="59" spans="1:7" x14ac:dyDescent="0.25">
      <c r="A59" s="1">
        <v>59</v>
      </c>
      <c r="B59" t="s">
        <v>81</v>
      </c>
      <c r="C59" s="7" t="s">
        <v>29</v>
      </c>
      <c r="D59" s="8" t="s">
        <v>30</v>
      </c>
      <c r="E59" s="6" t="s">
        <v>18</v>
      </c>
    </row>
    <row r="60" spans="1:7" x14ac:dyDescent="0.25">
      <c r="A60" s="1">
        <v>60</v>
      </c>
      <c r="B60" t="s">
        <v>82</v>
      </c>
      <c r="C60" t="s">
        <v>23</v>
      </c>
      <c r="D60" s="6" t="s">
        <v>18</v>
      </c>
    </row>
    <row r="61" spans="1:7" x14ac:dyDescent="0.25">
      <c r="A61" s="1">
        <v>61</v>
      </c>
      <c r="B61" t="s">
        <v>83</v>
      </c>
      <c r="C61" s="2" t="s">
        <v>12</v>
      </c>
      <c r="D61" s="3" t="s">
        <v>13</v>
      </c>
      <c r="E61" t="s">
        <v>48</v>
      </c>
      <c r="F61" s="6" t="s">
        <v>18</v>
      </c>
    </row>
    <row r="62" spans="1:7" x14ac:dyDescent="0.25">
      <c r="A62" s="1">
        <v>62</v>
      </c>
      <c r="B62" t="s">
        <v>84</v>
      </c>
      <c r="C62" t="s">
        <v>64</v>
      </c>
      <c r="D62" s="6" t="s">
        <v>18</v>
      </c>
    </row>
    <row r="63" spans="1:7" x14ac:dyDescent="0.25">
      <c r="A63" s="1">
        <v>63</v>
      </c>
      <c r="B63" t="s">
        <v>85</v>
      </c>
      <c r="C63" s="6" t="s">
        <v>18</v>
      </c>
      <c r="D63" s="7" t="s">
        <v>29</v>
      </c>
      <c r="E63" s="8" t="s">
        <v>30</v>
      </c>
      <c r="F63" s="5" t="s">
        <v>17</v>
      </c>
    </row>
    <row r="64" spans="1:7" x14ac:dyDescent="0.25">
      <c r="A64" s="1">
        <v>64</v>
      </c>
      <c r="B64" t="s">
        <v>86</v>
      </c>
      <c r="C64" t="s">
        <v>48</v>
      </c>
      <c r="D64" s="4" t="s">
        <v>15</v>
      </c>
    </row>
    <row r="65" spans="1:8" x14ac:dyDescent="0.25">
      <c r="A65" s="1">
        <v>65</v>
      </c>
      <c r="B65" t="s">
        <v>87</v>
      </c>
      <c r="C65" t="s">
        <v>48</v>
      </c>
      <c r="D65" s="4" t="s">
        <v>15</v>
      </c>
    </row>
    <row r="66" spans="1:8" x14ac:dyDescent="0.25">
      <c r="A66" s="1">
        <v>66</v>
      </c>
      <c r="B66" t="s">
        <v>88</v>
      </c>
      <c r="C66" s="2" t="s">
        <v>12</v>
      </c>
      <c r="D66" s="3" t="s">
        <v>13</v>
      </c>
      <c r="E66" t="s">
        <v>64</v>
      </c>
      <c r="F66" s="4" t="s">
        <v>15</v>
      </c>
    </row>
    <row r="67" spans="1:8" x14ac:dyDescent="0.25">
      <c r="A67" s="1">
        <v>67</v>
      </c>
      <c r="B67" t="s">
        <v>89</v>
      </c>
      <c r="C67" t="s">
        <v>48</v>
      </c>
      <c r="D67" t="s">
        <v>46</v>
      </c>
      <c r="E67" s="6" t="s">
        <v>18</v>
      </c>
    </row>
    <row r="68" spans="1:8" x14ac:dyDescent="0.25">
      <c r="A68" s="1">
        <v>68</v>
      </c>
      <c r="B68" t="s">
        <v>90</v>
      </c>
      <c r="C68" s="2" t="s">
        <v>12</v>
      </c>
      <c r="D68" s="3" t="s">
        <v>13</v>
      </c>
      <c r="E68" t="s">
        <v>23</v>
      </c>
      <c r="F68" t="s">
        <v>48</v>
      </c>
    </row>
    <row r="69" spans="1:8" x14ac:dyDescent="0.25">
      <c r="A69" s="1">
        <v>69</v>
      </c>
      <c r="B69" t="s">
        <v>1042</v>
      </c>
      <c r="C69" s="6" t="s">
        <v>18</v>
      </c>
    </row>
    <row r="70" spans="1:8" x14ac:dyDescent="0.25">
      <c r="A70" s="1">
        <v>70</v>
      </c>
      <c r="B70" t="s">
        <v>91</v>
      </c>
      <c r="C70" s="7" t="s">
        <v>29</v>
      </c>
      <c r="D70" s="8" t="s">
        <v>30</v>
      </c>
      <c r="E70" t="s">
        <v>23</v>
      </c>
      <c r="F70" t="s">
        <v>48</v>
      </c>
      <c r="G70" s="6" t="s">
        <v>18</v>
      </c>
    </row>
    <row r="71" spans="1:8" x14ac:dyDescent="0.25">
      <c r="A71" s="1">
        <v>71</v>
      </c>
      <c r="B71" t="s">
        <v>92</v>
      </c>
      <c r="C71" s="6" t="s">
        <v>18</v>
      </c>
    </row>
    <row r="72" spans="1:8" x14ac:dyDescent="0.25">
      <c r="A72" s="1">
        <v>72</v>
      </c>
      <c r="B72" t="s">
        <v>93</v>
      </c>
      <c r="C72" s="2" t="s">
        <v>12</v>
      </c>
      <c r="D72" s="3" t="s">
        <v>13</v>
      </c>
      <c r="E72" s="4" t="s">
        <v>15</v>
      </c>
    </row>
    <row r="73" spans="1:8" x14ac:dyDescent="0.25">
      <c r="A73" s="1">
        <v>73</v>
      </c>
      <c r="B73" t="s">
        <v>94</v>
      </c>
      <c r="C73" t="s">
        <v>34</v>
      </c>
    </row>
    <row r="74" spans="1:8" x14ac:dyDescent="0.25">
      <c r="A74" s="1">
        <v>74</v>
      </c>
      <c r="B74" t="s">
        <v>95</v>
      </c>
      <c r="C74" s="7" t="s">
        <v>29</v>
      </c>
      <c r="D74" s="8" t="s">
        <v>30</v>
      </c>
      <c r="E74" s="5" t="s">
        <v>17</v>
      </c>
      <c r="F74" t="s">
        <v>64</v>
      </c>
    </row>
    <row r="75" spans="1:8" x14ac:dyDescent="0.25">
      <c r="A75" s="1">
        <v>75</v>
      </c>
      <c r="B75" t="s">
        <v>96</v>
      </c>
      <c r="C75" s="2" t="s">
        <v>12</v>
      </c>
      <c r="D75" s="3" t="s">
        <v>13</v>
      </c>
      <c r="E75" t="s">
        <v>48</v>
      </c>
      <c r="F75" t="s">
        <v>23</v>
      </c>
      <c r="G75" s="6" t="s">
        <v>18</v>
      </c>
    </row>
    <row r="76" spans="1:8" x14ac:dyDescent="0.25">
      <c r="A76" s="1">
        <v>76</v>
      </c>
      <c r="B76" t="s">
        <v>97</v>
      </c>
      <c r="C76" s="6" t="s">
        <v>18</v>
      </c>
    </row>
    <row r="77" spans="1:8" x14ac:dyDescent="0.25">
      <c r="A77" s="1">
        <v>77</v>
      </c>
      <c r="B77" t="s">
        <v>98</v>
      </c>
      <c r="C77" s="2" t="s">
        <v>12</v>
      </c>
      <c r="D77" s="3" t="s">
        <v>13</v>
      </c>
      <c r="E77" t="s">
        <v>34</v>
      </c>
      <c r="F77" t="s">
        <v>48</v>
      </c>
      <c r="G77" t="s">
        <v>46</v>
      </c>
      <c r="H77" s="6" t="s">
        <v>18</v>
      </c>
    </row>
    <row r="78" spans="1:8" x14ac:dyDescent="0.25">
      <c r="A78" s="1">
        <v>78</v>
      </c>
      <c r="B78" t="s">
        <v>99</v>
      </c>
      <c r="C78" s="2" t="s">
        <v>12</v>
      </c>
      <c r="D78" s="3" t="s">
        <v>13</v>
      </c>
      <c r="E78" t="s">
        <v>48</v>
      </c>
      <c r="F78" t="s">
        <v>46</v>
      </c>
      <c r="G78" s="6" t="s">
        <v>18</v>
      </c>
    </row>
    <row r="79" spans="1:8" x14ac:dyDescent="0.25">
      <c r="A79" s="1">
        <v>79</v>
      </c>
      <c r="B79" t="s">
        <v>100</v>
      </c>
      <c r="C79" t="s">
        <v>23</v>
      </c>
    </row>
    <row r="80" spans="1:8" x14ac:dyDescent="0.25">
      <c r="A80" s="1">
        <v>80</v>
      </c>
      <c r="B80" t="s">
        <v>101</v>
      </c>
      <c r="C80" s="5" t="s">
        <v>17</v>
      </c>
      <c r="D80" s="6" t="s">
        <v>18</v>
      </c>
    </row>
    <row r="81" spans="1:7" x14ac:dyDescent="0.25">
      <c r="A81" s="1">
        <v>81</v>
      </c>
      <c r="B81" t="s">
        <v>102</v>
      </c>
      <c r="C81" s="5" t="s">
        <v>17</v>
      </c>
      <c r="D81" t="s">
        <v>64</v>
      </c>
      <c r="E81" s="6" t="s">
        <v>18</v>
      </c>
    </row>
    <row r="82" spans="1:7" x14ac:dyDescent="0.25">
      <c r="A82" s="1">
        <v>82</v>
      </c>
      <c r="B82" t="s">
        <v>103</v>
      </c>
      <c r="C82" s="7" t="s">
        <v>29</v>
      </c>
      <c r="D82" s="8" t="s">
        <v>30</v>
      </c>
      <c r="E82" t="s">
        <v>23</v>
      </c>
      <c r="F82" s="4" t="s">
        <v>15</v>
      </c>
    </row>
    <row r="83" spans="1:7" x14ac:dyDescent="0.25">
      <c r="A83" s="1">
        <v>83</v>
      </c>
      <c r="B83" t="s">
        <v>104</v>
      </c>
      <c r="C83" s="5" t="s">
        <v>17</v>
      </c>
      <c r="D83" s="6" t="s">
        <v>18</v>
      </c>
    </row>
    <row r="84" spans="1:7" x14ac:dyDescent="0.25">
      <c r="A84" s="1">
        <v>84</v>
      </c>
      <c r="B84" t="s">
        <v>105</v>
      </c>
      <c r="C84" s="5" t="s">
        <v>17</v>
      </c>
      <c r="D84" t="s">
        <v>64</v>
      </c>
      <c r="E84" s="4" t="s">
        <v>15</v>
      </c>
    </row>
    <row r="85" spans="1:7" x14ac:dyDescent="0.25">
      <c r="A85" s="1">
        <v>85</v>
      </c>
      <c r="B85" t="s">
        <v>106</v>
      </c>
      <c r="C85" s="2" t="s">
        <v>12</v>
      </c>
      <c r="D85" s="3" t="s">
        <v>13</v>
      </c>
    </row>
    <row r="86" spans="1:7" x14ac:dyDescent="0.25">
      <c r="A86" s="1">
        <v>86</v>
      </c>
      <c r="B86" t="s">
        <v>107</v>
      </c>
      <c r="C86" s="2" t="s">
        <v>12</v>
      </c>
      <c r="D86" s="3" t="s">
        <v>13</v>
      </c>
      <c r="E86" t="s">
        <v>48</v>
      </c>
      <c r="F86" s="4" t="s">
        <v>15</v>
      </c>
    </row>
    <row r="87" spans="1:7" x14ac:dyDescent="0.25">
      <c r="A87" s="1">
        <v>87</v>
      </c>
      <c r="B87" t="s">
        <v>108</v>
      </c>
      <c r="C87" s="2" t="s">
        <v>12</v>
      </c>
      <c r="D87" s="3" t="s">
        <v>13</v>
      </c>
      <c r="E87" t="s">
        <v>64</v>
      </c>
      <c r="F87" s="4" t="s">
        <v>15</v>
      </c>
    </row>
    <row r="88" spans="1:7" x14ac:dyDescent="0.25">
      <c r="A88" s="1">
        <v>88</v>
      </c>
      <c r="B88" t="s">
        <v>109</v>
      </c>
      <c r="C88" s="7" t="s">
        <v>29</v>
      </c>
      <c r="D88" s="8" t="s">
        <v>30</v>
      </c>
    </row>
    <row r="89" spans="1:7" x14ac:dyDescent="0.25">
      <c r="A89" s="1">
        <v>89</v>
      </c>
      <c r="B89" t="s">
        <v>110</v>
      </c>
      <c r="C89" s="2" t="s">
        <v>12</v>
      </c>
      <c r="D89" s="3" t="s">
        <v>13</v>
      </c>
    </row>
    <row r="90" spans="1:7" x14ac:dyDescent="0.25">
      <c r="A90" s="1">
        <v>90</v>
      </c>
      <c r="B90" t="s">
        <v>111</v>
      </c>
      <c r="C90" s="2" t="s">
        <v>12</v>
      </c>
      <c r="D90" s="3" t="s">
        <v>13</v>
      </c>
    </row>
    <row r="91" spans="1:7" x14ac:dyDescent="0.25">
      <c r="A91" s="1">
        <v>91</v>
      </c>
      <c r="B91" t="s">
        <v>112</v>
      </c>
      <c r="C91" s="2" t="s">
        <v>12</v>
      </c>
      <c r="D91" s="3" t="s">
        <v>13</v>
      </c>
      <c r="E91" t="s">
        <v>48</v>
      </c>
      <c r="F91" t="s">
        <v>46</v>
      </c>
      <c r="G91" s="6" t="s">
        <v>18</v>
      </c>
    </row>
    <row r="92" spans="1:7" x14ac:dyDescent="0.25">
      <c r="A92" s="1">
        <v>92</v>
      </c>
      <c r="B92" t="s">
        <v>113</v>
      </c>
      <c r="C92" s="2" t="s">
        <v>12</v>
      </c>
      <c r="D92" s="3" t="s">
        <v>13</v>
      </c>
      <c r="E92" t="s">
        <v>46</v>
      </c>
      <c r="F92" s="4" t="s">
        <v>15</v>
      </c>
    </row>
    <row r="93" spans="1:7" x14ac:dyDescent="0.25">
      <c r="A93" s="1">
        <v>93</v>
      </c>
      <c r="B93" t="s">
        <v>114</v>
      </c>
      <c r="C93" s="5" t="s">
        <v>17</v>
      </c>
      <c r="D93" t="s">
        <v>64</v>
      </c>
    </row>
    <row r="94" spans="1:7" x14ac:dyDescent="0.25">
      <c r="A94" s="1">
        <v>94</v>
      </c>
      <c r="B94" t="s">
        <v>115</v>
      </c>
      <c r="C94" s="2" t="s">
        <v>12</v>
      </c>
      <c r="D94" s="3" t="s">
        <v>13</v>
      </c>
      <c r="E94" t="s">
        <v>34</v>
      </c>
      <c r="F94" s="6" t="s">
        <v>18</v>
      </c>
    </row>
    <row r="95" spans="1:7" x14ac:dyDescent="0.25">
      <c r="A95" s="1">
        <v>95</v>
      </c>
      <c r="B95" t="s">
        <v>116</v>
      </c>
      <c r="C95" s="4" t="s">
        <v>15</v>
      </c>
    </row>
    <row r="96" spans="1:7" x14ac:dyDescent="0.25">
      <c r="A96" s="1">
        <v>96</v>
      </c>
      <c r="B96" t="s">
        <v>117</v>
      </c>
      <c r="C96" s="9" t="s">
        <v>42</v>
      </c>
      <c r="D96" s="7" t="s">
        <v>29</v>
      </c>
      <c r="E96" s="8" t="s">
        <v>30</v>
      </c>
      <c r="F96" s="4" t="s">
        <v>15</v>
      </c>
    </row>
    <row r="97" spans="1:8" x14ac:dyDescent="0.25">
      <c r="A97" s="1">
        <v>97</v>
      </c>
      <c r="B97" t="s">
        <v>118</v>
      </c>
      <c r="C97" s="9" t="s">
        <v>42</v>
      </c>
      <c r="D97" s="5" t="s">
        <v>17</v>
      </c>
      <c r="E97" s="6" t="s">
        <v>18</v>
      </c>
    </row>
    <row r="98" spans="1:8" x14ac:dyDescent="0.25">
      <c r="A98" s="1">
        <v>98</v>
      </c>
      <c r="B98" t="s">
        <v>119</v>
      </c>
      <c r="C98" s="5" t="s">
        <v>17</v>
      </c>
    </row>
    <row r="99" spans="1:8" x14ac:dyDescent="0.25">
      <c r="A99" s="1">
        <v>99</v>
      </c>
      <c r="B99" t="s">
        <v>120</v>
      </c>
      <c r="C99" s="9" t="s">
        <v>42</v>
      </c>
      <c r="D99" s="5" t="s">
        <v>17</v>
      </c>
    </row>
    <row r="100" spans="1:8" x14ac:dyDescent="0.25">
      <c r="A100" s="1">
        <v>100</v>
      </c>
      <c r="B100" t="s">
        <v>121</v>
      </c>
      <c r="C100" t="s">
        <v>46</v>
      </c>
      <c r="D100" s="4" t="s">
        <v>15</v>
      </c>
    </row>
    <row r="101" spans="1:8" x14ac:dyDescent="0.25">
      <c r="A101" s="1">
        <v>101</v>
      </c>
      <c r="B101" t="s">
        <v>122</v>
      </c>
      <c r="C101" s="2" t="s">
        <v>12</v>
      </c>
      <c r="D101" s="3" t="s">
        <v>13</v>
      </c>
      <c r="E101" t="s">
        <v>48</v>
      </c>
      <c r="F101" s="6" t="s">
        <v>18</v>
      </c>
    </row>
    <row r="102" spans="1:8" x14ac:dyDescent="0.25">
      <c r="A102" s="1">
        <v>102</v>
      </c>
      <c r="B102" t="s">
        <v>123</v>
      </c>
      <c r="C102" s="5" t="s">
        <v>17</v>
      </c>
      <c r="D102" s="7" t="s">
        <v>29</v>
      </c>
      <c r="E102" s="8" t="s">
        <v>30</v>
      </c>
      <c r="F102" s="4" t="s">
        <v>15</v>
      </c>
    </row>
    <row r="103" spans="1:8" x14ac:dyDescent="0.25">
      <c r="A103" s="1">
        <v>103</v>
      </c>
      <c r="B103" t="s">
        <v>124</v>
      </c>
      <c r="C103" s="2" t="s">
        <v>12</v>
      </c>
      <c r="D103" s="3" t="s">
        <v>13</v>
      </c>
    </row>
    <row r="104" spans="1:8" x14ac:dyDescent="0.25">
      <c r="A104" s="1">
        <v>105</v>
      </c>
      <c r="B104" t="s">
        <v>125</v>
      </c>
      <c r="C104" s="5" t="s">
        <v>17</v>
      </c>
      <c r="D104" t="s">
        <v>23</v>
      </c>
      <c r="E104" s="6" t="s">
        <v>18</v>
      </c>
    </row>
    <row r="105" spans="1:8" x14ac:dyDescent="0.25">
      <c r="A105" s="1">
        <v>106</v>
      </c>
      <c r="B105" t="s">
        <v>126</v>
      </c>
      <c r="C105" s="5" t="s">
        <v>17</v>
      </c>
      <c r="D105" s="7" t="s">
        <v>29</v>
      </c>
      <c r="E105" s="8" t="s">
        <v>30</v>
      </c>
      <c r="F105" t="s">
        <v>23</v>
      </c>
      <c r="G105" s="6" t="s">
        <v>18</v>
      </c>
    </row>
    <row r="106" spans="1:8" x14ac:dyDescent="0.25">
      <c r="A106" s="1">
        <v>107</v>
      </c>
      <c r="B106" t="s">
        <v>127</v>
      </c>
      <c r="C106" s="7" t="s">
        <v>29</v>
      </c>
      <c r="D106" s="8" t="s">
        <v>30</v>
      </c>
      <c r="E106" s="2" t="s">
        <v>12</v>
      </c>
      <c r="F106" s="3" t="s">
        <v>13</v>
      </c>
      <c r="G106" t="s">
        <v>46</v>
      </c>
      <c r="H106" s="4" t="s">
        <v>15</v>
      </c>
    </row>
    <row r="107" spans="1:8" x14ac:dyDescent="0.25">
      <c r="A107" s="1">
        <v>108</v>
      </c>
      <c r="B107" t="s">
        <v>128</v>
      </c>
      <c r="C107" s="9" t="s">
        <v>42</v>
      </c>
      <c r="D107" s="4" t="s">
        <v>15</v>
      </c>
    </row>
    <row r="108" spans="1:8" x14ac:dyDescent="0.25">
      <c r="A108" s="1">
        <v>109</v>
      </c>
      <c r="B108" t="s">
        <v>129</v>
      </c>
      <c r="C108" s="9" t="s">
        <v>42</v>
      </c>
      <c r="D108" s="2" t="s">
        <v>12</v>
      </c>
      <c r="E108" t="s">
        <v>48</v>
      </c>
      <c r="F108" s="3" t="s">
        <v>13</v>
      </c>
    </row>
    <row r="109" spans="1:8" x14ac:dyDescent="0.25">
      <c r="A109" s="1">
        <v>110</v>
      </c>
      <c r="B109" t="s">
        <v>130</v>
      </c>
      <c r="C109" s="9" t="s">
        <v>42</v>
      </c>
      <c r="D109" s="4" t="s">
        <v>15</v>
      </c>
    </row>
    <row r="110" spans="1:8" x14ac:dyDescent="0.25">
      <c r="A110" s="1">
        <v>111</v>
      </c>
      <c r="B110" t="s">
        <v>131</v>
      </c>
      <c r="C110" s="9" t="s">
        <v>42</v>
      </c>
      <c r="D110" s="5" t="s">
        <v>17</v>
      </c>
      <c r="E110" t="s">
        <v>64</v>
      </c>
      <c r="F110" s="4" t="s">
        <v>15</v>
      </c>
    </row>
    <row r="111" spans="1:8" x14ac:dyDescent="0.25">
      <c r="A111" s="1">
        <v>112</v>
      </c>
      <c r="B111" t="s">
        <v>132</v>
      </c>
      <c r="C111" s="9" t="s">
        <v>42</v>
      </c>
      <c r="D111" s="7" t="s">
        <v>29</v>
      </c>
      <c r="E111" s="8" t="s">
        <v>30</v>
      </c>
    </row>
    <row r="112" spans="1:8" x14ac:dyDescent="0.25">
      <c r="A112" s="1">
        <v>113</v>
      </c>
      <c r="B112" t="s">
        <v>133</v>
      </c>
      <c r="C112" s="9" t="s">
        <v>42</v>
      </c>
      <c r="D112" s="5" t="s">
        <v>17</v>
      </c>
    </row>
    <row r="113" spans="1:6" x14ac:dyDescent="0.25">
      <c r="A113" s="1">
        <v>114</v>
      </c>
      <c r="B113" t="s">
        <v>134</v>
      </c>
      <c r="C113" s="2" t="s">
        <v>12</v>
      </c>
      <c r="D113" s="3" t="s">
        <v>13</v>
      </c>
      <c r="E113" t="s">
        <v>23</v>
      </c>
      <c r="F113" s="6" t="s">
        <v>18</v>
      </c>
    </row>
    <row r="114" spans="1:6" x14ac:dyDescent="0.25">
      <c r="A114" s="1">
        <v>115</v>
      </c>
      <c r="B114" t="s">
        <v>135</v>
      </c>
      <c r="C114" s="6" t="s">
        <v>18</v>
      </c>
    </row>
    <row r="115" spans="1:6" x14ac:dyDescent="0.25">
      <c r="A115" s="1">
        <v>116</v>
      </c>
      <c r="B115" t="s">
        <v>136</v>
      </c>
      <c r="C115" t="s">
        <v>34</v>
      </c>
      <c r="D115" s="6" t="s">
        <v>18</v>
      </c>
    </row>
    <row r="116" spans="1:6" x14ac:dyDescent="0.25">
      <c r="A116" s="1">
        <v>117</v>
      </c>
      <c r="B116" t="s">
        <v>137</v>
      </c>
      <c r="C116" s="5" t="s">
        <v>17</v>
      </c>
      <c r="D116" s="6" t="s">
        <v>18</v>
      </c>
    </row>
    <row r="117" spans="1:6" x14ac:dyDescent="0.25">
      <c r="A117" s="1">
        <v>118</v>
      </c>
      <c r="B117" t="s">
        <v>138</v>
      </c>
      <c r="C117" s="5" t="s">
        <v>17</v>
      </c>
      <c r="D117" s="6" t="s">
        <v>18</v>
      </c>
    </row>
    <row r="118" spans="1:6" x14ac:dyDescent="0.25">
      <c r="A118" s="1">
        <v>119</v>
      </c>
      <c r="B118" t="s">
        <v>139</v>
      </c>
      <c r="C118" s="6" t="s">
        <v>18</v>
      </c>
    </row>
    <row r="119" spans="1:6" x14ac:dyDescent="0.25">
      <c r="A119" s="1">
        <v>120</v>
      </c>
      <c r="B119" t="s">
        <v>140</v>
      </c>
      <c r="C119" s="2" t="s">
        <v>12</v>
      </c>
      <c r="D119" s="3" t="s">
        <v>13</v>
      </c>
      <c r="E119" s="4" t="s">
        <v>15</v>
      </c>
    </row>
    <row r="120" spans="1:6" x14ac:dyDescent="0.25">
      <c r="A120" s="1">
        <v>121</v>
      </c>
      <c r="B120" t="s">
        <v>141</v>
      </c>
      <c r="C120" t="s">
        <v>64</v>
      </c>
      <c r="D120" s="6" t="s">
        <v>18</v>
      </c>
    </row>
    <row r="121" spans="1:6" x14ac:dyDescent="0.25">
      <c r="A121" s="1">
        <v>122</v>
      </c>
      <c r="B121" t="s">
        <v>142</v>
      </c>
      <c r="C121" s="2" t="s">
        <v>12</v>
      </c>
      <c r="D121" s="3" t="s">
        <v>13</v>
      </c>
      <c r="E121" s="4" t="s">
        <v>15</v>
      </c>
    </row>
    <row r="122" spans="1:6" x14ac:dyDescent="0.25">
      <c r="A122" s="1">
        <v>123</v>
      </c>
      <c r="B122" t="s">
        <v>143</v>
      </c>
      <c r="C122" s="7" t="s">
        <v>29</v>
      </c>
      <c r="D122" s="8" t="s">
        <v>30</v>
      </c>
      <c r="E122" s="6" t="s">
        <v>18</v>
      </c>
    </row>
    <row r="123" spans="1:6" x14ac:dyDescent="0.25">
      <c r="A123" s="1">
        <v>124</v>
      </c>
      <c r="B123" t="s">
        <v>144</v>
      </c>
      <c r="C123" s="6" t="s">
        <v>18</v>
      </c>
    </row>
    <row r="124" spans="1:6" x14ac:dyDescent="0.25">
      <c r="A124" s="1">
        <v>125</v>
      </c>
      <c r="B124" t="s">
        <v>145</v>
      </c>
      <c r="C124" s="6" t="s">
        <v>18</v>
      </c>
    </row>
    <row r="125" spans="1:6" x14ac:dyDescent="0.25">
      <c r="A125" s="1">
        <v>126</v>
      </c>
      <c r="B125" t="s">
        <v>146</v>
      </c>
      <c r="C125" s="5" t="s">
        <v>17</v>
      </c>
      <c r="D125" t="s">
        <v>64</v>
      </c>
    </row>
    <row r="126" spans="1:6" x14ac:dyDescent="0.25">
      <c r="A126" s="1">
        <v>127</v>
      </c>
      <c r="B126" t="s">
        <v>147</v>
      </c>
      <c r="C126" s="2" t="s">
        <v>12</v>
      </c>
      <c r="D126" s="3" t="s">
        <v>13</v>
      </c>
      <c r="E126" t="s">
        <v>48</v>
      </c>
      <c r="F126" s="4" t="s">
        <v>15</v>
      </c>
    </row>
    <row r="127" spans="1:6" x14ac:dyDescent="0.25">
      <c r="A127" s="1">
        <v>128</v>
      </c>
      <c r="B127" t="s">
        <v>148</v>
      </c>
      <c r="C127" t="s">
        <v>23</v>
      </c>
      <c r="D127" s="6" t="s">
        <v>18</v>
      </c>
    </row>
    <row r="128" spans="1:6" x14ac:dyDescent="0.25">
      <c r="A128" s="1">
        <v>129</v>
      </c>
      <c r="B128" t="s">
        <v>149</v>
      </c>
      <c r="C128" s="2" t="s">
        <v>12</v>
      </c>
      <c r="D128" s="3" t="s">
        <v>13</v>
      </c>
      <c r="E128" t="s">
        <v>23</v>
      </c>
      <c r="F128" s="6" t="s">
        <v>18</v>
      </c>
    </row>
    <row r="129" spans="1:7" x14ac:dyDescent="0.25">
      <c r="A129" s="1">
        <v>130</v>
      </c>
      <c r="B129" t="s">
        <v>150</v>
      </c>
      <c r="C129" s="9" t="s">
        <v>42</v>
      </c>
      <c r="D129" s="2" t="s">
        <v>12</v>
      </c>
      <c r="E129" s="3" t="s">
        <v>13</v>
      </c>
    </row>
    <row r="130" spans="1:7" x14ac:dyDescent="0.25">
      <c r="A130" s="1">
        <v>131</v>
      </c>
      <c r="B130" t="s">
        <v>13</v>
      </c>
      <c r="C130" s="2" t="s">
        <v>12</v>
      </c>
      <c r="D130" s="3" t="s">
        <v>13</v>
      </c>
      <c r="E130" t="s">
        <v>48</v>
      </c>
    </row>
    <row r="131" spans="1:7" x14ac:dyDescent="0.25">
      <c r="A131" s="1">
        <v>132</v>
      </c>
      <c r="B131" t="s">
        <v>151</v>
      </c>
      <c r="C131" t="s">
        <v>34</v>
      </c>
      <c r="D131" s="6" t="s">
        <v>18</v>
      </c>
    </row>
    <row r="132" spans="1:7" x14ac:dyDescent="0.25">
      <c r="A132" s="1">
        <v>133</v>
      </c>
      <c r="B132" t="s">
        <v>152</v>
      </c>
      <c r="C132" s="2" t="s">
        <v>12</v>
      </c>
      <c r="D132" s="3" t="s">
        <v>13</v>
      </c>
      <c r="E132" t="s">
        <v>31</v>
      </c>
    </row>
    <row r="133" spans="1:7" x14ac:dyDescent="0.25">
      <c r="A133" s="1">
        <v>134</v>
      </c>
      <c r="B133" t="s">
        <v>153</v>
      </c>
      <c r="C133" s="5" t="s">
        <v>17</v>
      </c>
      <c r="D133" s="6" t="s">
        <v>18</v>
      </c>
    </row>
    <row r="134" spans="1:7" x14ac:dyDescent="0.25">
      <c r="A134" s="1">
        <v>135</v>
      </c>
      <c r="B134" t="s">
        <v>154</v>
      </c>
      <c r="C134" s="5" t="s">
        <v>17</v>
      </c>
      <c r="D134" s="4" t="s">
        <v>15</v>
      </c>
    </row>
    <row r="135" spans="1:7" x14ac:dyDescent="0.25">
      <c r="A135" s="1">
        <v>136</v>
      </c>
      <c r="B135" t="s">
        <v>155</v>
      </c>
      <c r="C135" s="5" t="s">
        <v>17</v>
      </c>
      <c r="D135" t="s">
        <v>23</v>
      </c>
      <c r="E135" s="6" t="s">
        <v>18</v>
      </c>
    </row>
    <row r="136" spans="1:7" x14ac:dyDescent="0.25">
      <c r="A136" s="1">
        <v>137</v>
      </c>
      <c r="B136" t="s">
        <v>156</v>
      </c>
      <c r="C136" s="6" t="s">
        <v>18</v>
      </c>
      <c r="D136" t="s">
        <v>34</v>
      </c>
    </row>
    <row r="137" spans="1:7" x14ac:dyDescent="0.25">
      <c r="A137" s="1">
        <v>138</v>
      </c>
      <c r="B137" t="s">
        <v>157</v>
      </c>
      <c r="C137" s="2" t="s">
        <v>12</v>
      </c>
      <c r="D137" s="3" t="s">
        <v>13</v>
      </c>
      <c r="E137" t="s">
        <v>48</v>
      </c>
      <c r="F137" t="s">
        <v>46</v>
      </c>
      <c r="G137" s="6" t="s">
        <v>18</v>
      </c>
    </row>
    <row r="138" spans="1:7" x14ac:dyDescent="0.25">
      <c r="A138" s="1">
        <v>139</v>
      </c>
      <c r="B138" t="s">
        <v>158</v>
      </c>
      <c r="C138" s="5" t="s">
        <v>17</v>
      </c>
      <c r="D138" t="s">
        <v>48</v>
      </c>
      <c r="E138" s="4" t="s">
        <v>15</v>
      </c>
    </row>
    <row r="139" spans="1:7" x14ac:dyDescent="0.25">
      <c r="A139" s="1">
        <v>140</v>
      </c>
      <c r="B139" t="s">
        <v>159</v>
      </c>
      <c r="C139" s="2" t="s">
        <v>12</v>
      </c>
      <c r="D139" s="3" t="s">
        <v>13</v>
      </c>
      <c r="E139" t="s">
        <v>46</v>
      </c>
    </row>
    <row r="140" spans="1:7" x14ac:dyDescent="0.25">
      <c r="A140" s="1">
        <v>141</v>
      </c>
      <c r="B140" t="s">
        <v>160</v>
      </c>
      <c r="C140" s="5" t="s">
        <v>17</v>
      </c>
      <c r="D140" s="6" t="s">
        <v>18</v>
      </c>
    </row>
    <row r="141" spans="1:7" x14ac:dyDescent="0.25">
      <c r="A141" s="1">
        <v>142</v>
      </c>
      <c r="B141" t="s">
        <v>161</v>
      </c>
      <c r="C141" s="2" t="s">
        <v>12</v>
      </c>
      <c r="D141" s="3" t="s">
        <v>13</v>
      </c>
      <c r="E141" t="s">
        <v>48</v>
      </c>
    </row>
    <row r="142" spans="1:7" x14ac:dyDescent="0.25">
      <c r="A142" s="1">
        <v>143</v>
      </c>
      <c r="B142" t="s">
        <v>162</v>
      </c>
      <c r="C142" s="2" t="s">
        <v>12</v>
      </c>
      <c r="D142" s="3" t="s">
        <v>13</v>
      </c>
      <c r="E142" s="4" t="s">
        <v>15</v>
      </c>
    </row>
    <row r="143" spans="1:7" x14ac:dyDescent="0.25">
      <c r="A143" s="1">
        <v>144</v>
      </c>
      <c r="B143" t="s">
        <v>163</v>
      </c>
      <c r="C143" s="9" t="s">
        <v>42</v>
      </c>
    </row>
    <row r="144" spans="1:7" x14ac:dyDescent="0.25">
      <c r="A144" s="1">
        <v>145</v>
      </c>
      <c r="B144" t="s">
        <v>164</v>
      </c>
      <c r="C144" t="s">
        <v>31</v>
      </c>
      <c r="D144" t="s">
        <v>34</v>
      </c>
    </row>
    <row r="145" spans="1:6" x14ac:dyDescent="0.25">
      <c r="A145" s="1">
        <v>146</v>
      </c>
      <c r="B145" t="s">
        <v>165</v>
      </c>
      <c r="C145" s="5" t="s">
        <v>17</v>
      </c>
    </row>
    <row r="146" spans="1:6" x14ac:dyDescent="0.25">
      <c r="A146" s="1">
        <v>147</v>
      </c>
      <c r="B146" t="s">
        <v>166</v>
      </c>
      <c r="C146" s="5" t="s">
        <v>17</v>
      </c>
      <c r="D146" s="6" t="s">
        <v>18</v>
      </c>
    </row>
    <row r="147" spans="1:6" x14ac:dyDescent="0.25">
      <c r="A147" s="1">
        <v>148</v>
      </c>
      <c r="B147" t="s">
        <v>167</v>
      </c>
      <c r="C147" s="4" t="s">
        <v>15</v>
      </c>
    </row>
    <row r="148" spans="1:6" x14ac:dyDescent="0.25">
      <c r="A148" s="1">
        <v>149</v>
      </c>
      <c r="B148" t="s">
        <v>168</v>
      </c>
      <c r="C148" s="9" t="s">
        <v>42</v>
      </c>
    </row>
    <row r="149" spans="1:6" x14ac:dyDescent="0.25">
      <c r="A149" s="1">
        <v>150</v>
      </c>
      <c r="B149" t="s">
        <v>169</v>
      </c>
      <c r="C149" t="s">
        <v>23</v>
      </c>
      <c r="D149" s="6" t="s">
        <v>18</v>
      </c>
    </row>
    <row r="150" spans="1:6" x14ac:dyDescent="0.25">
      <c r="A150" s="1">
        <v>151</v>
      </c>
      <c r="B150" t="s">
        <v>170</v>
      </c>
      <c r="C150" s="4" t="s">
        <v>15</v>
      </c>
    </row>
    <row r="151" spans="1:6" x14ac:dyDescent="0.25">
      <c r="A151" s="1">
        <v>152</v>
      </c>
      <c r="B151" t="s">
        <v>171</v>
      </c>
      <c r="C151" s="6" t="s">
        <v>18</v>
      </c>
    </row>
    <row r="152" spans="1:6" x14ac:dyDescent="0.25">
      <c r="A152" s="1">
        <v>153</v>
      </c>
      <c r="B152" t="s">
        <v>172</v>
      </c>
      <c r="C152" s="5" t="s">
        <v>17</v>
      </c>
      <c r="D152" s="6" t="s">
        <v>18</v>
      </c>
    </row>
    <row r="153" spans="1:6" x14ac:dyDescent="0.25">
      <c r="A153" s="1">
        <v>154</v>
      </c>
      <c r="B153" t="s">
        <v>173</v>
      </c>
      <c r="C153" s="9" t="s">
        <v>42</v>
      </c>
      <c r="D153" t="s">
        <v>46</v>
      </c>
      <c r="E153" s="6" t="s">
        <v>18</v>
      </c>
    </row>
    <row r="154" spans="1:6" x14ac:dyDescent="0.25">
      <c r="A154" s="1">
        <v>155</v>
      </c>
      <c r="B154" t="s">
        <v>174</v>
      </c>
      <c r="C154" s="9" t="s">
        <v>42</v>
      </c>
      <c r="D154" s="5" t="s">
        <v>17</v>
      </c>
      <c r="E154" t="s">
        <v>64</v>
      </c>
    </row>
    <row r="155" spans="1:6" x14ac:dyDescent="0.25">
      <c r="A155" s="1">
        <v>156</v>
      </c>
      <c r="B155" t="s">
        <v>175</v>
      </c>
      <c r="C155" s="9" t="s">
        <v>42</v>
      </c>
      <c r="D155" s="5" t="s">
        <v>17</v>
      </c>
      <c r="E155" t="s">
        <v>64</v>
      </c>
    </row>
    <row r="156" spans="1:6" x14ac:dyDescent="0.25">
      <c r="A156" s="1">
        <v>157</v>
      </c>
      <c r="B156" t="s">
        <v>176</v>
      </c>
      <c r="C156" s="2" t="s">
        <v>12</v>
      </c>
      <c r="D156" s="3" t="s">
        <v>13</v>
      </c>
      <c r="E156" s="6" t="s">
        <v>18</v>
      </c>
      <c r="F156" t="s">
        <v>34</v>
      </c>
    </row>
    <row r="157" spans="1:6" x14ac:dyDescent="0.25">
      <c r="A157" s="1">
        <v>158</v>
      </c>
      <c r="B157" t="s">
        <v>177</v>
      </c>
      <c r="C157" s="5" t="s">
        <v>17</v>
      </c>
      <c r="D157" s="6" t="s">
        <v>18</v>
      </c>
    </row>
    <row r="158" spans="1:6" x14ac:dyDescent="0.25">
      <c r="A158" s="1">
        <v>159</v>
      </c>
      <c r="B158" t="s">
        <v>178</v>
      </c>
      <c r="C158" s="5" t="s">
        <v>17</v>
      </c>
      <c r="D158" s="6" t="s">
        <v>18</v>
      </c>
    </row>
    <row r="159" spans="1:6" x14ac:dyDescent="0.25">
      <c r="A159" s="1">
        <v>160</v>
      </c>
      <c r="B159" t="s">
        <v>179</v>
      </c>
      <c r="C159" s="9" t="s">
        <v>42</v>
      </c>
      <c r="D159" s="2" t="s">
        <v>12</v>
      </c>
      <c r="E159" s="3" t="s">
        <v>13</v>
      </c>
      <c r="F159" t="s">
        <v>64</v>
      </c>
    </row>
    <row r="160" spans="1:6" x14ac:dyDescent="0.25">
      <c r="A160" s="1">
        <v>161</v>
      </c>
      <c r="B160" t="s">
        <v>180</v>
      </c>
      <c r="C160" s="5" t="s">
        <v>17</v>
      </c>
      <c r="D160" t="s">
        <v>23</v>
      </c>
      <c r="E160" s="6" t="s">
        <v>18</v>
      </c>
    </row>
    <row r="161" spans="1:9" x14ac:dyDescent="0.25">
      <c r="A161" s="1">
        <v>162</v>
      </c>
      <c r="B161" t="s">
        <v>181</v>
      </c>
      <c r="C161" s="7" t="s">
        <v>29</v>
      </c>
      <c r="D161" s="8" t="s">
        <v>30</v>
      </c>
      <c r="E161" s="2" t="s">
        <v>12</v>
      </c>
      <c r="F161" s="3" t="s">
        <v>13</v>
      </c>
      <c r="G161" t="s">
        <v>48</v>
      </c>
      <c r="H161" s="6" t="s">
        <v>18</v>
      </c>
    </row>
    <row r="162" spans="1:9" x14ac:dyDescent="0.25">
      <c r="A162" s="1">
        <v>163</v>
      </c>
      <c r="B162" t="s">
        <v>182</v>
      </c>
      <c r="C162" s="9" t="s">
        <v>42</v>
      </c>
      <c r="D162" s="7" t="s">
        <v>29</v>
      </c>
      <c r="E162" s="8" t="s">
        <v>30</v>
      </c>
      <c r="F162" s="2" t="s">
        <v>12</v>
      </c>
      <c r="G162" s="3" t="s">
        <v>13</v>
      </c>
      <c r="H162" t="s">
        <v>46</v>
      </c>
      <c r="I162" s="4" t="s">
        <v>15</v>
      </c>
    </row>
    <row r="163" spans="1:9" x14ac:dyDescent="0.25">
      <c r="A163" s="1">
        <v>164</v>
      </c>
      <c r="B163" t="s">
        <v>183</v>
      </c>
      <c r="C163" s="7" t="s">
        <v>29</v>
      </c>
      <c r="D163" s="8" t="s">
        <v>30</v>
      </c>
      <c r="E163" t="s">
        <v>31</v>
      </c>
    </row>
    <row r="164" spans="1:9" x14ac:dyDescent="0.25">
      <c r="A164" s="1">
        <v>165</v>
      </c>
      <c r="B164" t="s">
        <v>184</v>
      </c>
      <c r="C164" s="7" t="s">
        <v>29</v>
      </c>
      <c r="D164" s="8" t="s">
        <v>30</v>
      </c>
      <c r="E164" t="s">
        <v>31</v>
      </c>
    </row>
    <row r="165" spans="1:9" x14ac:dyDescent="0.25">
      <c r="A165" s="1">
        <v>166</v>
      </c>
      <c r="B165" t="s">
        <v>185</v>
      </c>
      <c r="C165" s="2" t="s">
        <v>12</v>
      </c>
      <c r="D165" s="3" t="s">
        <v>13</v>
      </c>
      <c r="E165" t="s">
        <v>23</v>
      </c>
      <c r="F165" t="s">
        <v>48</v>
      </c>
      <c r="G165" s="6" t="s">
        <v>18</v>
      </c>
    </row>
    <row r="166" spans="1:9" x14ac:dyDescent="0.25">
      <c r="A166" s="1">
        <v>167</v>
      </c>
      <c r="B166" t="s">
        <v>186</v>
      </c>
      <c r="C166" s="2" t="s">
        <v>12</v>
      </c>
      <c r="D166" s="3" t="s">
        <v>13</v>
      </c>
    </row>
    <row r="167" spans="1:9" x14ac:dyDescent="0.25">
      <c r="A167" s="1">
        <v>168</v>
      </c>
      <c r="B167" t="s">
        <v>187</v>
      </c>
      <c r="C167" s="7" t="s">
        <v>29</v>
      </c>
      <c r="D167" s="8" t="s">
        <v>30</v>
      </c>
      <c r="E167" s="4" t="s">
        <v>15</v>
      </c>
    </row>
    <row r="168" spans="1:9" x14ac:dyDescent="0.25">
      <c r="A168" s="1">
        <v>169</v>
      </c>
      <c r="B168" t="s">
        <v>188</v>
      </c>
      <c r="C168" s="2" t="s">
        <v>12</v>
      </c>
      <c r="D168" s="3" t="s">
        <v>13</v>
      </c>
    </row>
    <row r="169" spans="1:9" x14ac:dyDescent="0.25">
      <c r="A169" s="1">
        <v>170</v>
      </c>
      <c r="B169" t="s">
        <v>189</v>
      </c>
      <c r="C169" s="7" t="s">
        <v>29</v>
      </c>
      <c r="D169" s="8" t="s">
        <v>30</v>
      </c>
      <c r="E169" s="4" t="s">
        <v>15</v>
      </c>
      <c r="F169" s="6" t="s">
        <v>18</v>
      </c>
    </row>
    <row r="170" spans="1:9" x14ac:dyDescent="0.25">
      <c r="A170" s="1">
        <v>171</v>
      </c>
      <c r="B170" t="s">
        <v>190</v>
      </c>
      <c r="C170" s="9" t="s">
        <v>42</v>
      </c>
      <c r="D170" s="7" t="s">
        <v>29</v>
      </c>
      <c r="E170" s="8" t="s">
        <v>30</v>
      </c>
    </row>
    <row r="171" spans="1:9" x14ac:dyDescent="0.25">
      <c r="A171" s="1">
        <v>172</v>
      </c>
      <c r="B171" t="s">
        <v>191</v>
      </c>
      <c r="C171" s="7" t="s">
        <v>29</v>
      </c>
      <c r="D171" s="8" t="s">
        <v>30</v>
      </c>
      <c r="E171" s="4" t="s">
        <v>15</v>
      </c>
    </row>
    <row r="172" spans="1:9" x14ac:dyDescent="0.25">
      <c r="A172" s="1">
        <v>173</v>
      </c>
      <c r="B172" t="s">
        <v>192</v>
      </c>
      <c r="C172" s="4" t="s">
        <v>15</v>
      </c>
    </row>
    <row r="173" spans="1:9" x14ac:dyDescent="0.25">
      <c r="A173" s="1">
        <v>174</v>
      </c>
      <c r="B173" t="s">
        <v>193</v>
      </c>
      <c r="C173" s="7" t="s">
        <v>29</v>
      </c>
      <c r="D173" s="8" t="s">
        <v>30</v>
      </c>
      <c r="E173" t="s">
        <v>31</v>
      </c>
    </row>
    <row r="174" spans="1:9" x14ac:dyDescent="0.25">
      <c r="A174" s="1">
        <v>175</v>
      </c>
      <c r="B174" t="s">
        <v>194</v>
      </c>
      <c r="C174" s="5" t="s">
        <v>17</v>
      </c>
      <c r="D174" s="6" t="s">
        <v>18</v>
      </c>
    </row>
    <row r="175" spans="1:9" x14ac:dyDescent="0.25">
      <c r="A175" s="1">
        <v>176</v>
      </c>
      <c r="B175" t="s">
        <v>195</v>
      </c>
      <c r="C175" t="s">
        <v>23</v>
      </c>
      <c r="D175" s="6" t="s">
        <v>18</v>
      </c>
    </row>
    <row r="176" spans="1:9" x14ac:dyDescent="0.25">
      <c r="A176" s="1">
        <v>177</v>
      </c>
      <c r="B176" t="s">
        <v>196</v>
      </c>
      <c r="C176" t="s">
        <v>23</v>
      </c>
      <c r="D176" t="s">
        <v>46</v>
      </c>
      <c r="E176" s="6" t="s">
        <v>18</v>
      </c>
    </row>
    <row r="177" spans="1:5" x14ac:dyDescent="0.25">
      <c r="A177" s="1">
        <v>178</v>
      </c>
      <c r="B177" t="s">
        <v>197</v>
      </c>
      <c r="C177" s="5" t="s">
        <v>17</v>
      </c>
      <c r="D177" t="s">
        <v>23</v>
      </c>
      <c r="E177" s="4" t="s">
        <v>15</v>
      </c>
    </row>
    <row r="178" spans="1:5" x14ac:dyDescent="0.25">
      <c r="A178" s="10">
        <v>179</v>
      </c>
      <c r="B178" s="11" t="s">
        <v>198</v>
      </c>
      <c r="C178" s="5"/>
      <c r="E178" s="4"/>
    </row>
    <row r="179" spans="1:5" x14ac:dyDescent="0.25">
      <c r="A179" s="12">
        <v>180</v>
      </c>
      <c r="B179" s="13" t="s">
        <v>199</v>
      </c>
      <c r="C179" s="5"/>
      <c r="E179" s="4"/>
    </row>
    <row r="180" spans="1:5" x14ac:dyDescent="0.25">
      <c r="A180" s="10">
        <v>181</v>
      </c>
      <c r="B180" s="11" t="s">
        <v>200</v>
      </c>
      <c r="C180" s="2" t="s">
        <v>12</v>
      </c>
      <c r="E180" s="4"/>
    </row>
    <row r="181" spans="1:5" x14ac:dyDescent="0.25">
      <c r="A181" s="12">
        <v>182</v>
      </c>
      <c r="B181" s="13" t="s">
        <v>201</v>
      </c>
      <c r="C181" s="5"/>
      <c r="E181" s="4"/>
    </row>
    <row r="182" spans="1:5" x14ac:dyDescent="0.25">
      <c r="A182" s="10">
        <v>183</v>
      </c>
      <c r="B182" s="11" t="s">
        <v>202</v>
      </c>
      <c r="C182" s="5"/>
      <c r="E182" s="4"/>
    </row>
    <row r="183" spans="1:5" x14ac:dyDescent="0.25">
      <c r="A183" s="12">
        <v>185</v>
      </c>
      <c r="B183" s="13" t="s">
        <v>203</v>
      </c>
      <c r="C183" s="5"/>
      <c r="E183" s="4"/>
    </row>
    <row r="184" spans="1:5" x14ac:dyDescent="0.25">
      <c r="A184" s="10">
        <v>186</v>
      </c>
      <c r="B184" s="11" t="s">
        <v>204</v>
      </c>
      <c r="C184" s="5"/>
      <c r="E184" s="4"/>
    </row>
    <row r="185" spans="1:5" x14ac:dyDescent="0.25">
      <c r="A185" s="12">
        <v>187</v>
      </c>
      <c r="B185" s="13" t="s">
        <v>205</v>
      </c>
      <c r="C185" s="5"/>
      <c r="E185" s="4"/>
    </row>
    <row r="186" spans="1:5" x14ac:dyDescent="0.25">
      <c r="A186" s="10">
        <v>188</v>
      </c>
      <c r="B186" s="11" t="s">
        <v>206</v>
      </c>
      <c r="C186" s="5" t="s">
        <v>30</v>
      </c>
      <c r="D186" t="s">
        <v>207</v>
      </c>
      <c r="E186" s="4" t="s">
        <v>12</v>
      </c>
    </row>
    <row r="187" spans="1:5" x14ac:dyDescent="0.25">
      <c r="A187" s="12">
        <v>189</v>
      </c>
      <c r="B187" s="13" t="s">
        <v>208</v>
      </c>
      <c r="C187" s="5"/>
      <c r="E187" s="4"/>
    </row>
    <row r="188" spans="1:5" x14ac:dyDescent="0.25">
      <c r="A188" s="10">
        <v>191</v>
      </c>
      <c r="B188" s="11" t="s">
        <v>209</v>
      </c>
      <c r="C188" s="5" t="s">
        <v>210</v>
      </c>
      <c r="E188" s="4"/>
    </row>
    <row r="189" spans="1:5" x14ac:dyDescent="0.25">
      <c r="A189" s="12">
        <v>192</v>
      </c>
      <c r="B189" s="13" t="s">
        <v>209</v>
      </c>
      <c r="C189" s="5" t="s">
        <v>210</v>
      </c>
      <c r="E189" s="4"/>
    </row>
    <row r="190" spans="1:5" x14ac:dyDescent="0.25">
      <c r="A190" s="10">
        <v>193</v>
      </c>
      <c r="B190" s="11" t="s">
        <v>211</v>
      </c>
      <c r="C190" s="5"/>
      <c r="E190" s="4"/>
    </row>
    <row r="191" spans="1:5" x14ac:dyDescent="0.25">
      <c r="A191" s="12">
        <v>194</v>
      </c>
      <c r="B191" s="13" t="s">
        <v>212</v>
      </c>
      <c r="C191" s="5"/>
      <c r="E191" s="4"/>
    </row>
    <row r="192" spans="1:5" x14ac:dyDescent="0.25">
      <c r="A192" s="10">
        <v>197</v>
      </c>
      <c r="B192" s="11" t="s">
        <v>213</v>
      </c>
      <c r="C192" s="5"/>
      <c r="E192" s="4"/>
    </row>
    <row r="193" spans="1:5" x14ac:dyDescent="0.25">
      <c r="A193" s="12">
        <v>200</v>
      </c>
      <c r="B193" s="13" t="s">
        <v>214</v>
      </c>
      <c r="C193" s="5"/>
      <c r="E193" s="4"/>
    </row>
    <row r="194" spans="1:5" x14ac:dyDescent="0.25">
      <c r="A194" s="10">
        <v>204</v>
      </c>
      <c r="B194" s="11" t="s">
        <v>215</v>
      </c>
      <c r="C194" s="5" t="s">
        <v>29</v>
      </c>
      <c r="D194" t="s">
        <v>30</v>
      </c>
      <c r="E194" s="4"/>
    </row>
    <row r="195" spans="1:5" x14ac:dyDescent="0.25">
      <c r="A195" s="12">
        <v>205</v>
      </c>
      <c r="B195" s="13" t="s">
        <v>216</v>
      </c>
      <c r="C195" s="5" t="s">
        <v>12</v>
      </c>
      <c r="E195" s="4"/>
    </row>
    <row r="196" spans="1:5" x14ac:dyDescent="0.25">
      <c r="A196" s="10">
        <v>206</v>
      </c>
      <c r="B196" s="11" t="s">
        <v>217</v>
      </c>
      <c r="C196" s="5" t="s">
        <v>12</v>
      </c>
      <c r="E196" s="4"/>
    </row>
    <row r="197" spans="1:5" x14ac:dyDescent="0.25">
      <c r="A197" s="12">
        <v>208</v>
      </c>
      <c r="B197" s="13" t="s">
        <v>218</v>
      </c>
      <c r="C197" s="5"/>
      <c r="E197" s="4"/>
    </row>
    <row r="198" spans="1:5" x14ac:dyDescent="0.25">
      <c r="A198" s="10">
        <v>209</v>
      </c>
      <c r="B198" s="11" t="s">
        <v>219</v>
      </c>
      <c r="C198" s="5"/>
      <c r="E198" s="4"/>
    </row>
    <row r="199" spans="1:5" x14ac:dyDescent="0.25">
      <c r="A199" s="12">
        <v>210</v>
      </c>
      <c r="B199" s="13" t="s">
        <v>220</v>
      </c>
      <c r="C199" s="5"/>
      <c r="E199" s="4"/>
    </row>
    <row r="200" spans="1:5" x14ac:dyDescent="0.25">
      <c r="A200" s="10">
        <v>211</v>
      </c>
      <c r="B200" s="11" t="s">
        <v>221</v>
      </c>
      <c r="C200" s="5"/>
      <c r="E200" s="4"/>
    </row>
    <row r="201" spans="1:5" x14ac:dyDescent="0.25">
      <c r="A201" s="12">
        <v>212</v>
      </c>
      <c r="B201" s="13" t="s">
        <v>222</v>
      </c>
      <c r="C201" s="5"/>
      <c r="E201" s="4"/>
    </row>
    <row r="202" spans="1:5" x14ac:dyDescent="0.25">
      <c r="A202" s="10">
        <v>214</v>
      </c>
      <c r="B202" s="11" t="s">
        <v>223</v>
      </c>
      <c r="C202" s="5"/>
      <c r="E202" s="4"/>
    </row>
    <row r="203" spans="1:5" x14ac:dyDescent="0.25">
      <c r="A203" s="12">
        <v>215</v>
      </c>
      <c r="B203" s="13" t="s">
        <v>224</v>
      </c>
      <c r="C203" s="5"/>
      <c r="E203" s="4"/>
    </row>
    <row r="204" spans="1:5" x14ac:dyDescent="0.25">
      <c r="A204" s="10">
        <v>216</v>
      </c>
      <c r="B204" s="11" t="s">
        <v>225</v>
      </c>
      <c r="C204" s="5"/>
      <c r="E204" s="4"/>
    </row>
    <row r="205" spans="1:5" x14ac:dyDescent="0.25">
      <c r="A205" s="12">
        <v>217</v>
      </c>
      <c r="B205" s="13" t="s">
        <v>226</v>
      </c>
      <c r="C205" s="5"/>
      <c r="E205" s="4"/>
    </row>
    <row r="206" spans="1:5" x14ac:dyDescent="0.25">
      <c r="A206" s="10">
        <v>218</v>
      </c>
      <c r="B206" s="11" t="s">
        <v>227</v>
      </c>
      <c r="C206" s="5"/>
      <c r="E206" s="4"/>
    </row>
    <row r="207" spans="1:5" x14ac:dyDescent="0.25">
      <c r="A207" s="12">
        <v>219</v>
      </c>
      <c r="B207" s="13" t="s">
        <v>228</v>
      </c>
      <c r="C207" s="5"/>
      <c r="E207" s="4"/>
    </row>
    <row r="208" spans="1:5" x14ac:dyDescent="0.25">
      <c r="A208" s="10">
        <v>220</v>
      </c>
      <c r="B208" s="11" t="s">
        <v>229</v>
      </c>
      <c r="C208" s="5"/>
      <c r="E208" s="4"/>
    </row>
    <row r="209" spans="1:6" x14ac:dyDescent="0.25">
      <c r="A209" s="14">
        <v>221</v>
      </c>
      <c r="B209" s="15" t="s">
        <v>230</v>
      </c>
      <c r="C209" s="5"/>
      <c r="E209" s="4"/>
    </row>
    <row r="210" spans="1:6" x14ac:dyDescent="0.25">
      <c r="A210" s="16">
        <v>222</v>
      </c>
      <c r="B210" s="17" t="s">
        <v>231</v>
      </c>
      <c r="C210" t="s">
        <v>48</v>
      </c>
      <c r="D210" s="6" t="s">
        <v>18</v>
      </c>
    </row>
    <row r="211" spans="1:6" x14ac:dyDescent="0.25">
      <c r="A211" s="14">
        <v>223</v>
      </c>
      <c r="B211" s="15" t="s">
        <v>232</v>
      </c>
      <c r="C211" s="9" t="s">
        <v>42</v>
      </c>
      <c r="D211" s="6" t="s">
        <v>18</v>
      </c>
    </row>
    <row r="212" spans="1:6" x14ac:dyDescent="0.25">
      <c r="A212" s="16">
        <v>224</v>
      </c>
      <c r="B212" s="17" t="s">
        <v>233</v>
      </c>
      <c r="C212" t="s">
        <v>48</v>
      </c>
      <c r="D212" s="4" t="s">
        <v>15</v>
      </c>
    </row>
    <row r="213" spans="1:6" x14ac:dyDescent="0.25">
      <c r="A213" s="14">
        <v>225</v>
      </c>
      <c r="B213" s="15" t="s">
        <v>234</v>
      </c>
      <c r="C213" s="4" t="s">
        <v>15</v>
      </c>
    </row>
    <row r="214" spans="1:6" x14ac:dyDescent="0.25">
      <c r="A214" s="16">
        <v>226</v>
      </c>
      <c r="B214" s="17" t="s">
        <v>235</v>
      </c>
      <c r="C214" s="5" t="s">
        <v>17</v>
      </c>
    </row>
    <row r="215" spans="1:6" x14ac:dyDescent="0.25">
      <c r="A215" s="14">
        <v>227</v>
      </c>
      <c r="B215" s="15" t="s">
        <v>236</v>
      </c>
      <c r="C215" s="5"/>
    </row>
    <row r="216" spans="1:6" x14ac:dyDescent="0.25">
      <c r="A216" s="16">
        <v>228</v>
      </c>
      <c r="B216" s="17" t="s">
        <v>237</v>
      </c>
      <c r="C216" s="6" t="s">
        <v>18</v>
      </c>
    </row>
    <row r="217" spans="1:6" x14ac:dyDescent="0.25">
      <c r="A217" s="14">
        <v>229</v>
      </c>
      <c r="B217" s="15" t="s">
        <v>238</v>
      </c>
      <c r="C217" s="4" t="s">
        <v>15</v>
      </c>
    </row>
    <row r="218" spans="1:6" x14ac:dyDescent="0.25">
      <c r="A218" s="16">
        <v>230</v>
      </c>
      <c r="B218" s="17" t="s">
        <v>239</v>
      </c>
      <c r="C218" s="4" t="s">
        <v>15</v>
      </c>
    </row>
    <row r="219" spans="1:6" x14ac:dyDescent="0.25">
      <c r="A219" s="14">
        <v>231</v>
      </c>
      <c r="B219" s="15" t="s">
        <v>240</v>
      </c>
      <c r="C219" s="5" t="s">
        <v>17</v>
      </c>
      <c r="D219" s="6" t="s">
        <v>18</v>
      </c>
    </row>
    <row r="220" spans="1:6" x14ac:dyDescent="0.25">
      <c r="A220" s="16">
        <v>232</v>
      </c>
      <c r="B220" s="17" t="s">
        <v>241</v>
      </c>
      <c r="C220" s="6" t="s">
        <v>18</v>
      </c>
    </row>
    <row r="221" spans="1:6" x14ac:dyDescent="0.25">
      <c r="A221" s="14">
        <v>233</v>
      </c>
      <c r="B221" s="15" t="s">
        <v>242</v>
      </c>
      <c r="C221" s="6" t="s">
        <v>18</v>
      </c>
    </row>
    <row r="222" spans="1:6" x14ac:dyDescent="0.25">
      <c r="A222" s="16">
        <v>234</v>
      </c>
      <c r="B222" s="17" t="s">
        <v>243</v>
      </c>
      <c r="C222" s="6" t="s">
        <v>18</v>
      </c>
    </row>
    <row r="223" spans="1:6" x14ac:dyDescent="0.25">
      <c r="A223" s="14">
        <v>235</v>
      </c>
      <c r="B223" s="15" t="s">
        <v>244</v>
      </c>
      <c r="C223" s="5" t="s">
        <v>17</v>
      </c>
    </row>
    <row r="224" spans="1:6" x14ac:dyDescent="0.25">
      <c r="A224" s="16">
        <v>236</v>
      </c>
      <c r="B224" s="17" t="s">
        <v>245</v>
      </c>
      <c r="C224" s="7" t="s">
        <v>29</v>
      </c>
      <c r="D224" s="8" t="s">
        <v>30</v>
      </c>
      <c r="E224" s="5" t="s">
        <v>17</v>
      </c>
      <c r="F224" s="6" t="s">
        <v>18</v>
      </c>
    </row>
    <row r="225" spans="1:5" x14ac:dyDescent="0.25">
      <c r="A225" s="18">
        <v>237</v>
      </c>
      <c r="B225" s="19" t="s">
        <v>246</v>
      </c>
      <c r="C225" s="2" t="s">
        <v>12</v>
      </c>
      <c r="D225" s="3" t="s">
        <v>13</v>
      </c>
    </row>
    <row r="226" spans="1:5" x14ac:dyDescent="0.25">
      <c r="A226" s="20">
        <v>238</v>
      </c>
      <c r="B226" s="21" t="s">
        <v>247</v>
      </c>
      <c r="C226" s="2"/>
      <c r="D226" s="3"/>
    </row>
    <row r="227" spans="1:5" x14ac:dyDescent="0.25">
      <c r="A227" s="18">
        <v>239</v>
      </c>
      <c r="B227" s="19" t="s">
        <v>248</v>
      </c>
      <c r="C227" s="2"/>
      <c r="D227" s="3"/>
    </row>
    <row r="228" spans="1:5" x14ac:dyDescent="0.25">
      <c r="A228" s="20">
        <v>240</v>
      </c>
      <c r="B228" s="21" t="s">
        <v>249</v>
      </c>
      <c r="C228" s="6" t="s">
        <v>18</v>
      </c>
    </row>
    <row r="229" spans="1:5" x14ac:dyDescent="0.25">
      <c r="A229" s="18">
        <v>241</v>
      </c>
      <c r="B229" s="19" t="s">
        <v>250</v>
      </c>
      <c r="C229" s="2" t="s">
        <v>12</v>
      </c>
      <c r="D229" s="3" t="s">
        <v>13</v>
      </c>
      <c r="E229" s="6" t="s">
        <v>18</v>
      </c>
    </row>
    <row r="230" spans="1:5" x14ac:dyDescent="0.25">
      <c r="A230" s="20">
        <v>242</v>
      </c>
      <c r="B230" s="21" t="s">
        <v>251</v>
      </c>
      <c r="C230" s="2"/>
      <c r="D230" s="3"/>
      <c r="E230" s="6"/>
    </row>
    <row r="231" spans="1:5" x14ac:dyDescent="0.25">
      <c r="A231" s="18">
        <v>243</v>
      </c>
      <c r="B231" s="19" t="s">
        <v>252</v>
      </c>
      <c r="C231" s="6" t="s">
        <v>18</v>
      </c>
    </row>
    <row r="232" spans="1:5" x14ac:dyDescent="0.25">
      <c r="A232" s="20">
        <v>244</v>
      </c>
      <c r="B232" s="21" t="s">
        <v>253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home">
                <anchor moveWithCells="1">
                  <from>
                    <xdr:col>0</xdr:col>
                    <xdr:colOff>0</xdr:colOff>
                    <xdr:row>0</xdr:row>
                    <xdr:rowOff>85725</xdr:rowOff>
                  </from>
                  <to>
                    <xdr:col>0</xdr:col>
                    <xdr:colOff>361950</xdr:colOff>
                    <xdr:row>0</xdr:row>
                    <xdr:rowOff>314325</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tabColor rgb="FFFFC000"/>
  </sheetPr>
  <dimension ref="A1:P233"/>
  <sheetViews>
    <sheetView zoomScale="175" zoomScaleNormal="175" workbookViewId="0">
      <pane xSplit="1" ySplit="2" topLeftCell="B60" activePane="bottomRight" state="frozen"/>
      <selection pane="topRight" activeCell="B1" sqref="B1"/>
      <selection pane="bottomLeft" activeCell="A3" sqref="A3"/>
      <selection pane="bottomRight" activeCell="C72" sqref="C72"/>
    </sheetView>
  </sheetViews>
  <sheetFormatPr defaultRowHeight="15" x14ac:dyDescent="0.25"/>
  <cols>
    <col min="1" max="1" width="8" customWidth="1"/>
    <col min="2" max="2" width="5.28515625" bestFit="1" customWidth="1"/>
    <col min="3" max="3" width="44.42578125" bestFit="1" customWidth="1"/>
    <col min="4" max="4" width="35.7109375" customWidth="1"/>
    <col min="5" max="10" width="18.7109375" bestFit="1" customWidth="1"/>
    <col min="11" max="11" width="17.5703125" bestFit="1" customWidth="1"/>
    <col min="12" max="12" width="13" bestFit="1" customWidth="1"/>
    <col min="13" max="13" width="42.5703125" bestFit="1" customWidth="1"/>
    <col min="14" max="14" width="80.85546875" bestFit="1" customWidth="1"/>
    <col min="15" max="15" width="24.7109375" customWidth="1"/>
    <col min="16" max="16" width="74.140625" customWidth="1"/>
  </cols>
  <sheetData>
    <row r="1" spans="1:16" ht="39.75" customHeight="1" x14ac:dyDescent="0.2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710</v>
      </c>
    </row>
    <row r="2" spans="1:16" x14ac:dyDescent="0.25">
      <c r="A2" t="s">
        <v>257</v>
      </c>
      <c r="B2" t="s">
        <v>258</v>
      </c>
      <c r="C2" t="s">
        <v>1</v>
      </c>
      <c r="D2" t="s">
        <v>263</v>
      </c>
      <c r="E2" t="s">
        <v>262</v>
      </c>
      <c r="F2" t="s">
        <v>2</v>
      </c>
      <c r="G2" t="s">
        <v>3</v>
      </c>
      <c r="H2" t="s">
        <v>4</v>
      </c>
      <c r="I2" t="s">
        <v>5</v>
      </c>
      <c r="J2" t="s">
        <v>6</v>
      </c>
      <c r="K2" t="s">
        <v>7</v>
      </c>
      <c r="L2" t="s">
        <v>8</v>
      </c>
      <c r="M2" t="s">
        <v>481</v>
      </c>
      <c r="N2" t="s">
        <v>709</v>
      </c>
      <c r="O2" t="s">
        <v>711</v>
      </c>
      <c r="P2" t="s">
        <v>1009</v>
      </c>
    </row>
    <row r="3" spans="1:16" x14ac:dyDescent="0.25">
      <c r="A3" s="1">
        <v>1</v>
      </c>
      <c r="B3" s="1">
        <v>2</v>
      </c>
      <c r="C3" t="s">
        <v>11</v>
      </c>
      <c r="D3" t="s">
        <v>264</v>
      </c>
      <c r="E3" t="s">
        <v>260</v>
      </c>
      <c r="F3" s="2" t="s">
        <v>12</v>
      </c>
      <c r="G3" s="3" t="s">
        <v>13</v>
      </c>
      <c r="H3" t="s">
        <v>48</v>
      </c>
      <c r="M3" t="s">
        <v>482</v>
      </c>
      <c r="N3" t="str">
        <f>"""" &amp; _xlfn.TEXTJOIN(""",""",TRUE,Table223[[#This Row],[Categoria1]:[Categoria7]]) &amp; """"</f>
        <v>"Pascua","Pentecostés","Comunión"</v>
      </c>
      <c r="O3" t="s">
        <v>712</v>
      </c>
      <c r="P3" t="str">
        <f>"""" &amp; _xlfn.TEXTJOIN(""",""",TRUE,Table223[[#This Row],[Categoria]:[Categoria7]]) &amp; """"</f>
        <v>"Precatecumenado","Pascua","Pentecostés","Comunión"</v>
      </c>
    </row>
    <row r="4" spans="1:16" x14ac:dyDescent="0.25">
      <c r="A4" s="1">
        <v>2</v>
      </c>
      <c r="B4" s="1">
        <v>3</v>
      </c>
      <c r="C4" t="s">
        <v>14</v>
      </c>
      <c r="D4" t="s">
        <v>265</v>
      </c>
      <c r="E4" t="s">
        <v>260</v>
      </c>
      <c r="F4" s="4" t="s">
        <v>15</v>
      </c>
      <c r="M4" t="s">
        <v>483</v>
      </c>
      <c r="N4" t="str">
        <f>"""" &amp; _xlfn.TEXTJOIN(""",""",TRUE,Table223[[#This Row],[Categoria1]:[Categoria7]]) &amp; """"</f>
        <v>"Nuevo Testamento"</v>
      </c>
      <c r="O4" t="s">
        <v>713</v>
      </c>
      <c r="P4" t="str">
        <f>"""" &amp; _xlfn.TEXTJOIN(""",""",TRUE,Table223[[#This Row],[Categoria]:[Categoria7]]) &amp; """"</f>
        <v>"Precatecumenado","Nuevo Testamento"</v>
      </c>
    </row>
    <row r="5" spans="1:16" x14ac:dyDescent="0.25">
      <c r="A5" s="1">
        <v>3</v>
      </c>
      <c r="B5" s="1">
        <v>4</v>
      </c>
      <c r="C5" t="s">
        <v>16</v>
      </c>
      <c r="D5" t="s">
        <v>266</v>
      </c>
      <c r="E5" t="s">
        <v>260</v>
      </c>
      <c r="F5" s="5" t="s">
        <v>17</v>
      </c>
      <c r="G5" s="5" t="s">
        <v>210</v>
      </c>
      <c r="H5" s="6" t="s">
        <v>18</v>
      </c>
      <c r="M5" t="s">
        <v>484</v>
      </c>
      <c r="N5" t="str">
        <f>"""" &amp; _xlfn.TEXTJOIN(""",""",TRUE,Table223[[#This Row],[Categoria1]:[Categoria7]]) &amp; """"</f>
        <v>"Cuaresma","Penitencial","Antiguo Testamento"</v>
      </c>
      <c r="O5" t="s">
        <v>714</v>
      </c>
      <c r="P5" t="str">
        <f>"""" &amp; _xlfn.TEXTJOIN(""",""",TRUE,Table223[[#This Row],[Categoria]:[Categoria7]]) &amp; """"</f>
        <v>"Precatecumenado","Cuaresma","Penitencial","Antiguo Testamento"</v>
      </c>
    </row>
    <row r="6" spans="1:16" x14ac:dyDescent="0.25">
      <c r="A6" s="1">
        <v>4</v>
      </c>
      <c r="B6" s="1">
        <v>5</v>
      </c>
      <c r="C6" t="s">
        <v>19</v>
      </c>
      <c r="D6" t="s">
        <v>267</v>
      </c>
      <c r="E6" t="s">
        <v>260</v>
      </c>
      <c r="F6" s="5" t="s">
        <v>17</v>
      </c>
      <c r="G6" s="5" t="s">
        <v>210</v>
      </c>
      <c r="H6" s="6" t="s">
        <v>18</v>
      </c>
      <c r="M6" t="s">
        <v>485</v>
      </c>
      <c r="N6" t="str">
        <f>"""" &amp; _xlfn.TEXTJOIN(""",""",TRUE,Table223[[#This Row],[Categoria1]:[Categoria7]]) &amp; """"</f>
        <v>"Cuaresma","Penitencial","Antiguo Testamento"</v>
      </c>
      <c r="O6" t="s">
        <v>715</v>
      </c>
      <c r="P6" t="str">
        <f>"""" &amp; _xlfn.TEXTJOIN(""",""",TRUE,Table223[[#This Row],[Categoria]:[Categoria7]]) &amp; """"</f>
        <v>"Precatecumenado","Cuaresma","Penitencial","Antiguo Testamento"</v>
      </c>
    </row>
    <row r="7" spans="1:16" x14ac:dyDescent="0.25">
      <c r="A7" s="1">
        <v>5</v>
      </c>
      <c r="B7" s="1">
        <v>6</v>
      </c>
      <c r="C7" t="s">
        <v>20</v>
      </c>
      <c r="D7" t="s">
        <v>268</v>
      </c>
      <c r="E7" t="s">
        <v>260</v>
      </c>
      <c r="F7" s="5" t="s">
        <v>17</v>
      </c>
      <c r="G7" s="5" t="s">
        <v>210</v>
      </c>
      <c r="H7" s="6" t="s">
        <v>18</v>
      </c>
      <c r="M7" t="s">
        <v>486</v>
      </c>
      <c r="N7" t="str">
        <f>"""" &amp; _xlfn.TEXTJOIN(""",""",TRUE,Table223[[#This Row],[Categoria1]:[Categoria7]]) &amp; """"</f>
        <v>"Cuaresma","Penitencial","Antiguo Testamento"</v>
      </c>
      <c r="O7" t="s">
        <v>800</v>
      </c>
      <c r="P7" t="str">
        <f>"""" &amp; _xlfn.TEXTJOIN(""",""",TRUE,Table223[[#This Row],[Categoria]:[Categoria7]]) &amp; """"</f>
        <v>"Precatecumenado","Cuaresma","Penitencial","Antiguo Testamento"</v>
      </c>
    </row>
    <row r="8" spans="1:16" x14ac:dyDescent="0.25">
      <c r="A8" s="1">
        <v>6</v>
      </c>
      <c r="B8" s="1">
        <v>7</v>
      </c>
      <c r="C8" t="s">
        <v>21</v>
      </c>
      <c r="D8" t="s">
        <v>269</v>
      </c>
      <c r="E8" t="s">
        <v>260</v>
      </c>
      <c r="F8" s="5" t="s">
        <v>17</v>
      </c>
      <c r="G8" s="5" t="s">
        <v>210</v>
      </c>
      <c r="H8" s="6" t="s">
        <v>18</v>
      </c>
      <c r="M8" t="s">
        <v>487</v>
      </c>
      <c r="N8" t="str">
        <f>"""" &amp; _xlfn.TEXTJOIN(""",""",TRUE,Table223[[#This Row],[Categoria1]:[Categoria7]]) &amp; """"</f>
        <v>"Cuaresma","Penitencial","Antiguo Testamento"</v>
      </c>
      <c r="O8" t="s">
        <v>801</v>
      </c>
      <c r="P8" t="str">
        <f>"""" &amp; _xlfn.TEXTJOIN(""",""",TRUE,Table223[[#This Row],[Categoria]:[Categoria7]]) &amp; """"</f>
        <v>"Precatecumenado","Cuaresma","Penitencial","Antiguo Testamento"</v>
      </c>
    </row>
    <row r="9" spans="1:16" x14ac:dyDescent="0.25">
      <c r="A9" s="1">
        <v>7</v>
      </c>
      <c r="B9" s="1">
        <v>8</v>
      </c>
      <c r="C9" t="s">
        <v>22</v>
      </c>
      <c r="D9" t="s">
        <v>270</v>
      </c>
      <c r="E9" t="s">
        <v>260</v>
      </c>
      <c r="F9" s="2" t="s">
        <v>12</v>
      </c>
      <c r="G9" s="3" t="s">
        <v>13</v>
      </c>
      <c r="H9" s="4" t="s">
        <v>15</v>
      </c>
      <c r="I9" t="s">
        <v>23</v>
      </c>
      <c r="M9" t="s">
        <v>488</v>
      </c>
      <c r="N9" t="str">
        <f>"""" &amp; _xlfn.TEXTJOIN(""",""",TRUE,Table223[[#This Row],[Categoria1]:[Categoria7]]) &amp; """"</f>
        <v>"Pascua","Pentecostés","Nuevo Testamento","Entrada"</v>
      </c>
      <c r="O9" t="s">
        <v>716</v>
      </c>
      <c r="P9" t="str">
        <f>"""" &amp; _xlfn.TEXTJOIN(""",""",TRUE,Table223[[#This Row],[Categoria]:[Categoria7]]) &amp; """"</f>
        <v>"Precatecumenado","Pascua","Pentecostés","Nuevo Testamento","Entrada"</v>
      </c>
    </row>
    <row r="10" spans="1:16" x14ac:dyDescent="0.25">
      <c r="A10" s="1">
        <v>8</v>
      </c>
      <c r="B10" s="1">
        <v>9</v>
      </c>
      <c r="C10" t="s">
        <v>24</v>
      </c>
      <c r="D10" t="s">
        <v>271</v>
      </c>
      <c r="E10" t="s">
        <v>260</v>
      </c>
      <c r="F10" t="s">
        <v>23</v>
      </c>
      <c r="G10" s="6" t="s">
        <v>18</v>
      </c>
      <c r="M10" t="s">
        <v>489</v>
      </c>
      <c r="N10" t="str">
        <f>"""" &amp; _xlfn.TEXTJOIN(""",""",TRUE,Table223[[#This Row],[Categoria1]:[Categoria7]]) &amp; """"</f>
        <v>"Entrada","Antiguo Testamento"</v>
      </c>
      <c r="O10" t="s">
        <v>717</v>
      </c>
      <c r="P10" t="str">
        <f>"""" &amp; _xlfn.TEXTJOIN(""",""",TRUE,Table223[[#This Row],[Categoria]:[Categoria7]]) &amp; """"</f>
        <v>"Precatecumenado","Entrada","Antiguo Testamento"</v>
      </c>
    </row>
    <row r="11" spans="1:16" x14ac:dyDescent="0.25">
      <c r="A11" s="1">
        <v>9</v>
      </c>
      <c r="B11" s="1">
        <v>11</v>
      </c>
      <c r="C11" t="s">
        <v>25</v>
      </c>
      <c r="D11" t="s">
        <v>272</v>
      </c>
      <c r="E11" t="s">
        <v>260</v>
      </c>
      <c r="F11" t="s">
        <v>23</v>
      </c>
      <c r="G11" s="6" t="s">
        <v>18</v>
      </c>
      <c r="M11" t="s">
        <v>490</v>
      </c>
      <c r="N11" t="str">
        <f>"""" &amp; _xlfn.TEXTJOIN(""",""",TRUE,Table223[[#This Row],[Categoria1]:[Categoria7]]) &amp; """"</f>
        <v>"Entrada","Antiguo Testamento"</v>
      </c>
      <c r="O11" t="s">
        <v>719</v>
      </c>
      <c r="P11" t="str">
        <f>"""" &amp; _xlfn.TEXTJOIN(""",""",TRUE,Table223[[#This Row],[Categoria]:[Categoria7]]) &amp; """"</f>
        <v>"Precatecumenado","Entrada","Antiguo Testamento"</v>
      </c>
    </row>
    <row r="12" spans="1:16" x14ac:dyDescent="0.25">
      <c r="A12" s="1">
        <v>10</v>
      </c>
      <c r="B12" s="1">
        <v>13</v>
      </c>
      <c r="C12" t="s">
        <v>26</v>
      </c>
      <c r="D12" t="s">
        <v>273</v>
      </c>
      <c r="E12" t="s">
        <v>260</v>
      </c>
      <c r="F12" s="5" t="s">
        <v>17</v>
      </c>
      <c r="G12" s="5" t="s">
        <v>210</v>
      </c>
      <c r="H12" s="6" t="s">
        <v>18</v>
      </c>
      <c r="M12" t="s">
        <v>491</v>
      </c>
      <c r="N12" t="str">
        <f>"""" &amp; _xlfn.TEXTJOIN(""",""",TRUE,Table223[[#This Row],[Categoria1]:[Categoria7]]) &amp; """"</f>
        <v>"Cuaresma","Penitencial","Antiguo Testamento"</v>
      </c>
      <c r="O12" t="s">
        <v>720</v>
      </c>
      <c r="P12" t="str">
        <f>"""" &amp; _xlfn.TEXTJOIN(""",""",TRUE,Table223[[#This Row],[Categoria]:[Categoria7]]) &amp; """"</f>
        <v>"Precatecumenado","Cuaresma","Penitencial","Antiguo Testamento"</v>
      </c>
    </row>
    <row r="13" spans="1:16" x14ac:dyDescent="0.25">
      <c r="A13" s="1">
        <v>11</v>
      </c>
      <c r="B13" s="1">
        <v>14</v>
      </c>
      <c r="C13" t="s">
        <v>27</v>
      </c>
      <c r="D13" t="s">
        <v>274</v>
      </c>
      <c r="E13" t="s">
        <v>260</v>
      </c>
      <c r="F13" s="6" t="s">
        <v>18</v>
      </c>
      <c r="M13" t="s">
        <v>492</v>
      </c>
      <c r="N13" t="str">
        <f>"""" &amp; _xlfn.TEXTJOIN(""",""",TRUE,Table223[[#This Row],[Categoria1]:[Categoria7]]) &amp; """"</f>
        <v>"Antiguo Testamento"</v>
      </c>
      <c r="O13" t="s">
        <v>721</v>
      </c>
      <c r="P13" t="str">
        <f>"""" &amp; _xlfn.TEXTJOIN(""",""",TRUE,Table223[[#This Row],[Categoria]:[Categoria7]]) &amp; """"</f>
        <v>"Precatecumenado","Antiguo Testamento"</v>
      </c>
    </row>
    <row r="14" spans="1:16" x14ac:dyDescent="0.25">
      <c r="A14" s="1">
        <v>12</v>
      </c>
      <c r="B14" s="1">
        <v>15</v>
      </c>
      <c r="C14" t="s">
        <v>28</v>
      </c>
      <c r="D14" t="s">
        <v>275</v>
      </c>
      <c r="E14" t="s">
        <v>260</v>
      </c>
      <c r="F14" s="7" t="s">
        <v>29</v>
      </c>
      <c r="G14" s="8" t="s">
        <v>30</v>
      </c>
      <c r="H14" t="s">
        <v>31</v>
      </c>
      <c r="M14" t="s">
        <v>493</v>
      </c>
      <c r="N14" t="str">
        <f>"""" &amp; _xlfn.TEXTJOIN(""",""",TRUE,Table223[[#This Row],[Categoria1]:[Categoria7]]) &amp; """"</f>
        <v>"Adviento","Navidad","Niños"</v>
      </c>
      <c r="O14" t="s">
        <v>722</v>
      </c>
      <c r="P14" t="str">
        <f>"""" &amp; _xlfn.TEXTJOIN(""",""",TRUE,Table223[[#This Row],[Categoria]:[Categoria7]]) &amp; """"</f>
        <v>"Precatecumenado","Adviento","Navidad","Niños"</v>
      </c>
    </row>
    <row r="15" spans="1:16" x14ac:dyDescent="0.25">
      <c r="A15" s="1">
        <v>13</v>
      </c>
      <c r="B15" s="1">
        <v>18</v>
      </c>
      <c r="C15" t="s">
        <v>32</v>
      </c>
      <c r="D15" t="s">
        <v>276</v>
      </c>
      <c r="E15" t="s">
        <v>260</v>
      </c>
      <c r="F15" s="6" t="s">
        <v>18</v>
      </c>
      <c r="M15" t="s">
        <v>494</v>
      </c>
      <c r="N15" t="str">
        <f>"""" &amp; _xlfn.TEXTJOIN(""",""",TRUE,Table223[[#This Row],[Categoria1]:[Categoria7]]) &amp; """"</f>
        <v>"Antiguo Testamento"</v>
      </c>
      <c r="O15" t="s">
        <v>724</v>
      </c>
      <c r="P15" t="str">
        <f>"""" &amp; _xlfn.TEXTJOIN(""",""",TRUE,Table223[[#This Row],[Categoria]:[Categoria7]]) &amp; """"</f>
        <v>"Precatecumenado","Antiguo Testamento"</v>
      </c>
    </row>
    <row r="16" spans="1:16" x14ac:dyDescent="0.25">
      <c r="A16" s="1">
        <v>14</v>
      </c>
      <c r="B16" s="1">
        <v>19</v>
      </c>
      <c r="C16" t="s">
        <v>33</v>
      </c>
      <c r="D16" t="s">
        <v>277</v>
      </c>
      <c r="E16" t="s">
        <v>260</v>
      </c>
      <c r="F16" s="2" t="s">
        <v>12</v>
      </c>
      <c r="G16" s="3" t="s">
        <v>13</v>
      </c>
      <c r="H16" t="s">
        <v>34</v>
      </c>
      <c r="I16" t="s">
        <v>31</v>
      </c>
      <c r="J16" s="6" t="s">
        <v>18</v>
      </c>
      <c r="M16" t="s">
        <v>495</v>
      </c>
      <c r="N16" t="str">
        <f>"""" &amp; _xlfn.TEXTJOIN(""",""",TRUE,Table223[[#This Row],[Categoria1]:[Categoria7]]) &amp; """"</f>
        <v>"Pascua","Pentecostés","Paz","Niños","Antiguo Testamento"</v>
      </c>
      <c r="O16" t="s">
        <v>725</v>
      </c>
      <c r="P16" t="str">
        <f>"""" &amp; _xlfn.TEXTJOIN(""",""",TRUE,Table223[[#This Row],[Categoria]:[Categoria7]]) &amp; """"</f>
        <v>"Precatecumenado","Pascua","Pentecostés","Paz","Niños","Antiguo Testamento"</v>
      </c>
    </row>
    <row r="17" spans="1:16" x14ac:dyDescent="0.25">
      <c r="A17" s="1">
        <v>15</v>
      </c>
      <c r="B17" s="1">
        <v>20</v>
      </c>
      <c r="C17" t="s">
        <v>35</v>
      </c>
      <c r="D17" t="s">
        <v>278</v>
      </c>
      <c r="E17" t="s">
        <v>260</v>
      </c>
      <c r="F17" s="2" t="s">
        <v>12</v>
      </c>
      <c r="G17" s="3" t="s">
        <v>13</v>
      </c>
      <c r="H17" s="4" t="s">
        <v>15</v>
      </c>
      <c r="M17" t="s">
        <v>496</v>
      </c>
      <c r="N17" t="str">
        <f>"""" &amp; _xlfn.TEXTJOIN(""",""",TRUE,Table223[[#This Row],[Categoria1]:[Categoria7]]) &amp; """"</f>
        <v>"Pascua","Pentecostés","Nuevo Testamento"</v>
      </c>
      <c r="O17" t="s">
        <v>726</v>
      </c>
      <c r="P17" t="str">
        <f>"""" &amp; _xlfn.TEXTJOIN(""",""",TRUE,Table223[[#This Row],[Categoria]:[Categoria7]]) &amp; """"</f>
        <v>"Precatecumenado","Pascua","Pentecostés","Nuevo Testamento"</v>
      </c>
    </row>
    <row r="18" spans="1:16" x14ac:dyDescent="0.25">
      <c r="A18" s="1">
        <v>16</v>
      </c>
      <c r="B18" s="1">
        <v>21</v>
      </c>
      <c r="C18" t="s">
        <v>36</v>
      </c>
      <c r="D18" t="s">
        <v>279</v>
      </c>
      <c r="E18" t="s">
        <v>260</v>
      </c>
      <c r="F18" t="s">
        <v>23</v>
      </c>
      <c r="G18" s="6" t="s">
        <v>18</v>
      </c>
      <c r="M18" t="s">
        <v>497</v>
      </c>
      <c r="N18" t="str">
        <f>"""" &amp; _xlfn.TEXTJOIN(""",""",TRUE,Table223[[#This Row],[Categoria1]:[Categoria7]]) &amp; """"</f>
        <v>"Entrada","Antiguo Testamento"</v>
      </c>
      <c r="O18" t="s">
        <v>727</v>
      </c>
      <c r="P18" t="str">
        <f>"""" &amp; _xlfn.TEXTJOIN(""",""",TRUE,Table223[[#This Row],[Categoria]:[Categoria7]]) &amp; """"</f>
        <v>"Precatecumenado","Entrada","Antiguo Testamento"</v>
      </c>
    </row>
    <row r="19" spans="1:16" x14ac:dyDescent="0.25">
      <c r="A19" s="1">
        <v>17</v>
      </c>
      <c r="B19" s="1">
        <v>22</v>
      </c>
      <c r="C19" t="s">
        <v>37</v>
      </c>
      <c r="D19" t="s">
        <v>280</v>
      </c>
      <c r="E19" t="s">
        <v>260</v>
      </c>
      <c r="F19" t="s">
        <v>23</v>
      </c>
      <c r="G19" s="4" t="s">
        <v>15</v>
      </c>
      <c r="M19" t="s">
        <v>498</v>
      </c>
      <c r="N19" t="str">
        <f>"""" &amp; _xlfn.TEXTJOIN(""",""",TRUE,Table223[[#This Row],[Categoria1]:[Categoria7]]) &amp; """"</f>
        <v>"Entrada","Nuevo Testamento"</v>
      </c>
      <c r="O19" t="s">
        <v>728</v>
      </c>
      <c r="P19" t="str">
        <f>"""" &amp; _xlfn.TEXTJOIN(""",""",TRUE,Table223[[#This Row],[Categoria]:[Categoria7]]) &amp; """"</f>
        <v>"Precatecumenado","Entrada","Nuevo Testamento"</v>
      </c>
    </row>
    <row r="20" spans="1:16" x14ac:dyDescent="0.25">
      <c r="A20" s="1">
        <v>18</v>
      </c>
      <c r="B20" s="1">
        <v>23</v>
      </c>
      <c r="C20" t="s">
        <v>38</v>
      </c>
      <c r="D20" t="s">
        <v>281</v>
      </c>
      <c r="E20" t="s">
        <v>260</v>
      </c>
      <c r="F20" s="5" t="s">
        <v>17</v>
      </c>
      <c r="G20" s="5" t="s">
        <v>210</v>
      </c>
      <c r="H20" s="6" t="s">
        <v>18</v>
      </c>
      <c r="M20" t="s">
        <v>499</v>
      </c>
      <c r="N20" t="str">
        <f>"""" &amp; _xlfn.TEXTJOIN(""",""",TRUE,Table223[[#This Row],[Categoria1]:[Categoria7]]) &amp; """"</f>
        <v>"Cuaresma","Penitencial","Antiguo Testamento"</v>
      </c>
      <c r="O20" t="s">
        <v>729</v>
      </c>
      <c r="P20" t="str">
        <f>"""" &amp; _xlfn.TEXTJOIN(""",""",TRUE,Table223[[#This Row],[Categoria]:[Categoria7]]) &amp; """"</f>
        <v>"Precatecumenado","Cuaresma","Penitencial","Antiguo Testamento"</v>
      </c>
    </row>
    <row r="21" spans="1:16" x14ac:dyDescent="0.25">
      <c r="A21" s="1">
        <v>19</v>
      </c>
      <c r="B21" s="1">
        <v>25</v>
      </c>
      <c r="C21" t="s">
        <v>39</v>
      </c>
      <c r="D21" t="s">
        <v>282</v>
      </c>
      <c r="E21" t="s">
        <v>260</v>
      </c>
      <c r="F21" s="2" t="s">
        <v>12</v>
      </c>
      <c r="G21" s="3" t="s">
        <v>13</v>
      </c>
      <c r="H21" s="6" t="s">
        <v>18</v>
      </c>
      <c r="M21" t="s">
        <v>500</v>
      </c>
      <c r="N21" t="str">
        <f>"""" &amp; _xlfn.TEXTJOIN(""",""",TRUE,Table223[[#This Row],[Categoria1]:[Categoria7]]) &amp; """"</f>
        <v>"Pascua","Pentecostés","Antiguo Testamento"</v>
      </c>
      <c r="O21" t="s">
        <v>730</v>
      </c>
      <c r="P21" t="str">
        <f>"""" &amp; _xlfn.TEXTJOIN(""",""",TRUE,Table223[[#This Row],[Categoria]:[Categoria7]]) &amp; """"</f>
        <v>"Precatecumenado","Pascua","Pentecostés","Antiguo Testamento"</v>
      </c>
    </row>
    <row r="22" spans="1:16" x14ac:dyDescent="0.25">
      <c r="A22" s="1">
        <v>20</v>
      </c>
      <c r="B22" s="1">
        <v>26</v>
      </c>
      <c r="C22" t="s">
        <v>40</v>
      </c>
      <c r="D22" t="s">
        <v>283</v>
      </c>
      <c r="E22" t="s">
        <v>260</v>
      </c>
      <c r="F22" s="5" t="s">
        <v>17</v>
      </c>
      <c r="G22" s="5" t="s">
        <v>210</v>
      </c>
      <c r="H22" s="4" t="s">
        <v>15</v>
      </c>
      <c r="M22" t="s">
        <v>501</v>
      </c>
      <c r="N22" t="str">
        <f>"""" &amp; _xlfn.TEXTJOIN(""",""",TRUE,Table223[[#This Row],[Categoria1]:[Categoria7]]) &amp; """"</f>
        <v>"Cuaresma","Penitencial","Nuevo Testamento"</v>
      </c>
      <c r="O22" t="s">
        <v>731</v>
      </c>
      <c r="P22" t="str">
        <f>"""" &amp; _xlfn.TEXTJOIN(""",""",TRUE,Table223[[#This Row],[Categoria]:[Categoria7]]) &amp; """"</f>
        <v>"Precatecumenado","Cuaresma","Penitencial","Nuevo Testamento"</v>
      </c>
    </row>
    <row r="23" spans="1:16" x14ac:dyDescent="0.25">
      <c r="A23" s="1">
        <v>21</v>
      </c>
      <c r="B23" s="1">
        <v>27</v>
      </c>
      <c r="C23" t="s">
        <v>41</v>
      </c>
      <c r="D23" t="s">
        <v>477</v>
      </c>
      <c r="E23" t="s">
        <v>260</v>
      </c>
      <c r="F23" s="9" t="s">
        <v>42</v>
      </c>
      <c r="G23" s="4" t="s">
        <v>15</v>
      </c>
      <c r="M23" t="s">
        <v>502</v>
      </c>
      <c r="N23" t="str">
        <f>"""" &amp; _xlfn.TEXTJOIN(""",""",TRUE,Table223[[#This Row],[Categoria1]:[Categoria7]]) &amp; """"</f>
        <v>"Vírgen María","Nuevo Testamento"</v>
      </c>
      <c r="O23" t="s">
        <v>732</v>
      </c>
      <c r="P23" t="str">
        <f>"""" &amp; _xlfn.TEXTJOIN(""",""",TRUE,Table223[[#This Row],[Categoria]:[Categoria7]]) &amp; """"</f>
        <v>"Precatecumenado","Vírgen María","Nuevo Testamento"</v>
      </c>
    </row>
    <row r="24" spans="1:16" x14ac:dyDescent="0.25">
      <c r="A24" s="1">
        <v>22</v>
      </c>
      <c r="B24" s="1">
        <v>28</v>
      </c>
      <c r="C24" t="s">
        <v>967</v>
      </c>
      <c r="D24" t="s">
        <v>478</v>
      </c>
      <c r="E24" t="s">
        <v>260</v>
      </c>
      <c r="F24" s="9" t="s">
        <v>42</v>
      </c>
      <c r="G24" s="4" t="s">
        <v>15</v>
      </c>
      <c r="M24" t="s">
        <v>968</v>
      </c>
      <c r="N24" t="str">
        <f>"""" &amp; _xlfn.TEXTJOIN(""",""",TRUE,Table223[[#This Row],[Categoria1]:[Categoria7]]) &amp; """"</f>
        <v>"Vírgen María","Nuevo Testamento"</v>
      </c>
      <c r="O24" t="s">
        <v>733</v>
      </c>
      <c r="P24" t="str">
        <f>"""" &amp; _xlfn.TEXTJOIN(""",""",TRUE,Table223[[#This Row],[Categoria]:[Categoria7]]) &amp; """"</f>
        <v>"Precatecumenado","Vírgen María","Nuevo Testamento"</v>
      </c>
    </row>
    <row r="25" spans="1:16" x14ac:dyDescent="0.25">
      <c r="A25" s="1">
        <v>23</v>
      </c>
      <c r="B25" s="1">
        <v>29</v>
      </c>
      <c r="C25" t="s">
        <v>44</v>
      </c>
      <c r="D25" t="s">
        <v>446</v>
      </c>
      <c r="E25" t="s">
        <v>260</v>
      </c>
      <c r="F25" s="5" t="s">
        <v>17</v>
      </c>
      <c r="G25" s="5" t="s">
        <v>210</v>
      </c>
      <c r="H25" s="6" t="s">
        <v>18</v>
      </c>
      <c r="M25" t="s">
        <v>503</v>
      </c>
      <c r="N25" t="str">
        <f>"""" &amp; _xlfn.TEXTJOIN(""",""",TRUE,Table223[[#This Row],[Categoria1]:[Categoria7]]) &amp; """"</f>
        <v>"Cuaresma","Penitencial","Antiguo Testamento"</v>
      </c>
      <c r="O25" t="s">
        <v>805</v>
      </c>
      <c r="P25" t="str">
        <f>"""" &amp; _xlfn.TEXTJOIN(""",""",TRUE,Table223[[#This Row],[Categoria]:[Categoria7]]) &amp; """"</f>
        <v>"Precatecumenado","Cuaresma","Penitencial","Antiguo Testamento"</v>
      </c>
    </row>
    <row r="26" spans="1:16" x14ac:dyDescent="0.25">
      <c r="A26" s="1">
        <v>24</v>
      </c>
      <c r="B26" s="1">
        <v>30</v>
      </c>
      <c r="C26" t="s">
        <v>45</v>
      </c>
      <c r="D26" t="s">
        <v>284</v>
      </c>
      <c r="E26" t="s">
        <v>260</v>
      </c>
      <c r="F26" t="s">
        <v>34</v>
      </c>
      <c r="G26" t="s">
        <v>46</v>
      </c>
      <c r="H26" s="6" t="s">
        <v>18</v>
      </c>
      <c r="M26" t="s">
        <v>504</v>
      </c>
      <c r="N26" t="str">
        <f>"""" &amp; _xlfn.TEXTJOIN(""",""",TRUE,Table223[[#This Row],[Categoria1]:[Categoria7]]) &amp; """"</f>
        <v>"Paz","Final","Antiguo Testamento"</v>
      </c>
      <c r="O26" t="s">
        <v>806</v>
      </c>
      <c r="P26" t="str">
        <f>"""" &amp; _xlfn.TEXTJOIN(""",""",TRUE,Table223[[#This Row],[Categoria]:[Categoria7]]) &amp; """"</f>
        <v>"Precatecumenado","Paz","Final","Antiguo Testamento"</v>
      </c>
    </row>
    <row r="27" spans="1:16" x14ac:dyDescent="0.25">
      <c r="A27" s="1">
        <v>25</v>
      </c>
      <c r="B27" s="1">
        <v>31</v>
      </c>
      <c r="C27" t="s">
        <v>47</v>
      </c>
      <c r="D27" t="s">
        <v>447</v>
      </c>
      <c r="E27" t="s">
        <v>260</v>
      </c>
      <c r="F27" s="5" t="s">
        <v>17</v>
      </c>
      <c r="G27" s="5" t="s">
        <v>210</v>
      </c>
      <c r="H27" t="s">
        <v>48</v>
      </c>
      <c r="I27" s="6" t="s">
        <v>18</v>
      </c>
      <c r="M27" t="s">
        <v>505</v>
      </c>
      <c r="N27" t="str">
        <f>"""" &amp; _xlfn.TEXTJOIN(""",""",TRUE,Table223[[#This Row],[Categoria1]:[Categoria7]]) &amp; """"</f>
        <v>"Cuaresma","Penitencial","Comunión","Antiguo Testamento"</v>
      </c>
      <c r="O27" t="s">
        <v>807</v>
      </c>
      <c r="P27" t="str">
        <f>"""" &amp; _xlfn.TEXTJOIN(""",""",TRUE,Table223[[#This Row],[Categoria]:[Categoria7]]) &amp; """"</f>
        <v>"Precatecumenado","Cuaresma","Penitencial","Comunión","Antiguo Testamento"</v>
      </c>
    </row>
    <row r="28" spans="1:16" x14ac:dyDescent="0.25">
      <c r="A28" s="1">
        <v>26</v>
      </c>
      <c r="B28" s="1">
        <v>32</v>
      </c>
      <c r="C28" t="s">
        <v>49</v>
      </c>
      <c r="D28" t="s">
        <v>448</v>
      </c>
      <c r="E28" t="s">
        <v>260</v>
      </c>
      <c r="F28" s="5" t="s">
        <v>17</v>
      </c>
      <c r="G28" s="5" t="s">
        <v>210</v>
      </c>
      <c r="H28" s="6" t="s">
        <v>18</v>
      </c>
      <c r="M28" t="s">
        <v>506</v>
      </c>
      <c r="N28" t="str">
        <f>"""" &amp; _xlfn.TEXTJOIN(""",""",TRUE,Table223[[#This Row],[Categoria1]:[Categoria7]]) &amp; """"</f>
        <v>"Cuaresma","Penitencial","Antiguo Testamento"</v>
      </c>
      <c r="O28" t="s">
        <v>734</v>
      </c>
      <c r="P28" t="str">
        <f>"""" &amp; _xlfn.TEXTJOIN(""",""",TRUE,Table223[[#This Row],[Categoria]:[Categoria7]]) &amp; """"</f>
        <v>"Precatecumenado","Cuaresma","Penitencial","Antiguo Testamento"</v>
      </c>
    </row>
    <row r="29" spans="1:16" x14ac:dyDescent="0.25">
      <c r="A29" s="1">
        <v>27</v>
      </c>
      <c r="B29" s="1">
        <v>34</v>
      </c>
      <c r="C29" t="s">
        <v>50</v>
      </c>
      <c r="D29" t="s">
        <v>285</v>
      </c>
      <c r="E29" t="s">
        <v>260</v>
      </c>
      <c r="F29" s="9" t="s">
        <v>42</v>
      </c>
      <c r="G29" t="s">
        <v>23</v>
      </c>
      <c r="H29" s="4" t="s">
        <v>15</v>
      </c>
      <c r="M29" t="s">
        <v>507</v>
      </c>
      <c r="N29" t="str">
        <f>"""" &amp; _xlfn.TEXTJOIN(""",""",TRUE,Table223[[#This Row],[Categoria1]:[Categoria7]]) &amp; """"</f>
        <v>"Vírgen María","Entrada","Nuevo Testamento"</v>
      </c>
      <c r="O29" t="s">
        <v>808</v>
      </c>
      <c r="P29" t="str">
        <f>"""" &amp; _xlfn.TEXTJOIN(""",""",TRUE,Table223[[#This Row],[Categoria]:[Categoria7]]) &amp; """"</f>
        <v>"Precatecumenado","Vírgen María","Entrada","Nuevo Testamento"</v>
      </c>
    </row>
    <row r="30" spans="1:16" x14ac:dyDescent="0.25">
      <c r="A30" s="1">
        <v>28</v>
      </c>
      <c r="B30" s="1">
        <v>35</v>
      </c>
      <c r="C30" t="s">
        <v>51</v>
      </c>
      <c r="D30" t="s">
        <v>286</v>
      </c>
      <c r="E30" t="s">
        <v>260</v>
      </c>
      <c r="F30" s="6" t="s">
        <v>18</v>
      </c>
      <c r="M30" t="s">
        <v>508</v>
      </c>
      <c r="N30" t="str">
        <f>"""" &amp; _xlfn.TEXTJOIN(""",""",TRUE,Table223[[#This Row],[Categoria1]:[Categoria7]]) &amp; """"</f>
        <v>"Antiguo Testamento"</v>
      </c>
      <c r="O30" t="s">
        <v>809</v>
      </c>
      <c r="P30" t="str">
        <f>"""" &amp; _xlfn.TEXTJOIN(""",""",TRUE,Table223[[#This Row],[Categoria]:[Categoria7]]) &amp; """"</f>
        <v>"Precatecumenado","Antiguo Testamento"</v>
      </c>
    </row>
    <row r="31" spans="1:16" x14ac:dyDescent="0.25">
      <c r="A31" s="1">
        <v>29</v>
      </c>
      <c r="B31" s="1">
        <v>36</v>
      </c>
      <c r="C31" t="s">
        <v>52</v>
      </c>
      <c r="D31" t="s">
        <v>287</v>
      </c>
      <c r="E31" t="s">
        <v>260</v>
      </c>
      <c r="F31" s="7" t="s">
        <v>29</v>
      </c>
      <c r="G31" s="8" t="s">
        <v>30</v>
      </c>
      <c r="H31" s="4" t="s">
        <v>15</v>
      </c>
      <c r="M31" t="s">
        <v>509</v>
      </c>
      <c r="N31" t="str">
        <f>"""" &amp; _xlfn.TEXTJOIN(""",""",TRUE,Table223[[#This Row],[Categoria1]:[Categoria7]]) &amp; """"</f>
        <v>"Adviento","Navidad","Nuevo Testamento"</v>
      </c>
      <c r="O31" t="s">
        <v>810</v>
      </c>
      <c r="P31" t="str">
        <f>"""" &amp; _xlfn.TEXTJOIN(""",""",TRUE,Table223[[#This Row],[Categoria]:[Categoria7]]) &amp; """"</f>
        <v>"Precatecumenado","Adviento","Navidad","Nuevo Testamento"</v>
      </c>
    </row>
    <row r="32" spans="1:16" x14ac:dyDescent="0.25">
      <c r="A32" s="1">
        <v>30</v>
      </c>
      <c r="B32" s="1">
        <v>37</v>
      </c>
      <c r="C32" t="s">
        <v>53</v>
      </c>
      <c r="D32" t="s">
        <v>288</v>
      </c>
      <c r="E32" t="s">
        <v>260</v>
      </c>
      <c r="F32" s="4" t="s">
        <v>15</v>
      </c>
      <c r="M32" t="s">
        <v>510</v>
      </c>
      <c r="N32" t="str">
        <f>"""" &amp; _xlfn.TEXTJOIN(""",""",TRUE,Table223[[#This Row],[Categoria1]:[Categoria7]]) &amp; """"</f>
        <v>"Nuevo Testamento"</v>
      </c>
      <c r="O32" t="s">
        <v>811</v>
      </c>
      <c r="P32" t="str">
        <f>"""" &amp; _xlfn.TEXTJOIN(""",""",TRUE,Table223[[#This Row],[Categoria]:[Categoria7]]) &amp; """"</f>
        <v>"Precatecumenado","Nuevo Testamento"</v>
      </c>
    </row>
    <row r="33" spans="1:16" x14ac:dyDescent="0.25">
      <c r="A33" s="1">
        <v>31</v>
      </c>
      <c r="B33" s="1">
        <v>38</v>
      </c>
      <c r="C33" t="s">
        <v>54</v>
      </c>
      <c r="D33" t="s">
        <v>289</v>
      </c>
      <c r="E33" t="s">
        <v>260</v>
      </c>
      <c r="F33" s="6" t="s">
        <v>18</v>
      </c>
      <c r="M33" t="s">
        <v>511</v>
      </c>
      <c r="N33" t="str">
        <f>"""" &amp; _xlfn.TEXTJOIN(""",""",TRUE,Table223[[#This Row],[Categoria1]:[Categoria7]]) &amp; """"</f>
        <v>"Antiguo Testamento"</v>
      </c>
      <c r="O33" t="s">
        <v>736</v>
      </c>
      <c r="P33" t="str">
        <f>"""" &amp; _xlfn.TEXTJOIN(""",""",TRUE,Table223[[#This Row],[Categoria]:[Categoria7]]) &amp; """"</f>
        <v>"Precatecumenado","Antiguo Testamento"</v>
      </c>
    </row>
    <row r="34" spans="1:16" x14ac:dyDescent="0.25">
      <c r="A34" s="1">
        <v>32</v>
      </c>
      <c r="B34" s="1">
        <v>39</v>
      </c>
      <c r="C34" t="s">
        <v>55</v>
      </c>
      <c r="D34" t="s">
        <v>290</v>
      </c>
      <c r="E34" t="s">
        <v>260</v>
      </c>
      <c r="F34" t="s">
        <v>23</v>
      </c>
      <c r="G34" s="6" t="s">
        <v>18</v>
      </c>
      <c r="M34" t="s">
        <v>512</v>
      </c>
      <c r="N34" t="str">
        <f>"""" &amp; _xlfn.TEXTJOIN(""",""",TRUE,Table223[[#This Row],[Categoria1]:[Categoria7]]) &amp; """"</f>
        <v>"Entrada","Antiguo Testamento"</v>
      </c>
      <c r="O34" t="s">
        <v>812</v>
      </c>
      <c r="P34" t="str">
        <f>"""" &amp; _xlfn.TEXTJOIN(""",""",TRUE,Table223[[#This Row],[Categoria]:[Categoria7]]) &amp; """"</f>
        <v>"Precatecumenado","Entrada","Antiguo Testamento"</v>
      </c>
    </row>
    <row r="35" spans="1:16" x14ac:dyDescent="0.25">
      <c r="A35" s="1">
        <v>33</v>
      </c>
      <c r="B35" s="1">
        <v>40</v>
      </c>
      <c r="C35" t="s">
        <v>56</v>
      </c>
      <c r="D35" t="s">
        <v>291</v>
      </c>
      <c r="E35" t="s">
        <v>260</v>
      </c>
      <c r="F35" s="6" t="s">
        <v>18</v>
      </c>
      <c r="M35" t="s">
        <v>513</v>
      </c>
      <c r="N35" t="str">
        <f>"""" &amp; _xlfn.TEXTJOIN(""",""",TRUE,Table223[[#This Row],[Categoria1]:[Categoria7]]) &amp; """"</f>
        <v>"Antiguo Testamento"</v>
      </c>
      <c r="O35" t="s">
        <v>737</v>
      </c>
      <c r="P35" t="str">
        <f>"""" &amp; _xlfn.TEXTJOIN(""",""",TRUE,Table223[[#This Row],[Categoria]:[Categoria7]]) &amp; """"</f>
        <v>"Precatecumenado","Antiguo Testamento"</v>
      </c>
    </row>
    <row r="36" spans="1:16" x14ac:dyDescent="0.25">
      <c r="A36" s="1">
        <v>34</v>
      </c>
      <c r="B36" s="1">
        <v>41</v>
      </c>
      <c r="C36" t="s">
        <v>57</v>
      </c>
      <c r="D36" t="s">
        <v>292</v>
      </c>
      <c r="E36" t="s">
        <v>260</v>
      </c>
      <c r="F36" s="2" t="s">
        <v>12</v>
      </c>
      <c r="G36" s="3" t="s">
        <v>13</v>
      </c>
      <c r="H36" s="6" t="s">
        <v>18</v>
      </c>
      <c r="M36" t="s">
        <v>514</v>
      </c>
      <c r="N36" t="str">
        <f>"""" &amp; _xlfn.TEXTJOIN(""",""",TRUE,Table223[[#This Row],[Categoria1]:[Categoria7]]) &amp; """"</f>
        <v>"Pascua","Pentecostés","Antiguo Testamento"</v>
      </c>
      <c r="O36" t="s">
        <v>738</v>
      </c>
      <c r="P36" t="str">
        <f>"""" &amp; _xlfn.TEXTJOIN(""",""",TRUE,Table223[[#This Row],[Categoria]:[Categoria7]]) &amp; """"</f>
        <v>"Precatecumenado","Pascua","Pentecostés","Antiguo Testamento"</v>
      </c>
    </row>
    <row r="37" spans="1:16" x14ac:dyDescent="0.25">
      <c r="A37" s="1">
        <v>35</v>
      </c>
      <c r="B37" s="1">
        <v>42</v>
      </c>
      <c r="C37" t="s">
        <v>58</v>
      </c>
      <c r="D37" t="s">
        <v>293</v>
      </c>
      <c r="E37" t="s">
        <v>260</v>
      </c>
      <c r="F37" s="5" t="s">
        <v>17</v>
      </c>
      <c r="G37" s="5" t="s">
        <v>210</v>
      </c>
      <c r="H37" s="4" t="s">
        <v>15</v>
      </c>
      <c r="M37" t="s">
        <v>515</v>
      </c>
      <c r="N37" t="str">
        <f>"""" &amp; _xlfn.TEXTJOIN(""",""",TRUE,Table223[[#This Row],[Categoria1]:[Categoria7]]) &amp; """"</f>
        <v>"Cuaresma","Penitencial","Nuevo Testamento"</v>
      </c>
      <c r="O37" t="s">
        <v>813</v>
      </c>
      <c r="P37" t="str">
        <f>"""" &amp; _xlfn.TEXTJOIN(""",""",TRUE,Table223[[#This Row],[Categoria]:[Categoria7]]) &amp; """"</f>
        <v>"Precatecumenado","Cuaresma","Penitencial","Nuevo Testamento"</v>
      </c>
    </row>
    <row r="38" spans="1:16" x14ac:dyDescent="0.25">
      <c r="A38" s="1">
        <v>36</v>
      </c>
      <c r="B38" s="1">
        <v>43</v>
      </c>
      <c r="C38" t="s">
        <v>59</v>
      </c>
      <c r="D38" t="s">
        <v>294</v>
      </c>
      <c r="E38" t="s">
        <v>260</v>
      </c>
      <c r="F38" t="s">
        <v>48</v>
      </c>
      <c r="G38" t="s">
        <v>46</v>
      </c>
      <c r="M38" t="s">
        <v>516</v>
      </c>
      <c r="N38" t="str">
        <f>"""" &amp; _xlfn.TEXTJOIN(""",""",TRUE,Table223[[#This Row],[Categoria1]:[Categoria7]]) &amp; """"</f>
        <v>"Comunión","Final"</v>
      </c>
      <c r="O38" t="s">
        <v>814</v>
      </c>
      <c r="P38" t="str">
        <f>"""" &amp; _xlfn.TEXTJOIN(""",""",TRUE,Table223[[#This Row],[Categoria]:[Categoria7]]) &amp; """"</f>
        <v>"Precatecumenado","Comunión","Final"</v>
      </c>
    </row>
    <row r="39" spans="1:16" x14ac:dyDescent="0.25">
      <c r="A39" s="1">
        <v>37</v>
      </c>
      <c r="B39" s="1">
        <v>45</v>
      </c>
      <c r="C39" t="s">
        <v>60</v>
      </c>
      <c r="D39" t="s">
        <v>295</v>
      </c>
      <c r="E39" t="s">
        <v>260</v>
      </c>
      <c r="F39" s="4" t="s">
        <v>15</v>
      </c>
      <c r="M39" t="s">
        <v>517</v>
      </c>
      <c r="N39" t="str">
        <f>"""" &amp; _xlfn.TEXTJOIN(""",""",TRUE,Table223[[#This Row],[Categoria1]:[Categoria7]]) &amp; """"</f>
        <v>"Nuevo Testamento"</v>
      </c>
      <c r="O39" t="s">
        <v>816</v>
      </c>
      <c r="P39" t="str">
        <f>"""" &amp; _xlfn.TEXTJOIN(""",""",TRUE,Table223[[#This Row],[Categoria]:[Categoria7]]) &amp; """"</f>
        <v>"Precatecumenado","Nuevo Testamento"</v>
      </c>
    </row>
    <row r="40" spans="1:16" x14ac:dyDescent="0.25">
      <c r="A40" s="1">
        <v>38</v>
      </c>
      <c r="B40" s="1">
        <v>48</v>
      </c>
      <c r="C40" t="s">
        <v>61</v>
      </c>
      <c r="D40" t="s">
        <v>296</v>
      </c>
      <c r="E40" t="s">
        <v>260</v>
      </c>
      <c r="F40" t="s">
        <v>34</v>
      </c>
      <c r="G40" s="6" t="s">
        <v>18</v>
      </c>
      <c r="M40" t="s">
        <v>518</v>
      </c>
      <c r="N40" t="str">
        <f>"""" &amp; _xlfn.TEXTJOIN(""",""",TRUE,Table223[[#This Row],[Categoria1]:[Categoria7]]) &amp; """"</f>
        <v>"Paz","Antiguo Testamento"</v>
      </c>
      <c r="O40" t="s">
        <v>740</v>
      </c>
      <c r="P40" t="str">
        <f>"""" &amp; _xlfn.TEXTJOIN(""",""",TRUE,Table223[[#This Row],[Categoria]:[Categoria7]]) &amp; """"</f>
        <v>"Precatecumenado","Paz","Antiguo Testamento"</v>
      </c>
    </row>
    <row r="41" spans="1:16" x14ac:dyDescent="0.25">
      <c r="A41" s="1">
        <v>39</v>
      </c>
      <c r="B41" s="1">
        <v>49</v>
      </c>
      <c r="C41" t="s">
        <v>62</v>
      </c>
      <c r="D41" t="s">
        <v>297</v>
      </c>
      <c r="E41" t="s">
        <v>260</v>
      </c>
      <c r="F41" s="5" t="s">
        <v>17</v>
      </c>
      <c r="G41" s="5" t="s">
        <v>210</v>
      </c>
      <c r="H41" s="6" t="s">
        <v>18</v>
      </c>
      <c r="M41" t="s">
        <v>519</v>
      </c>
      <c r="N41" t="str">
        <f>"""" &amp; _xlfn.TEXTJOIN(""",""",TRUE,Table223[[#This Row],[Categoria1]:[Categoria7]]) &amp; """"</f>
        <v>"Cuaresma","Penitencial","Antiguo Testamento"</v>
      </c>
      <c r="O41" t="s">
        <v>818</v>
      </c>
      <c r="P41" t="str">
        <f>"""" &amp; _xlfn.TEXTJOIN(""",""",TRUE,Table223[[#This Row],[Categoria]:[Categoria7]]) &amp; """"</f>
        <v>"Precatecumenado","Cuaresma","Penitencial","Antiguo Testamento"</v>
      </c>
    </row>
    <row r="42" spans="1:16" x14ac:dyDescent="0.25">
      <c r="A42" s="1">
        <v>40</v>
      </c>
      <c r="B42" s="1">
        <v>51</v>
      </c>
      <c r="C42" t="s">
        <v>63</v>
      </c>
      <c r="D42" t="s">
        <v>298</v>
      </c>
      <c r="E42" t="s">
        <v>260</v>
      </c>
      <c r="F42" s="9" t="s">
        <v>42</v>
      </c>
      <c r="G42" s="5" t="s">
        <v>17</v>
      </c>
      <c r="H42" s="5" t="s">
        <v>210</v>
      </c>
      <c r="I42" s="2" t="s">
        <v>12</v>
      </c>
      <c r="J42" s="3" t="s">
        <v>13</v>
      </c>
      <c r="K42" t="s">
        <v>64</v>
      </c>
      <c r="M42" t="s">
        <v>520</v>
      </c>
      <c r="N42" t="str">
        <f>"""" &amp; _xlfn.TEXTJOIN(""",""",TRUE,Table223[[#This Row],[Categoria1]:[Categoria7]]) &amp; """"</f>
        <v>"Vírgen María","Cuaresma","Penitencial","Pascua","Pentecostés","Fracción Del Pan"</v>
      </c>
      <c r="O42" t="s">
        <v>819</v>
      </c>
      <c r="P42" t="str">
        <f>"""" &amp; _xlfn.TEXTJOIN(""",""",TRUE,Table223[[#This Row],[Categoria]:[Categoria7]]) &amp; """"</f>
        <v>"Precatecumenado","Vírgen María","Cuaresma","Penitencial","Pascua","Pentecostés","Fracción Del Pan"</v>
      </c>
    </row>
    <row r="43" spans="1:16" x14ac:dyDescent="0.25">
      <c r="A43" s="1">
        <v>41</v>
      </c>
      <c r="B43" s="1">
        <v>52</v>
      </c>
      <c r="C43" t="s">
        <v>65</v>
      </c>
      <c r="D43" t="s">
        <v>299</v>
      </c>
      <c r="E43" t="s">
        <v>260</v>
      </c>
      <c r="F43" s="7" t="s">
        <v>29</v>
      </c>
      <c r="G43" s="8" t="s">
        <v>30</v>
      </c>
      <c r="H43" t="s">
        <v>23</v>
      </c>
      <c r="I43" s="6" t="s">
        <v>18</v>
      </c>
      <c r="J43" t="s">
        <v>34</v>
      </c>
      <c r="K43" t="s">
        <v>46</v>
      </c>
      <c r="M43" t="s">
        <v>521</v>
      </c>
      <c r="N43" t="str">
        <f>"""" &amp; _xlfn.TEXTJOIN(""",""",TRUE,Table223[[#This Row],[Categoria1]:[Categoria7]]) &amp; """"</f>
        <v>"Adviento","Navidad","Entrada","Antiguo Testamento","Paz","Final"</v>
      </c>
      <c r="O43" t="s">
        <v>820</v>
      </c>
      <c r="P43" t="str">
        <f>"""" &amp; _xlfn.TEXTJOIN(""",""",TRUE,Table223[[#This Row],[Categoria]:[Categoria7]]) &amp; """"</f>
        <v>"Precatecumenado","Adviento","Navidad","Entrada","Antiguo Testamento","Paz","Final"</v>
      </c>
    </row>
    <row r="44" spans="1:16" x14ac:dyDescent="0.25">
      <c r="A44" s="1">
        <v>42</v>
      </c>
      <c r="B44" s="1">
        <v>55</v>
      </c>
      <c r="C44" t="s">
        <v>66</v>
      </c>
      <c r="D44" t="s">
        <v>300</v>
      </c>
      <c r="E44" t="s">
        <v>260</v>
      </c>
      <c r="F44" s="2" t="s">
        <v>12</v>
      </c>
      <c r="G44" s="3" t="s">
        <v>13</v>
      </c>
      <c r="H44" s="4" t="s">
        <v>15</v>
      </c>
      <c r="M44" t="s">
        <v>522</v>
      </c>
      <c r="N44" t="str">
        <f>"""" &amp; _xlfn.TEXTJOIN(""",""",TRUE,Table223[[#This Row],[Categoria1]:[Categoria7]]) &amp; """"</f>
        <v>"Pascua","Pentecostés","Nuevo Testamento"</v>
      </c>
      <c r="O44" t="s">
        <v>744</v>
      </c>
      <c r="P44" t="str">
        <f>"""" &amp; _xlfn.TEXTJOIN(""",""",TRUE,Table223[[#This Row],[Categoria]:[Categoria7]]) &amp; """"</f>
        <v>"Precatecumenado","Pascua","Pentecostés","Nuevo Testamento"</v>
      </c>
    </row>
    <row r="45" spans="1:16" x14ac:dyDescent="0.25">
      <c r="A45" s="1">
        <v>43</v>
      </c>
      <c r="B45" s="1">
        <v>57</v>
      </c>
      <c r="C45" t="s">
        <v>67</v>
      </c>
      <c r="D45" t="s">
        <v>301</v>
      </c>
      <c r="E45" t="s">
        <v>260</v>
      </c>
      <c r="F45" s="5" t="s">
        <v>17</v>
      </c>
      <c r="G45" s="5" t="s">
        <v>210</v>
      </c>
      <c r="H45" s="7" t="s">
        <v>29</v>
      </c>
      <c r="I45" s="8" t="s">
        <v>30</v>
      </c>
      <c r="J45" s="6" t="s">
        <v>18</v>
      </c>
      <c r="K45" t="s">
        <v>23</v>
      </c>
      <c r="M45" t="s">
        <v>523</v>
      </c>
      <c r="N45" t="str">
        <f>"""" &amp; _xlfn.TEXTJOIN(""",""",TRUE,Table223[[#This Row],[Categoria1]:[Categoria7]]) &amp; """"</f>
        <v>"Cuaresma","Penitencial","Adviento","Navidad","Antiguo Testamento","Entrada"</v>
      </c>
      <c r="O45" t="s">
        <v>745</v>
      </c>
      <c r="P45" t="str">
        <f>"""" &amp; _xlfn.TEXTJOIN(""",""",TRUE,Table223[[#This Row],[Categoria]:[Categoria7]]) &amp; """"</f>
        <v>"Precatecumenado","Cuaresma","Penitencial","Adviento","Navidad","Antiguo Testamento","Entrada"</v>
      </c>
    </row>
    <row r="46" spans="1:16" x14ac:dyDescent="0.25">
      <c r="A46" s="1">
        <v>44</v>
      </c>
      <c r="B46" s="1">
        <v>58</v>
      </c>
      <c r="C46" t="s">
        <v>68</v>
      </c>
      <c r="D46" t="s">
        <v>302</v>
      </c>
      <c r="E46" t="s">
        <v>260</v>
      </c>
      <c r="F46" s="2" t="s">
        <v>12</v>
      </c>
      <c r="G46" s="3" t="s">
        <v>13</v>
      </c>
      <c r="H46" s="6" t="s">
        <v>18</v>
      </c>
      <c r="M46" t="s">
        <v>524</v>
      </c>
      <c r="N46" t="str">
        <f>"""" &amp; _xlfn.TEXTJOIN(""",""",TRUE,Table223[[#This Row],[Categoria1]:[Categoria7]]) &amp; """"</f>
        <v>"Pascua","Pentecostés","Antiguo Testamento"</v>
      </c>
      <c r="O46" t="s">
        <v>746</v>
      </c>
      <c r="P46" t="str">
        <f>"""" &amp; _xlfn.TEXTJOIN(""",""",TRUE,Table223[[#This Row],[Categoria]:[Categoria7]]) &amp; """"</f>
        <v>"Precatecumenado","Pascua","Pentecostés","Antiguo Testamento"</v>
      </c>
    </row>
    <row r="47" spans="1:16" x14ac:dyDescent="0.25">
      <c r="A47" s="1">
        <v>45</v>
      </c>
      <c r="B47" s="1">
        <v>59</v>
      </c>
      <c r="C47" t="s">
        <v>69</v>
      </c>
      <c r="D47" t="s">
        <v>303</v>
      </c>
      <c r="E47" t="s">
        <v>260</v>
      </c>
      <c r="F47" s="2" t="s">
        <v>12</v>
      </c>
      <c r="G47" s="3" t="s">
        <v>13</v>
      </c>
      <c r="H47" t="s">
        <v>34</v>
      </c>
      <c r="M47" t="s">
        <v>525</v>
      </c>
      <c r="N47" t="str">
        <f>"""" &amp; _xlfn.TEXTJOIN(""",""",TRUE,Table223[[#This Row],[Categoria1]:[Categoria7]]) &amp; """"</f>
        <v>"Pascua","Pentecostés","Paz"</v>
      </c>
      <c r="O47" t="s">
        <v>822</v>
      </c>
      <c r="P47" t="str">
        <f>"""" &amp; _xlfn.TEXTJOIN(""",""",TRUE,Table223[[#This Row],[Categoria]:[Categoria7]]) &amp; """"</f>
        <v>"Precatecumenado","Pascua","Pentecostés","Paz"</v>
      </c>
    </row>
    <row r="48" spans="1:16" x14ac:dyDescent="0.25">
      <c r="A48" s="1">
        <v>47</v>
      </c>
      <c r="B48" s="1">
        <v>60</v>
      </c>
      <c r="C48" t="s">
        <v>70</v>
      </c>
      <c r="D48" t="s">
        <v>304</v>
      </c>
      <c r="E48" t="s">
        <v>260</v>
      </c>
      <c r="F48" s="5" t="s">
        <v>17</v>
      </c>
      <c r="G48" s="5" t="s">
        <v>210</v>
      </c>
      <c r="H48" s="7" t="s">
        <v>29</v>
      </c>
      <c r="I48" s="8" t="s">
        <v>30</v>
      </c>
      <c r="J48" s="6" t="s">
        <v>18</v>
      </c>
      <c r="M48" t="s">
        <v>526</v>
      </c>
      <c r="N48" t="str">
        <f>"""" &amp; _xlfn.TEXTJOIN(""",""",TRUE,Table223[[#This Row],[Categoria1]:[Categoria7]]) &amp; """"</f>
        <v>"Cuaresma","Penitencial","Adviento","Navidad","Antiguo Testamento"</v>
      </c>
      <c r="O48" t="s">
        <v>747</v>
      </c>
      <c r="P48" t="str">
        <f>"""" &amp; _xlfn.TEXTJOIN(""",""",TRUE,Table223[[#This Row],[Categoria]:[Categoria7]]) &amp; """"</f>
        <v>"Precatecumenado","Cuaresma","Penitencial","Adviento","Navidad","Antiguo Testamento"</v>
      </c>
    </row>
    <row r="49" spans="1:16" x14ac:dyDescent="0.25">
      <c r="A49" s="1">
        <v>48</v>
      </c>
      <c r="B49" s="1">
        <v>62</v>
      </c>
      <c r="C49" t="s">
        <v>71</v>
      </c>
      <c r="D49" t="s">
        <v>305</v>
      </c>
      <c r="E49" t="s">
        <v>260</v>
      </c>
      <c r="F49" s="5" t="s">
        <v>17</v>
      </c>
      <c r="G49" s="5" t="s">
        <v>210</v>
      </c>
      <c r="H49" s="7" t="s">
        <v>29</v>
      </c>
      <c r="I49" s="8" t="s">
        <v>30</v>
      </c>
      <c r="J49" t="s">
        <v>23</v>
      </c>
      <c r="K49" s="6" t="s">
        <v>18</v>
      </c>
      <c r="M49" t="s">
        <v>527</v>
      </c>
      <c r="N49" t="str">
        <f>"""" &amp; _xlfn.TEXTJOIN(""",""",TRUE,Table223[[#This Row],[Categoria1]:[Categoria7]]) &amp; """"</f>
        <v>"Cuaresma","Penitencial","Adviento","Navidad","Entrada","Antiguo Testamento"</v>
      </c>
      <c r="O49" t="s">
        <v>748</v>
      </c>
      <c r="P49" t="str">
        <f>"""" &amp; _xlfn.TEXTJOIN(""",""",TRUE,Table223[[#This Row],[Categoria]:[Categoria7]]) &amp; """"</f>
        <v>"Precatecumenado","Cuaresma","Penitencial","Adviento","Navidad","Entrada","Antiguo Testamento"</v>
      </c>
    </row>
    <row r="50" spans="1:16" x14ac:dyDescent="0.25">
      <c r="A50" s="1">
        <v>49</v>
      </c>
      <c r="B50" s="1">
        <v>63</v>
      </c>
      <c r="C50" t="s">
        <v>72</v>
      </c>
      <c r="D50" t="s">
        <v>306</v>
      </c>
      <c r="E50" t="s">
        <v>260</v>
      </c>
      <c r="F50" s="6" t="s">
        <v>18</v>
      </c>
      <c r="M50" t="s">
        <v>528</v>
      </c>
      <c r="N50" t="str">
        <f>"""" &amp; _xlfn.TEXTJOIN(""",""",TRUE,Table223[[#This Row],[Categoria1]:[Categoria7]]) &amp; """"</f>
        <v>"Antiguo Testamento"</v>
      </c>
      <c r="O50" t="s">
        <v>824</v>
      </c>
      <c r="P50" t="str">
        <f>"""" &amp; _xlfn.TEXTJOIN(""",""",TRUE,Table223[[#This Row],[Categoria]:[Categoria7]]) &amp; """"</f>
        <v>"Precatecumenado","Antiguo Testamento"</v>
      </c>
    </row>
    <row r="51" spans="1:16" x14ac:dyDescent="0.25">
      <c r="A51" s="1">
        <v>50</v>
      </c>
      <c r="B51" s="1">
        <v>64</v>
      </c>
      <c r="C51" t="s">
        <v>73</v>
      </c>
      <c r="D51" t="s">
        <v>307</v>
      </c>
      <c r="E51" t="s">
        <v>260</v>
      </c>
      <c r="F51" t="s">
        <v>46</v>
      </c>
      <c r="G51" s="4" t="s">
        <v>15</v>
      </c>
      <c r="M51" t="s">
        <v>529</v>
      </c>
      <c r="N51" t="str">
        <f>"""" &amp; _xlfn.TEXTJOIN(""",""",TRUE,Table223[[#This Row],[Categoria1]:[Categoria7]]) &amp; """"</f>
        <v>"Final","Nuevo Testamento"</v>
      </c>
      <c r="O51" t="s">
        <v>749</v>
      </c>
      <c r="P51" t="str">
        <f>"""" &amp; _xlfn.TEXTJOIN(""",""",TRUE,Table223[[#This Row],[Categoria]:[Categoria7]]) &amp; """"</f>
        <v>"Precatecumenado","Final","Nuevo Testamento"</v>
      </c>
    </row>
    <row r="52" spans="1:16" x14ac:dyDescent="0.25">
      <c r="A52" s="1">
        <v>51</v>
      </c>
      <c r="B52" s="1">
        <v>65</v>
      </c>
      <c r="C52" t="s">
        <v>74</v>
      </c>
      <c r="D52" t="s">
        <v>308</v>
      </c>
      <c r="E52" t="s">
        <v>260</v>
      </c>
      <c r="F52" s="2" t="s">
        <v>12</v>
      </c>
      <c r="G52" s="3" t="s">
        <v>13</v>
      </c>
      <c r="H52" s="6" t="s">
        <v>18</v>
      </c>
      <c r="M52" t="s">
        <v>530</v>
      </c>
      <c r="N52" t="str">
        <f>"""" &amp; _xlfn.TEXTJOIN(""",""",TRUE,Table223[[#This Row],[Categoria1]:[Categoria7]]) &amp; """"</f>
        <v>"Pascua","Pentecostés","Antiguo Testamento"</v>
      </c>
      <c r="O52" t="s">
        <v>825</v>
      </c>
      <c r="P52" t="str">
        <f>"""" &amp; _xlfn.TEXTJOIN(""",""",TRUE,Table223[[#This Row],[Categoria]:[Categoria7]]) &amp; """"</f>
        <v>"Precatecumenado","Pascua","Pentecostés","Antiguo Testamento"</v>
      </c>
    </row>
    <row r="53" spans="1:16" x14ac:dyDescent="0.25">
      <c r="A53" s="1">
        <v>52</v>
      </c>
      <c r="B53" s="1">
        <v>66</v>
      </c>
      <c r="C53" t="s">
        <v>75</v>
      </c>
      <c r="D53" t="s">
        <v>309</v>
      </c>
      <c r="E53" t="s">
        <v>260</v>
      </c>
      <c r="F53" s="6" t="s">
        <v>18</v>
      </c>
      <c r="M53" t="s">
        <v>531</v>
      </c>
      <c r="N53" t="str">
        <f>"""" &amp; _xlfn.TEXTJOIN(""",""",TRUE,Table223[[#This Row],[Categoria1]:[Categoria7]]) &amp; """"</f>
        <v>"Antiguo Testamento"</v>
      </c>
      <c r="O53" t="s">
        <v>826</v>
      </c>
      <c r="P53" t="str">
        <f>"""" &amp; _xlfn.TEXTJOIN(""",""",TRUE,Table223[[#This Row],[Categoria]:[Categoria7]]) &amp; """"</f>
        <v>"Precatecumenado","Antiguo Testamento"</v>
      </c>
    </row>
    <row r="54" spans="1:16" x14ac:dyDescent="0.25">
      <c r="A54" s="1">
        <v>53</v>
      </c>
      <c r="B54" s="1">
        <v>67</v>
      </c>
      <c r="C54" t="s">
        <v>76</v>
      </c>
      <c r="D54" t="s">
        <v>310</v>
      </c>
      <c r="E54" t="s">
        <v>260</v>
      </c>
      <c r="F54" s="2" t="s">
        <v>12</v>
      </c>
      <c r="G54" s="3" t="s">
        <v>13</v>
      </c>
      <c r="H54" t="s">
        <v>23</v>
      </c>
      <c r="I54" s="4" t="s">
        <v>15</v>
      </c>
      <c r="M54" t="s">
        <v>532</v>
      </c>
      <c r="N54" t="str">
        <f>"""" &amp; _xlfn.TEXTJOIN(""",""",TRUE,Table223[[#This Row],[Categoria1]:[Categoria7]]) &amp; """"</f>
        <v>"Pascua","Pentecostés","Entrada","Nuevo Testamento"</v>
      </c>
      <c r="O54" t="s">
        <v>750</v>
      </c>
      <c r="P54" t="str">
        <f>"""" &amp; _xlfn.TEXTJOIN(""",""",TRUE,Table223[[#This Row],[Categoria]:[Categoria7]]) &amp; """"</f>
        <v>"Precatecumenado","Pascua","Pentecostés","Entrada","Nuevo Testamento"</v>
      </c>
    </row>
    <row r="55" spans="1:16" x14ac:dyDescent="0.25">
      <c r="A55" s="1">
        <v>54</v>
      </c>
      <c r="B55" s="1">
        <v>68</v>
      </c>
      <c r="C55" t="s">
        <v>77</v>
      </c>
      <c r="D55" t="s">
        <v>311</v>
      </c>
      <c r="E55" t="s">
        <v>260</v>
      </c>
      <c r="F55" s="2" t="s">
        <v>12</v>
      </c>
      <c r="G55" s="3" t="s">
        <v>13</v>
      </c>
      <c r="H55" t="s">
        <v>23</v>
      </c>
      <c r="I55" t="s">
        <v>48</v>
      </c>
      <c r="J55" s="4" t="s">
        <v>15</v>
      </c>
      <c r="M55" t="s">
        <v>533</v>
      </c>
      <c r="N55" t="str">
        <f>"""" &amp; _xlfn.TEXTJOIN(""",""",TRUE,Table223[[#This Row],[Categoria1]:[Categoria7]]) &amp; """"</f>
        <v>"Pascua","Pentecostés","Entrada","Comunión","Nuevo Testamento"</v>
      </c>
      <c r="O55" t="s">
        <v>827</v>
      </c>
      <c r="P55" t="str">
        <f>"""" &amp; _xlfn.TEXTJOIN(""",""",TRUE,Table223[[#This Row],[Categoria]:[Categoria7]]) &amp; """"</f>
        <v>"Precatecumenado","Pascua","Pentecostés","Entrada","Comunión","Nuevo Testamento"</v>
      </c>
    </row>
    <row r="56" spans="1:16" x14ac:dyDescent="0.25">
      <c r="A56" s="1">
        <v>55</v>
      </c>
      <c r="B56" s="1">
        <v>69</v>
      </c>
      <c r="C56" t="s">
        <v>78</v>
      </c>
      <c r="D56" t="s">
        <v>312</v>
      </c>
      <c r="E56" t="s">
        <v>260</v>
      </c>
      <c r="F56" s="2" t="s">
        <v>12</v>
      </c>
      <c r="G56" s="3" t="s">
        <v>13</v>
      </c>
      <c r="H56" t="s">
        <v>48</v>
      </c>
      <c r="I56" s="6" t="s">
        <v>18</v>
      </c>
      <c r="M56" t="s">
        <v>534</v>
      </c>
      <c r="N56" t="str">
        <f>"""" &amp; _xlfn.TEXTJOIN(""",""",TRUE,Table223[[#This Row],[Categoria1]:[Categoria7]]) &amp; """"</f>
        <v>"Pascua","Pentecostés","Comunión","Antiguo Testamento"</v>
      </c>
      <c r="O56" t="s">
        <v>751</v>
      </c>
      <c r="P56" t="str">
        <f>"""" &amp; _xlfn.TEXTJOIN(""",""",TRUE,Table223[[#This Row],[Categoria]:[Categoria7]]) &amp; """"</f>
        <v>"Precatecumenado","Pascua","Pentecostés","Comunión","Antiguo Testamento"</v>
      </c>
    </row>
    <row r="57" spans="1:16" x14ac:dyDescent="0.25">
      <c r="A57" s="1">
        <v>56</v>
      </c>
      <c r="B57" s="1">
        <v>70</v>
      </c>
      <c r="C57" t="s">
        <v>79</v>
      </c>
      <c r="D57" t="s">
        <v>313</v>
      </c>
      <c r="E57" t="s">
        <v>260</v>
      </c>
      <c r="F57" t="s">
        <v>64</v>
      </c>
      <c r="G57" s="6" t="s">
        <v>18</v>
      </c>
      <c r="M57" t="s">
        <v>535</v>
      </c>
      <c r="N57" t="str">
        <f>"""" &amp; _xlfn.TEXTJOIN(""",""",TRUE,Table223[[#This Row],[Categoria1]:[Categoria7]]) &amp; """"</f>
        <v>"Fracción Del Pan","Antiguo Testamento"</v>
      </c>
      <c r="O57" t="s">
        <v>828</v>
      </c>
      <c r="P57" t="str">
        <f>"""" &amp; _xlfn.TEXTJOIN(""",""",TRUE,Table223[[#This Row],[Categoria]:[Categoria7]]) &amp; """"</f>
        <v>"Precatecumenado","Fracción Del Pan","Antiguo Testamento"</v>
      </c>
    </row>
    <row r="58" spans="1:16" x14ac:dyDescent="0.25">
      <c r="A58" s="1">
        <v>57</v>
      </c>
      <c r="B58" s="1">
        <v>71</v>
      </c>
      <c r="C58" t="s">
        <v>80</v>
      </c>
      <c r="D58" t="s">
        <v>314</v>
      </c>
      <c r="E58" t="s">
        <v>260</v>
      </c>
      <c r="F58" s="2" t="s">
        <v>12</v>
      </c>
      <c r="G58" s="3" t="s">
        <v>13</v>
      </c>
      <c r="H58" t="s">
        <v>64</v>
      </c>
      <c r="M58" t="s">
        <v>536</v>
      </c>
      <c r="N58" t="str">
        <f>"""" &amp; _xlfn.TEXTJOIN(""",""",TRUE,Table223[[#This Row],[Categoria1]:[Categoria7]]) &amp; """"</f>
        <v>"Pascua","Pentecostés","Fracción Del Pan"</v>
      </c>
      <c r="O58" t="s">
        <v>829</v>
      </c>
      <c r="P58" t="str">
        <f>"""" &amp; _xlfn.TEXTJOIN(""",""",TRUE,Table223[[#This Row],[Categoria]:[Categoria7]]) &amp; """"</f>
        <v>"Precatecumenado","Pascua","Pentecostés","Fracción Del Pan"</v>
      </c>
    </row>
    <row r="59" spans="1:16" x14ac:dyDescent="0.25">
      <c r="A59" s="1">
        <v>58</v>
      </c>
      <c r="B59" s="1">
        <v>73</v>
      </c>
      <c r="C59" t="s">
        <v>1023</v>
      </c>
      <c r="D59" t="s">
        <v>315</v>
      </c>
      <c r="E59" t="s">
        <v>260</v>
      </c>
      <c r="F59" s="6" t="s">
        <v>18</v>
      </c>
      <c r="M59" t="s">
        <v>537</v>
      </c>
      <c r="N59" t="str">
        <f>"""" &amp; _xlfn.TEXTJOIN(""",""",TRUE,Table223[[#This Row],[Categoria1]:[Categoria7]]) &amp; """"</f>
        <v>"Antiguo Testamento"</v>
      </c>
      <c r="O59" t="s">
        <v>831</v>
      </c>
      <c r="P59" t="str">
        <f>"""" &amp; _xlfn.TEXTJOIN(""",""",TRUE,Table223[[#This Row],[Categoria]:[Categoria7]]) &amp; """"</f>
        <v>"Precatecumenado","Antiguo Testamento"</v>
      </c>
    </row>
    <row r="60" spans="1:16" x14ac:dyDescent="0.25">
      <c r="A60" s="1">
        <v>59</v>
      </c>
      <c r="B60" s="1">
        <v>74</v>
      </c>
      <c r="C60" t="s">
        <v>81</v>
      </c>
      <c r="D60" t="s">
        <v>316</v>
      </c>
      <c r="E60" t="s">
        <v>260</v>
      </c>
      <c r="F60" s="7" t="s">
        <v>29</v>
      </c>
      <c r="G60" s="8" t="s">
        <v>30</v>
      </c>
      <c r="H60" s="6" t="s">
        <v>18</v>
      </c>
      <c r="M60" t="s">
        <v>538</v>
      </c>
      <c r="N60" t="str">
        <f>"""" &amp; _xlfn.TEXTJOIN(""",""",TRUE,Table223[[#This Row],[Categoria1]:[Categoria7]]) &amp; """"</f>
        <v>"Adviento","Navidad","Antiguo Testamento"</v>
      </c>
      <c r="O60" t="s">
        <v>832</v>
      </c>
      <c r="P60" t="str">
        <f>"""" &amp; _xlfn.TEXTJOIN(""",""",TRUE,Table223[[#This Row],[Categoria]:[Categoria7]]) &amp; """"</f>
        <v>"Precatecumenado","Adviento","Navidad","Antiguo Testamento"</v>
      </c>
    </row>
    <row r="61" spans="1:16" x14ac:dyDescent="0.25">
      <c r="A61" s="1">
        <v>60</v>
      </c>
      <c r="B61" s="1">
        <v>76</v>
      </c>
      <c r="C61" t="s">
        <v>82</v>
      </c>
      <c r="D61" t="s">
        <v>317</v>
      </c>
      <c r="E61" t="s">
        <v>260</v>
      </c>
      <c r="F61" t="s">
        <v>23</v>
      </c>
      <c r="G61" s="6" t="s">
        <v>18</v>
      </c>
      <c r="M61" t="s">
        <v>539</v>
      </c>
      <c r="N61" t="str">
        <f>"""" &amp; _xlfn.TEXTJOIN(""",""",TRUE,Table223[[#This Row],[Categoria1]:[Categoria7]]) &amp; """"</f>
        <v>"Entrada","Antiguo Testamento"</v>
      </c>
      <c r="O61" t="s">
        <v>833</v>
      </c>
      <c r="P61" t="str">
        <f>"""" &amp; _xlfn.TEXTJOIN(""",""",TRUE,Table223[[#This Row],[Categoria]:[Categoria7]]) &amp; """"</f>
        <v>"Precatecumenado","Entrada","Antiguo Testamento"</v>
      </c>
    </row>
    <row r="62" spans="1:16" x14ac:dyDescent="0.25">
      <c r="A62" s="1">
        <v>61</v>
      </c>
      <c r="B62" s="1">
        <v>77</v>
      </c>
      <c r="C62" t="s">
        <v>83</v>
      </c>
      <c r="D62" t="s">
        <v>318</v>
      </c>
      <c r="E62" t="s">
        <v>260</v>
      </c>
      <c r="F62" s="2" t="s">
        <v>12</v>
      </c>
      <c r="G62" s="3" t="s">
        <v>13</v>
      </c>
      <c r="H62" t="s">
        <v>48</v>
      </c>
      <c r="I62" s="6" t="s">
        <v>18</v>
      </c>
      <c r="M62" t="s">
        <v>540</v>
      </c>
      <c r="N62" t="str">
        <f>"""" &amp; _xlfn.TEXTJOIN(""",""",TRUE,Table223[[#This Row],[Categoria1]:[Categoria7]]) &amp; """"</f>
        <v>"Pascua","Pentecostés","Comunión","Antiguo Testamento"</v>
      </c>
      <c r="O62" t="s">
        <v>834</v>
      </c>
      <c r="P62" t="str">
        <f>"""" &amp; _xlfn.TEXTJOIN(""",""",TRUE,Table223[[#This Row],[Categoria]:[Categoria7]]) &amp; """"</f>
        <v>"Precatecumenado","Pascua","Pentecostés","Comunión","Antiguo Testamento"</v>
      </c>
    </row>
    <row r="63" spans="1:16" x14ac:dyDescent="0.25">
      <c r="A63" s="1">
        <v>62</v>
      </c>
      <c r="B63" s="1">
        <v>78</v>
      </c>
      <c r="C63" t="s">
        <v>84</v>
      </c>
      <c r="D63" t="s">
        <v>319</v>
      </c>
      <c r="E63" t="s">
        <v>260</v>
      </c>
      <c r="F63" t="s">
        <v>64</v>
      </c>
      <c r="G63" s="6" t="s">
        <v>18</v>
      </c>
      <c r="H63" s="103" t="s">
        <v>210</v>
      </c>
      <c r="M63" t="s">
        <v>541</v>
      </c>
      <c r="N63" t="str">
        <f>"""" &amp; _xlfn.TEXTJOIN(""",""",TRUE,Table223[[#This Row],[Categoria1]:[Categoria7]]) &amp; """"</f>
        <v>"Fracción Del Pan","Antiguo Testamento","Penitencial"</v>
      </c>
      <c r="O63" t="s">
        <v>835</v>
      </c>
      <c r="P63" t="str">
        <f>"""" &amp; _xlfn.TEXTJOIN(""",""",TRUE,Table223[[#This Row],[Categoria]:[Categoria7]]) &amp; """"</f>
        <v>"Precatecumenado","Fracción Del Pan","Antiguo Testamento","Penitencial"</v>
      </c>
    </row>
    <row r="64" spans="1:16" x14ac:dyDescent="0.25">
      <c r="A64" s="1">
        <v>63</v>
      </c>
      <c r="B64" s="1">
        <v>79</v>
      </c>
      <c r="C64" t="s">
        <v>85</v>
      </c>
      <c r="D64" t="s">
        <v>320</v>
      </c>
      <c r="E64" t="s">
        <v>260</v>
      </c>
      <c r="F64" s="6" t="s">
        <v>18</v>
      </c>
      <c r="G64" s="7" t="s">
        <v>29</v>
      </c>
      <c r="H64" s="8" t="s">
        <v>30</v>
      </c>
      <c r="I64" s="103" t="s">
        <v>17</v>
      </c>
      <c r="J64" s="103" t="s">
        <v>210</v>
      </c>
      <c r="M64" t="s">
        <v>542</v>
      </c>
      <c r="N64" t="str">
        <f>"""" &amp; _xlfn.TEXTJOIN(""",""",TRUE,Table223[[#This Row],[Categoria1]:[Categoria7]]) &amp; """"</f>
        <v>"Antiguo Testamento","Adviento","Navidad","Cuaresma","Penitencial"</v>
      </c>
      <c r="O64" t="s">
        <v>836</v>
      </c>
      <c r="P64" t="str">
        <f>"""" &amp; _xlfn.TEXTJOIN(""",""",TRUE,Table223[[#This Row],[Categoria]:[Categoria7]]) &amp; """"</f>
        <v>"Precatecumenado","Antiguo Testamento","Adviento","Navidad","Cuaresma","Penitencial"</v>
      </c>
    </row>
    <row r="65" spans="1:16" x14ac:dyDescent="0.25">
      <c r="A65" s="1">
        <v>64</v>
      </c>
      <c r="B65" s="1">
        <v>80</v>
      </c>
      <c r="C65" t="s">
        <v>86</v>
      </c>
      <c r="D65" t="s">
        <v>321</v>
      </c>
      <c r="E65" t="s">
        <v>260</v>
      </c>
      <c r="F65" t="s">
        <v>48</v>
      </c>
      <c r="G65" s="4" t="s">
        <v>15</v>
      </c>
      <c r="M65" t="s">
        <v>543</v>
      </c>
      <c r="N65" t="str">
        <f>"""" &amp; _xlfn.TEXTJOIN(""",""",TRUE,Table223[[#This Row],[Categoria1]:[Categoria7]]) &amp; """"</f>
        <v>"Comunión","Nuevo Testamento"</v>
      </c>
      <c r="O65" t="s">
        <v>837</v>
      </c>
      <c r="P65" t="str">
        <f>"""" &amp; _xlfn.TEXTJOIN(""",""",TRUE,Table223[[#This Row],[Categoria]:[Categoria7]]) &amp; """"</f>
        <v>"Precatecumenado","Comunión","Nuevo Testamento"</v>
      </c>
    </row>
    <row r="66" spans="1:16" x14ac:dyDescent="0.25">
      <c r="A66" s="1">
        <v>65</v>
      </c>
      <c r="B66" s="1">
        <v>81</v>
      </c>
      <c r="C66" t="s">
        <v>87</v>
      </c>
      <c r="D66" t="s">
        <v>322</v>
      </c>
      <c r="E66" t="s">
        <v>260</v>
      </c>
      <c r="F66" t="s">
        <v>48</v>
      </c>
      <c r="G66" s="4" t="s">
        <v>15</v>
      </c>
      <c r="M66" t="s">
        <v>544</v>
      </c>
      <c r="N66" t="str">
        <f>"""" &amp; _xlfn.TEXTJOIN(""",""",TRUE,Table223[[#This Row],[Categoria1]:[Categoria7]]) &amp; """"</f>
        <v>"Comunión","Nuevo Testamento"</v>
      </c>
      <c r="O66" t="s">
        <v>753</v>
      </c>
      <c r="P66" t="str">
        <f>"""" &amp; _xlfn.TEXTJOIN(""",""",TRUE,Table223[[#This Row],[Categoria]:[Categoria7]]) &amp; """"</f>
        <v>"Precatecumenado","Comunión","Nuevo Testamento"</v>
      </c>
    </row>
    <row r="67" spans="1:16" x14ac:dyDescent="0.25">
      <c r="A67" s="1">
        <v>66</v>
      </c>
      <c r="B67" s="1">
        <v>82</v>
      </c>
      <c r="C67" t="s">
        <v>88</v>
      </c>
      <c r="D67" t="s">
        <v>323</v>
      </c>
      <c r="E67" t="s">
        <v>260</v>
      </c>
      <c r="F67" s="2" t="s">
        <v>12</v>
      </c>
      <c r="G67" s="3" t="s">
        <v>13</v>
      </c>
      <c r="H67" t="s">
        <v>64</v>
      </c>
      <c r="I67" s="4" t="s">
        <v>15</v>
      </c>
      <c r="M67" t="s">
        <v>545</v>
      </c>
      <c r="N67" t="str">
        <f>"""" &amp; _xlfn.TEXTJOIN(""",""",TRUE,Table223[[#This Row],[Categoria1]:[Categoria7]]) &amp; """"</f>
        <v>"Pascua","Pentecostés","Fracción Del Pan","Nuevo Testamento"</v>
      </c>
      <c r="O67" t="s">
        <v>754</v>
      </c>
      <c r="P67" t="str">
        <f>"""" &amp; _xlfn.TEXTJOIN(""",""",TRUE,Table223[[#This Row],[Categoria]:[Categoria7]]) &amp; """"</f>
        <v>"Precatecumenado","Pascua","Pentecostés","Fracción Del Pan","Nuevo Testamento"</v>
      </c>
    </row>
    <row r="68" spans="1:16" x14ac:dyDescent="0.25">
      <c r="A68" s="1">
        <v>67</v>
      </c>
      <c r="B68" s="1">
        <v>83</v>
      </c>
      <c r="C68" t="s">
        <v>89</v>
      </c>
      <c r="D68" t="s">
        <v>324</v>
      </c>
      <c r="E68" t="s">
        <v>260</v>
      </c>
      <c r="F68" t="s">
        <v>48</v>
      </c>
      <c r="G68" t="s">
        <v>46</v>
      </c>
      <c r="H68" s="6" t="s">
        <v>18</v>
      </c>
      <c r="M68" t="s">
        <v>546</v>
      </c>
      <c r="N68" t="str">
        <f>"""" &amp; _xlfn.TEXTJOIN(""",""",TRUE,Table223[[#This Row],[Categoria1]:[Categoria7]]) &amp; """"</f>
        <v>"Comunión","Final","Antiguo Testamento"</v>
      </c>
      <c r="O68" t="s">
        <v>838</v>
      </c>
      <c r="P68" t="str">
        <f>"""" &amp; _xlfn.TEXTJOIN(""",""",TRUE,Table223[[#This Row],[Categoria]:[Categoria7]]) &amp; """"</f>
        <v>"Precatecumenado","Comunión","Final","Antiguo Testamento"</v>
      </c>
    </row>
    <row r="69" spans="1:16" x14ac:dyDescent="0.25">
      <c r="A69" s="1">
        <v>68</v>
      </c>
      <c r="B69" s="1">
        <v>84</v>
      </c>
      <c r="C69" t="s">
        <v>90</v>
      </c>
      <c r="D69" t="s">
        <v>325</v>
      </c>
      <c r="E69" t="s">
        <v>260</v>
      </c>
      <c r="F69" s="2" t="s">
        <v>12</v>
      </c>
      <c r="G69" s="3" t="s">
        <v>13</v>
      </c>
      <c r="H69" t="s">
        <v>23</v>
      </c>
      <c r="I69" t="s">
        <v>48</v>
      </c>
      <c r="M69" t="s">
        <v>547</v>
      </c>
      <c r="N69" t="str">
        <f>"""" &amp; _xlfn.TEXTJOIN(""",""",TRUE,Table223[[#This Row],[Categoria1]:[Categoria7]]) &amp; """"</f>
        <v>"Pascua","Pentecostés","Entrada","Comunión"</v>
      </c>
      <c r="O69" t="s">
        <v>839</v>
      </c>
      <c r="P69" t="str">
        <f>"""" &amp; _xlfn.TEXTJOIN(""",""",TRUE,Table223[[#This Row],[Categoria]:[Categoria7]]) &amp; """"</f>
        <v>"Precatecumenado","Pascua","Pentecostés","Entrada","Comunión"</v>
      </c>
    </row>
    <row r="70" spans="1:16" x14ac:dyDescent="0.25">
      <c r="A70" s="1">
        <v>69</v>
      </c>
      <c r="B70" s="1">
        <v>85</v>
      </c>
      <c r="C70" t="s">
        <v>1042</v>
      </c>
      <c r="D70" t="s">
        <v>326</v>
      </c>
      <c r="E70" t="s">
        <v>260</v>
      </c>
      <c r="F70" s="6" t="s">
        <v>18</v>
      </c>
      <c r="M70" t="s">
        <v>1041</v>
      </c>
      <c r="N70" t="str">
        <f>"""" &amp; _xlfn.TEXTJOIN(""",""",TRUE,Table223[[#This Row],[Categoria1]:[Categoria7]]) &amp; """"</f>
        <v>"Antiguo Testamento"</v>
      </c>
      <c r="O70" t="s">
        <v>840</v>
      </c>
      <c r="P70" t="str">
        <f>"""" &amp; _xlfn.TEXTJOIN(""",""",TRUE,Table223[[#This Row],[Categoria]:[Categoria7]]) &amp; """"</f>
        <v>"Precatecumenado","Antiguo Testamento"</v>
      </c>
    </row>
    <row r="71" spans="1:16" x14ac:dyDescent="0.25">
      <c r="A71" s="1">
        <v>70</v>
      </c>
      <c r="B71" s="1">
        <v>86</v>
      </c>
      <c r="C71" t="s">
        <v>91</v>
      </c>
      <c r="D71" t="s">
        <v>327</v>
      </c>
      <c r="E71" t="s">
        <v>260</v>
      </c>
      <c r="F71" s="7" t="s">
        <v>29</v>
      </c>
      <c r="G71" s="8" t="s">
        <v>30</v>
      </c>
      <c r="H71" t="s">
        <v>23</v>
      </c>
      <c r="I71" t="s">
        <v>48</v>
      </c>
      <c r="J71" s="6" t="s">
        <v>18</v>
      </c>
      <c r="M71" t="s">
        <v>548</v>
      </c>
      <c r="N71" t="str">
        <f>"""" &amp; _xlfn.TEXTJOIN(""",""",TRUE,Table223[[#This Row],[Categoria1]:[Categoria7]]) &amp; """"</f>
        <v>"Adviento","Navidad","Entrada","Comunión","Antiguo Testamento"</v>
      </c>
      <c r="O71" t="s">
        <v>841</v>
      </c>
      <c r="P71" t="str">
        <f>"""" &amp; _xlfn.TEXTJOIN(""",""",TRUE,Table223[[#This Row],[Categoria]:[Categoria7]]) &amp; """"</f>
        <v>"Precatecumenado","Adviento","Navidad","Entrada","Comunión","Antiguo Testamento"</v>
      </c>
    </row>
    <row r="72" spans="1:16" x14ac:dyDescent="0.25">
      <c r="A72" s="1">
        <v>71</v>
      </c>
      <c r="B72" s="1">
        <v>87</v>
      </c>
      <c r="C72" t="s">
        <v>1045</v>
      </c>
      <c r="D72" t="s">
        <v>449</v>
      </c>
      <c r="E72" t="s">
        <v>260</v>
      </c>
      <c r="F72" s="6" t="s">
        <v>18</v>
      </c>
      <c r="M72" t="s">
        <v>1046</v>
      </c>
      <c r="N72" t="str">
        <f>"""" &amp; _xlfn.TEXTJOIN(""",""",TRUE,Table223[[#This Row],[Categoria1]:[Categoria7]]) &amp; """"</f>
        <v>"Antiguo Testamento"</v>
      </c>
      <c r="O72" t="s">
        <v>842</v>
      </c>
      <c r="P72" t="str">
        <f>"""" &amp; _xlfn.TEXTJOIN(""",""",TRUE,Table223[[#This Row],[Categoria]:[Categoria7]]) &amp; """"</f>
        <v>"Precatecumenado","Antiguo Testamento"</v>
      </c>
    </row>
    <row r="73" spans="1:16" x14ac:dyDescent="0.25">
      <c r="A73" s="1">
        <v>72</v>
      </c>
      <c r="B73" s="1">
        <v>88</v>
      </c>
      <c r="C73" t="s">
        <v>93</v>
      </c>
      <c r="D73" t="s">
        <v>479</v>
      </c>
      <c r="E73" t="s">
        <v>260</v>
      </c>
      <c r="F73" s="2" t="s">
        <v>12</v>
      </c>
      <c r="G73" s="3" t="s">
        <v>13</v>
      </c>
      <c r="H73" s="4" t="s">
        <v>15</v>
      </c>
      <c r="M73" t="s">
        <v>549</v>
      </c>
      <c r="N73" t="str">
        <f>"""" &amp; _xlfn.TEXTJOIN(""",""",TRUE,Table223[[#This Row],[Categoria1]:[Categoria7]]) &amp; """"</f>
        <v>"Pascua","Pentecostés","Nuevo Testamento"</v>
      </c>
      <c r="O73" t="s">
        <v>755</v>
      </c>
      <c r="P73" t="str">
        <f>"""" &amp; _xlfn.TEXTJOIN(""",""",TRUE,Table223[[#This Row],[Categoria]:[Categoria7]]) &amp; """"</f>
        <v>"Precatecumenado","Pascua","Pentecostés","Nuevo Testamento"</v>
      </c>
    </row>
    <row r="74" spans="1:16" x14ac:dyDescent="0.25">
      <c r="A74" s="1">
        <v>73</v>
      </c>
      <c r="B74" s="1">
        <v>89</v>
      </c>
      <c r="C74" t="s">
        <v>94</v>
      </c>
      <c r="D74" t="s">
        <v>328</v>
      </c>
      <c r="E74" t="s">
        <v>260</v>
      </c>
      <c r="F74" t="s">
        <v>34</v>
      </c>
      <c r="M74" t="s">
        <v>550</v>
      </c>
      <c r="N74" t="str">
        <f>"""" &amp; _xlfn.TEXTJOIN(""",""",TRUE,Table223[[#This Row],[Categoria1]:[Categoria7]]) &amp; """"</f>
        <v>"Paz"</v>
      </c>
      <c r="O74" t="s">
        <v>843</v>
      </c>
      <c r="P74" t="str">
        <f>"""" &amp; _xlfn.TEXTJOIN(""",""",TRUE,Table223[[#This Row],[Categoria]:[Categoria7]]) &amp; """"</f>
        <v>"Precatecumenado","Paz"</v>
      </c>
    </row>
    <row r="75" spans="1:16" x14ac:dyDescent="0.25">
      <c r="A75" s="1">
        <v>74</v>
      </c>
      <c r="B75" s="1">
        <v>90</v>
      </c>
      <c r="C75" t="s">
        <v>95</v>
      </c>
      <c r="D75" t="s">
        <v>329</v>
      </c>
      <c r="E75" t="s">
        <v>260</v>
      </c>
      <c r="F75" s="7" t="s">
        <v>29</v>
      </c>
      <c r="G75" s="8" t="s">
        <v>30</v>
      </c>
      <c r="H75" s="5" t="s">
        <v>17</v>
      </c>
      <c r="I75" s="5" t="s">
        <v>210</v>
      </c>
      <c r="J75" t="s">
        <v>64</v>
      </c>
      <c r="M75" t="s">
        <v>551</v>
      </c>
      <c r="N75" t="str">
        <f>"""" &amp; _xlfn.TEXTJOIN(""",""",TRUE,Table223[[#This Row],[Categoria1]:[Categoria7]]) &amp; """"</f>
        <v>"Adviento","Navidad","Cuaresma","Penitencial","Fracción Del Pan"</v>
      </c>
      <c r="O75" t="s">
        <v>844</v>
      </c>
      <c r="P75" t="str">
        <f>"""" &amp; _xlfn.TEXTJOIN(""",""",TRUE,Table223[[#This Row],[Categoria]:[Categoria7]]) &amp; """"</f>
        <v>"Precatecumenado","Adviento","Navidad","Cuaresma","Penitencial","Fracción Del Pan"</v>
      </c>
    </row>
    <row r="76" spans="1:16" x14ac:dyDescent="0.25">
      <c r="A76" s="1">
        <v>75</v>
      </c>
      <c r="B76" s="1">
        <v>91</v>
      </c>
      <c r="C76" t="s">
        <v>96</v>
      </c>
      <c r="D76" t="s">
        <v>450</v>
      </c>
      <c r="E76" t="s">
        <v>260</v>
      </c>
      <c r="F76" s="2" t="s">
        <v>12</v>
      </c>
      <c r="G76" s="3" t="s">
        <v>13</v>
      </c>
      <c r="H76" t="s">
        <v>48</v>
      </c>
      <c r="I76" t="s">
        <v>23</v>
      </c>
      <c r="J76" s="6" t="s">
        <v>18</v>
      </c>
      <c r="M76" t="s">
        <v>552</v>
      </c>
      <c r="N76" t="str">
        <f>"""" &amp; _xlfn.TEXTJOIN(""",""",TRUE,Table223[[#This Row],[Categoria1]:[Categoria7]]) &amp; """"</f>
        <v>"Pascua","Pentecostés","Comunión","Entrada","Antiguo Testamento"</v>
      </c>
      <c r="O76" t="s">
        <v>845</v>
      </c>
      <c r="P76" t="str">
        <f>"""" &amp; _xlfn.TEXTJOIN(""",""",TRUE,Table223[[#This Row],[Categoria]:[Categoria7]]) &amp; """"</f>
        <v>"Precatecumenado","Pascua","Pentecostés","Comunión","Entrada","Antiguo Testamento"</v>
      </c>
    </row>
    <row r="77" spans="1:16" x14ac:dyDescent="0.25">
      <c r="A77" s="1">
        <v>76</v>
      </c>
      <c r="B77" s="1">
        <v>92</v>
      </c>
      <c r="C77" t="s">
        <v>97</v>
      </c>
      <c r="D77" t="s">
        <v>451</v>
      </c>
      <c r="E77" t="s">
        <v>260</v>
      </c>
      <c r="F77" s="6" t="s">
        <v>18</v>
      </c>
      <c r="M77" t="s">
        <v>553</v>
      </c>
      <c r="N77" t="str">
        <f>"""" &amp; _xlfn.TEXTJOIN(""",""",TRUE,Table223[[#This Row],[Categoria1]:[Categoria7]]) &amp; """"</f>
        <v>"Antiguo Testamento"</v>
      </c>
      <c r="O77" t="s">
        <v>846</v>
      </c>
      <c r="P77" t="str">
        <f>"""" &amp; _xlfn.TEXTJOIN(""",""",TRUE,Table223[[#This Row],[Categoria]:[Categoria7]]) &amp; """"</f>
        <v>"Precatecumenado","Antiguo Testamento"</v>
      </c>
    </row>
    <row r="78" spans="1:16" x14ac:dyDescent="0.25">
      <c r="A78" s="1">
        <v>77</v>
      </c>
      <c r="B78" s="1">
        <v>94</v>
      </c>
      <c r="C78" t="s">
        <v>98</v>
      </c>
      <c r="D78" t="s">
        <v>452</v>
      </c>
      <c r="E78" t="s">
        <v>260</v>
      </c>
      <c r="F78" s="2" t="s">
        <v>12</v>
      </c>
      <c r="G78" s="3" t="s">
        <v>13</v>
      </c>
      <c r="H78" t="s">
        <v>34</v>
      </c>
      <c r="I78" t="s">
        <v>48</v>
      </c>
      <c r="J78" t="s">
        <v>46</v>
      </c>
      <c r="K78" s="6" t="s">
        <v>18</v>
      </c>
      <c r="M78" t="s">
        <v>554</v>
      </c>
      <c r="N78" t="str">
        <f>"""" &amp; _xlfn.TEXTJOIN(""",""",TRUE,Table223[[#This Row],[Categoria1]:[Categoria7]]) &amp; """"</f>
        <v>"Pascua","Pentecostés","Paz","Comunión","Final","Antiguo Testamento"</v>
      </c>
      <c r="O78" t="s">
        <v>847</v>
      </c>
      <c r="P78" t="str">
        <f>"""" &amp; _xlfn.TEXTJOIN(""",""",TRUE,Table223[[#This Row],[Categoria]:[Categoria7]]) &amp; """"</f>
        <v>"Precatecumenado","Pascua","Pentecostés","Paz","Comunión","Final","Antiguo Testamento"</v>
      </c>
    </row>
    <row r="79" spans="1:16" x14ac:dyDescent="0.25">
      <c r="A79" s="1">
        <v>78</v>
      </c>
      <c r="B79" s="1">
        <v>95</v>
      </c>
      <c r="C79" t="s">
        <v>99</v>
      </c>
      <c r="D79" t="s">
        <v>330</v>
      </c>
      <c r="E79" t="s">
        <v>260</v>
      </c>
      <c r="F79" s="2" t="s">
        <v>12</v>
      </c>
      <c r="G79" s="3" t="s">
        <v>13</v>
      </c>
      <c r="H79" t="s">
        <v>48</v>
      </c>
      <c r="I79" t="s">
        <v>46</v>
      </c>
      <c r="J79" s="6" t="s">
        <v>18</v>
      </c>
      <c r="M79" t="s">
        <v>555</v>
      </c>
      <c r="N79" t="str">
        <f>"""" &amp; _xlfn.TEXTJOIN(""",""",TRUE,Table223[[#This Row],[Categoria1]:[Categoria7]]) &amp; """"</f>
        <v>"Pascua","Pentecostés","Comunión","Final","Antiguo Testamento"</v>
      </c>
      <c r="O79" t="s">
        <v>848</v>
      </c>
      <c r="P79" t="str">
        <f>"""" &amp; _xlfn.TEXTJOIN(""",""",TRUE,Table223[[#This Row],[Categoria]:[Categoria7]]) &amp; """"</f>
        <v>"Precatecumenado","Pascua","Pentecostés","Comunión","Final","Antiguo Testamento"</v>
      </c>
    </row>
    <row r="80" spans="1:16" x14ac:dyDescent="0.25">
      <c r="A80" s="1">
        <v>79</v>
      </c>
      <c r="B80" s="1">
        <v>96</v>
      </c>
      <c r="C80" t="s">
        <v>100</v>
      </c>
      <c r="D80" t="s">
        <v>331</v>
      </c>
      <c r="E80" t="s">
        <v>260</v>
      </c>
      <c r="F80" t="s">
        <v>23</v>
      </c>
      <c r="M80" t="s">
        <v>556</v>
      </c>
      <c r="N80" t="str">
        <f>"""" &amp; _xlfn.TEXTJOIN(""",""",TRUE,Table223[[#This Row],[Categoria1]:[Categoria7]]) &amp; """"</f>
        <v>"Entrada"</v>
      </c>
      <c r="O80" t="s">
        <v>849</v>
      </c>
      <c r="P80" t="str">
        <f>"""" &amp; _xlfn.TEXTJOIN(""",""",TRUE,Table223[[#This Row],[Categoria]:[Categoria7]]) &amp; """"</f>
        <v>"Precatecumenado","Entrada"</v>
      </c>
    </row>
    <row r="81" spans="1:16" x14ac:dyDescent="0.25">
      <c r="A81" s="1">
        <v>80</v>
      </c>
      <c r="B81" s="1">
        <v>97</v>
      </c>
      <c r="C81" t="s">
        <v>101</v>
      </c>
      <c r="D81" t="s">
        <v>453</v>
      </c>
      <c r="E81" t="s">
        <v>260</v>
      </c>
      <c r="F81" s="5" t="s">
        <v>17</v>
      </c>
      <c r="G81" s="5" t="s">
        <v>210</v>
      </c>
      <c r="H81" s="6" t="s">
        <v>18</v>
      </c>
      <c r="M81" t="s">
        <v>557</v>
      </c>
      <c r="N81" t="str">
        <f>"""" &amp; _xlfn.TEXTJOIN(""",""",TRUE,Table223[[#This Row],[Categoria1]:[Categoria7]]) &amp; """"</f>
        <v>"Cuaresma","Penitencial","Antiguo Testamento"</v>
      </c>
      <c r="O81" t="s">
        <v>850</v>
      </c>
      <c r="P81" t="str">
        <f>"""" &amp; _xlfn.TEXTJOIN(""",""",TRUE,Table223[[#This Row],[Categoria]:[Categoria7]]) &amp; """"</f>
        <v>"Precatecumenado","Cuaresma","Penitencial","Antiguo Testamento"</v>
      </c>
    </row>
    <row r="82" spans="1:16" x14ac:dyDescent="0.25">
      <c r="A82" s="1">
        <v>81</v>
      </c>
      <c r="B82" s="1">
        <v>98</v>
      </c>
      <c r="C82" t="s">
        <v>102</v>
      </c>
      <c r="D82" t="s">
        <v>332</v>
      </c>
      <c r="E82" t="s">
        <v>260</v>
      </c>
      <c r="F82" s="5" t="s">
        <v>17</v>
      </c>
      <c r="G82" s="5" t="s">
        <v>210</v>
      </c>
      <c r="H82" t="s">
        <v>64</v>
      </c>
      <c r="I82" s="6" t="s">
        <v>18</v>
      </c>
      <c r="M82" t="s">
        <v>558</v>
      </c>
      <c r="N82" t="str">
        <f>"""" &amp; _xlfn.TEXTJOIN(""",""",TRUE,Table223[[#This Row],[Categoria1]:[Categoria7]]) &amp; """"</f>
        <v>"Cuaresma","Penitencial","Fracción Del Pan","Antiguo Testamento"</v>
      </c>
      <c r="O82" t="s">
        <v>757</v>
      </c>
      <c r="P82" t="str">
        <f>"""" &amp; _xlfn.TEXTJOIN(""",""",TRUE,Table223[[#This Row],[Categoria]:[Categoria7]]) &amp; """"</f>
        <v>"Precatecumenado","Cuaresma","Penitencial","Fracción Del Pan","Antiguo Testamento"</v>
      </c>
    </row>
    <row r="83" spans="1:16" x14ac:dyDescent="0.25">
      <c r="A83" s="1">
        <v>82</v>
      </c>
      <c r="B83" s="1">
        <v>100</v>
      </c>
      <c r="C83" t="s">
        <v>103</v>
      </c>
      <c r="D83" t="s">
        <v>333</v>
      </c>
      <c r="E83" t="s">
        <v>260</v>
      </c>
      <c r="F83" s="7" t="s">
        <v>29</v>
      </c>
      <c r="G83" s="8" t="s">
        <v>30</v>
      </c>
      <c r="H83" t="s">
        <v>23</v>
      </c>
      <c r="I83" s="4" t="s">
        <v>15</v>
      </c>
      <c r="M83" t="s">
        <v>559</v>
      </c>
      <c r="N83" t="str">
        <f>"""" &amp; _xlfn.TEXTJOIN(""",""",TRUE,Table223[[#This Row],[Categoria1]:[Categoria7]]) &amp; """"</f>
        <v>"Adviento","Navidad","Entrada","Nuevo Testamento"</v>
      </c>
      <c r="O83" t="s">
        <v>759</v>
      </c>
      <c r="P83" t="str">
        <f>"""" &amp; _xlfn.TEXTJOIN(""",""",TRUE,Table223[[#This Row],[Categoria]:[Categoria7]]) &amp; """"</f>
        <v>"Precatecumenado","Adviento","Navidad","Entrada","Nuevo Testamento"</v>
      </c>
    </row>
    <row r="84" spans="1:16" x14ac:dyDescent="0.25">
      <c r="A84" s="1">
        <v>83</v>
      </c>
      <c r="B84" s="1">
        <v>101</v>
      </c>
      <c r="C84" t="s">
        <v>104</v>
      </c>
      <c r="D84" t="s">
        <v>334</v>
      </c>
      <c r="E84" t="s">
        <v>260</v>
      </c>
      <c r="F84" s="5" t="s">
        <v>17</v>
      </c>
      <c r="G84" s="6" t="s">
        <v>18</v>
      </c>
      <c r="M84" t="s">
        <v>560</v>
      </c>
      <c r="N84" t="str">
        <f>"""" &amp; _xlfn.TEXTJOIN(""",""",TRUE,Table223[[#This Row],[Categoria1]:[Categoria7]]) &amp; """"</f>
        <v>"Cuaresma","Antiguo Testamento"</v>
      </c>
      <c r="O84" t="s">
        <v>851</v>
      </c>
      <c r="P84" t="str">
        <f>"""" &amp; _xlfn.TEXTJOIN(""",""",TRUE,Table223[[#This Row],[Categoria]:[Categoria7]]) &amp; """"</f>
        <v>"Precatecumenado","Cuaresma","Antiguo Testamento"</v>
      </c>
    </row>
    <row r="85" spans="1:16" x14ac:dyDescent="0.25">
      <c r="A85" s="1">
        <v>84</v>
      </c>
      <c r="B85" s="1">
        <v>103</v>
      </c>
      <c r="C85" t="s">
        <v>105</v>
      </c>
      <c r="D85" t="s">
        <v>335</v>
      </c>
      <c r="E85" t="s">
        <v>260</v>
      </c>
      <c r="F85" s="5" t="s">
        <v>17</v>
      </c>
      <c r="G85" s="5" t="s">
        <v>210</v>
      </c>
      <c r="H85" t="s">
        <v>64</v>
      </c>
      <c r="I85" s="4" t="s">
        <v>15</v>
      </c>
      <c r="M85" t="s">
        <v>561</v>
      </c>
      <c r="N85" t="str">
        <f>"""" &amp; _xlfn.TEXTJOIN(""",""",TRUE,Table223[[#This Row],[Categoria1]:[Categoria7]]) &amp; """"</f>
        <v>"Cuaresma","Penitencial","Fracción Del Pan","Nuevo Testamento"</v>
      </c>
      <c r="O85" t="s">
        <v>853</v>
      </c>
      <c r="P85" t="str">
        <f>"""" &amp; _xlfn.TEXTJOIN(""",""",TRUE,Table223[[#This Row],[Categoria]:[Categoria7]]) &amp; """"</f>
        <v>"Precatecumenado","Cuaresma","Penitencial","Fracción Del Pan","Nuevo Testamento"</v>
      </c>
    </row>
    <row r="86" spans="1:16" x14ac:dyDescent="0.25">
      <c r="A86" s="1">
        <v>85</v>
      </c>
      <c r="B86" s="1">
        <v>104</v>
      </c>
      <c r="C86" t="s">
        <v>106</v>
      </c>
      <c r="D86" t="s">
        <v>336</v>
      </c>
      <c r="E86" t="s">
        <v>260</v>
      </c>
      <c r="F86" s="2" t="s">
        <v>12</v>
      </c>
      <c r="G86" s="3" t="s">
        <v>13</v>
      </c>
      <c r="M86" t="s">
        <v>562</v>
      </c>
      <c r="N86" t="str">
        <f>"""" &amp; _xlfn.TEXTJOIN(""",""",TRUE,Table223[[#This Row],[Categoria1]:[Categoria7]]) &amp; """"</f>
        <v>"Pascua","Pentecostés"</v>
      </c>
      <c r="O86" t="s">
        <v>760</v>
      </c>
      <c r="P86" t="str">
        <f>"""" &amp; _xlfn.TEXTJOIN(""",""",TRUE,Table223[[#This Row],[Categoria]:[Categoria7]]) &amp; """"</f>
        <v>"Precatecumenado","Pascua","Pentecostés"</v>
      </c>
    </row>
    <row r="87" spans="1:16" x14ac:dyDescent="0.25">
      <c r="A87" s="1">
        <v>86</v>
      </c>
      <c r="B87" s="1">
        <v>105</v>
      </c>
      <c r="C87" t="s">
        <v>107</v>
      </c>
      <c r="D87" t="s">
        <v>337</v>
      </c>
      <c r="E87" t="s">
        <v>260</v>
      </c>
      <c r="F87" s="2" t="s">
        <v>12</v>
      </c>
      <c r="G87" s="3" t="s">
        <v>13</v>
      </c>
      <c r="H87" t="s">
        <v>48</v>
      </c>
      <c r="I87" s="4" t="s">
        <v>15</v>
      </c>
      <c r="M87" t="s">
        <v>563</v>
      </c>
      <c r="N87" t="str">
        <f>"""" &amp; _xlfn.TEXTJOIN(""",""",TRUE,Table223[[#This Row],[Categoria1]:[Categoria7]]) &amp; """"</f>
        <v>"Pascua","Pentecostés","Comunión","Nuevo Testamento"</v>
      </c>
      <c r="O87" t="s">
        <v>761</v>
      </c>
      <c r="P87" t="str">
        <f>"""" &amp; _xlfn.TEXTJOIN(""",""",TRUE,Table223[[#This Row],[Categoria]:[Categoria7]]) &amp; """"</f>
        <v>"Precatecumenado","Pascua","Pentecostés","Comunión","Nuevo Testamento"</v>
      </c>
    </row>
    <row r="88" spans="1:16" x14ac:dyDescent="0.25">
      <c r="A88" s="1">
        <v>87</v>
      </c>
      <c r="B88" s="1">
        <v>107</v>
      </c>
      <c r="C88" t="s">
        <v>108</v>
      </c>
      <c r="D88" t="s">
        <v>338</v>
      </c>
      <c r="E88" t="s">
        <v>260</v>
      </c>
      <c r="F88" s="2" t="s">
        <v>12</v>
      </c>
      <c r="G88" s="3" t="s">
        <v>13</v>
      </c>
      <c r="H88" t="s">
        <v>64</v>
      </c>
      <c r="I88" s="4" t="s">
        <v>15</v>
      </c>
      <c r="M88" t="s">
        <v>564</v>
      </c>
      <c r="N88" t="str">
        <f>"""" &amp; _xlfn.TEXTJOIN(""",""",TRUE,Table223[[#This Row],[Categoria1]:[Categoria7]]) &amp; """"</f>
        <v>"Pascua","Pentecostés","Fracción Del Pan","Nuevo Testamento"</v>
      </c>
      <c r="O88" t="s">
        <v>855</v>
      </c>
      <c r="P88" t="str">
        <f>"""" &amp; _xlfn.TEXTJOIN(""",""",TRUE,Table223[[#This Row],[Categoria]:[Categoria7]]) &amp; """"</f>
        <v>"Precatecumenado","Pascua","Pentecostés","Fracción Del Pan","Nuevo Testamento"</v>
      </c>
    </row>
    <row r="89" spans="1:16" x14ac:dyDescent="0.25">
      <c r="A89" s="1">
        <v>88</v>
      </c>
      <c r="B89" s="1">
        <v>108</v>
      </c>
      <c r="C89" t="s">
        <v>109</v>
      </c>
      <c r="D89" t="s">
        <v>339</v>
      </c>
      <c r="E89" t="s">
        <v>260</v>
      </c>
      <c r="F89" s="7" t="s">
        <v>29</v>
      </c>
      <c r="G89" s="8" t="s">
        <v>30</v>
      </c>
      <c r="M89" t="s">
        <v>565</v>
      </c>
      <c r="N89" t="str">
        <f>"""" &amp; _xlfn.TEXTJOIN(""",""",TRUE,Table223[[#This Row],[Categoria1]:[Categoria7]]) &amp; """"</f>
        <v>"Adviento","Navidad"</v>
      </c>
      <c r="O89" t="s">
        <v>762</v>
      </c>
      <c r="P89" t="str">
        <f>"""" &amp; _xlfn.TEXTJOIN(""",""",TRUE,Table223[[#This Row],[Categoria]:[Categoria7]]) &amp; """"</f>
        <v>"Precatecumenado","Adviento","Navidad"</v>
      </c>
    </row>
    <row r="90" spans="1:16" x14ac:dyDescent="0.25">
      <c r="A90" s="1">
        <v>89</v>
      </c>
      <c r="B90" s="1">
        <v>109</v>
      </c>
      <c r="C90" t="s">
        <v>110</v>
      </c>
      <c r="D90" t="s">
        <v>340</v>
      </c>
      <c r="E90" t="s">
        <v>260</v>
      </c>
      <c r="F90" s="2" t="s">
        <v>12</v>
      </c>
      <c r="G90" s="3" t="s">
        <v>13</v>
      </c>
      <c r="M90" t="s">
        <v>566</v>
      </c>
      <c r="N90" t="str">
        <f>"""" &amp; _xlfn.TEXTJOIN(""",""",TRUE,Table223[[#This Row],[Categoria1]:[Categoria7]]) &amp; """"</f>
        <v>"Pascua","Pentecostés"</v>
      </c>
      <c r="O90" t="s">
        <v>856</v>
      </c>
      <c r="P90" t="str">
        <f>"""" &amp; _xlfn.TEXTJOIN(""",""",TRUE,Table223[[#This Row],[Categoria]:[Categoria7]]) &amp; """"</f>
        <v>"Precatecumenado","Pascua","Pentecostés"</v>
      </c>
    </row>
    <row r="91" spans="1:16" x14ac:dyDescent="0.25">
      <c r="A91" s="1">
        <v>90</v>
      </c>
      <c r="B91" s="1">
        <v>110</v>
      </c>
      <c r="C91" t="s">
        <v>111</v>
      </c>
      <c r="D91" t="s">
        <v>341</v>
      </c>
      <c r="E91" t="s">
        <v>260</v>
      </c>
      <c r="F91" s="2" t="s">
        <v>12</v>
      </c>
      <c r="G91" s="3" t="s">
        <v>13</v>
      </c>
      <c r="M91" t="s">
        <v>567</v>
      </c>
      <c r="N91" t="str">
        <f>"""" &amp; _xlfn.TEXTJOIN(""",""",TRUE,Table223[[#This Row],[Categoria1]:[Categoria7]]) &amp; """"</f>
        <v>"Pascua","Pentecostés"</v>
      </c>
      <c r="O91" t="s">
        <v>763</v>
      </c>
      <c r="P91" t="str">
        <f>"""" &amp; _xlfn.TEXTJOIN(""",""",TRUE,Table223[[#This Row],[Categoria]:[Categoria7]]) &amp; """"</f>
        <v>"Precatecumenado","Pascua","Pentecostés"</v>
      </c>
    </row>
    <row r="92" spans="1:16" x14ac:dyDescent="0.25">
      <c r="A92" s="1">
        <v>91</v>
      </c>
      <c r="B92" s="1">
        <v>111</v>
      </c>
      <c r="C92" t="s">
        <v>112</v>
      </c>
      <c r="D92" t="s">
        <v>342</v>
      </c>
      <c r="E92" t="s">
        <v>260</v>
      </c>
      <c r="F92" s="2" t="s">
        <v>12</v>
      </c>
      <c r="G92" s="3" t="s">
        <v>13</v>
      </c>
      <c r="H92" t="s">
        <v>48</v>
      </c>
      <c r="I92" t="s">
        <v>46</v>
      </c>
      <c r="J92" s="6" t="s">
        <v>18</v>
      </c>
      <c r="M92" t="s">
        <v>568</v>
      </c>
      <c r="N92" t="str">
        <f>"""" &amp; _xlfn.TEXTJOIN(""",""",TRUE,Table223[[#This Row],[Categoria1]:[Categoria7]]) &amp; """"</f>
        <v>"Pascua","Pentecostés","Comunión","Final","Antiguo Testamento"</v>
      </c>
      <c r="O92" t="s">
        <v>857</v>
      </c>
      <c r="P92" t="str">
        <f>"""" &amp; _xlfn.TEXTJOIN(""",""",TRUE,Table223[[#This Row],[Categoria]:[Categoria7]]) &amp; """"</f>
        <v>"Precatecumenado","Pascua","Pentecostés","Comunión","Final","Antiguo Testamento"</v>
      </c>
    </row>
    <row r="93" spans="1:16" x14ac:dyDescent="0.25">
      <c r="A93" s="1">
        <v>92</v>
      </c>
      <c r="B93" s="1">
        <v>112</v>
      </c>
      <c r="C93" t="s">
        <v>113</v>
      </c>
      <c r="D93" t="s">
        <v>343</v>
      </c>
      <c r="E93" t="s">
        <v>260</v>
      </c>
      <c r="F93" s="2" t="s">
        <v>12</v>
      </c>
      <c r="G93" s="3" t="s">
        <v>13</v>
      </c>
      <c r="H93" t="s">
        <v>46</v>
      </c>
      <c r="I93" s="4" t="s">
        <v>15</v>
      </c>
      <c r="M93" t="s">
        <v>569</v>
      </c>
      <c r="N93" t="str">
        <f>"""" &amp; _xlfn.TEXTJOIN(""",""",TRUE,Table223[[#This Row],[Categoria1]:[Categoria7]]) &amp; """"</f>
        <v>"Pascua","Pentecostés","Final","Nuevo Testamento"</v>
      </c>
      <c r="O93" t="s">
        <v>858</v>
      </c>
      <c r="P93" t="str">
        <f>"""" &amp; _xlfn.TEXTJOIN(""",""",TRUE,Table223[[#This Row],[Categoria]:[Categoria7]]) &amp; """"</f>
        <v>"Precatecumenado","Pascua","Pentecostés","Final","Nuevo Testamento"</v>
      </c>
    </row>
    <row r="94" spans="1:16" x14ac:dyDescent="0.25">
      <c r="A94" s="1">
        <v>93</v>
      </c>
      <c r="B94" s="1">
        <v>113</v>
      </c>
      <c r="C94" t="s">
        <v>114</v>
      </c>
      <c r="D94" t="s">
        <v>344</v>
      </c>
      <c r="E94" t="s">
        <v>260</v>
      </c>
      <c r="F94" s="5" t="s">
        <v>17</v>
      </c>
      <c r="G94" s="5" t="s">
        <v>210</v>
      </c>
      <c r="H94" t="s">
        <v>64</v>
      </c>
      <c r="M94" t="s">
        <v>570</v>
      </c>
      <c r="N94" t="str">
        <f>"""" &amp; _xlfn.TEXTJOIN(""",""",TRUE,Table223[[#This Row],[Categoria1]:[Categoria7]]) &amp; """"</f>
        <v>"Cuaresma","Penitencial","Fracción Del Pan"</v>
      </c>
      <c r="O94" t="s">
        <v>859</v>
      </c>
      <c r="P94" t="str">
        <f>"""" &amp; _xlfn.TEXTJOIN(""",""",TRUE,Table223[[#This Row],[Categoria]:[Categoria7]]) &amp; """"</f>
        <v>"Precatecumenado","Cuaresma","Penitencial","Fracción Del Pan"</v>
      </c>
    </row>
    <row r="95" spans="1:16" x14ac:dyDescent="0.25">
      <c r="A95" s="1">
        <v>94</v>
      </c>
      <c r="B95" s="1">
        <v>115</v>
      </c>
      <c r="C95" t="s">
        <v>115</v>
      </c>
      <c r="D95" t="s">
        <v>345</v>
      </c>
      <c r="E95" t="s">
        <v>260</v>
      </c>
      <c r="F95" s="2" t="s">
        <v>12</v>
      </c>
      <c r="G95" s="3" t="s">
        <v>13</v>
      </c>
      <c r="H95" t="s">
        <v>34</v>
      </c>
      <c r="I95" s="6" t="s">
        <v>18</v>
      </c>
      <c r="M95" t="s">
        <v>571</v>
      </c>
      <c r="N95" t="str">
        <f>"""" &amp; _xlfn.TEXTJOIN(""",""",TRUE,Table223[[#This Row],[Categoria1]:[Categoria7]]) &amp; """"</f>
        <v>"Pascua","Pentecostés","Paz","Antiguo Testamento"</v>
      </c>
      <c r="O95" t="s">
        <v>860</v>
      </c>
      <c r="P95" t="str">
        <f>"""" &amp; _xlfn.TEXTJOIN(""",""",TRUE,Table223[[#This Row],[Categoria]:[Categoria7]]) &amp; """"</f>
        <v>"Precatecumenado","Pascua","Pentecostés","Paz","Antiguo Testamento"</v>
      </c>
    </row>
    <row r="96" spans="1:16" x14ac:dyDescent="0.25">
      <c r="A96" s="1">
        <v>95</v>
      </c>
      <c r="B96" s="1">
        <v>116</v>
      </c>
      <c r="C96" t="s">
        <v>116</v>
      </c>
      <c r="D96" t="s">
        <v>346</v>
      </c>
      <c r="E96" t="s">
        <v>260</v>
      </c>
      <c r="F96" s="4" t="s">
        <v>15</v>
      </c>
      <c r="M96" t="s">
        <v>572</v>
      </c>
      <c r="N96" t="str">
        <f>"""" &amp; _xlfn.TEXTJOIN(""",""",TRUE,Table223[[#This Row],[Categoria1]:[Categoria7]]) &amp; """"</f>
        <v>"Nuevo Testamento"</v>
      </c>
      <c r="O96" t="s">
        <v>765</v>
      </c>
      <c r="P96" t="str">
        <f>"""" &amp; _xlfn.TEXTJOIN(""",""",TRUE,Table223[[#This Row],[Categoria]:[Categoria7]]) &amp; """"</f>
        <v>"Precatecumenado","Nuevo Testamento"</v>
      </c>
    </row>
    <row r="97" spans="1:16" x14ac:dyDescent="0.25">
      <c r="A97" s="1">
        <v>96</v>
      </c>
      <c r="B97" s="1">
        <v>117</v>
      </c>
      <c r="C97" t="s">
        <v>117</v>
      </c>
      <c r="D97" t="s">
        <v>347</v>
      </c>
      <c r="E97" t="s">
        <v>260</v>
      </c>
      <c r="F97" s="9" t="s">
        <v>42</v>
      </c>
      <c r="G97" s="7" t="s">
        <v>29</v>
      </c>
      <c r="H97" s="8" t="s">
        <v>30</v>
      </c>
      <c r="I97" s="4" t="s">
        <v>15</v>
      </c>
      <c r="M97" t="s">
        <v>573</v>
      </c>
      <c r="N97" t="str">
        <f>"""" &amp; _xlfn.TEXTJOIN(""",""",TRUE,Table223[[#This Row],[Categoria1]:[Categoria7]]) &amp; """"</f>
        <v>"Vírgen María","Adviento","Navidad","Nuevo Testamento"</v>
      </c>
      <c r="O97" t="s">
        <v>861</v>
      </c>
      <c r="P97" t="str">
        <f>"""" &amp; _xlfn.TEXTJOIN(""",""",TRUE,Table223[[#This Row],[Categoria]:[Categoria7]]) &amp; """"</f>
        <v>"Precatecumenado","Vírgen María","Adviento","Navidad","Nuevo Testamento"</v>
      </c>
    </row>
    <row r="98" spans="1:16" x14ac:dyDescent="0.25">
      <c r="A98" s="1">
        <v>97</v>
      </c>
      <c r="B98" s="1">
        <v>118</v>
      </c>
      <c r="C98" t="s">
        <v>118</v>
      </c>
      <c r="D98" t="s">
        <v>348</v>
      </c>
      <c r="E98" t="s">
        <v>260</v>
      </c>
      <c r="F98" s="9" t="s">
        <v>42</v>
      </c>
      <c r="G98" s="5" t="s">
        <v>17</v>
      </c>
      <c r="H98" s="5" t="s">
        <v>210</v>
      </c>
      <c r="I98" s="6" t="s">
        <v>18</v>
      </c>
      <c r="M98" t="s">
        <v>574</v>
      </c>
      <c r="N98" t="str">
        <f>"""" &amp; _xlfn.TEXTJOIN(""",""",TRUE,Table223[[#This Row],[Categoria1]:[Categoria7]]) &amp; """"</f>
        <v>"Vírgen María","Cuaresma","Penitencial","Antiguo Testamento"</v>
      </c>
      <c r="O98" t="s">
        <v>862</v>
      </c>
      <c r="P98" t="str">
        <f>"""" &amp; _xlfn.TEXTJOIN(""",""",TRUE,Table223[[#This Row],[Categoria]:[Categoria7]]) &amp; """"</f>
        <v>"Precatecumenado","Vírgen María","Cuaresma","Penitencial","Antiguo Testamento"</v>
      </c>
    </row>
    <row r="99" spans="1:16" x14ac:dyDescent="0.25">
      <c r="A99" s="1">
        <v>98</v>
      </c>
      <c r="B99" s="1">
        <v>119</v>
      </c>
      <c r="C99" t="s">
        <v>119</v>
      </c>
      <c r="D99" t="s">
        <v>349</v>
      </c>
      <c r="E99" t="s">
        <v>260</v>
      </c>
      <c r="F99" s="5" t="s">
        <v>17</v>
      </c>
      <c r="G99" s="5" t="s">
        <v>210</v>
      </c>
      <c r="M99" t="s">
        <v>575</v>
      </c>
      <c r="N99" t="str">
        <f>"""" &amp; _xlfn.TEXTJOIN(""",""",TRUE,Table223[[#This Row],[Categoria1]:[Categoria7]]) &amp; """"</f>
        <v>"Cuaresma","Penitencial"</v>
      </c>
      <c r="O99" t="s">
        <v>766</v>
      </c>
      <c r="P99" t="str">
        <f>"""" &amp; _xlfn.TEXTJOIN(""",""",TRUE,Table223[[#This Row],[Categoria]:[Categoria7]]) &amp; """"</f>
        <v>"Precatecumenado","Cuaresma","Penitencial"</v>
      </c>
    </row>
    <row r="100" spans="1:16" x14ac:dyDescent="0.25">
      <c r="A100" s="1">
        <v>99</v>
      </c>
      <c r="B100" s="1">
        <v>121</v>
      </c>
      <c r="C100" t="s">
        <v>120</v>
      </c>
      <c r="D100" t="s">
        <v>350</v>
      </c>
      <c r="E100" t="s">
        <v>260</v>
      </c>
      <c r="F100" s="9" t="s">
        <v>42</v>
      </c>
      <c r="G100" s="5" t="s">
        <v>17</v>
      </c>
      <c r="H100" s="5" t="s">
        <v>210</v>
      </c>
      <c r="M100" t="s">
        <v>576</v>
      </c>
      <c r="N100" t="str">
        <f>"""" &amp; _xlfn.TEXTJOIN(""",""",TRUE,Table223[[#This Row],[Categoria1]:[Categoria7]]) &amp; """"</f>
        <v>"Vírgen María","Cuaresma","Penitencial"</v>
      </c>
      <c r="O100" t="s">
        <v>767</v>
      </c>
      <c r="P100" t="str">
        <f>"""" &amp; _xlfn.TEXTJOIN(""",""",TRUE,Table223[[#This Row],[Categoria]:[Categoria7]]) &amp; """"</f>
        <v>"Precatecumenado","Vírgen María","Cuaresma","Penitencial"</v>
      </c>
    </row>
    <row r="101" spans="1:16" x14ac:dyDescent="0.25">
      <c r="A101" s="1">
        <v>100</v>
      </c>
      <c r="B101" s="1">
        <v>122</v>
      </c>
      <c r="C101" t="s">
        <v>121</v>
      </c>
      <c r="D101" t="s">
        <v>351</v>
      </c>
      <c r="E101" t="s">
        <v>260</v>
      </c>
      <c r="F101" t="s">
        <v>46</v>
      </c>
      <c r="G101" s="4" t="s">
        <v>15</v>
      </c>
      <c r="M101" t="s">
        <v>577</v>
      </c>
      <c r="N101" t="str">
        <f>"""" &amp; _xlfn.TEXTJOIN(""",""",TRUE,Table223[[#This Row],[Categoria1]:[Categoria7]]) &amp; """"</f>
        <v>"Final","Nuevo Testamento"</v>
      </c>
      <c r="O101" t="s">
        <v>864</v>
      </c>
      <c r="P101" t="str">
        <f>"""" &amp; _xlfn.TEXTJOIN(""",""",TRUE,Table223[[#This Row],[Categoria]:[Categoria7]]) &amp; """"</f>
        <v>"Precatecumenado","Final","Nuevo Testamento"</v>
      </c>
    </row>
    <row r="102" spans="1:16" x14ac:dyDescent="0.25">
      <c r="A102" s="1">
        <v>101</v>
      </c>
      <c r="B102" s="1">
        <v>123</v>
      </c>
      <c r="C102" t="s">
        <v>122</v>
      </c>
      <c r="D102" t="s">
        <v>352</v>
      </c>
      <c r="E102" t="s">
        <v>260</v>
      </c>
      <c r="F102" s="2" t="s">
        <v>12</v>
      </c>
      <c r="G102" s="3" t="s">
        <v>13</v>
      </c>
      <c r="H102" t="s">
        <v>48</v>
      </c>
      <c r="I102" s="6" t="s">
        <v>18</v>
      </c>
      <c r="M102" t="s">
        <v>578</v>
      </c>
      <c r="N102" t="str">
        <f>"""" &amp; _xlfn.TEXTJOIN(""",""",TRUE,Table223[[#This Row],[Categoria1]:[Categoria7]]) &amp; """"</f>
        <v>"Pascua","Pentecostés","Comunión","Antiguo Testamento"</v>
      </c>
      <c r="O102" t="s">
        <v>865</v>
      </c>
      <c r="P102" t="str">
        <f>"""" &amp; _xlfn.TEXTJOIN(""",""",TRUE,Table223[[#This Row],[Categoria]:[Categoria7]]) &amp; """"</f>
        <v>"Precatecumenado","Pascua","Pentecostés","Comunión","Antiguo Testamento"</v>
      </c>
    </row>
    <row r="103" spans="1:16" x14ac:dyDescent="0.25">
      <c r="A103" s="1">
        <v>102</v>
      </c>
      <c r="B103" s="1">
        <v>124</v>
      </c>
      <c r="C103" t="s">
        <v>123</v>
      </c>
      <c r="D103" t="s">
        <v>353</v>
      </c>
      <c r="E103" t="s">
        <v>260</v>
      </c>
      <c r="F103" s="5" t="s">
        <v>17</v>
      </c>
      <c r="G103" s="5" t="s">
        <v>210</v>
      </c>
      <c r="H103" s="7" t="s">
        <v>29</v>
      </c>
      <c r="I103" s="8" t="s">
        <v>30</v>
      </c>
      <c r="J103" s="4" t="s">
        <v>15</v>
      </c>
      <c r="M103" t="s">
        <v>579</v>
      </c>
      <c r="N103" t="str">
        <f>"""" &amp; _xlfn.TEXTJOIN(""",""",TRUE,Table223[[#This Row],[Categoria1]:[Categoria7]]) &amp; """"</f>
        <v>"Cuaresma","Penitencial","Adviento","Navidad","Nuevo Testamento"</v>
      </c>
      <c r="O103" t="s">
        <v>768</v>
      </c>
      <c r="P103" t="str">
        <f>"""" &amp; _xlfn.TEXTJOIN(""",""",TRUE,Table223[[#This Row],[Categoria]:[Categoria7]]) &amp; """"</f>
        <v>"Precatecumenado","Cuaresma","Penitencial","Adviento","Navidad","Nuevo Testamento"</v>
      </c>
    </row>
    <row r="104" spans="1:16" x14ac:dyDescent="0.25">
      <c r="A104" s="1">
        <v>103</v>
      </c>
      <c r="B104" s="1">
        <v>125</v>
      </c>
      <c r="C104" t="s">
        <v>124</v>
      </c>
      <c r="D104" t="s">
        <v>354</v>
      </c>
      <c r="E104" t="s">
        <v>260</v>
      </c>
      <c r="F104" s="2" t="s">
        <v>12</v>
      </c>
      <c r="G104" s="3" t="s">
        <v>13</v>
      </c>
      <c r="M104" t="s">
        <v>580</v>
      </c>
      <c r="N104" t="str">
        <f>"""" &amp; _xlfn.TEXTJOIN(""",""",TRUE,Table223[[#This Row],[Categoria1]:[Categoria7]]) &amp; """"</f>
        <v>"Pascua","Pentecostés"</v>
      </c>
      <c r="O104" t="s">
        <v>866</v>
      </c>
      <c r="P104" t="str">
        <f>"""" &amp; _xlfn.TEXTJOIN(""",""",TRUE,Table223[[#This Row],[Categoria]:[Categoria7]]) &amp; """"</f>
        <v>"Precatecumenado","Pascua","Pentecostés"</v>
      </c>
    </row>
    <row r="105" spans="1:16" x14ac:dyDescent="0.25">
      <c r="A105" s="1">
        <v>105</v>
      </c>
      <c r="B105" s="1">
        <v>129</v>
      </c>
      <c r="C105" t="s">
        <v>125</v>
      </c>
      <c r="D105" t="s">
        <v>454</v>
      </c>
      <c r="E105" t="s">
        <v>260</v>
      </c>
      <c r="F105" s="5" t="s">
        <v>17</v>
      </c>
      <c r="G105" s="5" t="s">
        <v>210</v>
      </c>
      <c r="H105" t="s">
        <v>23</v>
      </c>
      <c r="I105" s="6" t="s">
        <v>18</v>
      </c>
      <c r="M105" t="s">
        <v>581</v>
      </c>
      <c r="N105" t="str">
        <f>"""" &amp; _xlfn.TEXTJOIN(""",""",TRUE,Table223[[#This Row],[Categoria1]:[Categoria7]]) &amp; """"</f>
        <v>"Cuaresma","Penitencial","Entrada","Antiguo Testamento"</v>
      </c>
      <c r="O105" t="s">
        <v>869</v>
      </c>
      <c r="P105" t="str">
        <f>"""" &amp; _xlfn.TEXTJOIN(""",""",TRUE,Table223[[#This Row],[Categoria]:[Categoria7]]) &amp; """"</f>
        <v>"Precatecumenado","Cuaresma","Penitencial","Entrada","Antiguo Testamento"</v>
      </c>
    </row>
    <row r="106" spans="1:16" x14ac:dyDescent="0.25">
      <c r="A106" s="1">
        <v>106</v>
      </c>
      <c r="B106" s="1">
        <v>130</v>
      </c>
      <c r="C106" t="s">
        <v>126</v>
      </c>
      <c r="D106" t="s">
        <v>455</v>
      </c>
      <c r="E106" t="s">
        <v>260</v>
      </c>
      <c r="F106" s="5" t="s">
        <v>17</v>
      </c>
      <c r="G106" s="5" t="s">
        <v>210</v>
      </c>
      <c r="H106" s="7" t="s">
        <v>29</v>
      </c>
      <c r="I106" s="8" t="s">
        <v>30</v>
      </c>
      <c r="J106" t="s">
        <v>23</v>
      </c>
      <c r="K106" s="6" t="s">
        <v>18</v>
      </c>
      <c r="M106" t="s">
        <v>582</v>
      </c>
      <c r="N106" t="str">
        <f>"""" &amp; _xlfn.TEXTJOIN(""",""",TRUE,Table223[[#This Row],[Categoria1]:[Categoria7]]) &amp; """"</f>
        <v>"Cuaresma","Penitencial","Adviento","Navidad","Entrada","Antiguo Testamento"</v>
      </c>
      <c r="O106" t="s">
        <v>870</v>
      </c>
      <c r="P106" t="str">
        <f>"""" &amp; _xlfn.TEXTJOIN(""",""",TRUE,Table223[[#This Row],[Categoria]:[Categoria7]]) &amp; """"</f>
        <v>"Precatecumenado","Cuaresma","Penitencial","Adviento","Navidad","Entrada","Antiguo Testamento"</v>
      </c>
    </row>
    <row r="107" spans="1:16" x14ac:dyDescent="0.25">
      <c r="A107" s="1">
        <v>107</v>
      </c>
      <c r="B107" s="1">
        <v>131</v>
      </c>
      <c r="C107" t="s">
        <v>127</v>
      </c>
      <c r="D107" t="s">
        <v>355</v>
      </c>
      <c r="E107" t="s">
        <v>260</v>
      </c>
      <c r="F107" s="7" t="s">
        <v>29</v>
      </c>
      <c r="G107" s="8" t="s">
        <v>30</v>
      </c>
      <c r="H107" s="2" t="s">
        <v>12</v>
      </c>
      <c r="I107" s="3" t="s">
        <v>13</v>
      </c>
      <c r="J107" t="s">
        <v>46</v>
      </c>
      <c r="K107" s="4" t="s">
        <v>15</v>
      </c>
      <c r="M107" t="s">
        <v>583</v>
      </c>
      <c r="N107" t="str">
        <f>"""" &amp; _xlfn.TEXTJOIN(""",""",TRUE,Table223[[#This Row],[Categoria1]:[Categoria7]]) &amp; """"</f>
        <v>"Adviento","Navidad","Pascua","Pentecostés","Final","Nuevo Testamento"</v>
      </c>
      <c r="O107" t="s">
        <v>871</v>
      </c>
      <c r="P107" t="str">
        <f>"""" &amp; _xlfn.TEXTJOIN(""",""",TRUE,Table223[[#This Row],[Categoria]:[Categoria7]]) &amp; """"</f>
        <v>"Precatecumenado","Adviento","Navidad","Pascua","Pentecostés","Final","Nuevo Testamento"</v>
      </c>
    </row>
    <row r="108" spans="1:16" x14ac:dyDescent="0.25">
      <c r="A108" s="1">
        <v>108</v>
      </c>
      <c r="B108" s="1">
        <v>132</v>
      </c>
      <c r="C108" t="s">
        <v>128</v>
      </c>
      <c r="D108" t="s">
        <v>356</v>
      </c>
      <c r="E108" t="s">
        <v>260</v>
      </c>
      <c r="F108" s="9" t="s">
        <v>42</v>
      </c>
      <c r="G108" s="4" t="s">
        <v>15</v>
      </c>
      <c r="M108" t="s">
        <v>584</v>
      </c>
      <c r="N108" t="str">
        <f>"""" &amp; _xlfn.TEXTJOIN(""",""",TRUE,Table223[[#This Row],[Categoria1]:[Categoria7]]) &amp; """"</f>
        <v>"Vírgen María","Nuevo Testamento"</v>
      </c>
      <c r="O108" t="s">
        <v>769</v>
      </c>
      <c r="P108" t="str">
        <f>"""" &amp; _xlfn.TEXTJOIN(""",""",TRUE,Table223[[#This Row],[Categoria]:[Categoria7]]) &amp; """"</f>
        <v>"Precatecumenado","Vírgen María","Nuevo Testamento"</v>
      </c>
    </row>
    <row r="109" spans="1:16" x14ac:dyDescent="0.25">
      <c r="A109" s="1">
        <v>109</v>
      </c>
      <c r="B109" s="1">
        <v>134</v>
      </c>
      <c r="C109" t="s">
        <v>129</v>
      </c>
      <c r="D109" t="s">
        <v>357</v>
      </c>
      <c r="E109" t="s">
        <v>260</v>
      </c>
      <c r="F109" s="9" t="s">
        <v>42</v>
      </c>
      <c r="G109" s="2" t="s">
        <v>12</v>
      </c>
      <c r="H109" t="s">
        <v>48</v>
      </c>
      <c r="I109" s="3" t="s">
        <v>13</v>
      </c>
      <c r="M109" t="s">
        <v>585</v>
      </c>
      <c r="N109" t="str">
        <f>"""" &amp; _xlfn.TEXTJOIN(""",""",TRUE,Table223[[#This Row],[Categoria1]:[Categoria7]]) &amp; """"</f>
        <v>"Vírgen María","Pascua","Comunión","Pentecostés"</v>
      </c>
      <c r="O109" t="s">
        <v>770</v>
      </c>
      <c r="P109" t="str">
        <f>"""" &amp; _xlfn.TEXTJOIN(""",""",TRUE,Table223[[#This Row],[Categoria]:[Categoria7]]) &amp; """"</f>
        <v>"Precatecumenado","Vírgen María","Pascua","Comunión","Pentecostés"</v>
      </c>
    </row>
    <row r="110" spans="1:16" x14ac:dyDescent="0.25">
      <c r="A110" s="1">
        <v>110</v>
      </c>
      <c r="B110" s="1">
        <v>133</v>
      </c>
      <c r="C110" t="s">
        <v>130</v>
      </c>
      <c r="D110" t="s">
        <v>358</v>
      </c>
      <c r="E110" t="s">
        <v>260</v>
      </c>
      <c r="F110" s="9" t="s">
        <v>42</v>
      </c>
      <c r="G110" s="4" t="s">
        <v>15</v>
      </c>
      <c r="M110" t="s">
        <v>586</v>
      </c>
      <c r="N110" t="str">
        <f>"""" &amp; _xlfn.TEXTJOIN(""",""",TRUE,Table223[[#This Row],[Categoria1]:[Categoria7]]) &amp; """"</f>
        <v>"Vírgen María","Nuevo Testamento"</v>
      </c>
      <c r="O110" t="s">
        <v>872</v>
      </c>
      <c r="P110" t="str">
        <f>"""" &amp; _xlfn.TEXTJOIN(""",""",TRUE,Table223[[#This Row],[Categoria]:[Categoria7]]) &amp; """"</f>
        <v>"Precatecumenado","Vírgen María","Nuevo Testamento"</v>
      </c>
    </row>
    <row r="111" spans="1:16" x14ac:dyDescent="0.25">
      <c r="A111" s="1">
        <v>111</v>
      </c>
      <c r="B111" s="1">
        <v>135</v>
      </c>
      <c r="C111" t="s">
        <v>131</v>
      </c>
      <c r="D111" t="s">
        <v>359</v>
      </c>
      <c r="E111" t="s">
        <v>260</v>
      </c>
      <c r="F111" s="9" t="s">
        <v>42</v>
      </c>
      <c r="G111" s="5" t="s">
        <v>17</v>
      </c>
      <c r="H111" s="5" t="s">
        <v>210</v>
      </c>
      <c r="I111" t="s">
        <v>64</v>
      </c>
      <c r="J111" s="4" t="s">
        <v>15</v>
      </c>
      <c r="M111" t="s">
        <v>587</v>
      </c>
      <c r="N111" t="str">
        <f>"""" &amp; _xlfn.TEXTJOIN(""",""",TRUE,Table223[[#This Row],[Categoria1]:[Categoria7]]) &amp; """"</f>
        <v>"Vírgen María","Cuaresma","Penitencial","Fracción Del Pan","Nuevo Testamento"</v>
      </c>
      <c r="O111" t="s">
        <v>873</v>
      </c>
      <c r="P111" t="str">
        <f>"""" &amp; _xlfn.TEXTJOIN(""",""",TRUE,Table223[[#This Row],[Categoria]:[Categoria7]]) &amp; """"</f>
        <v>"Precatecumenado","Vírgen María","Cuaresma","Penitencial","Fracción Del Pan","Nuevo Testamento"</v>
      </c>
    </row>
    <row r="112" spans="1:16" x14ac:dyDescent="0.25">
      <c r="A112" s="1">
        <v>112</v>
      </c>
      <c r="B112" s="1">
        <v>136</v>
      </c>
      <c r="C112" t="s">
        <v>132</v>
      </c>
      <c r="D112" t="s">
        <v>360</v>
      </c>
      <c r="E112" t="s">
        <v>260</v>
      </c>
      <c r="F112" s="9" t="s">
        <v>42</v>
      </c>
      <c r="G112" s="7" t="s">
        <v>29</v>
      </c>
      <c r="H112" s="8" t="s">
        <v>30</v>
      </c>
      <c r="M112" t="s">
        <v>588</v>
      </c>
      <c r="N112" t="str">
        <f>"""" &amp; _xlfn.TEXTJOIN(""",""",TRUE,Table223[[#This Row],[Categoria1]:[Categoria7]]) &amp; """"</f>
        <v>"Vírgen María","Adviento","Navidad"</v>
      </c>
      <c r="O112" t="s">
        <v>771</v>
      </c>
      <c r="P112" t="str">
        <f>"""" &amp; _xlfn.TEXTJOIN(""",""",TRUE,Table223[[#This Row],[Categoria]:[Categoria7]]) &amp; """"</f>
        <v>"Precatecumenado","Vírgen María","Adviento","Navidad"</v>
      </c>
    </row>
    <row r="113" spans="1:16" x14ac:dyDescent="0.25">
      <c r="A113" s="1">
        <v>113</v>
      </c>
      <c r="B113" s="1">
        <v>137</v>
      </c>
      <c r="C113" t="s">
        <v>133</v>
      </c>
      <c r="D113" t="s">
        <v>361</v>
      </c>
      <c r="E113" t="s">
        <v>260</v>
      </c>
      <c r="F113" s="9" t="s">
        <v>42</v>
      </c>
      <c r="G113" s="5" t="s">
        <v>17</v>
      </c>
      <c r="H113" s="5" t="s">
        <v>210</v>
      </c>
      <c r="M113" t="s">
        <v>589</v>
      </c>
      <c r="N113" t="str">
        <f>"""" &amp; _xlfn.TEXTJOIN(""",""",TRUE,Table223[[#This Row],[Categoria1]:[Categoria7]]) &amp; """"</f>
        <v>"Vírgen María","Cuaresma","Penitencial"</v>
      </c>
      <c r="O113" t="s">
        <v>772</v>
      </c>
      <c r="P113" t="str">
        <f>"""" &amp; _xlfn.TEXTJOIN(""",""",TRUE,Table223[[#This Row],[Categoria]:[Categoria7]]) &amp; """"</f>
        <v>"Precatecumenado","Vírgen María","Cuaresma","Penitencial"</v>
      </c>
    </row>
    <row r="114" spans="1:16" x14ac:dyDescent="0.25">
      <c r="A114" s="1">
        <v>114</v>
      </c>
      <c r="B114" s="1">
        <v>138</v>
      </c>
      <c r="C114" t="s">
        <v>134</v>
      </c>
      <c r="D114" t="s">
        <v>456</v>
      </c>
      <c r="E114" t="s">
        <v>260</v>
      </c>
      <c r="F114" s="2" t="s">
        <v>12</v>
      </c>
      <c r="G114" s="3" t="s">
        <v>13</v>
      </c>
      <c r="H114" t="s">
        <v>23</v>
      </c>
      <c r="I114" s="6" t="s">
        <v>18</v>
      </c>
      <c r="M114" t="s">
        <v>590</v>
      </c>
      <c r="N114" t="str">
        <f>"""" &amp; _xlfn.TEXTJOIN(""",""",TRUE,Table223[[#This Row],[Categoria1]:[Categoria7]]) &amp; """"</f>
        <v>"Pascua","Pentecostés","Entrada","Antiguo Testamento"</v>
      </c>
      <c r="O114" t="s">
        <v>773</v>
      </c>
      <c r="P114" t="str">
        <f>"""" &amp; _xlfn.TEXTJOIN(""",""",TRUE,Table223[[#This Row],[Categoria]:[Categoria7]]) &amp; """"</f>
        <v>"Precatecumenado","Pascua","Pentecostés","Entrada","Antiguo Testamento"</v>
      </c>
    </row>
    <row r="115" spans="1:16" x14ac:dyDescent="0.25">
      <c r="A115" s="1">
        <v>115</v>
      </c>
      <c r="B115" s="1">
        <v>139</v>
      </c>
      <c r="C115" t="s">
        <v>135</v>
      </c>
      <c r="D115" t="s">
        <v>362</v>
      </c>
      <c r="E115" t="s">
        <v>260</v>
      </c>
      <c r="F115" s="6" t="s">
        <v>18</v>
      </c>
      <c r="M115" t="s">
        <v>591</v>
      </c>
      <c r="N115" t="str">
        <f>"""" &amp; _xlfn.TEXTJOIN(""",""",TRUE,Table223[[#This Row],[Categoria1]:[Categoria7]]) &amp; """"</f>
        <v>"Antiguo Testamento"</v>
      </c>
      <c r="O115" t="s">
        <v>874</v>
      </c>
      <c r="P115" t="str">
        <f>"""" &amp; _xlfn.TEXTJOIN(""",""",TRUE,Table223[[#This Row],[Categoria]:[Categoria7]]) &amp; """"</f>
        <v>"Precatecumenado","Antiguo Testamento"</v>
      </c>
    </row>
    <row r="116" spans="1:16" x14ac:dyDescent="0.25">
      <c r="A116" s="1">
        <v>116</v>
      </c>
      <c r="B116" s="1">
        <v>141</v>
      </c>
      <c r="C116" t="s">
        <v>136</v>
      </c>
      <c r="D116" t="s">
        <v>296</v>
      </c>
      <c r="E116" t="s">
        <v>260</v>
      </c>
      <c r="F116" t="s">
        <v>34</v>
      </c>
      <c r="G116" s="6" t="s">
        <v>18</v>
      </c>
      <c r="M116" t="s">
        <v>592</v>
      </c>
      <c r="N116" t="str">
        <f>"""" &amp; _xlfn.TEXTJOIN(""",""",TRUE,Table223[[#This Row],[Categoria1]:[Categoria7]]) &amp; """"</f>
        <v>"Paz","Antiguo Testamento"</v>
      </c>
      <c r="O116" t="s">
        <v>876</v>
      </c>
      <c r="P116" t="str">
        <f>"""" &amp; _xlfn.TEXTJOIN(""",""",TRUE,Table223[[#This Row],[Categoria]:[Categoria7]]) &amp; """"</f>
        <v>"Precatecumenado","Paz","Antiguo Testamento"</v>
      </c>
    </row>
    <row r="117" spans="1:16" x14ac:dyDescent="0.25">
      <c r="A117" s="1">
        <v>117</v>
      </c>
      <c r="B117" s="1">
        <v>143</v>
      </c>
      <c r="C117" t="s">
        <v>137</v>
      </c>
      <c r="D117" t="s">
        <v>457</v>
      </c>
      <c r="E117" t="s">
        <v>260</v>
      </c>
      <c r="F117" s="5" t="s">
        <v>17</v>
      </c>
      <c r="G117" s="5" t="s">
        <v>210</v>
      </c>
      <c r="H117" s="6" t="s">
        <v>18</v>
      </c>
      <c r="M117" t="s">
        <v>593</v>
      </c>
      <c r="N117" t="str">
        <f>"""" &amp; _xlfn.TEXTJOIN(""",""",TRUE,Table223[[#This Row],[Categoria1]:[Categoria7]]) &amp; """"</f>
        <v>"Cuaresma","Penitencial","Antiguo Testamento"</v>
      </c>
      <c r="O117" t="s">
        <v>774</v>
      </c>
      <c r="P117" t="str">
        <f>"""" &amp; _xlfn.TEXTJOIN(""",""",TRUE,Table223[[#This Row],[Categoria]:[Categoria7]]) &amp; """"</f>
        <v>"Precatecumenado","Cuaresma","Penitencial","Antiguo Testamento"</v>
      </c>
    </row>
    <row r="118" spans="1:16" x14ac:dyDescent="0.25">
      <c r="A118" s="1">
        <v>118</v>
      </c>
      <c r="B118" s="1">
        <v>142</v>
      </c>
      <c r="C118" t="s">
        <v>138</v>
      </c>
      <c r="D118" t="s">
        <v>458</v>
      </c>
      <c r="E118" t="s">
        <v>260</v>
      </c>
      <c r="F118" s="5" t="s">
        <v>17</v>
      </c>
      <c r="G118" s="5" t="s">
        <v>210</v>
      </c>
      <c r="H118" s="6" t="s">
        <v>18</v>
      </c>
      <c r="M118" t="s">
        <v>594</v>
      </c>
      <c r="N118" t="str">
        <f>"""" &amp; _xlfn.TEXTJOIN(""",""",TRUE,Table223[[#This Row],[Categoria1]:[Categoria7]]) &amp; """"</f>
        <v>"Cuaresma","Penitencial","Antiguo Testamento"</v>
      </c>
      <c r="O118" t="s">
        <v>877</v>
      </c>
      <c r="P118" t="str">
        <f>"""" &amp; _xlfn.TEXTJOIN(""",""",TRUE,Table223[[#This Row],[Categoria]:[Categoria7]]) &amp; """"</f>
        <v>"Precatecumenado","Cuaresma","Penitencial","Antiguo Testamento"</v>
      </c>
    </row>
    <row r="119" spans="1:16" x14ac:dyDescent="0.25">
      <c r="A119" s="1">
        <v>119</v>
      </c>
      <c r="B119" s="1">
        <v>144</v>
      </c>
      <c r="C119" t="s">
        <v>139</v>
      </c>
      <c r="D119" t="s">
        <v>459</v>
      </c>
      <c r="E119" t="s">
        <v>260</v>
      </c>
      <c r="F119" s="6" t="s">
        <v>18</v>
      </c>
      <c r="M119" t="s">
        <v>595</v>
      </c>
      <c r="N119" t="str">
        <f>"""" &amp; _xlfn.TEXTJOIN(""",""",TRUE,Table223[[#This Row],[Categoria1]:[Categoria7]]) &amp; """"</f>
        <v>"Antiguo Testamento"</v>
      </c>
      <c r="O119" t="s">
        <v>878</v>
      </c>
      <c r="P119" t="str">
        <f>"""" &amp; _xlfn.TEXTJOIN(""",""",TRUE,Table223[[#This Row],[Categoria]:[Categoria7]]) &amp; """"</f>
        <v>"Precatecumenado","Antiguo Testamento"</v>
      </c>
    </row>
    <row r="120" spans="1:16" x14ac:dyDescent="0.25">
      <c r="A120" s="1">
        <v>120</v>
      </c>
      <c r="B120" s="1">
        <v>146</v>
      </c>
      <c r="C120" t="s">
        <v>140</v>
      </c>
      <c r="D120" t="s">
        <v>363</v>
      </c>
      <c r="E120" t="s">
        <v>260</v>
      </c>
      <c r="F120" s="2" t="s">
        <v>12</v>
      </c>
      <c r="G120" s="3" t="s">
        <v>13</v>
      </c>
      <c r="H120" s="4" t="s">
        <v>15</v>
      </c>
      <c r="M120" t="s">
        <v>596</v>
      </c>
      <c r="N120" t="str">
        <f>"""" &amp; _xlfn.TEXTJOIN(""",""",TRUE,Table223[[#This Row],[Categoria1]:[Categoria7]]) &amp; """"</f>
        <v>"Pascua","Pentecostés","Nuevo Testamento"</v>
      </c>
      <c r="O120" t="s">
        <v>880</v>
      </c>
      <c r="P120" t="str">
        <f>"""" &amp; _xlfn.TEXTJOIN(""",""",TRUE,Table223[[#This Row],[Categoria]:[Categoria7]]) &amp; """"</f>
        <v>"Precatecumenado","Pascua","Pentecostés","Nuevo Testamento"</v>
      </c>
    </row>
    <row r="121" spans="1:16" x14ac:dyDescent="0.25">
      <c r="A121" s="1">
        <v>121</v>
      </c>
      <c r="B121" s="1">
        <v>147</v>
      </c>
      <c r="C121" t="s">
        <v>141</v>
      </c>
      <c r="D121" t="s">
        <v>364</v>
      </c>
      <c r="E121" t="s">
        <v>260</v>
      </c>
      <c r="F121" t="s">
        <v>64</v>
      </c>
      <c r="G121" s="6" t="s">
        <v>18</v>
      </c>
      <c r="M121" t="s">
        <v>597</v>
      </c>
      <c r="N121" t="str">
        <f>"""" &amp; _xlfn.TEXTJOIN(""",""",TRUE,Table223[[#This Row],[Categoria1]:[Categoria7]]) &amp; """"</f>
        <v>"Fracción Del Pan","Antiguo Testamento"</v>
      </c>
      <c r="O121" t="s">
        <v>881</v>
      </c>
      <c r="P121" t="str">
        <f>"""" &amp; _xlfn.TEXTJOIN(""",""",TRUE,Table223[[#This Row],[Categoria]:[Categoria7]]) &amp; """"</f>
        <v>"Precatecumenado","Fracción Del Pan","Antiguo Testamento"</v>
      </c>
    </row>
    <row r="122" spans="1:16" x14ac:dyDescent="0.25">
      <c r="A122" s="1">
        <v>122</v>
      </c>
      <c r="B122" s="1">
        <v>150</v>
      </c>
      <c r="C122" t="s">
        <v>142</v>
      </c>
      <c r="D122" t="s">
        <v>365</v>
      </c>
      <c r="E122" t="s">
        <v>260</v>
      </c>
      <c r="F122" s="2" t="s">
        <v>12</v>
      </c>
      <c r="G122" s="3" t="s">
        <v>13</v>
      </c>
      <c r="H122" s="4" t="s">
        <v>15</v>
      </c>
      <c r="M122" t="s">
        <v>598</v>
      </c>
      <c r="N122" t="str">
        <f>"""" &amp; _xlfn.TEXTJOIN(""",""",TRUE,Table223[[#This Row],[Categoria1]:[Categoria7]]) &amp; """"</f>
        <v>"Pascua","Pentecostés","Nuevo Testamento"</v>
      </c>
      <c r="O122" t="s">
        <v>776</v>
      </c>
      <c r="P122" t="str">
        <f>"""" &amp; _xlfn.TEXTJOIN(""",""",TRUE,Table223[[#This Row],[Categoria]:[Categoria7]]) &amp; """"</f>
        <v>"Precatecumenado","Pascua","Pentecostés","Nuevo Testamento"</v>
      </c>
    </row>
    <row r="123" spans="1:16" x14ac:dyDescent="0.25">
      <c r="A123" s="1">
        <v>123</v>
      </c>
      <c r="B123" s="1">
        <v>151</v>
      </c>
      <c r="C123" t="s">
        <v>143</v>
      </c>
      <c r="D123" t="s">
        <v>366</v>
      </c>
      <c r="E123" t="s">
        <v>260</v>
      </c>
      <c r="F123" s="7" t="s">
        <v>29</v>
      </c>
      <c r="G123" s="8" t="s">
        <v>30</v>
      </c>
      <c r="H123" s="6" t="s">
        <v>18</v>
      </c>
      <c r="M123" t="s">
        <v>599</v>
      </c>
      <c r="N123" t="str">
        <f>"""" &amp; _xlfn.TEXTJOIN(""",""",TRUE,Table223[[#This Row],[Categoria1]:[Categoria7]]) &amp; """"</f>
        <v>"Adviento","Navidad","Antiguo Testamento"</v>
      </c>
      <c r="O123" t="s">
        <v>883</v>
      </c>
      <c r="P123" t="str">
        <f>"""" &amp; _xlfn.TEXTJOIN(""",""",TRUE,Table223[[#This Row],[Categoria]:[Categoria7]]) &amp; """"</f>
        <v>"Precatecumenado","Adviento","Navidad","Antiguo Testamento"</v>
      </c>
    </row>
    <row r="124" spans="1:16" x14ac:dyDescent="0.25">
      <c r="A124" s="1">
        <v>124</v>
      </c>
      <c r="B124" s="1">
        <v>152</v>
      </c>
      <c r="C124" t="s">
        <v>144</v>
      </c>
      <c r="D124" t="s">
        <v>460</v>
      </c>
      <c r="E124" t="s">
        <v>260</v>
      </c>
      <c r="F124" s="6" t="s">
        <v>18</v>
      </c>
      <c r="M124" t="s">
        <v>600</v>
      </c>
      <c r="N124" t="str">
        <f>"""" &amp; _xlfn.TEXTJOIN(""",""",TRUE,Table223[[#This Row],[Categoria1]:[Categoria7]]) &amp; """"</f>
        <v>"Antiguo Testamento"</v>
      </c>
      <c r="O124" t="s">
        <v>777</v>
      </c>
      <c r="P124" t="str">
        <f>"""" &amp; _xlfn.TEXTJOIN(""",""",TRUE,Table223[[#This Row],[Categoria]:[Categoria7]]) &amp; """"</f>
        <v>"Precatecumenado","Antiguo Testamento"</v>
      </c>
    </row>
    <row r="125" spans="1:16" x14ac:dyDescent="0.25">
      <c r="A125" s="1">
        <v>125</v>
      </c>
      <c r="B125" s="1">
        <v>153</v>
      </c>
      <c r="C125" t="s">
        <v>145</v>
      </c>
      <c r="D125" t="s">
        <v>461</v>
      </c>
      <c r="E125" t="s">
        <v>260</v>
      </c>
      <c r="F125" s="6" t="s">
        <v>18</v>
      </c>
      <c r="M125" t="s">
        <v>601</v>
      </c>
      <c r="N125" t="str">
        <f>"""" &amp; _xlfn.TEXTJOIN(""",""",TRUE,Table223[[#This Row],[Categoria1]:[Categoria7]]) &amp; """"</f>
        <v>"Antiguo Testamento"</v>
      </c>
      <c r="O125" t="s">
        <v>884</v>
      </c>
      <c r="P125" t="str">
        <f>"""" &amp; _xlfn.TEXTJOIN(""",""",TRUE,Table223[[#This Row],[Categoria]:[Categoria7]]) &amp; """"</f>
        <v>"Precatecumenado","Antiguo Testamento"</v>
      </c>
    </row>
    <row r="126" spans="1:16" x14ac:dyDescent="0.25">
      <c r="A126" s="1">
        <v>126</v>
      </c>
      <c r="B126" s="1">
        <v>154</v>
      </c>
      <c r="C126" t="s">
        <v>146</v>
      </c>
      <c r="D126" t="s">
        <v>367</v>
      </c>
      <c r="E126" t="s">
        <v>260</v>
      </c>
      <c r="F126" s="5" t="s">
        <v>17</v>
      </c>
      <c r="G126" s="5" t="s">
        <v>210</v>
      </c>
      <c r="H126" t="s">
        <v>64</v>
      </c>
      <c r="M126" t="s">
        <v>602</v>
      </c>
      <c r="N126" t="str">
        <f>"""" &amp; _xlfn.TEXTJOIN(""",""",TRUE,Table223[[#This Row],[Categoria1]:[Categoria7]]) &amp; """"</f>
        <v>"Cuaresma","Penitencial","Fracción Del Pan"</v>
      </c>
      <c r="O126" t="s">
        <v>885</v>
      </c>
      <c r="P126" t="str">
        <f>"""" &amp; _xlfn.TEXTJOIN(""",""",TRUE,Table223[[#This Row],[Categoria]:[Categoria7]]) &amp; """"</f>
        <v>"Precatecumenado","Cuaresma","Penitencial","Fracción Del Pan"</v>
      </c>
    </row>
    <row r="127" spans="1:16" x14ac:dyDescent="0.25">
      <c r="A127" s="1">
        <v>127</v>
      </c>
      <c r="B127" s="1">
        <v>155</v>
      </c>
      <c r="C127" t="s">
        <v>147</v>
      </c>
      <c r="D127" t="s">
        <v>368</v>
      </c>
      <c r="E127" t="s">
        <v>260</v>
      </c>
      <c r="F127" s="2" t="s">
        <v>12</v>
      </c>
      <c r="G127" s="3" t="s">
        <v>13</v>
      </c>
      <c r="H127" t="s">
        <v>48</v>
      </c>
      <c r="I127" s="4" t="s">
        <v>15</v>
      </c>
      <c r="M127" t="s">
        <v>603</v>
      </c>
      <c r="N127" t="str">
        <f>"""" &amp; _xlfn.TEXTJOIN(""",""",TRUE,Table223[[#This Row],[Categoria1]:[Categoria7]]) &amp; """"</f>
        <v>"Pascua","Pentecostés","Comunión","Nuevo Testamento"</v>
      </c>
      <c r="O127" t="s">
        <v>886</v>
      </c>
      <c r="P127" t="str">
        <f>"""" &amp; _xlfn.TEXTJOIN(""",""",TRUE,Table223[[#This Row],[Categoria]:[Categoria7]]) &amp; """"</f>
        <v>"Precatecumenado","Pascua","Pentecostés","Comunión","Nuevo Testamento"</v>
      </c>
    </row>
    <row r="128" spans="1:16" x14ac:dyDescent="0.25">
      <c r="A128" s="1">
        <v>128</v>
      </c>
      <c r="B128" s="1">
        <v>157</v>
      </c>
      <c r="C128" t="s">
        <v>148</v>
      </c>
      <c r="D128" t="s">
        <v>369</v>
      </c>
      <c r="E128" t="s">
        <v>260</v>
      </c>
      <c r="F128" t="s">
        <v>23</v>
      </c>
      <c r="G128" s="6" t="s">
        <v>18</v>
      </c>
      <c r="M128" t="s">
        <v>604</v>
      </c>
      <c r="N128" t="str">
        <f>"""" &amp; _xlfn.TEXTJOIN(""",""",TRUE,Table223[[#This Row],[Categoria1]:[Categoria7]]) &amp; """"</f>
        <v>"Entrada","Antiguo Testamento"</v>
      </c>
      <c r="O128" t="s">
        <v>888</v>
      </c>
      <c r="P128" t="str">
        <f>"""" &amp; _xlfn.TEXTJOIN(""",""",TRUE,Table223[[#This Row],[Categoria]:[Categoria7]]) &amp; """"</f>
        <v>"Precatecumenado","Entrada","Antiguo Testamento"</v>
      </c>
    </row>
    <row r="129" spans="1:16" x14ac:dyDescent="0.25">
      <c r="A129" s="1">
        <v>129</v>
      </c>
      <c r="B129" s="1">
        <v>158</v>
      </c>
      <c r="C129" t="s">
        <v>149</v>
      </c>
      <c r="D129" t="s">
        <v>370</v>
      </c>
      <c r="E129" t="s">
        <v>260</v>
      </c>
      <c r="F129" s="2" t="s">
        <v>12</v>
      </c>
      <c r="G129" s="3" t="s">
        <v>13</v>
      </c>
      <c r="H129" t="s">
        <v>23</v>
      </c>
      <c r="I129" s="6" t="s">
        <v>18</v>
      </c>
      <c r="M129" t="s">
        <v>605</v>
      </c>
      <c r="N129" t="str">
        <f>"""" &amp; _xlfn.TEXTJOIN(""",""",TRUE,Table223[[#This Row],[Categoria1]:[Categoria7]]) &amp; """"</f>
        <v>"Pascua","Pentecostés","Entrada","Antiguo Testamento"</v>
      </c>
      <c r="O129" t="s">
        <v>889</v>
      </c>
      <c r="P129" t="str">
        <f>"""" &amp; _xlfn.TEXTJOIN(""",""",TRUE,Table223[[#This Row],[Categoria]:[Categoria7]]) &amp; """"</f>
        <v>"Precatecumenado","Pascua","Pentecostés","Entrada","Antiguo Testamento"</v>
      </c>
    </row>
    <row r="130" spans="1:16" x14ac:dyDescent="0.25">
      <c r="A130" s="1">
        <v>130</v>
      </c>
      <c r="B130" s="1">
        <v>160</v>
      </c>
      <c r="C130" t="s">
        <v>150</v>
      </c>
      <c r="D130" t="s">
        <v>371</v>
      </c>
      <c r="E130" t="s">
        <v>260</v>
      </c>
      <c r="F130" s="9" t="s">
        <v>42</v>
      </c>
      <c r="G130" s="2" t="s">
        <v>12</v>
      </c>
      <c r="H130" s="3" t="s">
        <v>13</v>
      </c>
      <c r="M130" t="s">
        <v>606</v>
      </c>
      <c r="N130" t="str">
        <f>"""" &amp; _xlfn.TEXTJOIN(""",""",TRUE,Table223[[#This Row],[Categoria1]:[Categoria7]]) &amp; """"</f>
        <v>"Vírgen María","Pascua","Pentecostés"</v>
      </c>
      <c r="O130" t="s">
        <v>890</v>
      </c>
      <c r="P130" t="str">
        <f>"""" &amp; _xlfn.TEXTJOIN(""",""",TRUE,Table223[[#This Row],[Categoria]:[Categoria7]]) &amp; """"</f>
        <v>"Precatecumenado","Vírgen María","Pascua","Pentecostés"</v>
      </c>
    </row>
    <row r="131" spans="1:16" x14ac:dyDescent="0.25">
      <c r="A131" s="1">
        <v>131</v>
      </c>
      <c r="B131" s="1">
        <v>161</v>
      </c>
      <c r="C131" t="s">
        <v>13</v>
      </c>
      <c r="D131" t="s">
        <v>372</v>
      </c>
      <c r="E131" t="s">
        <v>260</v>
      </c>
      <c r="F131" s="2" t="s">
        <v>12</v>
      </c>
      <c r="G131" s="3" t="s">
        <v>13</v>
      </c>
      <c r="H131" t="s">
        <v>48</v>
      </c>
      <c r="M131" t="s">
        <v>607</v>
      </c>
      <c r="N131" t="str">
        <f>"""" &amp; _xlfn.TEXTJOIN(""",""",TRUE,Table223[[#This Row],[Categoria1]:[Categoria7]]) &amp; """"</f>
        <v>"Pascua","Pentecostés","Comunión"</v>
      </c>
      <c r="O131" t="s">
        <v>891</v>
      </c>
      <c r="P131" t="str">
        <f>"""" &amp; _xlfn.TEXTJOIN(""",""",TRUE,Table223[[#This Row],[Categoria]:[Categoria7]]) &amp; """"</f>
        <v>"Precatecumenado","Pascua","Pentecostés","Comunión"</v>
      </c>
    </row>
    <row r="132" spans="1:16" x14ac:dyDescent="0.25">
      <c r="A132" s="1">
        <v>132</v>
      </c>
      <c r="B132" s="1">
        <v>165</v>
      </c>
      <c r="C132" t="s">
        <v>151</v>
      </c>
      <c r="D132" t="s">
        <v>462</v>
      </c>
      <c r="E132" t="s">
        <v>260</v>
      </c>
      <c r="F132" t="s">
        <v>34</v>
      </c>
      <c r="G132" s="6" t="s">
        <v>18</v>
      </c>
      <c r="M132" t="s">
        <v>608</v>
      </c>
      <c r="N132" t="str">
        <f>"""" &amp; _xlfn.TEXTJOIN(""",""",TRUE,Table223[[#This Row],[Categoria1]:[Categoria7]]) &amp; """"</f>
        <v>"Paz","Antiguo Testamento"</v>
      </c>
      <c r="O132" t="s">
        <v>895</v>
      </c>
      <c r="P132" t="str">
        <f>"""" &amp; _xlfn.TEXTJOIN(""",""",TRUE,Table223[[#This Row],[Categoria]:[Categoria7]]) &amp; """"</f>
        <v>"Precatecumenado","Paz","Antiguo Testamento"</v>
      </c>
    </row>
    <row r="133" spans="1:16" x14ac:dyDescent="0.25">
      <c r="A133" s="1">
        <v>133</v>
      </c>
      <c r="B133" s="1">
        <v>166</v>
      </c>
      <c r="C133" t="s">
        <v>152</v>
      </c>
      <c r="D133" t="s">
        <v>373</v>
      </c>
      <c r="E133" t="s">
        <v>260</v>
      </c>
      <c r="F133" s="2" t="s">
        <v>12</v>
      </c>
      <c r="G133" s="3" t="s">
        <v>13</v>
      </c>
      <c r="H133" t="s">
        <v>31</v>
      </c>
      <c r="M133" t="s">
        <v>609</v>
      </c>
      <c r="N133" t="str">
        <f>"""" &amp; _xlfn.TEXTJOIN(""",""",TRUE,Table223[[#This Row],[Categoria1]:[Categoria7]]) &amp; """"</f>
        <v>"Pascua","Pentecostés","Niños"</v>
      </c>
      <c r="O133" t="s">
        <v>779</v>
      </c>
      <c r="P133" t="str">
        <f>"""" &amp; _xlfn.TEXTJOIN(""",""",TRUE,Table223[[#This Row],[Categoria]:[Categoria7]]) &amp; """"</f>
        <v>"Precatecumenado","Pascua","Pentecostés","Niños"</v>
      </c>
    </row>
    <row r="134" spans="1:16" x14ac:dyDescent="0.25">
      <c r="A134" s="1">
        <v>134</v>
      </c>
      <c r="B134" s="1">
        <v>167</v>
      </c>
      <c r="C134" t="s">
        <v>153</v>
      </c>
      <c r="D134" t="s">
        <v>374</v>
      </c>
      <c r="E134" t="s">
        <v>260</v>
      </c>
      <c r="F134" s="5" t="s">
        <v>17</v>
      </c>
      <c r="G134" s="5" t="s">
        <v>210</v>
      </c>
      <c r="H134" s="6" t="s">
        <v>18</v>
      </c>
      <c r="M134" t="s">
        <v>610</v>
      </c>
      <c r="N134" t="str">
        <f>"""" &amp; _xlfn.TEXTJOIN(""",""",TRUE,Table223[[#This Row],[Categoria1]:[Categoria7]]) &amp; """"</f>
        <v>"Cuaresma","Penitencial","Antiguo Testamento"</v>
      </c>
      <c r="O134" t="s">
        <v>896</v>
      </c>
      <c r="P134" t="str">
        <f>"""" &amp; _xlfn.TEXTJOIN(""",""",TRUE,Table223[[#This Row],[Categoria]:[Categoria7]]) &amp; """"</f>
        <v>"Precatecumenado","Cuaresma","Penitencial","Antiguo Testamento"</v>
      </c>
    </row>
    <row r="135" spans="1:16" x14ac:dyDescent="0.25">
      <c r="A135" s="1">
        <v>135</v>
      </c>
      <c r="B135" s="1">
        <v>168</v>
      </c>
      <c r="C135" t="s">
        <v>154</v>
      </c>
      <c r="D135" t="s">
        <v>375</v>
      </c>
      <c r="E135" t="s">
        <v>260</v>
      </c>
      <c r="F135" s="5" t="s">
        <v>17</v>
      </c>
      <c r="G135" s="5" t="s">
        <v>210</v>
      </c>
      <c r="H135" s="4" t="s">
        <v>15</v>
      </c>
      <c r="M135" t="s">
        <v>611</v>
      </c>
      <c r="N135" t="str">
        <f>"""" &amp; _xlfn.TEXTJOIN(""",""",TRUE,Table223[[#This Row],[Categoria1]:[Categoria7]]) &amp; """"</f>
        <v>"Cuaresma","Penitencial","Nuevo Testamento"</v>
      </c>
      <c r="O135" t="s">
        <v>897</v>
      </c>
      <c r="P135" t="str">
        <f>"""" &amp; _xlfn.TEXTJOIN(""",""",TRUE,Table223[[#This Row],[Categoria]:[Categoria7]]) &amp; """"</f>
        <v>"Precatecumenado","Cuaresma","Penitencial","Nuevo Testamento"</v>
      </c>
    </row>
    <row r="136" spans="1:16" x14ac:dyDescent="0.25">
      <c r="A136" s="1">
        <v>136</v>
      </c>
      <c r="B136" s="1">
        <v>172</v>
      </c>
      <c r="C136" t="s">
        <v>155</v>
      </c>
      <c r="D136" t="s">
        <v>463</v>
      </c>
      <c r="E136" t="s">
        <v>260</v>
      </c>
      <c r="F136" s="5" t="s">
        <v>17</v>
      </c>
      <c r="G136" s="5" t="s">
        <v>210</v>
      </c>
      <c r="H136" t="s">
        <v>23</v>
      </c>
      <c r="I136" s="6" t="s">
        <v>18</v>
      </c>
      <c r="M136" t="s">
        <v>612</v>
      </c>
      <c r="N136" t="str">
        <f>"""" &amp; _xlfn.TEXTJOIN(""",""",TRUE,Table223[[#This Row],[Categoria1]:[Categoria7]]) &amp; """"</f>
        <v>"Cuaresma","Penitencial","Entrada","Antiguo Testamento"</v>
      </c>
      <c r="O136" t="s">
        <v>900</v>
      </c>
      <c r="P136" t="str">
        <f>"""" &amp; _xlfn.TEXTJOIN(""",""",TRUE,Table223[[#This Row],[Categoria]:[Categoria7]]) &amp; """"</f>
        <v>"Precatecumenado","Cuaresma","Penitencial","Entrada","Antiguo Testamento"</v>
      </c>
    </row>
    <row r="137" spans="1:16" x14ac:dyDescent="0.25">
      <c r="A137" s="1">
        <v>137</v>
      </c>
      <c r="B137" s="1">
        <v>173</v>
      </c>
      <c r="C137" t="s">
        <v>156</v>
      </c>
      <c r="D137" t="s">
        <v>296</v>
      </c>
      <c r="E137" t="s">
        <v>260</v>
      </c>
      <c r="F137" s="6" t="s">
        <v>18</v>
      </c>
      <c r="G137" t="s">
        <v>34</v>
      </c>
      <c r="M137" t="s">
        <v>613</v>
      </c>
      <c r="N137" t="str">
        <f>"""" &amp; _xlfn.TEXTJOIN(""",""",TRUE,Table223[[#This Row],[Categoria1]:[Categoria7]]) &amp; """"</f>
        <v>"Antiguo Testamento","Paz"</v>
      </c>
      <c r="O137" t="s">
        <v>901</v>
      </c>
      <c r="P137" t="str">
        <f>"""" &amp; _xlfn.TEXTJOIN(""",""",TRUE,Table223[[#This Row],[Categoria]:[Categoria7]]) &amp; """"</f>
        <v>"Precatecumenado","Antiguo Testamento","Paz"</v>
      </c>
    </row>
    <row r="138" spans="1:16" x14ac:dyDescent="0.25">
      <c r="A138" s="1">
        <v>138</v>
      </c>
      <c r="B138" s="1">
        <v>174</v>
      </c>
      <c r="C138" t="s">
        <v>157</v>
      </c>
      <c r="D138" t="s">
        <v>376</v>
      </c>
      <c r="E138" t="s">
        <v>260</v>
      </c>
      <c r="F138" s="2" t="s">
        <v>12</v>
      </c>
      <c r="G138" s="3" t="s">
        <v>13</v>
      </c>
      <c r="H138" t="s">
        <v>48</v>
      </c>
      <c r="I138" t="s">
        <v>46</v>
      </c>
      <c r="J138" s="6" t="s">
        <v>18</v>
      </c>
      <c r="M138" t="s">
        <v>614</v>
      </c>
      <c r="N138" t="str">
        <f>"""" &amp; _xlfn.TEXTJOIN(""",""",TRUE,Table223[[#This Row],[Categoria1]:[Categoria7]]) &amp; """"</f>
        <v>"Pascua","Pentecostés","Comunión","Final","Antiguo Testamento"</v>
      </c>
      <c r="O138" t="s">
        <v>902</v>
      </c>
      <c r="P138" t="str">
        <f>"""" &amp; _xlfn.TEXTJOIN(""",""",TRUE,Table223[[#This Row],[Categoria]:[Categoria7]]) &amp; """"</f>
        <v>"Precatecumenado","Pascua","Pentecostés","Comunión","Final","Antiguo Testamento"</v>
      </c>
    </row>
    <row r="139" spans="1:16" x14ac:dyDescent="0.25">
      <c r="A139" s="1">
        <v>139</v>
      </c>
      <c r="B139" s="1">
        <v>175</v>
      </c>
      <c r="C139" t="s">
        <v>158</v>
      </c>
      <c r="D139" t="s">
        <v>377</v>
      </c>
      <c r="E139" t="s">
        <v>260</v>
      </c>
      <c r="F139" s="5" t="s">
        <v>17</v>
      </c>
      <c r="G139" s="5" t="s">
        <v>210</v>
      </c>
      <c r="H139" t="s">
        <v>48</v>
      </c>
      <c r="I139" s="4" t="s">
        <v>15</v>
      </c>
      <c r="M139" t="s">
        <v>615</v>
      </c>
      <c r="N139" t="str">
        <f>"""" &amp; _xlfn.TEXTJOIN(""",""",TRUE,Table223[[#This Row],[Categoria1]:[Categoria7]]) &amp; """"</f>
        <v>"Cuaresma","Penitencial","Comunión","Nuevo Testamento"</v>
      </c>
      <c r="O139" t="s">
        <v>903</v>
      </c>
      <c r="P139" t="str">
        <f>"""" &amp; _xlfn.TEXTJOIN(""",""",TRUE,Table223[[#This Row],[Categoria]:[Categoria7]]) &amp; """"</f>
        <v>"Precatecumenado","Cuaresma","Penitencial","Comunión","Nuevo Testamento"</v>
      </c>
    </row>
    <row r="140" spans="1:16" x14ac:dyDescent="0.25">
      <c r="A140" s="1">
        <v>140</v>
      </c>
      <c r="B140" s="1">
        <v>176</v>
      </c>
      <c r="C140" t="s">
        <v>159</v>
      </c>
      <c r="D140" t="s">
        <v>378</v>
      </c>
      <c r="E140" t="s">
        <v>260</v>
      </c>
      <c r="F140" s="2" t="s">
        <v>12</v>
      </c>
      <c r="G140" s="3" t="s">
        <v>13</v>
      </c>
      <c r="H140" t="s">
        <v>46</v>
      </c>
      <c r="M140" t="s">
        <v>616</v>
      </c>
      <c r="N140" t="str">
        <f>"""" &amp; _xlfn.TEXTJOIN(""",""",TRUE,Table223[[#This Row],[Categoria1]:[Categoria7]]) &amp; """"</f>
        <v>"Pascua","Pentecostés","Final"</v>
      </c>
      <c r="O140" t="s">
        <v>904</v>
      </c>
      <c r="P140" t="str">
        <f>"""" &amp; _xlfn.TEXTJOIN(""",""",TRUE,Table223[[#This Row],[Categoria]:[Categoria7]]) &amp; """"</f>
        <v>"Precatecumenado","Pascua","Pentecostés","Final"</v>
      </c>
    </row>
    <row r="141" spans="1:16" x14ac:dyDescent="0.25">
      <c r="A141" s="1">
        <v>141</v>
      </c>
      <c r="B141" s="1">
        <v>177</v>
      </c>
      <c r="C141" t="s">
        <v>160</v>
      </c>
      <c r="D141" t="s">
        <v>464</v>
      </c>
      <c r="E141" t="s">
        <v>260</v>
      </c>
      <c r="F141" s="5" t="s">
        <v>17</v>
      </c>
      <c r="G141" s="5" t="s">
        <v>210</v>
      </c>
      <c r="H141" s="6" t="s">
        <v>18</v>
      </c>
      <c r="M141" t="s">
        <v>617</v>
      </c>
      <c r="N141" t="str">
        <f>"""" &amp; _xlfn.TEXTJOIN(""",""",TRUE,Table223[[#This Row],[Categoria1]:[Categoria7]]) &amp; """"</f>
        <v>"Cuaresma","Penitencial","Antiguo Testamento"</v>
      </c>
      <c r="O141" t="s">
        <v>905</v>
      </c>
      <c r="P141" t="str">
        <f>"""" &amp; _xlfn.TEXTJOIN(""",""",TRUE,Table223[[#This Row],[Categoria]:[Categoria7]]) &amp; """"</f>
        <v>"Precatecumenado","Cuaresma","Penitencial","Antiguo Testamento"</v>
      </c>
    </row>
    <row r="142" spans="1:16" x14ac:dyDescent="0.25">
      <c r="A142" s="1">
        <v>142</v>
      </c>
      <c r="B142" s="1">
        <v>178</v>
      </c>
      <c r="C142" t="s">
        <v>161</v>
      </c>
      <c r="D142" t="s">
        <v>367</v>
      </c>
      <c r="E142" t="s">
        <v>260</v>
      </c>
      <c r="F142" s="2" t="s">
        <v>12</v>
      </c>
      <c r="G142" s="3" t="s">
        <v>13</v>
      </c>
      <c r="H142" t="s">
        <v>48</v>
      </c>
      <c r="M142" t="s">
        <v>618</v>
      </c>
      <c r="N142" t="str">
        <f>"""" &amp; _xlfn.TEXTJOIN(""",""",TRUE,Table223[[#This Row],[Categoria1]:[Categoria7]]) &amp; """"</f>
        <v>"Pascua","Pentecostés","Comunión"</v>
      </c>
      <c r="O142" t="s">
        <v>906</v>
      </c>
      <c r="P142" t="str">
        <f>"""" &amp; _xlfn.TEXTJOIN(""",""",TRUE,Table223[[#This Row],[Categoria]:[Categoria7]]) &amp; """"</f>
        <v>"Precatecumenado","Pascua","Pentecostés","Comunión"</v>
      </c>
    </row>
    <row r="143" spans="1:16" x14ac:dyDescent="0.25">
      <c r="A143" s="1">
        <v>143</v>
      </c>
      <c r="B143" s="1">
        <v>179</v>
      </c>
      <c r="C143" t="s">
        <v>162</v>
      </c>
      <c r="D143" t="s">
        <v>379</v>
      </c>
      <c r="E143" t="s">
        <v>260</v>
      </c>
      <c r="F143" s="2" t="s">
        <v>12</v>
      </c>
      <c r="G143" s="3" t="s">
        <v>13</v>
      </c>
      <c r="H143" s="4" t="s">
        <v>15</v>
      </c>
      <c r="M143" t="s">
        <v>619</v>
      </c>
      <c r="N143" t="str">
        <f>"""" &amp; _xlfn.TEXTJOIN(""",""",TRUE,Table223[[#This Row],[Categoria1]:[Categoria7]]) &amp; """"</f>
        <v>"Pascua","Pentecostés","Nuevo Testamento"</v>
      </c>
      <c r="O143" t="s">
        <v>907</v>
      </c>
      <c r="P143" t="str">
        <f>"""" &amp; _xlfn.TEXTJOIN(""",""",TRUE,Table223[[#This Row],[Categoria]:[Categoria7]]) &amp; """"</f>
        <v>"Precatecumenado","Pascua","Pentecostés","Nuevo Testamento"</v>
      </c>
    </row>
    <row r="144" spans="1:16" x14ac:dyDescent="0.25">
      <c r="A144" s="1">
        <v>144</v>
      </c>
      <c r="B144" s="1">
        <v>185</v>
      </c>
      <c r="C144" t="s">
        <v>163</v>
      </c>
      <c r="D144" t="s">
        <v>380</v>
      </c>
      <c r="E144" t="s">
        <v>260</v>
      </c>
      <c r="F144" s="9" t="s">
        <v>42</v>
      </c>
      <c r="M144" t="s">
        <v>620</v>
      </c>
      <c r="N144" t="str">
        <f>"""" &amp; _xlfn.TEXTJOIN(""",""",TRUE,Table223[[#This Row],[Categoria1]:[Categoria7]]) &amp; """"</f>
        <v>"Vírgen María"</v>
      </c>
      <c r="O144" t="s">
        <v>910</v>
      </c>
      <c r="P144" t="str">
        <f>"""" &amp; _xlfn.TEXTJOIN(""",""",TRUE,Table223[[#This Row],[Categoria]:[Categoria7]]) &amp; """"</f>
        <v>"Precatecumenado","Vírgen María"</v>
      </c>
    </row>
    <row r="145" spans="1:16" x14ac:dyDescent="0.25">
      <c r="A145" s="1">
        <v>145</v>
      </c>
      <c r="B145" s="1">
        <v>192</v>
      </c>
      <c r="C145" t="s">
        <v>164</v>
      </c>
      <c r="D145" t="s">
        <v>328</v>
      </c>
      <c r="E145" t="s">
        <v>260</v>
      </c>
      <c r="F145" t="s">
        <v>31</v>
      </c>
      <c r="G145" t="s">
        <v>34</v>
      </c>
      <c r="M145" t="s">
        <v>621</v>
      </c>
      <c r="N145" t="str">
        <f>"""" &amp; _xlfn.TEXTJOIN(""",""",TRUE,Table223[[#This Row],[Categoria1]:[Categoria7]]) &amp; """"</f>
        <v>"Niños","Paz"</v>
      </c>
      <c r="O145" t="s">
        <v>787</v>
      </c>
      <c r="P145" t="str">
        <f>"""" &amp; _xlfn.TEXTJOIN(""",""",TRUE,Table223[[#This Row],[Categoria]:[Categoria7]]) &amp; """"</f>
        <v>"Precatecumenado","Niños","Paz"</v>
      </c>
    </row>
    <row r="146" spans="1:16" x14ac:dyDescent="0.25">
      <c r="A146" s="1">
        <v>146</v>
      </c>
      <c r="B146" s="1">
        <v>193</v>
      </c>
      <c r="C146" t="s">
        <v>165</v>
      </c>
      <c r="D146" t="s">
        <v>367</v>
      </c>
      <c r="E146" t="s">
        <v>260</v>
      </c>
      <c r="F146" s="5" t="s">
        <v>17</v>
      </c>
      <c r="G146" s="5" t="s">
        <v>210</v>
      </c>
      <c r="M146" t="s">
        <v>622</v>
      </c>
      <c r="N146" t="str">
        <f>"""" &amp; _xlfn.TEXTJOIN(""",""",TRUE,Table223[[#This Row],[Categoria1]:[Categoria7]]) &amp; """"</f>
        <v>"Cuaresma","Penitencial"</v>
      </c>
      <c r="O146" t="s">
        <v>914</v>
      </c>
      <c r="P146" t="str">
        <f>"""" &amp; _xlfn.TEXTJOIN(""",""",TRUE,Table223[[#This Row],[Categoria]:[Categoria7]]) &amp; """"</f>
        <v>"Precatecumenado","Cuaresma","Penitencial"</v>
      </c>
    </row>
    <row r="147" spans="1:16" x14ac:dyDescent="0.25">
      <c r="A147" s="1">
        <v>147</v>
      </c>
      <c r="B147" s="1">
        <v>194</v>
      </c>
      <c r="C147" t="s">
        <v>166</v>
      </c>
      <c r="D147" t="s">
        <v>381</v>
      </c>
      <c r="E147" t="s">
        <v>260</v>
      </c>
      <c r="F147" s="5" t="s">
        <v>17</v>
      </c>
      <c r="G147" s="5" t="s">
        <v>210</v>
      </c>
      <c r="H147" s="6" t="s">
        <v>18</v>
      </c>
      <c r="M147" t="s">
        <v>623</v>
      </c>
      <c r="N147" t="str">
        <f>"""" &amp; _xlfn.TEXTJOIN(""",""",TRUE,Table223[[#This Row],[Categoria1]:[Categoria7]]) &amp; """"</f>
        <v>"Cuaresma","Penitencial","Antiguo Testamento"</v>
      </c>
      <c r="O147" t="s">
        <v>915</v>
      </c>
      <c r="P147" t="str">
        <f>"""" &amp; _xlfn.TEXTJOIN(""",""",TRUE,Table223[[#This Row],[Categoria]:[Categoria7]]) &amp; """"</f>
        <v>"Precatecumenado","Cuaresma","Penitencial","Antiguo Testamento"</v>
      </c>
    </row>
    <row r="148" spans="1:16" x14ac:dyDescent="0.25">
      <c r="A148" s="1">
        <v>148</v>
      </c>
      <c r="B148" s="1">
        <v>196</v>
      </c>
      <c r="C148" t="s">
        <v>167</v>
      </c>
      <c r="D148" t="s">
        <v>382</v>
      </c>
      <c r="E148" t="s">
        <v>260</v>
      </c>
      <c r="F148" s="4" t="s">
        <v>15</v>
      </c>
      <c r="M148" t="s">
        <v>624</v>
      </c>
      <c r="N148" t="str">
        <f>"""" &amp; _xlfn.TEXTJOIN(""",""",TRUE,Table223[[#This Row],[Categoria1]:[Categoria7]]) &amp; """"</f>
        <v>"Nuevo Testamento"</v>
      </c>
      <c r="O148" t="s">
        <v>789</v>
      </c>
      <c r="P148" t="str">
        <f>"""" &amp; _xlfn.TEXTJOIN(""",""",TRUE,Table223[[#This Row],[Categoria]:[Categoria7]]) &amp; """"</f>
        <v>"Precatecumenado","Nuevo Testamento"</v>
      </c>
    </row>
    <row r="149" spans="1:16" x14ac:dyDescent="0.25">
      <c r="A149" s="1">
        <v>149</v>
      </c>
      <c r="B149" s="1">
        <v>198</v>
      </c>
      <c r="C149" t="s">
        <v>168</v>
      </c>
      <c r="D149" t="s">
        <v>383</v>
      </c>
      <c r="E149" t="s">
        <v>260</v>
      </c>
      <c r="F149" s="9" t="s">
        <v>42</v>
      </c>
      <c r="M149" t="s">
        <v>625</v>
      </c>
      <c r="N149" t="str">
        <f>"""" &amp; _xlfn.TEXTJOIN(""",""",TRUE,Table223[[#This Row],[Categoria1]:[Categoria7]]) &amp; """"</f>
        <v>"Vírgen María"</v>
      </c>
      <c r="O149" t="s">
        <v>916</v>
      </c>
      <c r="P149" t="str">
        <f>"""" &amp; _xlfn.TEXTJOIN(""",""",TRUE,Table223[[#This Row],[Categoria]:[Categoria7]]) &amp; """"</f>
        <v>"Precatecumenado","Vírgen María"</v>
      </c>
    </row>
    <row r="150" spans="1:16" x14ac:dyDescent="0.25">
      <c r="A150" s="1">
        <v>150</v>
      </c>
      <c r="B150" s="1">
        <v>199</v>
      </c>
      <c r="C150" t="s">
        <v>169</v>
      </c>
      <c r="D150" t="s">
        <v>465</v>
      </c>
      <c r="E150" t="s">
        <v>260</v>
      </c>
      <c r="F150" t="s">
        <v>23</v>
      </c>
      <c r="G150" s="6" t="s">
        <v>18</v>
      </c>
      <c r="M150" t="s">
        <v>626</v>
      </c>
      <c r="N150" t="str">
        <f>"""" &amp; _xlfn.TEXTJOIN(""",""",TRUE,Table223[[#This Row],[Categoria1]:[Categoria7]]) &amp; """"</f>
        <v>"Entrada","Antiguo Testamento"</v>
      </c>
      <c r="O150" t="s">
        <v>917</v>
      </c>
      <c r="P150" t="str">
        <f>"""" &amp; _xlfn.TEXTJOIN(""",""",TRUE,Table223[[#This Row],[Categoria]:[Categoria7]]) &amp; """"</f>
        <v>"Precatecumenado","Entrada","Antiguo Testamento"</v>
      </c>
    </row>
    <row r="151" spans="1:16" x14ac:dyDescent="0.25">
      <c r="A151" s="1">
        <v>151</v>
      </c>
      <c r="B151" s="1">
        <v>200</v>
      </c>
      <c r="C151" t="s">
        <v>170</v>
      </c>
      <c r="D151" t="s">
        <v>384</v>
      </c>
      <c r="E151" t="s">
        <v>260</v>
      </c>
      <c r="F151" s="4" t="s">
        <v>15</v>
      </c>
      <c r="M151" t="s">
        <v>627</v>
      </c>
      <c r="N151" t="str">
        <f>"""" &amp; _xlfn.TEXTJOIN(""",""",TRUE,Table223[[#This Row],[Categoria1]:[Categoria7]]) &amp; """"</f>
        <v>"Nuevo Testamento"</v>
      </c>
      <c r="O151" t="s">
        <v>918</v>
      </c>
      <c r="P151" t="str">
        <f>"""" &amp; _xlfn.TEXTJOIN(""",""",TRUE,Table223[[#This Row],[Categoria]:[Categoria7]]) &amp; """"</f>
        <v>"Precatecumenado","Nuevo Testamento"</v>
      </c>
    </row>
    <row r="152" spans="1:16" x14ac:dyDescent="0.25">
      <c r="A152" s="1">
        <v>152</v>
      </c>
      <c r="B152" s="1">
        <v>201</v>
      </c>
      <c r="C152" t="s">
        <v>171</v>
      </c>
      <c r="D152" t="s">
        <v>466</v>
      </c>
      <c r="E152" t="s">
        <v>260</v>
      </c>
      <c r="F152" s="6" t="s">
        <v>18</v>
      </c>
      <c r="M152" t="s">
        <v>628</v>
      </c>
      <c r="N152" t="str">
        <f>"""" &amp; _xlfn.TEXTJOIN(""",""",TRUE,Table223[[#This Row],[Categoria1]:[Categoria7]]) &amp; """"</f>
        <v>"Antiguo Testamento"</v>
      </c>
      <c r="O152" t="s">
        <v>919</v>
      </c>
      <c r="P152" t="str">
        <f>"""" &amp; _xlfn.TEXTJOIN(""",""",TRUE,Table223[[#This Row],[Categoria]:[Categoria7]]) &amp; """"</f>
        <v>"Precatecumenado","Antiguo Testamento"</v>
      </c>
    </row>
    <row r="153" spans="1:16" x14ac:dyDescent="0.25">
      <c r="A153" s="1">
        <v>153</v>
      </c>
      <c r="B153" s="1">
        <v>202</v>
      </c>
      <c r="C153" t="s">
        <v>172</v>
      </c>
      <c r="D153" t="s">
        <v>467</v>
      </c>
      <c r="E153" t="s">
        <v>260</v>
      </c>
      <c r="F153" s="5" t="s">
        <v>17</v>
      </c>
      <c r="G153" s="5" t="s">
        <v>210</v>
      </c>
      <c r="H153" s="6" t="s">
        <v>18</v>
      </c>
      <c r="M153" t="s">
        <v>629</v>
      </c>
      <c r="N153" t="str">
        <f>"""" &amp; _xlfn.TEXTJOIN(""",""",TRUE,Table223[[#This Row],[Categoria1]:[Categoria7]]) &amp; """"</f>
        <v>"Cuaresma","Penitencial","Antiguo Testamento"</v>
      </c>
      <c r="O153" t="s">
        <v>791</v>
      </c>
      <c r="P153" t="str">
        <f>"""" &amp; _xlfn.TEXTJOIN(""",""",TRUE,Table223[[#This Row],[Categoria]:[Categoria7]]) &amp; """"</f>
        <v>"Precatecumenado","Cuaresma","Penitencial","Antiguo Testamento"</v>
      </c>
    </row>
    <row r="154" spans="1:16" x14ac:dyDescent="0.25">
      <c r="A154" s="1">
        <v>154</v>
      </c>
      <c r="B154" s="1">
        <v>204</v>
      </c>
      <c r="C154" t="s">
        <v>173</v>
      </c>
      <c r="D154" t="s">
        <v>468</v>
      </c>
      <c r="E154" t="s">
        <v>260</v>
      </c>
      <c r="F154" s="9" t="s">
        <v>42</v>
      </c>
      <c r="G154" t="s">
        <v>46</v>
      </c>
      <c r="H154" s="6" t="s">
        <v>18</v>
      </c>
      <c r="M154" t="s">
        <v>630</v>
      </c>
      <c r="N154" t="str">
        <f>"""" &amp; _xlfn.TEXTJOIN(""",""",TRUE,Table223[[#This Row],[Categoria1]:[Categoria7]]) &amp; """"</f>
        <v>"Vírgen María","Final","Antiguo Testamento"</v>
      </c>
      <c r="O154" t="s">
        <v>793</v>
      </c>
      <c r="P154" t="str">
        <f>"""" &amp; _xlfn.TEXTJOIN(""",""",TRUE,Table223[[#This Row],[Categoria]:[Categoria7]]) &amp; """"</f>
        <v>"Precatecumenado","Vírgen María","Final","Antiguo Testamento"</v>
      </c>
    </row>
    <row r="155" spans="1:16" x14ac:dyDescent="0.25">
      <c r="A155" s="1">
        <v>155</v>
      </c>
      <c r="B155" s="1">
        <v>205</v>
      </c>
      <c r="C155" t="s">
        <v>174</v>
      </c>
      <c r="D155" t="s">
        <v>367</v>
      </c>
      <c r="E155" t="s">
        <v>260</v>
      </c>
      <c r="F155" s="9" t="s">
        <v>42</v>
      </c>
      <c r="G155" s="5" t="s">
        <v>17</v>
      </c>
      <c r="H155" s="5" t="s">
        <v>210</v>
      </c>
      <c r="I155" t="s">
        <v>64</v>
      </c>
      <c r="M155" t="s">
        <v>631</v>
      </c>
      <c r="N155" t="str">
        <f>"""" &amp; _xlfn.TEXTJOIN(""",""",TRUE,Table223[[#This Row],[Categoria1]:[Categoria7]]) &amp; """"</f>
        <v>"Vírgen María","Cuaresma","Penitencial","Fracción Del Pan"</v>
      </c>
      <c r="O155" t="s">
        <v>920</v>
      </c>
      <c r="P155" t="str">
        <f>"""" &amp; _xlfn.TEXTJOIN(""",""",TRUE,Table223[[#This Row],[Categoria]:[Categoria7]]) &amp; """"</f>
        <v>"Precatecumenado","Vírgen María","Cuaresma","Penitencial","Fracción Del Pan"</v>
      </c>
    </row>
    <row r="156" spans="1:16" x14ac:dyDescent="0.25">
      <c r="A156" s="1">
        <v>156</v>
      </c>
      <c r="B156" s="1">
        <v>206</v>
      </c>
      <c r="C156" t="s">
        <v>175</v>
      </c>
      <c r="D156" t="s">
        <v>385</v>
      </c>
      <c r="E156" t="s">
        <v>260</v>
      </c>
      <c r="F156" s="9" t="s">
        <v>42</v>
      </c>
      <c r="G156" s="5" t="s">
        <v>17</v>
      </c>
      <c r="H156" s="5" t="s">
        <v>210</v>
      </c>
      <c r="I156" t="s">
        <v>64</v>
      </c>
      <c r="M156" t="s">
        <v>632</v>
      </c>
      <c r="N156" t="str">
        <f>"""" &amp; _xlfn.TEXTJOIN(""",""",TRUE,Table223[[#This Row],[Categoria1]:[Categoria7]]) &amp; """"</f>
        <v>"Vírgen María","Cuaresma","Penitencial","Fracción Del Pan"</v>
      </c>
      <c r="O156" t="s">
        <v>921</v>
      </c>
      <c r="P156" t="str">
        <f>"""" &amp; _xlfn.TEXTJOIN(""",""",TRUE,Table223[[#This Row],[Categoria]:[Categoria7]]) &amp; """"</f>
        <v>"Precatecumenado","Vírgen María","Cuaresma","Penitencial","Fracción Del Pan"</v>
      </c>
    </row>
    <row r="157" spans="1:16" x14ac:dyDescent="0.25">
      <c r="A157" s="1">
        <v>157</v>
      </c>
      <c r="B157" s="1">
        <v>208</v>
      </c>
      <c r="C157" t="s">
        <v>176</v>
      </c>
      <c r="D157" t="s">
        <v>469</v>
      </c>
      <c r="E157" t="s">
        <v>260</v>
      </c>
      <c r="F157" s="2" t="s">
        <v>12</v>
      </c>
      <c r="G157" s="3" t="s">
        <v>13</v>
      </c>
      <c r="H157" s="6" t="s">
        <v>18</v>
      </c>
      <c r="I157" t="s">
        <v>34</v>
      </c>
      <c r="M157" t="s">
        <v>633</v>
      </c>
      <c r="N157" t="str">
        <f>"""" &amp; _xlfn.TEXTJOIN(""",""",TRUE,Table223[[#This Row],[Categoria1]:[Categoria7]]) &amp; """"</f>
        <v>"Pascua","Pentecostés","Antiguo Testamento","Paz"</v>
      </c>
      <c r="O157" t="s">
        <v>923</v>
      </c>
      <c r="P157" t="str">
        <f>"""" &amp; _xlfn.TEXTJOIN(""",""",TRUE,Table223[[#This Row],[Categoria]:[Categoria7]]) &amp; """"</f>
        <v>"Precatecumenado","Pascua","Pentecostés","Antiguo Testamento","Paz"</v>
      </c>
    </row>
    <row r="158" spans="1:16" x14ac:dyDescent="0.25">
      <c r="A158" s="1">
        <v>158</v>
      </c>
      <c r="B158" s="1">
        <v>210</v>
      </c>
      <c r="C158" t="s">
        <v>177</v>
      </c>
      <c r="D158" t="s">
        <v>470</v>
      </c>
      <c r="E158" t="s">
        <v>260</v>
      </c>
      <c r="F158" s="5" t="s">
        <v>17</v>
      </c>
      <c r="G158" s="5" t="s">
        <v>210</v>
      </c>
      <c r="H158" s="6" t="s">
        <v>18</v>
      </c>
      <c r="M158" t="s">
        <v>634</v>
      </c>
      <c r="N158" t="str">
        <f>"""" &amp; _xlfn.TEXTJOIN(""",""",TRUE,Table223[[#This Row],[Categoria1]:[Categoria7]]) &amp; """"</f>
        <v>"Cuaresma","Penitencial","Antiguo Testamento"</v>
      </c>
      <c r="O158" t="s">
        <v>924</v>
      </c>
      <c r="P158" t="str">
        <f>"""" &amp; _xlfn.TEXTJOIN(""",""",TRUE,Table223[[#This Row],[Categoria]:[Categoria7]]) &amp; """"</f>
        <v>"Precatecumenado","Cuaresma","Penitencial","Antiguo Testamento"</v>
      </c>
    </row>
    <row r="159" spans="1:16" x14ac:dyDescent="0.25">
      <c r="A159" s="1">
        <v>159</v>
      </c>
      <c r="B159" s="1">
        <v>211</v>
      </c>
      <c r="C159" t="s">
        <v>178</v>
      </c>
      <c r="D159" t="s">
        <v>471</v>
      </c>
      <c r="E159" t="s">
        <v>260</v>
      </c>
      <c r="F159" s="5" t="s">
        <v>17</v>
      </c>
      <c r="G159" s="5" t="s">
        <v>210</v>
      </c>
      <c r="H159" s="6" t="s">
        <v>18</v>
      </c>
      <c r="M159" t="s">
        <v>635</v>
      </c>
      <c r="N159" t="str">
        <f>"""" &amp; _xlfn.TEXTJOIN(""",""",TRUE,Table223[[#This Row],[Categoria1]:[Categoria7]]) &amp; """"</f>
        <v>"Cuaresma","Penitencial","Antiguo Testamento"</v>
      </c>
      <c r="O159" t="s">
        <v>925</v>
      </c>
      <c r="P159" t="str">
        <f>"""" &amp; _xlfn.TEXTJOIN(""",""",TRUE,Table223[[#This Row],[Categoria]:[Categoria7]]) &amp; """"</f>
        <v>"Precatecumenado","Cuaresma","Penitencial","Antiguo Testamento"</v>
      </c>
    </row>
    <row r="160" spans="1:16" x14ac:dyDescent="0.25">
      <c r="A160" s="1">
        <v>160</v>
      </c>
      <c r="B160" s="1">
        <v>213</v>
      </c>
      <c r="C160" t="s">
        <v>179</v>
      </c>
      <c r="D160" t="s">
        <v>386</v>
      </c>
      <c r="E160" t="s">
        <v>260</v>
      </c>
      <c r="F160" s="9" t="s">
        <v>42</v>
      </c>
      <c r="G160" s="2" t="s">
        <v>12</v>
      </c>
      <c r="H160" s="3" t="s">
        <v>13</v>
      </c>
      <c r="I160" t="s">
        <v>64</v>
      </c>
      <c r="M160" t="s">
        <v>636</v>
      </c>
      <c r="N160" t="str">
        <f>"""" &amp; _xlfn.TEXTJOIN(""",""",TRUE,Table223[[#This Row],[Categoria1]:[Categoria7]]) &amp; """"</f>
        <v>"Vírgen María","Pascua","Pentecostés","Fracción Del Pan"</v>
      </c>
      <c r="O160" t="s">
        <v>795</v>
      </c>
      <c r="P160" t="str">
        <f>"""" &amp; _xlfn.TEXTJOIN(""",""",TRUE,Table223[[#This Row],[Categoria]:[Categoria7]]) &amp; """"</f>
        <v>"Precatecumenado","Vírgen María","Pascua","Pentecostés","Fracción Del Pan"</v>
      </c>
    </row>
    <row r="161" spans="1:16" x14ac:dyDescent="0.25">
      <c r="A161" s="1">
        <v>161</v>
      </c>
      <c r="B161" s="1">
        <v>214</v>
      </c>
      <c r="C161" t="s">
        <v>180</v>
      </c>
      <c r="D161" t="s">
        <v>472</v>
      </c>
      <c r="E161" t="s">
        <v>260</v>
      </c>
      <c r="F161" s="5" t="s">
        <v>17</v>
      </c>
      <c r="G161" s="5" t="s">
        <v>210</v>
      </c>
      <c r="H161" t="s">
        <v>23</v>
      </c>
      <c r="I161" s="6" t="s">
        <v>18</v>
      </c>
      <c r="M161" t="s">
        <v>637</v>
      </c>
      <c r="N161" t="str">
        <f>"""" &amp; _xlfn.TEXTJOIN(""",""",TRUE,Table223[[#This Row],[Categoria1]:[Categoria7]]) &amp; """"</f>
        <v>"Cuaresma","Penitencial","Entrada","Antiguo Testamento"</v>
      </c>
      <c r="O161" t="s">
        <v>927</v>
      </c>
      <c r="P161" t="str">
        <f>"""" &amp; _xlfn.TEXTJOIN(""",""",TRUE,Table223[[#This Row],[Categoria]:[Categoria7]]) &amp; """"</f>
        <v>"Precatecumenado","Cuaresma","Penitencial","Entrada","Antiguo Testamento"</v>
      </c>
    </row>
    <row r="162" spans="1:16" x14ac:dyDescent="0.25">
      <c r="A162" s="1">
        <v>162</v>
      </c>
      <c r="B162" s="1">
        <v>215</v>
      </c>
      <c r="C162" t="s">
        <v>181</v>
      </c>
      <c r="D162" t="s">
        <v>387</v>
      </c>
      <c r="E162" t="s">
        <v>260</v>
      </c>
      <c r="F162" s="7" t="s">
        <v>29</v>
      </c>
      <c r="G162" s="8" t="s">
        <v>30</v>
      </c>
      <c r="H162" s="2" t="s">
        <v>12</v>
      </c>
      <c r="I162" s="3" t="s">
        <v>13</v>
      </c>
      <c r="J162" t="s">
        <v>48</v>
      </c>
      <c r="K162" s="6" t="s">
        <v>18</v>
      </c>
      <c r="M162" t="s">
        <v>638</v>
      </c>
      <c r="N162" t="str">
        <f>"""" &amp; _xlfn.TEXTJOIN(""",""",TRUE,Table223[[#This Row],[Categoria1]:[Categoria7]]) &amp; """"</f>
        <v>"Adviento","Navidad","Pascua","Pentecostés","Comunión","Antiguo Testamento"</v>
      </c>
      <c r="O162" t="s">
        <v>928</v>
      </c>
      <c r="P162" t="str">
        <f>"""" &amp; _xlfn.TEXTJOIN(""",""",TRUE,Table223[[#This Row],[Categoria]:[Categoria7]]) &amp; """"</f>
        <v>"Precatecumenado","Adviento","Navidad","Pascua","Pentecostés","Comunión","Antiguo Testamento"</v>
      </c>
    </row>
    <row r="163" spans="1:16" x14ac:dyDescent="0.25">
      <c r="A163" s="1">
        <v>163</v>
      </c>
      <c r="B163" s="1">
        <v>216</v>
      </c>
      <c r="C163" t="s">
        <v>182</v>
      </c>
      <c r="D163" t="s">
        <v>388</v>
      </c>
      <c r="E163" t="s">
        <v>260</v>
      </c>
      <c r="F163" s="9" t="s">
        <v>42</v>
      </c>
      <c r="G163" s="7" t="s">
        <v>29</v>
      </c>
      <c r="H163" s="8" t="s">
        <v>30</v>
      </c>
      <c r="I163" s="2" t="s">
        <v>12</v>
      </c>
      <c r="J163" s="3" t="s">
        <v>13</v>
      </c>
      <c r="K163" t="s">
        <v>46</v>
      </c>
      <c r="L163" s="4" t="s">
        <v>15</v>
      </c>
      <c r="M163" t="s">
        <v>639</v>
      </c>
      <c r="N163" t="str">
        <f>"""" &amp; _xlfn.TEXTJOIN(""",""",TRUE,Table223[[#This Row],[Categoria1]:[Categoria7]]) &amp; """"</f>
        <v>"Vírgen María","Adviento","Navidad","Pascua","Pentecostés","Final","Nuevo Testamento"</v>
      </c>
      <c r="O163" t="s">
        <v>929</v>
      </c>
      <c r="P163" t="str">
        <f>"""" &amp; _xlfn.TEXTJOIN(""",""",TRUE,Table223[[#This Row],[Categoria]:[Categoria7]]) &amp; """"</f>
        <v>"Precatecumenado","Vírgen María","Adviento","Navidad","Pascua","Pentecostés","Final","Nuevo Testamento"</v>
      </c>
    </row>
    <row r="164" spans="1:16" x14ac:dyDescent="0.25">
      <c r="A164" s="1">
        <v>164</v>
      </c>
      <c r="B164" s="1">
        <v>217</v>
      </c>
      <c r="C164" t="s">
        <v>183</v>
      </c>
      <c r="D164" t="s">
        <v>275</v>
      </c>
      <c r="E164" t="s">
        <v>260</v>
      </c>
      <c r="F164" s="7" t="s">
        <v>29</v>
      </c>
      <c r="G164" s="8" t="s">
        <v>30</v>
      </c>
      <c r="H164" t="s">
        <v>31</v>
      </c>
      <c r="M164" t="s">
        <v>640</v>
      </c>
      <c r="N164" t="str">
        <f>"""" &amp; _xlfn.TEXTJOIN(""",""",TRUE,Table223[[#This Row],[Categoria1]:[Categoria7]]) &amp; """"</f>
        <v>"Adviento","Navidad","Niños"</v>
      </c>
      <c r="O164" t="s">
        <v>930</v>
      </c>
      <c r="P164" t="str">
        <f>"""" &amp; _xlfn.TEXTJOIN(""",""",TRUE,Table223[[#This Row],[Categoria]:[Categoria7]]) &amp; """"</f>
        <v>"Precatecumenado","Adviento","Navidad","Niños"</v>
      </c>
    </row>
    <row r="165" spans="1:16" x14ac:dyDescent="0.25">
      <c r="A165" s="1">
        <v>165</v>
      </c>
      <c r="B165" s="1">
        <v>218</v>
      </c>
      <c r="C165" t="s">
        <v>184</v>
      </c>
      <c r="D165" t="s">
        <v>275</v>
      </c>
      <c r="E165" t="s">
        <v>260</v>
      </c>
      <c r="F165" s="7" t="s">
        <v>29</v>
      </c>
      <c r="G165" s="8" t="s">
        <v>30</v>
      </c>
      <c r="H165" t="s">
        <v>31</v>
      </c>
      <c r="M165" t="s">
        <v>641</v>
      </c>
      <c r="N165" t="str">
        <f>"""" &amp; _xlfn.TEXTJOIN(""",""",TRUE,Table223[[#This Row],[Categoria1]:[Categoria7]]) &amp; """"</f>
        <v>"Adviento","Navidad","Niños"</v>
      </c>
      <c r="O165" t="s">
        <v>931</v>
      </c>
      <c r="P165" t="str">
        <f>"""" &amp; _xlfn.TEXTJOIN(""",""",TRUE,Table223[[#This Row],[Categoria]:[Categoria7]]) &amp; """"</f>
        <v>"Precatecumenado","Adviento","Navidad","Niños"</v>
      </c>
    </row>
    <row r="166" spans="1:16" x14ac:dyDescent="0.25">
      <c r="A166" s="1">
        <v>166</v>
      </c>
      <c r="B166" s="1">
        <v>219</v>
      </c>
      <c r="C166" t="s">
        <v>185</v>
      </c>
      <c r="D166" t="s">
        <v>389</v>
      </c>
      <c r="E166" t="s">
        <v>260</v>
      </c>
      <c r="F166" s="2" t="s">
        <v>12</v>
      </c>
      <c r="G166" s="3" t="s">
        <v>13</v>
      </c>
      <c r="H166" t="s">
        <v>23</v>
      </c>
      <c r="I166" t="s">
        <v>48</v>
      </c>
      <c r="J166" s="6" t="s">
        <v>18</v>
      </c>
      <c r="M166" t="s">
        <v>642</v>
      </c>
      <c r="N166" t="str">
        <f>"""" &amp; _xlfn.TEXTJOIN(""",""",TRUE,Table223[[#This Row],[Categoria1]:[Categoria7]]) &amp; """"</f>
        <v>"Pascua","Pentecostés","Entrada","Comunión","Antiguo Testamento"</v>
      </c>
      <c r="O166" t="s">
        <v>932</v>
      </c>
      <c r="P166" t="str">
        <f>"""" &amp; _xlfn.TEXTJOIN(""",""",TRUE,Table223[[#This Row],[Categoria]:[Categoria7]]) &amp; """"</f>
        <v>"Precatecumenado","Pascua","Pentecostés","Entrada","Comunión","Antiguo Testamento"</v>
      </c>
    </row>
    <row r="167" spans="1:16" x14ac:dyDescent="0.25">
      <c r="A167" s="1">
        <v>167</v>
      </c>
      <c r="B167" s="1">
        <v>220</v>
      </c>
      <c r="C167" t="s">
        <v>186</v>
      </c>
      <c r="D167" t="s">
        <v>390</v>
      </c>
      <c r="E167" t="s">
        <v>260</v>
      </c>
      <c r="F167" s="2" t="s">
        <v>12</v>
      </c>
      <c r="G167" s="3" t="s">
        <v>13</v>
      </c>
      <c r="M167" t="s">
        <v>643</v>
      </c>
      <c r="N167" t="str">
        <f>"""" &amp; _xlfn.TEXTJOIN(""",""",TRUE,Table223[[#This Row],[Categoria1]:[Categoria7]]) &amp; """"</f>
        <v>"Pascua","Pentecostés"</v>
      </c>
      <c r="O167" t="s">
        <v>796</v>
      </c>
      <c r="P167" t="str">
        <f>"""" &amp; _xlfn.TEXTJOIN(""",""",TRUE,Table223[[#This Row],[Categoria]:[Categoria7]]) &amp; """"</f>
        <v>"Precatecumenado","Pascua","Pentecostés"</v>
      </c>
    </row>
    <row r="168" spans="1:16" x14ac:dyDescent="0.25">
      <c r="A168" s="1">
        <v>168</v>
      </c>
      <c r="B168" s="1">
        <v>221</v>
      </c>
      <c r="C168" t="s">
        <v>187</v>
      </c>
      <c r="D168" t="s">
        <v>391</v>
      </c>
      <c r="E168" t="s">
        <v>260</v>
      </c>
      <c r="F168" s="7" t="s">
        <v>29</v>
      </c>
      <c r="G168" s="8" t="s">
        <v>30</v>
      </c>
      <c r="H168" s="4" t="s">
        <v>15</v>
      </c>
      <c r="M168" t="s">
        <v>644</v>
      </c>
      <c r="N168" t="str">
        <f>"""" &amp; _xlfn.TEXTJOIN(""",""",TRUE,Table223[[#This Row],[Categoria1]:[Categoria7]]) &amp; """"</f>
        <v>"Adviento","Navidad","Nuevo Testamento"</v>
      </c>
      <c r="O168" t="s">
        <v>933</v>
      </c>
      <c r="P168" t="str">
        <f>"""" &amp; _xlfn.TEXTJOIN(""",""",TRUE,Table223[[#This Row],[Categoria]:[Categoria7]]) &amp; """"</f>
        <v>"Precatecumenado","Adviento","Navidad","Nuevo Testamento"</v>
      </c>
    </row>
    <row r="169" spans="1:16" x14ac:dyDescent="0.25">
      <c r="A169" s="1">
        <v>169</v>
      </c>
      <c r="B169" s="1">
        <v>222</v>
      </c>
      <c r="C169" t="s">
        <v>188</v>
      </c>
      <c r="D169" t="s">
        <v>385</v>
      </c>
      <c r="E169" t="s">
        <v>260</v>
      </c>
      <c r="F169" s="2" t="s">
        <v>12</v>
      </c>
      <c r="G169" s="3" t="s">
        <v>13</v>
      </c>
      <c r="M169" t="s">
        <v>645</v>
      </c>
      <c r="N169" t="str">
        <f>"""" &amp; _xlfn.TEXTJOIN(""",""",TRUE,Table223[[#This Row],[Categoria1]:[Categoria7]]) &amp; """"</f>
        <v>"Pascua","Pentecostés"</v>
      </c>
      <c r="O169" t="s">
        <v>797</v>
      </c>
      <c r="P169" t="str">
        <f>"""" &amp; _xlfn.TEXTJOIN(""",""",TRUE,Table223[[#This Row],[Categoria]:[Categoria7]]) &amp; """"</f>
        <v>"Precatecumenado","Pascua","Pentecostés"</v>
      </c>
    </row>
    <row r="170" spans="1:16" x14ac:dyDescent="0.25">
      <c r="A170" s="1">
        <v>170</v>
      </c>
      <c r="B170" s="1">
        <v>223</v>
      </c>
      <c r="C170" t="s">
        <v>189</v>
      </c>
      <c r="D170" t="s">
        <v>392</v>
      </c>
      <c r="E170" t="s">
        <v>260</v>
      </c>
      <c r="F170" s="7" t="s">
        <v>29</v>
      </c>
      <c r="G170" s="8" t="s">
        <v>30</v>
      </c>
      <c r="H170" s="4" t="s">
        <v>15</v>
      </c>
      <c r="I170" s="6" t="s">
        <v>18</v>
      </c>
      <c r="M170" t="s">
        <v>646</v>
      </c>
      <c r="N170" t="str">
        <f>"""" &amp; _xlfn.TEXTJOIN(""",""",TRUE,Table223[[#This Row],[Categoria1]:[Categoria7]]) &amp; """"</f>
        <v>"Adviento","Navidad","Nuevo Testamento","Antiguo Testamento"</v>
      </c>
      <c r="O170" t="s">
        <v>934</v>
      </c>
      <c r="P170" t="str">
        <f>"""" &amp; _xlfn.TEXTJOIN(""",""",TRUE,Table223[[#This Row],[Categoria]:[Categoria7]]) &amp; """"</f>
        <v>"Precatecumenado","Adviento","Navidad","Nuevo Testamento","Antiguo Testamento"</v>
      </c>
    </row>
    <row r="171" spans="1:16" x14ac:dyDescent="0.25">
      <c r="A171" s="1">
        <v>171</v>
      </c>
      <c r="B171" s="1">
        <v>224</v>
      </c>
      <c r="C171" t="s">
        <v>190</v>
      </c>
      <c r="D171" t="s">
        <v>393</v>
      </c>
      <c r="E171" t="s">
        <v>260</v>
      </c>
      <c r="F171" s="9" t="s">
        <v>42</v>
      </c>
      <c r="G171" s="7" t="s">
        <v>29</v>
      </c>
      <c r="H171" s="8" t="s">
        <v>30</v>
      </c>
      <c r="M171" t="s">
        <v>647</v>
      </c>
      <c r="N171" t="str">
        <f>"""" &amp; _xlfn.TEXTJOIN(""",""",TRUE,Table223[[#This Row],[Categoria1]:[Categoria7]]) &amp; """"</f>
        <v>"Vírgen María","Adviento","Navidad"</v>
      </c>
      <c r="O171" t="s">
        <v>935</v>
      </c>
      <c r="P171" t="str">
        <f>"""" &amp; _xlfn.TEXTJOIN(""",""",TRUE,Table223[[#This Row],[Categoria]:[Categoria7]]) &amp; """"</f>
        <v>"Precatecumenado","Vírgen María","Adviento","Navidad"</v>
      </c>
    </row>
    <row r="172" spans="1:16" x14ac:dyDescent="0.25">
      <c r="A172" s="1">
        <v>172</v>
      </c>
      <c r="B172" s="1">
        <v>225</v>
      </c>
      <c r="C172" t="s">
        <v>191</v>
      </c>
      <c r="D172" t="s">
        <v>394</v>
      </c>
      <c r="E172" t="s">
        <v>260</v>
      </c>
      <c r="F172" s="7" t="s">
        <v>29</v>
      </c>
      <c r="G172" s="8" t="s">
        <v>30</v>
      </c>
      <c r="H172" s="4" t="s">
        <v>15</v>
      </c>
      <c r="M172" t="s">
        <v>648</v>
      </c>
      <c r="N172" t="str">
        <f>"""" &amp; _xlfn.TEXTJOIN(""",""",TRUE,Table223[[#This Row],[Categoria1]:[Categoria7]]) &amp; """"</f>
        <v>"Adviento","Navidad","Nuevo Testamento"</v>
      </c>
      <c r="O172" t="s">
        <v>936</v>
      </c>
      <c r="P172" t="str">
        <f>"""" &amp; _xlfn.TEXTJOIN(""",""",TRUE,Table223[[#This Row],[Categoria]:[Categoria7]]) &amp; """"</f>
        <v>"Precatecumenado","Adviento","Navidad","Nuevo Testamento"</v>
      </c>
    </row>
    <row r="173" spans="1:16" x14ac:dyDescent="0.25">
      <c r="A173" s="1">
        <v>173</v>
      </c>
      <c r="B173" s="1">
        <v>226</v>
      </c>
      <c r="C173" t="s">
        <v>192</v>
      </c>
      <c r="D173" t="s">
        <v>395</v>
      </c>
      <c r="E173" t="s">
        <v>260</v>
      </c>
      <c r="F173" s="4" t="s">
        <v>15</v>
      </c>
      <c r="M173" t="s">
        <v>649</v>
      </c>
      <c r="N173" t="str">
        <f>"""" &amp; _xlfn.TEXTJOIN(""",""",TRUE,Table223[[#This Row],[Categoria1]:[Categoria7]]) &amp; """"</f>
        <v>"Nuevo Testamento"</v>
      </c>
      <c r="O173" t="s">
        <v>937</v>
      </c>
      <c r="P173" t="str">
        <f>"""" &amp; _xlfn.TEXTJOIN(""",""",TRUE,Table223[[#This Row],[Categoria]:[Categoria7]]) &amp; """"</f>
        <v>"Precatecumenado","Nuevo Testamento"</v>
      </c>
    </row>
    <row r="174" spans="1:16" x14ac:dyDescent="0.25">
      <c r="A174" s="1">
        <v>174</v>
      </c>
      <c r="B174" s="1">
        <v>227</v>
      </c>
      <c r="C174" t="s">
        <v>193</v>
      </c>
      <c r="D174" t="s">
        <v>275</v>
      </c>
      <c r="E174" t="s">
        <v>260</v>
      </c>
      <c r="F174" s="7" t="s">
        <v>29</v>
      </c>
      <c r="G174" s="8" t="s">
        <v>30</v>
      </c>
      <c r="H174" t="s">
        <v>31</v>
      </c>
      <c r="M174" t="s">
        <v>650</v>
      </c>
      <c r="N174" t="str">
        <f>"""" &amp; _xlfn.TEXTJOIN(""",""",TRUE,Table223[[#This Row],[Categoria1]:[Categoria7]]) &amp; """"</f>
        <v>"Adviento","Navidad","Niños"</v>
      </c>
      <c r="O174" t="s">
        <v>938</v>
      </c>
      <c r="P174" t="str">
        <f>"""" &amp; _xlfn.TEXTJOIN(""",""",TRUE,Table223[[#This Row],[Categoria]:[Categoria7]]) &amp; """"</f>
        <v>"Precatecumenado","Adviento","Navidad","Niños"</v>
      </c>
    </row>
    <row r="175" spans="1:16" x14ac:dyDescent="0.25">
      <c r="A175" s="1">
        <v>175</v>
      </c>
      <c r="B175" s="1">
        <v>228</v>
      </c>
      <c r="C175" t="s">
        <v>194</v>
      </c>
      <c r="D175" t="s">
        <v>396</v>
      </c>
      <c r="E175" t="s">
        <v>260</v>
      </c>
      <c r="F175" s="5" t="s">
        <v>17</v>
      </c>
      <c r="G175" s="5" t="s">
        <v>210</v>
      </c>
      <c r="H175" s="6" t="s">
        <v>18</v>
      </c>
      <c r="M175" t="s">
        <v>651</v>
      </c>
      <c r="N175" t="str">
        <f>"""" &amp; _xlfn.TEXTJOIN(""",""",TRUE,Table223[[#This Row],[Categoria1]:[Categoria7]]) &amp; """"</f>
        <v>"Cuaresma","Penitencial","Antiguo Testamento"</v>
      </c>
      <c r="O175" t="s">
        <v>939</v>
      </c>
      <c r="P175" t="str">
        <f>"""" &amp; _xlfn.TEXTJOIN(""",""",TRUE,Table223[[#This Row],[Categoria]:[Categoria7]]) &amp; """"</f>
        <v>"Precatecumenado","Cuaresma","Penitencial","Antiguo Testamento"</v>
      </c>
    </row>
    <row r="176" spans="1:16" x14ac:dyDescent="0.25">
      <c r="A176" s="1">
        <v>176</v>
      </c>
      <c r="B176" s="1">
        <v>229</v>
      </c>
      <c r="C176" t="s">
        <v>195</v>
      </c>
      <c r="D176" t="s">
        <v>473</v>
      </c>
      <c r="E176" t="s">
        <v>260</v>
      </c>
      <c r="F176" t="s">
        <v>23</v>
      </c>
      <c r="G176" s="6" t="s">
        <v>18</v>
      </c>
      <c r="M176" t="s">
        <v>652</v>
      </c>
      <c r="N176" t="str">
        <f>"""" &amp; _xlfn.TEXTJOIN(""",""",TRUE,Table223[[#This Row],[Categoria1]:[Categoria7]]) &amp; """"</f>
        <v>"Entrada","Antiguo Testamento"</v>
      </c>
      <c r="O176" t="s">
        <v>798</v>
      </c>
      <c r="P176" t="str">
        <f>"""" &amp; _xlfn.TEXTJOIN(""",""",TRUE,Table223[[#This Row],[Categoria]:[Categoria7]]) &amp; """"</f>
        <v>"Precatecumenado","Entrada","Antiguo Testamento"</v>
      </c>
    </row>
    <row r="177" spans="1:16" x14ac:dyDescent="0.25">
      <c r="A177" s="1">
        <v>177</v>
      </c>
      <c r="B177" s="1">
        <v>230</v>
      </c>
      <c r="C177" t="s">
        <v>196</v>
      </c>
      <c r="D177" t="s">
        <v>397</v>
      </c>
      <c r="E177" t="s">
        <v>260</v>
      </c>
      <c r="F177" t="s">
        <v>23</v>
      </c>
      <c r="G177" t="s">
        <v>46</v>
      </c>
      <c r="H177" s="6" t="s">
        <v>18</v>
      </c>
      <c r="M177" t="s">
        <v>653</v>
      </c>
      <c r="N177" t="str">
        <f>"""" &amp; _xlfn.TEXTJOIN(""",""",TRUE,Table223[[#This Row],[Categoria1]:[Categoria7]]) &amp; """"</f>
        <v>"Entrada","Final","Antiguo Testamento"</v>
      </c>
      <c r="O177" t="s">
        <v>940</v>
      </c>
      <c r="P177" t="str">
        <f>"""" &amp; _xlfn.TEXTJOIN(""",""",TRUE,Table223[[#This Row],[Categoria]:[Categoria7]]) &amp; """"</f>
        <v>"Precatecumenado","Entrada","Final","Antiguo Testamento"</v>
      </c>
    </row>
    <row r="178" spans="1:16" x14ac:dyDescent="0.25">
      <c r="A178" s="1">
        <v>178</v>
      </c>
      <c r="B178" s="1">
        <v>231</v>
      </c>
      <c r="C178" t="s">
        <v>197</v>
      </c>
      <c r="D178" t="s">
        <v>398</v>
      </c>
      <c r="E178" t="s">
        <v>260</v>
      </c>
      <c r="F178" s="5" t="s">
        <v>17</v>
      </c>
      <c r="G178" s="5" t="s">
        <v>210</v>
      </c>
      <c r="H178" t="s">
        <v>23</v>
      </c>
      <c r="I178" s="4" t="s">
        <v>15</v>
      </c>
      <c r="M178" t="s">
        <v>654</v>
      </c>
      <c r="N178" t="str">
        <f>"""" &amp; _xlfn.TEXTJOIN(""",""",TRUE,Table223[[#This Row],[Categoria1]:[Categoria7]]) &amp; """"</f>
        <v>"Cuaresma","Penitencial","Entrada","Nuevo Testamento"</v>
      </c>
      <c r="O178" t="s">
        <v>941</v>
      </c>
      <c r="P178" t="str">
        <f>"""" &amp; _xlfn.TEXTJOIN(""",""",TRUE,Table223[[#This Row],[Categoria]:[Categoria7]]) &amp; """"</f>
        <v>"Precatecumenado","Cuaresma","Penitencial","Entrada","Nuevo Testamento"</v>
      </c>
    </row>
    <row r="179" spans="1:16" x14ac:dyDescent="0.25">
      <c r="A179" s="10">
        <v>179</v>
      </c>
      <c r="B179" s="1">
        <v>10</v>
      </c>
      <c r="C179" s="11" t="s">
        <v>198</v>
      </c>
      <c r="D179" s="11" t="s">
        <v>399</v>
      </c>
      <c r="E179" s="11" t="s">
        <v>966</v>
      </c>
      <c r="F179" s="5"/>
      <c r="H179" s="4"/>
      <c r="M179" t="s">
        <v>655</v>
      </c>
      <c r="N179" t="str">
        <f>"""" &amp; _xlfn.TEXTJOIN(""",""",TRUE,Table223[[#This Row],[Categoria1]:[Categoria7]]) &amp; """"</f>
        <v>""</v>
      </c>
      <c r="O179" t="s">
        <v>718</v>
      </c>
      <c r="P179" t="str">
        <f>"""" &amp; _xlfn.TEXTJOIN(""",""",TRUE,Table223[[#This Row],[Categoria]:[Categoria7]]) &amp; """"</f>
        <v>"Liturgia"</v>
      </c>
    </row>
    <row r="180" spans="1:16" x14ac:dyDescent="0.25">
      <c r="A180" s="12">
        <v>180</v>
      </c>
      <c r="B180" s="1">
        <v>16</v>
      </c>
      <c r="C180" s="13" t="s">
        <v>199</v>
      </c>
      <c r="D180" s="13" t="s">
        <v>400</v>
      </c>
      <c r="E180" s="13" t="s">
        <v>966</v>
      </c>
      <c r="F180" s="5"/>
      <c r="H180" s="4"/>
      <c r="M180" t="s">
        <v>656</v>
      </c>
      <c r="N180" t="str">
        <f>"""" &amp; _xlfn.TEXTJOIN(""",""",TRUE,Table223[[#This Row],[Categoria1]:[Categoria7]]) &amp; """"</f>
        <v>""</v>
      </c>
      <c r="O180" t="s">
        <v>803</v>
      </c>
      <c r="P180" t="str">
        <f>"""" &amp; _xlfn.TEXTJOIN(""",""",TRUE,Table223[[#This Row],[Categoria]:[Categoria7]]) &amp; """"</f>
        <v>"Liturgia"</v>
      </c>
    </row>
    <row r="181" spans="1:16" x14ac:dyDescent="0.25">
      <c r="A181" s="10">
        <v>181</v>
      </c>
      <c r="B181" s="1">
        <v>17</v>
      </c>
      <c r="C181" s="11" t="s">
        <v>200</v>
      </c>
      <c r="D181" s="11" t="s">
        <v>401</v>
      </c>
      <c r="E181" s="11" t="s">
        <v>966</v>
      </c>
      <c r="F181" s="2" t="s">
        <v>12</v>
      </c>
      <c r="H181" s="4"/>
      <c r="M181" t="s">
        <v>657</v>
      </c>
      <c r="N181" t="str">
        <f>"""" &amp; _xlfn.TEXTJOIN(""",""",TRUE,Table223[[#This Row],[Categoria1]:[Categoria7]]) &amp; """"</f>
        <v>"Pascua"</v>
      </c>
      <c r="O181" t="s">
        <v>723</v>
      </c>
      <c r="P181" t="str">
        <f>"""" &amp; _xlfn.TEXTJOIN(""",""",TRUE,Table223[[#This Row],[Categoria]:[Categoria7]]) &amp; """"</f>
        <v>"Liturgia","Pascua"</v>
      </c>
    </row>
    <row r="182" spans="1:16" x14ac:dyDescent="0.25">
      <c r="A182" s="12">
        <v>182</v>
      </c>
      <c r="B182" s="1">
        <v>24</v>
      </c>
      <c r="C182" s="13" t="s">
        <v>201</v>
      </c>
      <c r="D182" s="13" t="s">
        <v>402</v>
      </c>
      <c r="E182" s="13" t="s">
        <v>966</v>
      </c>
      <c r="F182" s="5"/>
      <c r="H182" s="4"/>
      <c r="M182" t="s">
        <v>658</v>
      </c>
      <c r="N182" t="str">
        <f>"""" &amp; _xlfn.TEXTJOIN(""",""",TRUE,Table223[[#This Row],[Categoria1]:[Categoria7]]) &amp; """"</f>
        <v>""</v>
      </c>
      <c r="O182" t="s">
        <v>804</v>
      </c>
      <c r="P182" t="str">
        <f>"""" &amp; _xlfn.TEXTJOIN(""",""",TRUE,Table223[[#This Row],[Categoria]:[Categoria7]]) &amp; """"</f>
        <v>"Liturgia"</v>
      </c>
    </row>
    <row r="183" spans="1:16" x14ac:dyDescent="0.25">
      <c r="A183" s="10">
        <v>183</v>
      </c>
      <c r="B183" s="1">
        <v>33</v>
      </c>
      <c r="C183" s="11" t="s">
        <v>202</v>
      </c>
      <c r="D183" s="11" t="s">
        <v>403</v>
      </c>
      <c r="E183" s="11" t="s">
        <v>966</v>
      </c>
      <c r="F183" s="5"/>
      <c r="H183" s="4"/>
      <c r="M183" t="s">
        <v>659</v>
      </c>
      <c r="N183" t="str">
        <f>"""" &amp; _xlfn.TEXTJOIN(""",""",TRUE,Table223[[#This Row],[Categoria1]:[Categoria7]]) &amp; """"</f>
        <v>""</v>
      </c>
      <c r="O183" t="s">
        <v>735</v>
      </c>
      <c r="P183" t="str">
        <f>"""" &amp; _xlfn.TEXTJOIN(""",""",TRUE,Table223[[#This Row],[Categoria]:[Categoria7]]) &amp; """"</f>
        <v>"Liturgia"</v>
      </c>
    </row>
    <row r="184" spans="1:16" x14ac:dyDescent="0.25">
      <c r="A184" s="12">
        <v>185</v>
      </c>
      <c r="B184" s="1">
        <v>44</v>
      </c>
      <c r="C184" s="13" t="s">
        <v>203</v>
      </c>
      <c r="D184" s="13" t="s">
        <v>404</v>
      </c>
      <c r="E184" s="13" t="s">
        <v>966</v>
      </c>
      <c r="F184" s="5"/>
      <c r="H184" s="4"/>
      <c r="M184" t="s">
        <v>660</v>
      </c>
      <c r="N184" t="str">
        <f>"""" &amp; _xlfn.TEXTJOIN(""",""",TRUE,Table223[[#This Row],[Categoria1]:[Categoria7]]) &amp; """"</f>
        <v>""</v>
      </c>
      <c r="O184" t="s">
        <v>815</v>
      </c>
      <c r="P184" t="str">
        <f>"""" &amp; _xlfn.TEXTJOIN(""",""",TRUE,Table223[[#This Row],[Categoria]:[Categoria7]]) &amp; """"</f>
        <v>"Liturgia"</v>
      </c>
    </row>
    <row r="185" spans="1:16" x14ac:dyDescent="0.25">
      <c r="A185" s="10">
        <v>186</v>
      </c>
      <c r="B185" s="1">
        <v>53</v>
      </c>
      <c r="C185" s="11" t="s">
        <v>204</v>
      </c>
      <c r="D185" s="11" t="s">
        <v>405</v>
      </c>
      <c r="E185" s="11" t="s">
        <v>966</v>
      </c>
      <c r="F185" s="5"/>
      <c r="H185" s="4"/>
      <c r="M185" t="s">
        <v>661</v>
      </c>
      <c r="N185" t="str">
        <f>"""" &amp; _xlfn.TEXTJOIN(""",""",TRUE,Table223[[#This Row],[Categoria1]:[Categoria7]]) &amp; """"</f>
        <v>""</v>
      </c>
      <c r="O185" t="s">
        <v>742</v>
      </c>
      <c r="P185" t="str">
        <f>"""" &amp; _xlfn.TEXTJOIN(""",""",TRUE,Table223[[#This Row],[Categoria]:[Categoria7]]) &amp; """"</f>
        <v>"Liturgia"</v>
      </c>
    </row>
    <row r="186" spans="1:16" x14ac:dyDescent="0.25">
      <c r="A186" s="12">
        <v>187</v>
      </c>
      <c r="B186" s="1">
        <v>54</v>
      </c>
      <c r="C186" s="13" t="s">
        <v>205</v>
      </c>
      <c r="D186" s="13" t="s">
        <v>406</v>
      </c>
      <c r="E186" s="13" t="s">
        <v>966</v>
      </c>
      <c r="F186" s="5"/>
      <c r="H186" s="4"/>
      <c r="M186" t="s">
        <v>662</v>
      </c>
      <c r="N186" t="str">
        <f>"""" &amp; _xlfn.TEXTJOIN(""",""",TRUE,Table223[[#This Row],[Categoria1]:[Categoria7]]) &amp; """"</f>
        <v>""</v>
      </c>
      <c r="O186" t="s">
        <v>743</v>
      </c>
      <c r="P186" t="str">
        <f>"""" &amp; _xlfn.TEXTJOIN(""",""",TRUE,Table223[[#This Row],[Categoria]:[Categoria7]]) &amp; """"</f>
        <v>"Liturgia"</v>
      </c>
    </row>
    <row r="187" spans="1:16" x14ac:dyDescent="0.25">
      <c r="A187" s="10">
        <v>188</v>
      </c>
      <c r="B187" s="1">
        <v>93</v>
      </c>
      <c r="C187" s="11" t="s">
        <v>206</v>
      </c>
      <c r="D187" s="11" t="s">
        <v>407</v>
      </c>
      <c r="E187" s="11" t="s">
        <v>966</v>
      </c>
      <c r="F187" s="5" t="s">
        <v>30</v>
      </c>
      <c r="G187" t="s">
        <v>207</v>
      </c>
      <c r="H187" s="4" t="s">
        <v>12</v>
      </c>
      <c r="M187" t="s">
        <v>663</v>
      </c>
      <c r="N187" t="str">
        <f>"""" &amp; _xlfn.TEXTJOIN(""",""",TRUE,Table223[[#This Row],[Categoria1]:[Categoria7]]) &amp; """"</f>
        <v>"Navidad","Orinario","Pascua"</v>
      </c>
      <c r="O187" t="s">
        <v>756</v>
      </c>
      <c r="P187" t="str">
        <f>"""" &amp; _xlfn.TEXTJOIN(""",""",TRUE,Table223[[#This Row],[Categoria]:[Categoria7]]) &amp; """"</f>
        <v>"Liturgia","Navidad","Orinario","Pascua"</v>
      </c>
    </row>
    <row r="188" spans="1:16" x14ac:dyDescent="0.25">
      <c r="A188" s="12">
        <v>189</v>
      </c>
      <c r="B188" s="1">
        <v>126</v>
      </c>
      <c r="C188" s="13" t="s">
        <v>208</v>
      </c>
      <c r="D188" s="13" t="s">
        <v>403</v>
      </c>
      <c r="E188" s="13" t="s">
        <v>966</v>
      </c>
      <c r="F188" s="5"/>
      <c r="H188" s="4"/>
      <c r="M188" t="s">
        <v>664</v>
      </c>
      <c r="N188" t="str">
        <f>"""" &amp; _xlfn.TEXTJOIN(""",""",TRUE,Table223[[#This Row],[Categoria1]:[Categoria7]]) &amp; """"</f>
        <v>""</v>
      </c>
      <c r="O188" t="s">
        <v>867</v>
      </c>
      <c r="P188" t="str">
        <f>"""" &amp; _xlfn.TEXTJOIN(""",""",TRUE,Table223[[#This Row],[Categoria]:[Categoria7]]) &amp; """"</f>
        <v>"Liturgia"</v>
      </c>
    </row>
    <row r="189" spans="1:16" x14ac:dyDescent="0.25">
      <c r="A189" s="10">
        <v>191</v>
      </c>
      <c r="B189" s="1">
        <v>127</v>
      </c>
      <c r="C189" s="11" t="s">
        <v>209</v>
      </c>
      <c r="D189" s="11" t="s">
        <v>408</v>
      </c>
      <c r="E189" s="11" t="s">
        <v>966</v>
      </c>
      <c r="F189" s="5" t="s">
        <v>210</v>
      </c>
      <c r="H189" s="4"/>
      <c r="M189" t="s">
        <v>665</v>
      </c>
      <c r="N189" t="str">
        <f>"""" &amp; _xlfn.TEXTJOIN(""",""",TRUE,Table223[[#This Row],[Categoria1]:[Categoria7]]) &amp; """"</f>
        <v>"Penitencial"</v>
      </c>
      <c r="O189" t="s">
        <v>868</v>
      </c>
      <c r="P189" t="str">
        <f>"""" &amp; _xlfn.TEXTJOIN(""",""",TRUE,Table223[[#This Row],[Categoria]:[Categoria7]]) &amp; """"</f>
        <v>"Liturgia","Penitencial"</v>
      </c>
    </row>
    <row r="190" spans="1:16" x14ac:dyDescent="0.25">
      <c r="A190" s="12">
        <v>192</v>
      </c>
      <c r="B190" s="1">
        <v>128</v>
      </c>
      <c r="C190" s="13" t="s">
        <v>962</v>
      </c>
      <c r="D190" s="13" t="s">
        <v>409</v>
      </c>
      <c r="E190" s="13" t="s">
        <v>966</v>
      </c>
      <c r="F190" s="5" t="s">
        <v>210</v>
      </c>
      <c r="H190" s="4"/>
      <c r="M190" t="s">
        <v>963</v>
      </c>
      <c r="N190" t="str">
        <f>"""" &amp; _xlfn.TEXTJOIN(""",""",TRUE,Table223[[#This Row],[Categoria1]:[Categoria7]]) &amp; """"</f>
        <v>"Penitencial"</v>
      </c>
      <c r="O190" t="s">
        <v>964</v>
      </c>
      <c r="P190" t="str">
        <f>"""" &amp; _xlfn.TEXTJOIN(""",""",TRUE,Table223[[#This Row],[Categoria]:[Categoria7]]) &amp; """"</f>
        <v>"Liturgia","Penitencial"</v>
      </c>
    </row>
    <row r="191" spans="1:16" x14ac:dyDescent="0.25">
      <c r="A191" s="10">
        <v>193</v>
      </c>
      <c r="B191" s="1">
        <v>159</v>
      </c>
      <c r="C191" s="11" t="s">
        <v>211</v>
      </c>
      <c r="D191" s="11" t="s">
        <v>410</v>
      </c>
      <c r="E191" s="11" t="s">
        <v>966</v>
      </c>
      <c r="F191" s="5"/>
      <c r="H191" s="4"/>
      <c r="M191" t="s">
        <v>666</v>
      </c>
      <c r="N191" t="str">
        <f>"""" &amp; _xlfn.TEXTJOIN(""",""",TRUE,Table223[[#This Row],[Categoria1]:[Categoria7]]) &amp; """"</f>
        <v>""</v>
      </c>
      <c r="O191" t="s">
        <v>778</v>
      </c>
      <c r="P191" t="str">
        <f>"""" &amp; _xlfn.TEXTJOIN(""",""",TRUE,Table223[[#This Row],[Categoria]:[Categoria7]]) &amp; """"</f>
        <v>"Liturgia"</v>
      </c>
    </row>
    <row r="192" spans="1:16" x14ac:dyDescent="0.25">
      <c r="A192" s="12">
        <v>194</v>
      </c>
      <c r="B192" s="1">
        <v>162</v>
      </c>
      <c r="C192" s="13" t="s">
        <v>212</v>
      </c>
      <c r="D192" s="13" t="s">
        <v>411</v>
      </c>
      <c r="E192" s="13" t="s">
        <v>966</v>
      </c>
      <c r="F192" s="5"/>
      <c r="H192" s="4"/>
      <c r="M192" t="s">
        <v>667</v>
      </c>
      <c r="N192" t="str">
        <f>"""" &amp; _xlfn.TEXTJOIN(""",""",TRUE,Table223[[#This Row],[Categoria1]:[Categoria7]]) &amp; """"</f>
        <v>""</v>
      </c>
      <c r="O192" t="s">
        <v>892</v>
      </c>
      <c r="P192" t="str">
        <f>"""" &amp; _xlfn.TEXTJOIN(""",""",TRUE,Table223[[#This Row],[Categoria]:[Categoria7]]) &amp; """"</f>
        <v>"Liturgia"</v>
      </c>
    </row>
    <row r="193" spans="1:16" x14ac:dyDescent="0.25">
      <c r="A193" s="10">
        <v>197</v>
      </c>
      <c r="B193" s="1">
        <v>163</v>
      </c>
      <c r="C193" s="11" t="s">
        <v>213</v>
      </c>
      <c r="D193" s="11" t="s">
        <v>412</v>
      </c>
      <c r="E193" s="11" t="s">
        <v>966</v>
      </c>
      <c r="F193" s="5"/>
      <c r="H193" s="4"/>
      <c r="M193" t="s">
        <v>668</v>
      </c>
      <c r="N193" t="str">
        <f>"""" &amp; _xlfn.TEXTJOIN(""",""",TRUE,Table223[[#This Row],[Categoria1]:[Categoria7]]) &amp; """"</f>
        <v>""</v>
      </c>
      <c r="O193" t="s">
        <v>893</v>
      </c>
      <c r="P193" t="str">
        <f>"""" &amp; _xlfn.TEXTJOIN(""",""",TRUE,Table223[[#This Row],[Categoria]:[Categoria7]]) &amp; """"</f>
        <v>"Liturgia"</v>
      </c>
    </row>
    <row r="194" spans="1:16" x14ac:dyDescent="0.25">
      <c r="A194" s="12">
        <v>200</v>
      </c>
      <c r="B194" s="1">
        <v>164</v>
      </c>
      <c r="C194" s="13" t="s">
        <v>214</v>
      </c>
      <c r="D194" s="13" t="s">
        <v>413</v>
      </c>
      <c r="E194" s="13" t="s">
        <v>966</v>
      </c>
      <c r="F194" s="5"/>
      <c r="H194" s="4"/>
      <c r="M194" t="s">
        <v>669</v>
      </c>
      <c r="N194" t="str">
        <f>"""" &amp; _xlfn.TEXTJOIN(""",""",TRUE,Table223[[#This Row],[Categoria1]:[Categoria7]]) &amp; """"</f>
        <v>""</v>
      </c>
      <c r="O194" t="s">
        <v>894</v>
      </c>
      <c r="P194" t="str">
        <f>"""" &amp; _xlfn.TEXTJOIN(""",""",TRUE,Table223[[#This Row],[Categoria]:[Categoria7]]) &amp; """"</f>
        <v>"Liturgia"</v>
      </c>
    </row>
    <row r="195" spans="1:16" x14ac:dyDescent="0.25">
      <c r="A195" s="10">
        <v>204</v>
      </c>
      <c r="B195" s="1">
        <v>169</v>
      </c>
      <c r="C195" s="11" t="s">
        <v>215</v>
      </c>
      <c r="D195" s="11" t="s">
        <v>414</v>
      </c>
      <c r="E195" s="11" t="s">
        <v>966</v>
      </c>
      <c r="F195" s="5" t="s">
        <v>29</v>
      </c>
      <c r="G195" t="s">
        <v>30</v>
      </c>
      <c r="H195" s="4"/>
      <c r="M195" t="s">
        <v>670</v>
      </c>
      <c r="N195" t="str">
        <f>"""" &amp; _xlfn.TEXTJOIN(""",""",TRUE,Table223[[#This Row],[Categoria1]:[Categoria7]]) &amp; """"</f>
        <v>"Adviento","Navidad"</v>
      </c>
      <c r="O195" t="s">
        <v>898</v>
      </c>
      <c r="P195" t="str">
        <f>"""" &amp; _xlfn.TEXTJOIN(""",""",TRUE,Table223[[#This Row],[Categoria]:[Categoria7]]) &amp; """"</f>
        <v>"Liturgia","Adviento","Navidad"</v>
      </c>
    </row>
    <row r="196" spans="1:16" x14ac:dyDescent="0.25">
      <c r="A196" s="12">
        <v>205</v>
      </c>
      <c r="B196" s="1">
        <v>170</v>
      </c>
      <c r="C196" s="13" t="s">
        <v>216</v>
      </c>
      <c r="D196" s="13" t="s">
        <v>415</v>
      </c>
      <c r="E196" s="13" t="s">
        <v>966</v>
      </c>
      <c r="F196" s="5" t="s">
        <v>12</v>
      </c>
      <c r="H196" s="4"/>
      <c r="M196" t="s">
        <v>671</v>
      </c>
      <c r="N196" t="str">
        <f>"""" &amp; _xlfn.TEXTJOIN(""",""",TRUE,Table223[[#This Row],[Categoria1]:[Categoria7]]) &amp; """"</f>
        <v>"Pascua"</v>
      </c>
      <c r="O196" t="s">
        <v>899</v>
      </c>
      <c r="P196" t="str">
        <f>"""" &amp; _xlfn.TEXTJOIN(""",""",TRUE,Table223[[#This Row],[Categoria]:[Categoria7]]) &amp; """"</f>
        <v>"Liturgia","Pascua"</v>
      </c>
    </row>
    <row r="197" spans="1:16" x14ac:dyDescent="0.25">
      <c r="A197" s="10">
        <v>206</v>
      </c>
      <c r="B197" s="1">
        <v>171</v>
      </c>
      <c r="C197" s="11" t="s">
        <v>217</v>
      </c>
      <c r="D197" s="11" t="s">
        <v>416</v>
      </c>
      <c r="E197" s="11" t="s">
        <v>966</v>
      </c>
      <c r="F197" s="5" t="s">
        <v>12</v>
      </c>
      <c r="H197" s="4"/>
      <c r="M197" t="s">
        <v>672</v>
      </c>
      <c r="N197" t="str">
        <f>"""" &amp; _xlfn.TEXTJOIN(""",""",TRUE,Table223[[#This Row],[Categoria1]:[Categoria7]]) &amp; """"</f>
        <v>"Pascua"</v>
      </c>
      <c r="O197" t="s">
        <v>780</v>
      </c>
      <c r="P197" t="str">
        <f>"""" &amp; _xlfn.TEXTJOIN(""",""",TRUE,Table223[[#This Row],[Categoria]:[Categoria7]]) &amp; """"</f>
        <v>"Liturgia","Pascua"</v>
      </c>
    </row>
    <row r="198" spans="1:16" x14ac:dyDescent="0.25">
      <c r="A198" s="12">
        <v>208</v>
      </c>
      <c r="B198" s="1">
        <v>180</v>
      </c>
      <c r="C198" s="13" t="s">
        <v>218</v>
      </c>
      <c r="D198" s="13" t="s">
        <v>417</v>
      </c>
      <c r="E198" s="13" t="s">
        <v>966</v>
      </c>
      <c r="F198" s="5"/>
      <c r="H198" s="4"/>
      <c r="M198" t="s">
        <v>673</v>
      </c>
      <c r="N198" t="str">
        <f>"""" &amp; _xlfn.TEXTJOIN(""",""",TRUE,Table223[[#This Row],[Categoria1]:[Categoria7]]) &amp; """"</f>
        <v>""</v>
      </c>
      <c r="O198" t="s">
        <v>908</v>
      </c>
      <c r="P198" t="str">
        <f>"""" &amp; _xlfn.TEXTJOIN(""",""",TRUE,Table223[[#This Row],[Categoria]:[Categoria7]]) &amp; """"</f>
        <v>"Liturgia"</v>
      </c>
    </row>
    <row r="199" spans="1:16" x14ac:dyDescent="0.25">
      <c r="A199" s="10">
        <v>209</v>
      </c>
      <c r="B199" s="1">
        <v>181</v>
      </c>
      <c r="C199" s="11" t="s">
        <v>219</v>
      </c>
      <c r="D199" s="11" t="s">
        <v>418</v>
      </c>
      <c r="E199" s="11" t="s">
        <v>966</v>
      </c>
      <c r="F199" s="5"/>
      <c r="H199" s="4"/>
      <c r="M199" t="s">
        <v>674</v>
      </c>
      <c r="N199" t="str">
        <f>"""" &amp; _xlfn.TEXTJOIN(""",""",TRUE,Table223[[#This Row],[Categoria1]:[Categoria7]]) &amp; """"</f>
        <v>""</v>
      </c>
      <c r="O199" t="s">
        <v>781</v>
      </c>
      <c r="P199" t="str">
        <f>"""" &amp; _xlfn.TEXTJOIN(""",""",TRUE,Table223[[#This Row],[Categoria]:[Categoria7]]) &amp; """"</f>
        <v>"Liturgia"</v>
      </c>
    </row>
    <row r="200" spans="1:16" x14ac:dyDescent="0.25">
      <c r="A200" s="12">
        <v>210</v>
      </c>
      <c r="B200" s="1">
        <v>182</v>
      </c>
      <c r="C200" s="13" t="s">
        <v>220</v>
      </c>
      <c r="D200" s="13" t="s">
        <v>400</v>
      </c>
      <c r="E200" s="13" t="s">
        <v>966</v>
      </c>
      <c r="F200" s="5"/>
      <c r="H200" s="4"/>
      <c r="M200" t="s">
        <v>675</v>
      </c>
      <c r="N200" t="str">
        <f>"""" &amp; _xlfn.TEXTJOIN(""",""",TRUE,Table223[[#This Row],[Categoria1]:[Categoria7]]) &amp; """"</f>
        <v>""</v>
      </c>
      <c r="O200" t="s">
        <v>909</v>
      </c>
      <c r="P200" t="str">
        <f>"""" &amp; _xlfn.TEXTJOIN(""",""",TRUE,Table223[[#This Row],[Categoria]:[Categoria7]]) &amp; """"</f>
        <v>"Liturgia"</v>
      </c>
    </row>
    <row r="201" spans="1:16" x14ac:dyDescent="0.25">
      <c r="A201" s="10">
        <v>211</v>
      </c>
      <c r="B201" s="1">
        <v>183</v>
      </c>
      <c r="C201" s="11" t="s">
        <v>221</v>
      </c>
      <c r="D201" s="11" t="s">
        <v>419</v>
      </c>
      <c r="E201" s="11" t="s">
        <v>966</v>
      </c>
      <c r="F201" s="5"/>
      <c r="H201" s="4"/>
      <c r="M201" t="s">
        <v>676</v>
      </c>
      <c r="N201" t="str">
        <f>"""" &amp; _xlfn.TEXTJOIN(""",""",TRUE,Table223[[#This Row],[Categoria1]:[Categoria7]]) &amp; """"</f>
        <v>""</v>
      </c>
      <c r="O201" t="s">
        <v>782</v>
      </c>
      <c r="P201" t="str">
        <f>"""" &amp; _xlfn.TEXTJOIN(""",""",TRUE,Table223[[#This Row],[Categoria]:[Categoria7]]) &amp; """"</f>
        <v>"Liturgia"</v>
      </c>
    </row>
    <row r="202" spans="1:16" x14ac:dyDescent="0.25">
      <c r="A202" s="12">
        <v>212</v>
      </c>
      <c r="B202" s="1">
        <v>184</v>
      </c>
      <c r="C202" s="13" t="s">
        <v>222</v>
      </c>
      <c r="D202" s="13" t="s">
        <v>420</v>
      </c>
      <c r="E202" s="13" t="s">
        <v>966</v>
      </c>
      <c r="F202" s="5"/>
      <c r="H202" s="4"/>
      <c r="M202" t="s">
        <v>677</v>
      </c>
      <c r="N202" t="str">
        <f>"""" &amp; _xlfn.TEXTJOIN(""",""",TRUE,Table223[[#This Row],[Categoria1]:[Categoria7]]) &amp; """"</f>
        <v>""</v>
      </c>
      <c r="O202" t="s">
        <v>783</v>
      </c>
      <c r="P202" t="str">
        <f>"""" &amp; _xlfn.TEXTJOIN(""",""",TRUE,Table223[[#This Row],[Categoria]:[Categoria7]]) &amp; """"</f>
        <v>"Liturgia"</v>
      </c>
    </row>
    <row r="203" spans="1:16" x14ac:dyDescent="0.25">
      <c r="A203" s="10">
        <v>214</v>
      </c>
      <c r="B203" s="1">
        <v>190</v>
      </c>
      <c r="C203" s="11" t="s">
        <v>223</v>
      </c>
      <c r="D203" s="11" t="s">
        <v>421</v>
      </c>
      <c r="E203" s="11" t="s">
        <v>966</v>
      </c>
      <c r="F203" s="5"/>
      <c r="H203" s="4"/>
      <c r="M203" t="s">
        <v>678</v>
      </c>
      <c r="N203" t="str">
        <f>"""" &amp; _xlfn.TEXTJOIN(""",""",TRUE,Table223[[#This Row],[Categoria1]:[Categoria7]]) &amp; """"</f>
        <v>""</v>
      </c>
      <c r="O203" t="s">
        <v>786</v>
      </c>
      <c r="P203" t="str">
        <f>"""" &amp; _xlfn.TEXTJOIN(""",""",TRUE,Table223[[#This Row],[Categoria]:[Categoria7]]) &amp; """"</f>
        <v>"Liturgia"</v>
      </c>
    </row>
    <row r="204" spans="1:16" x14ac:dyDescent="0.25">
      <c r="A204" s="12">
        <v>215</v>
      </c>
      <c r="B204" s="1">
        <v>188</v>
      </c>
      <c r="C204" s="13" t="s">
        <v>224</v>
      </c>
      <c r="D204" s="13" t="s">
        <v>422</v>
      </c>
      <c r="E204" s="13" t="s">
        <v>966</v>
      </c>
      <c r="F204" s="5"/>
      <c r="H204" s="4"/>
      <c r="M204" t="s">
        <v>679</v>
      </c>
      <c r="N204" t="str">
        <f>"""" &amp; _xlfn.TEXTJOIN(""",""",TRUE,Table223[[#This Row],[Categoria1]:[Categoria7]]) &amp; """"</f>
        <v>""</v>
      </c>
      <c r="O204" t="s">
        <v>912</v>
      </c>
      <c r="P204" t="str">
        <f>"""" &amp; _xlfn.TEXTJOIN(""",""",TRUE,Table223[[#This Row],[Categoria]:[Categoria7]]) &amp; """"</f>
        <v>"Liturgia"</v>
      </c>
    </row>
    <row r="205" spans="1:16" x14ac:dyDescent="0.25">
      <c r="A205" s="10">
        <v>216</v>
      </c>
      <c r="B205" s="1">
        <v>189</v>
      </c>
      <c r="C205" s="11" t="s">
        <v>225</v>
      </c>
      <c r="D205" s="11" t="s">
        <v>423</v>
      </c>
      <c r="E205" s="11" t="s">
        <v>966</v>
      </c>
      <c r="F205" s="5"/>
      <c r="H205" s="4"/>
      <c r="M205" t="s">
        <v>680</v>
      </c>
      <c r="N205" t="str">
        <f>"""" &amp; _xlfn.TEXTJOIN(""",""",TRUE,Table223[[#This Row],[Categoria1]:[Categoria7]]) &amp; """"</f>
        <v>""</v>
      </c>
      <c r="O205" t="s">
        <v>785</v>
      </c>
      <c r="P205" t="str">
        <f>"""" &amp; _xlfn.TEXTJOIN(""",""",TRUE,Table223[[#This Row],[Categoria]:[Categoria7]]) &amp; """"</f>
        <v>"Liturgia"</v>
      </c>
    </row>
    <row r="206" spans="1:16" x14ac:dyDescent="0.25">
      <c r="A206" s="12">
        <v>217</v>
      </c>
      <c r="B206" s="1">
        <v>191</v>
      </c>
      <c r="C206" s="13" t="s">
        <v>226</v>
      </c>
      <c r="D206" s="13" t="s">
        <v>424</v>
      </c>
      <c r="E206" s="13" t="s">
        <v>966</v>
      </c>
      <c r="F206" s="5"/>
      <c r="H206" s="4"/>
      <c r="M206" t="s">
        <v>681</v>
      </c>
      <c r="N206" t="str">
        <f>"""" &amp; _xlfn.TEXTJOIN(""",""",TRUE,Table223[[#This Row],[Categoria1]:[Categoria7]]) &amp; """"</f>
        <v>""</v>
      </c>
      <c r="O206" t="s">
        <v>913</v>
      </c>
      <c r="P206" t="str">
        <f>"""" &amp; _xlfn.TEXTJOIN(""",""",TRUE,Table223[[#This Row],[Categoria]:[Categoria7]]) &amp; """"</f>
        <v>"Liturgia"</v>
      </c>
    </row>
    <row r="207" spans="1:16" x14ac:dyDescent="0.25">
      <c r="A207" s="10">
        <v>218</v>
      </c>
      <c r="B207" s="1">
        <v>186</v>
      </c>
      <c r="C207" s="11" t="s">
        <v>227</v>
      </c>
      <c r="D207" s="11">
        <v>1982</v>
      </c>
      <c r="E207" s="11" t="s">
        <v>966</v>
      </c>
      <c r="F207" s="5"/>
      <c r="H207" s="4"/>
      <c r="M207" t="s">
        <v>682</v>
      </c>
      <c r="N207" t="str">
        <f>"""" &amp; _xlfn.TEXTJOIN(""",""",TRUE,Table223[[#This Row],[Categoria1]:[Categoria7]]) &amp; """"</f>
        <v>""</v>
      </c>
      <c r="O207" t="s">
        <v>911</v>
      </c>
      <c r="P207" t="str">
        <f>"""" &amp; _xlfn.TEXTJOIN(""",""",TRUE,Table223[[#This Row],[Categoria]:[Categoria7]]) &amp; """"</f>
        <v>"Liturgia"</v>
      </c>
    </row>
    <row r="208" spans="1:16" x14ac:dyDescent="0.25">
      <c r="A208" s="12">
        <v>219</v>
      </c>
      <c r="B208" s="1">
        <v>187</v>
      </c>
      <c r="C208" s="13" t="s">
        <v>228</v>
      </c>
      <c r="D208" s="13">
        <v>1988</v>
      </c>
      <c r="E208" s="13" t="s">
        <v>966</v>
      </c>
      <c r="F208" s="5"/>
      <c r="H208" s="4"/>
      <c r="M208" t="s">
        <v>683</v>
      </c>
      <c r="N208" t="str">
        <f>"""" &amp; _xlfn.TEXTJOIN(""",""",TRUE,Table223[[#This Row],[Categoria1]:[Categoria7]]) &amp; """"</f>
        <v>""</v>
      </c>
      <c r="O208" t="s">
        <v>784</v>
      </c>
      <c r="P208" t="str">
        <f>"""" &amp; _xlfn.TEXTJOIN(""",""",TRUE,Table223[[#This Row],[Categoria]:[Categoria7]]) &amp; """"</f>
        <v>"Liturgia"</v>
      </c>
    </row>
    <row r="209" spans="1:16" x14ac:dyDescent="0.25">
      <c r="A209" s="10">
        <v>220</v>
      </c>
      <c r="B209" s="1">
        <v>209</v>
      </c>
      <c r="C209" s="11" t="s">
        <v>229</v>
      </c>
      <c r="D209" s="11" t="s">
        <v>425</v>
      </c>
      <c r="E209" s="11" t="s">
        <v>966</v>
      </c>
      <c r="F209" s="5"/>
      <c r="H209" s="4"/>
      <c r="M209" t="s">
        <v>684</v>
      </c>
      <c r="N209" t="str">
        <f>"""" &amp; _xlfn.TEXTJOIN(""",""",TRUE,Table223[[#This Row],[Categoria1]:[Categoria7]]) &amp; """"</f>
        <v>""</v>
      </c>
      <c r="O209" t="s">
        <v>794</v>
      </c>
      <c r="P209" t="str">
        <f>"""" &amp; _xlfn.TEXTJOIN(""",""",TRUE,Table223[[#This Row],[Categoria]:[Categoria7]]) &amp; """"</f>
        <v>"Liturgia"</v>
      </c>
    </row>
    <row r="210" spans="1:16" x14ac:dyDescent="0.25">
      <c r="A210" s="14">
        <v>221</v>
      </c>
      <c r="B210" s="1">
        <v>47</v>
      </c>
      <c r="C210" s="15" t="s">
        <v>230</v>
      </c>
      <c r="D210" s="15" t="s">
        <v>426</v>
      </c>
      <c r="E210" s="15" t="s">
        <v>261</v>
      </c>
      <c r="F210" s="5"/>
      <c r="H210" s="4"/>
      <c r="M210" t="s">
        <v>685</v>
      </c>
      <c r="N210" t="str">
        <f>"""" &amp; _xlfn.TEXTJOIN(""",""",TRUE,Table223[[#This Row],[Categoria1]:[Categoria7]]) &amp; """"</f>
        <v>""</v>
      </c>
      <c r="O210" t="s">
        <v>817</v>
      </c>
      <c r="P210" t="str">
        <f>"""" &amp; _xlfn.TEXTJOIN(""",""",TRUE,Table223[[#This Row],[Categoria]:[Categoria7]]) &amp; """"</f>
        <v>"Catecumenado"</v>
      </c>
    </row>
    <row r="211" spans="1:16" x14ac:dyDescent="0.25">
      <c r="A211" s="16">
        <v>222</v>
      </c>
      <c r="B211" s="1">
        <v>56</v>
      </c>
      <c r="C211" s="17" t="s">
        <v>231</v>
      </c>
      <c r="D211" s="17" t="s">
        <v>427</v>
      </c>
      <c r="E211" s="17" t="s">
        <v>261</v>
      </c>
      <c r="F211" t="s">
        <v>48</v>
      </c>
      <c r="G211" s="6" t="s">
        <v>18</v>
      </c>
      <c r="M211" t="s">
        <v>686</v>
      </c>
      <c r="N211" t="str">
        <f>"""" &amp; _xlfn.TEXTJOIN(""",""",TRUE,Table223[[#This Row],[Categoria1]:[Categoria7]]) &amp; """"</f>
        <v>"Comunión","Antiguo Testamento"</v>
      </c>
      <c r="O211" t="s">
        <v>821</v>
      </c>
      <c r="P211" t="str">
        <f>"""" &amp; _xlfn.TEXTJOIN(""",""",TRUE,Table223[[#This Row],[Categoria]:[Categoria7]]) &amp; """"</f>
        <v>"Catecumenado","Comunión","Antiguo Testamento"</v>
      </c>
    </row>
    <row r="212" spans="1:16" x14ac:dyDescent="0.25">
      <c r="A212" s="14">
        <v>223</v>
      </c>
      <c r="B212" s="1">
        <v>61</v>
      </c>
      <c r="C212" s="15" t="s">
        <v>232</v>
      </c>
      <c r="D212" s="15" t="s">
        <v>428</v>
      </c>
      <c r="E212" s="15" t="s">
        <v>261</v>
      </c>
      <c r="F212" s="9" t="s">
        <v>42</v>
      </c>
      <c r="G212" s="6" t="s">
        <v>18</v>
      </c>
      <c r="M212" t="s">
        <v>687</v>
      </c>
      <c r="N212" t="str">
        <f>"""" &amp; _xlfn.TEXTJOIN(""",""",TRUE,Table223[[#This Row],[Categoria1]:[Categoria7]]) &amp; """"</f>
        <v>"Vírgen María","Antiguo Testamento"</v>
      </c>
      <c r="O212" t="s">
        <v>823</v>
      </c>
      <c r="P212" t="str">
        <f>"""" &amp; _xlfn.TEXTJOIN(""",""",TRUE,Table223[[#This Row],[Categoria]:[Categoria7]]) &amp; """"</f>
        <v>"Catecumenado","Vírgen María","Antiguo Testamento"</v>
      </c>
    </row>
    <row r="213" spans="1:16" x14ac:dyDescent="0.25">
      <c r="A213" s="16">
        <v>224</v>
      </c>
      <c r="B213" s="1">
        <v>72</v>
      </c>
      <c r="C213" s="17" t="s">
        <v>233</v>
      </c>
      <c r="D213" s="17" t="s">
        <v>429</v>
      </c>
      <c r="E213" s="17" t="s">
        <v>261</v>
      </c>
      <c r="F213" t="s">
        <v>48</v>
      </c>
      <c r="G213" s="4" t="s">
        <v>15</v>
      </c>
      <c r="M213" t="s">
        <v>688</v>
      </c>
      <c r="N213" t="str">
        <f>"""" &amp; _xlfn.TEXTJOIN(""",""",TRUE,Table223[[#This Row],[Categoria1]:[Categoria7]]) &amp; """"</f>
        <v>"Comunión","Nuevo Testamento"</v>
      </c>
      <c r="O213" t="s">
        <v>830</v>
      </c>
      <c r="P213" t="str">
        <f>"""" &amp; _xlfn.TEXTJOIN(""",""",TRUE,Table223[[#This Row],[Categoria]:[Categoria7]]) &amp; """"</f>
        <v>"Catecumenado","Comunión","Nuevo Testamento"</v>
      </c>
    </row>
    <row r="214" spans="1:16" x14ac:dyDescent="0.25">
      <c r="A214" s="14">
        <v>225</v>
      </c>
      <c r="B214" s="1">
        <v>75</v>
      </c>
      <c r="C214" s="15" t="s">
        <v>234</v>
      </c>
      <c r="D214" s="15" t="s">
        <v>430</v>
      </c>
      <c r="E214" s="15" t="s">
        <v>261</v>
      </c>
      <c r="F214" s="4" t="s">
        <v>15</v>
      </c>
      <c r="M214" t="s">
        <v>689</v>
      </c>
      <c r="N214" t="str">
        <f>"""" &amp; _xlfn.TEXTJOIN(""",""",TRUE,Table223[[#This Row],[Categoria1]:[Categoria7]]) &amp; """"</f>
        <v>"Nuevo Testamento"</v>
      </c>
      <c r="O214" t="s">
        <v>752</v>
      </c>
      <c r="P214" t="str">
        <f>"""" &amp; _xlfn.TEXTJOIN(""",""",TRUE,Table223[[#This Row],[Categoria]:[Categoria7]]) &amp; """"</f>
        <v>"Catecumenado","Nuevo Testamento"</v>
      </c>
    </row>
    <row r="215" spans="1:16" x14ac:dyDescent="0.25">
      <c r="A215" s="16">
        <v>226</v>
      </c>
      <c r="B215" s="1">
        <v>99</v>
      </c>
      <c r="C215" s="17" t="s">
        <v>235</v>
      </c>
      <c r="D215" s="17" t="s">
        <v>431</v>
      </c>
      <c r="E215" s="17" t="s">
        <v>261</v>
      </c>
      <c r="F215" s="5" t="s">
        <v>17</v>
      </c>
      <c r="G215" s="5" t="s">
        <v>210</v>
      </c>
      <c r="M215" t="s">
        <v>690</v>
      </c>
      <c r="N215" t="str">
        <f>"""" &amp; _xlfn.TEXTJOIN(""",""",TRUE,Table223[[#This Row],[Categoria1]:[Categoria7]]) &amp; """"</f>
        <v>"Cuaresma","Penitencial"</v>
      </c>
      <c r="O215" t="s">
        <v>758</v>
      </c>
      <c r="P215" t="str">
        <f>"""" &amp; _xlfn.TEXTJOIN(""",""",TRUE,Table223[[#This Row],[Categoria]:[Categoria7]]) &amp; """"</f>
        <v>"Catecumenado","Cuaresma","Penitencial"</v>
      </c>
    </row>
    <row r="216" spans="1:16" x14ac:dyDescent="0.25">
      <c r="A216" s="14">
        <v>227</v>
      </c>
      <c r="B216" s="1">
        <v>106</v>
      </c>
      <c r="C216" s="15" t="s">
        <v>236</v>
      </c>
      <c r="D216" s="15" t="s">
        <v>432</v>
      </c>
      <c r="E216" s="15" t="s">
        <v>261</v>
      </c>
      <c r="F216" s="5"/>
      <c r="M216" t="s">
        <v>691</v>
      </c>
      <c r="N216" t="str">
        <f>"""" &amp; _xlfn.TEXTJOIN(""",""",TRUE,Table223[[#This Row],[Categoria1]:[Categoria7]]) &amp; """"</f>
        <v>""</v>
      </c>
      <c r="O216" t="s">
        <v>854</v>
      </c>
      <c r="P216" t="str">
        <f>"""" &amp; _xlfn.TEXTJOIN(""",""",TRUE,Table223[[#This Row],[Categoria]:[Categoria7]]) &amp; """"</f>
        <v>"Catecumenado"</v>
      </c>
    </row>
    <row r="217" spans="1:16" x14ac:dyDescent="0.25">
      <c r="A217" s="16">
        <v>228</v>
      </c>
      <c r="B217" s="1">
        <v>114</v>
      </c>
      <c r="C217" s="17" t="s">
        <v>237</v>
      </c>
      <c r="D217" s="17" t="s">
        <v>433</v>
      </c>
      <c r="E217" s="17" t="s">
        <v>261</v>
      </c>
      <c r="F217" s="6" t="s">
        <v>18</v>
      </c>
      <c r="M217" t="s">
        <v>692</v>
      </c>
      <c r="N217" t="str">
        <f>"""" &amp; _xlfn.TEXTJOIN(""",""",TRUE,Table223[[#This Row],[Categoria1]:[Categoria7]]) &amp; """"</f>
        <v>"Antiguo Testamento"</v>
      </c>
      <c r="O217" t="s">
        <v>764</v>
      </c>
      <c r="P217" t="str">
        <f>"""" &amp; _xlfn.TEXTJOIN(""",""",TRUE,Table223[[#This Row],[Categoria]:[Categoria7]]) &amp; """"</f>
        <v>"Catecumenado","Antiguo Testamento"</v>
      </c>
    </row>
    <row r="218" spans="1:16" x14ac:dyDescent="0.25">
      <c r="A218" s="14">
        <v>229</v>
      </c>
      <c r="B218" s="1">
        <v>145</v>
      </c>
      <c r="C218" s="15" t="s">
        <v>238</v>
      </c>
      <c r="D218" s="15" t="s">
        <v>434</v>
      </c>
      <c r="E218" s="15" t="s">
        <v>261</v>
      </c>
      <c r="F218" s="4" t="s">
        <v>15</v>
      </c>
      <c r="M218" t="s">
        <v>693</v>
      </c>
      <c r="N218" t="str">
        <f>"""" &amp; _xlfn.TEXTJOIN(""",""",TRUE,Table223[[#This Row],[Categoria1]:[Categoria7]]) &amp; """"</f>
        <v>"Nuevo Testamento"</v>
      </c>
      <c r="O218" t="s">
        <v>879</v>
      </c>
      <c r="P218" t="str">
        <f>"""" &amp; _xlfn.TEXTJOIN(""",""",TRUE,Table223[[#This Row],[Categoria]:[Categoria7]]) &amp; """"</f>
        <v>"Catecumenado","Nuevo Testamento"</v>
      </c>
    </row>
    <row r="219" spans="1:16" x14ac:dyDescent="0.25">
      <c r="A219" s="16">
        <v>230</v>
      </c>
      <c r="B219" s="1">
        <v>148</v>
      </c>
      <c r="C219" s="17" t="s">
        <v>239</v>
      </c>
      <c r="D219" s="17" t="s">
        <v>435</v>
      </c>
      <c r="E219" s="17" t="s">
        <v>261</v>
      </c>
      <c r="F219" s="4" t="s">
        <v>15</v>
      </c>
      <c r="M219" t="s">
        <v>694</v>
      </c>
      <c r="N219" t="str">
        <f>"""" &amp; _xlfn.TEXTJOIN(""",""",TRUE,Table223[[#This Row],[Categoria1]:[Categoria7]]) &amp; """"</f>
        <v>"Nuevo Testamento"</v>
      </c>
      <c r="O219" t="s">
        <v>775</v>
      </c>
      <c r="P219" t="str">
        <f>"""" &amp; _xlfn.TEXTJOIN(""",""",TRUE,Table223[[#This Row],[Categoria]:[Categoria7]]) &amp; """"</f>
        <v>"Catecumenado","Nuevo Testamento"</v>
      </c>
    </row>
    <row r="220" spans="1:16" x14ac:dyDescent="0.25">
      <c r="A220" s="14">
        <v>231</v>
      </c>
      <c r="B220" s="1">
        <v>149</v>
      </c>
      <c r="C220" s="15" t="s">
        <v>240</v>
      </c>
      <c r="D220" s="15" t="s">
        <v>474</v>
      </c>
      <c r="E220" s="15" t="s">
        <v>261</v>
      </c>
      <c r="F220" s="5" t="s">
        <v>17</v>
      </c>
      <c r="G220" s="5" t="s">
        <v>210</v>
      </c>
      <c r="H220" s="6" t="s">
        <v>18</v>
      </c>
      <c r="M220" t="s">
        <v>695</v>
      </c>
      <c r="N220" t="str">
        <f>"""" &amp; _xlfn.TEXTJOIN(""",""",TRUE,Table223[[#This Row],[Categoria1]:[Categoria7]]) &amp; """"</f>
        <v>"Cuaresma","Penitencial","Antiguo Testamento"</v>
      </c>
      <c r="O220" t="s">
        <v>882</v>
      </c>
      <c r="P220" t="str">
        <f>"""" &amp; _xlfn.TEXTJOIN(""",""",TRUE,Table223[[#This Row],[Categoria]:[Categoria7]]) &amp; """"</f>
        <v>"Catecumenado","Cuaresma","Penitencial","Antiguo Testamento"</v>
      </c>
    </row>
    <row r="221" spans="1:16" x14ac:dyDescent="0.25">
      <c r="A221" s="16">
        <v>232</v>
      </c>
      <c r="B221" s="1">
        <v>156</v>
      </c>
      <c r="C221" s="17" t="s">
        <v>241</v>
      </c>
      <c r="D221" s="17" t="s">
        <v>475</v>
      </c>
      <c r="E221" s="17" t="s">
        <v>261</v>
      </c>
      <c r="F221" s="6" t="s">
        <v>18</v>
      </c>
      <c r="M221" t="s">
        <v>696</v>
      </c>
      <c r="N221" t="str">
        <f>"""" &amp; _xlfn.TEXTJOIN(""",""",TRUE,Table223[[#This Row],[Categoria1]:[Categoria7]]) &amp; """"</f>
        <v>"Antiguo Testamento"</v>
      </c>
      <c r="O221" t="s">
        <v>887</v>
      </c>
      <c r="P221" t="str">
        <f>"""" &amp; _xlfn.TEXTJOIN(""",""",TRUE,Table223[[#This Row],[Categoria]:[Categoria7]]) &amp; """"</f>
        <v>"Catecumenado","Antiguo Testamento"</v>
      </c>
    </row>
    <row r="222" spans="1:16" x14ac:dyDescent="0.25">
      <c r="A222" s="14">
        <v>233</v>
      </c>
      <c r="B222" s="1">
        <v>195</v>
      </c>
      <c r="C222" s="15" t="s">
        <v>242</v>
      </c>
      <c r="D222" s="15" t="s">
        <v>476</v>
      </c>
      <c r="E222" s="15" t="s">
        <v>261</v>
      </c>
      <c r="F222" s="6" t="s">
        <v>18</v>
      </c>
      <c r="M222" t="s">
        <v>697</v>
      </c>
      <c r="N222" t="str">
        <f>"""" &amp; _xlfn.TEXTJOIN(""",""",TRUE,Table223[[#This Row],[Categoria1]:[Categoria7]]) &amp; """"</f>
        <v>"Antiguo Testamento"</v>
      </c>
      <c r="O222" t="s">
        <v>788</v>
      </c>
      <c r="P222" t="str">
        <f>"""" &amp; _xlfn.TEXTJOIN(""",""",TRUE,Table223[[#This Row],[Categoria]:[Categoria7]]) &amp; """"</f>
        <v>"Catecumenado","Antiguo Testamento"</v>
      </c>
    </row>
    <row r="223" spans="1:16" x14ac:dyDescent="0.25">
      <c r="A223" s="16">
        <v>234</v>
      </c>
      <c r="B223" s="1">
        <v>197</v>
      </c>
      <c r="C223" s="17" t="s">
        <v>243</v>
      </c>
      <c r="D223" s="17" t="s">
        <v>480</v>
      </c>
      <c r="E223" s="17" t="s">
        <v>261</v>
      </c>
      <c r="F223" s="6" t="s">
        <v>18</v>
      </c>
      <c r="M223" t="s">
        <v>698</v>
      </c>
      <c r="N223" t="str">
        <f>"""" &amp; _xlfn.TEXTJOIN(""",""",TRUE,Table223[[#This Row],[Categoria1]:[Categoria7]]) &amp; """"</f>
        <v>"Antiguo Testamento"</v>
      </c>
      <c r="O223" t="s">
        <v>790</v>
      </c>
      <c r="P223" t="str">
        <f>"""" &amp; _xlfn.TEXTJOIN(""",""",TRUE,Table223[[#This Row],[Categoria]:[Categoria7]]) &amp; """"</f>
        <v>"Catecumenado","Antiguo Testamento"</v>
      </c>
    </row>
    <row r="224" spans="1:16" x14ac:dyDescent="0.25">
      <c r="A224" s="14">
        <v>235</v>
      </c>
      <c r="B224" s="1">
        <v>203</v>
      </c>
      <c r="C224" s="15" t="s">
        <v>244</v>
      </c>
      <c r="D224" s="15" t="s">
        <v>436</v>
      </c>
      <c r="E224" s="15" t="s">
        <v>261</v>
      </c>
      <c r="F224" s="5" t="s">
        <v>17</v>
      </c>
      <c r="G224" s="5" t="s">
        <v>210</v>
      </c>
      <c r="M224" t="s">
        <v>699</v>
      </c>
      <c r="N224" t="str">
        <f>"""" &amp; _xlfn.TEXTJOIN(""",""",TRUE,Table223[[#This Row],[Categoria1]:[Categoria7]]) &amp; """"</f>
        <v>"Cuaresma","Penitencial"</v>
      </c>
      <c r="O224" t="s">
        <v>792</v>
      </c>
      <c r="P224" t="str">
        <f>"""" &amp; _xlfn.TEXTJOIN(""",""",TRUE,Table223[[#This Row],[Categoria]:[Categoria7]]) &amp; """"</f>
        <v>"Catecumenado","Cuaresma","Penitencial"</v>
      </c>
    </row>
    <row r="225" spans="1:16" x14ac:dyDescent="0.25">
      <c r="A225" s="16">
        <v>236</v>
      </c>
      <c r="B225" s="1">
        <v>212</v>
      </c>
      <c r="C225" s="17" t="s">
        <v>245</v>
      </c>
      <c r="D225" s="17" t="s">
        <v>437</v>
      </c>
      <c r="E225" s="17" t="s">
        <v>261</v>
      </c>
      <c r="F225" s="7" t="s">
        <v>29</v>
      </c>
      <c r="G225" s="8" t="s">
        <v>30</v>
      </c>
      <c r="H225" s="5" t="s">
        <v>17</v>
      </c>
      <c r="I225" s="6" t="s">
        <v>18</v>
      </c>
      <c r="M225" t="s">
        <v>700</v>
      </c>
      <c r="N225" t="str">
        <f>"""" &amp; _xlfn.TEXTJOIN(""",""",TRUE,Table223[[#This Row],[Categoria1]:[Categoria7]]) &amp; """"</f>
        <v>"Adviento","Navidad","Cuaresma","Antiguo Testamento"</v>
      </c>
      <c r="O225" t="s">
        <v>926</v>
      </c>
      <c r="P225" t="str">
        <f>"""" &amp; _xlfn.TEXTJOIN(""",""",TRUE,Table223[[#This Row],[Categoria]:[Categoria7]]) &amp; """"</f>
        <v>"Catecumenado","Adviento","Navidad","Cuaresma","Antiguo Testamento"</v>
      </c>
    </row>
    <row r="226" spans="1:16" x14ac:dyDescent="0.25">
      <c r="A226" s="18">
        <v>237</v>
      </c>
      <c r="B226" s="18">
        <v>1</v>
      </c>
      <c r="C226" s="19" t="s">
        <v>246</v>
      </c>
      <c r="D226" s="19" t="s">
        <v>438</v>
      </c>
      <c r="E226" s="19" t="s">
        <v>965</v>
      </c>
      <c r="F226" s="2" t="s">
        <v>12</v>
      </c>
      <c r="G226" s="3" t="s">
        <v>13</v>
      </c>
      <c r="H226" t="s">
        <v>23</v>
      </c>
      <c r="M226" t="s">
        <v>701</v>
      </c>
      <c r="N226" t="str">
        <f>"""" &amp; _xlfn.TEXTJOIN(""",""",TRUE,Table223[[#This Row],[Categoria1]:[Categoria7]]) &amp; """"</f>
        <v>"Pascua","Pentecostés","Entrada"</v>
      </c>
      <c r="O226" t="s">
        <v>799</v>
      </c>
      <c r="P226" t="str">
        <f>"""" &amp; _xlfn.TEXTJOIN(""",""",TRUE,Table223[[#This Row],[Categoria]:[Categoria7]]) &amp; """"</f>
        <v>"Eleccion","Pascua","Pentecostés","Entrada"</v>
      </c>
    </row>
    <row r="227" spans="1:16" x14ac:dyDescent="0.25">
      <c r="A227" s="20">
        <v>238</v>
      </c>
      <c r="B227" s="1">
        <v>12</v>
      </c>
      <c r="C227" s="21" t="s">
        <v>247</v>
      </c>
      <c r="D227" s="21" t="s">
        <v>439</v>
      </c>
      <c r="E227" s="21" t="s">
        <v>965</v>
      </c>
      <c r="F227" s="2"/>
      <c r="G227" s="3"/>
      <c r="M227" t="s">
        <v>702</v>
      </c>
      <c r="N227" t="str">
        <f>"""" &amp; _xlfn.TEXTJOIN(""",""",TRUE,Table223[[#This Row],[Categoria1]:[Categoria7]]) &amp; """"</f>
        <v>""</v>
      </c>
      <c r="O227" t="s">
        <v>802</v>
      </c>
      <c r="P227" t="str">
        <f>"""" &amp; _xlfn.TEXTJOIN(""",""",TRUE,Table223[[#This Row],[Categoria]:[Categoria7]]) &amp; """"</f>
        <v>"Eleccion"</v>
      </c>
    </row>
    <row r="228" spans="1:16" x14ac:dyDescent="0.25">
      <c r="A228" s="18">
        <v>239</v>
      </c>
      <c r="B228" s="1">
        <v>46</v>
      </c>
      <c r="C228" s="19" t="s">
        <v>248</v>
      </c>
      <c r="D228" s="19" t="s">
        <v>440</v>
      </c>
      <c r="E228" s="19" t="s">
        <v>965</v>
      </c>
      <c r="F228" s="2"/>
      <c r="G228" s="3"/>
      <c r="M228" t="s">
        <v>703</v>
      </c>
      <c r="N228" t="str">
        <f>"""" &amp; _xlfn.TEXTJOIN(""",""",TRUE,Table223[[#This Row],[Categoria1]:[Categoria7]]) &amp; """"</f>
        <v>""</v>
      </c>
      <c r="O228" t="s">
        <v>739</v>
      </c>
      <c r="P228" t="str">
        <f>"""" &amp; _xlfn.TEXTJOIN(""",""",TRUE,Table223[[#This Row],[Categoria]:[Categoria7]]) &amp; """"</f>
        <v>"Eleccion"</v>
      </c>
    </row>
    <row r="229" spans="1:16" x14ac:dyDescent="0.25">
      <c r="A229" s="20">
        <v>240</v>
      </c>
      <c r="B229" s="1">
        <v>50</v>
      </c>
      <c r="C229" s="21" t="s">
        <v>249</v>
      </c>
      <c r="D229" s="21" t="s">
        <v>441</v>
      </c>
      <c r="E229" s="21" t="s">
        <v>965</v>
      </c>
      <c r="F229" s="6" t="s">
        <v>18</v>
      </c>
      <c r="M229" t="s">
        <v>704</v>
      </c>
      <c r="N229" t="str">
        <f>"""" &amp; _xlfn.TEXTJOIN(""",""",TRUE,Table223[[#This Row],[Categoria1]:[Categoria7]]) &amp; """"</f>
        <v>"Antiguo Testamento"</v>
      </c>
      <c r="O229" t="s">
        <v>741</v>
      </c>
      <c r="P229" t="str">
        <f>"""" &amp; _xlfn.TEXTJOIN(""",""",TRUE,Table223[[#This Row],[Categoria]:[Categoria7]]) &amp; """"</f>
        <v>"Eleccion","Antiguo Testamento"</v>
      </c>
    </row>
    <row r="230" spans="1:16" x14ac:dyDescent="0.25">
      <c r="A230" s="18">
        <v>241</v>
      </c>
      <c r="B230" s="1">
        <v>102</v>
      </c>
      <c r="C230" s="19" t="s">
        <v>250</v>
      </c>
      <c r="D230" s="19" t="s">
        <v>442</v>
      </c>
      <c r="E230" s="19" t="s">
        <v>965</v>
      </c>
      <c r="F230" s="2" t="s">
        <v>12</v>
      </c>
      <c r="G230" s="3" t="s">
        <v>13</v>
      </c>
      <c r="H230" s="6" t="s">
        <v>18</v>
      </c>
      <c r="M230" t="s">
        <v>705</v>
      </c>
      <c r="N230" t="str">
        <f>"""" &amp; _xlfn.TEXTJOIN(""",""",TRUE,Table223[[#This Row],[Categoria1]:[Categoria7]]) &amp; """"</f>
        <v>"Pascua","Pentecostés","Antiguo Testamento"</v>
      </c>
      <c r="O230" t="s">
        <v>852</v>
      </c>
      <c r="P230" t="str">
        <f>"""" &amp; _xlfn.TEXTJOIN(""",""",TRUE,Table223[[#This Row],[Categoria]:[Categoria7]]) &amp; """"</f>
        <v>"Eleccion","Pascua","Pentecostés","Antiguo Testamento"</v>
      </c>
    </row>
    <row r="231" spans="1:16" x14ac:dyDescent="0.25">
      <c r="A231" s="20">
        <v>242</v>
      </c>
      <c r="B231" s="1">
        <v>120</v>
      </c>
      <c r="C231" s="21" t="s">
        <v>251</v>
      </c>
      <c r="D231" s="21" t="s">
        <v>443</v>
      </c>
      <c r="E231" s="21" t="s">
        <v>965</v>
      </c>
      <c r="F231" s="2"/>
      <c r="G231" s="3"/>
      <c r="H231" s="6"/>
      <c r="M231" t="s">
        <v>706</v>
      </c>
      <c r="N231" t="str">
        <f>"""" &amp; _xlfn.TEXTJOIN(""",""",TRUE,Table223[[#This Row],[Categoria1]:[Categoria7]]) &amp; """"</f>
        <v>""</v>
      </c>
      <c r="O231" t="s">
        <v>863</v>
      </c>
      <c r="P231" t="str">
        <f>"""" &amp; _xlfn.TEXTJOIN(""",""",TRUE,Table223[[#This Row],[Categoria]:[Categoria7]]) &amp; """"</f>
        <v>"Eleccion"</v>
      </c>
    </row>
    <row r="232" spans="1:16" x14ac:dyDescent="0.25">
      <c r="A232" s="18">
        <v>243</v>
      </c>
      <c r="B232" s="1">
        <v>140</v>
      </c>
      <c r="C232" s="19" t="s">
        <v>252</v>
      </c>
      <c r="D232" s="19" t="s">
        <v>444</v>
      </c>
      <c r="E232" s="19" t="s">
        <v>965</v>
      </c>
      <c r="F232" s="6" t="s">
        <v>18</v>
      </c>
      <c r="M232" t="s">
        <v>707</v>
      </c>
      <c r="N232" t="str">
        <f>"""" &amp; _xlfn.TEXTJOIN(""",""",TRUE,Table223[[#This Row],[Categoria1]:[Categoria7]]) &amp; """"</f>
        <v>"Antiguo Testamento"</v>
      </c>
      <c r="O232" t="s">
        <v>875</v>
      </c>
      <c r="P232" t="str">
        <f>"""" &amp; _xlfn.TEXTJOIN(""",""",TRUE,Table223[[#This Row],[Categoria]:[Categoria7]]) &amp; """"</f>
        <v>"Eleccion","Antiguo Testamento"</v>
      </c>
    </row>
    <row r="233" spans="1:16" x14ac:dyDescent="0.25">
      <c r="A233" s="20">
        <v>244</v>
      </c>
      <c r="B233" s="1">
        <v>207</v>
      </c>
      <c r="C233" s="21" t="s">
        <v>253</v>
      </c>
      <c r="D233" s="21" t="s">
        <v>445</v>
      </c>
      <c r="E233" s="21" t="s">
        <v>965</v>
      </c>
      <c r="M233" t="s">
        <v>708</v>
      </c>
      <c r="N233" t="str">
        <f>"""" &amp; _xlfn.TEXTJOIN(""",""",TRUE,Table223[[#This Row],[Categoria1]:[Categoria7]]) &amp; """"</f>
        <v>""</v>
      </c>
      <c r="O233" t="s">
        <v>922</v>
      </c>
      <c r="P233" t="str">
        <f>"""" &amp; _xlfn.TEXTJOIN(""",""",TRUE,Table223[[#This Row],[Categoria]:[Categoria7]]) &amp; """"</f>
        <v>"Eleccion"</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47625</xdr:rowOff>
                  </from>
                  <to>
                    <xdr:col>0</xdr:col>
                    <xdr:colOff>523875</xdr:colOff>
                    <xdr:row>0</xdr:row>
                    <xdr:rowOff>276225</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C78" activePane="bottomRight" state="frozen"/>
      <selection pane="topRight" activeCell="C1" sqref="C1"/>
      <selection pane="bottomLeft" activeCell="A3" sqref="A3"/>
      <selection pane="bottomRight" activeCell="F87" sqref="F87"/>
    </sheetView>
  </sheetViews>
  <sheetFormatPr defaultRowHeight="15" x14ac:dyDescent="0.25"/>
  <cols>
    <col min="1" max="1" width="0.42578125" customWidth="1"/>
    <col min="3" max="3" width="3.85546875" bestFit="1" customWidth="1"/>
    <col min="4" max="4" width="4.42578125" customWidth="1"/>
    <col min="5" max="5" width="6.140625" bestFit="1" customWidth="1"/>
    <col min="6" max="6" width="44.42578125" bestFit="1" customWidth="1"/>
    <col min="8" max="8" width="34.140625" bestFit="1" customWidth="1"/>
    <col min="9" max="9" width="10" bestFit="1" customWidth="1"/>
    <col min="10" max="10" width="10.140625" customWidth="1"/>
    <col min="11" max="11" width="10.85546875" bestFit="1" customWidth="1"/>
    <col min="12" max="12" width="32.28515625" bestFit="1" customWidth="1"/>
    <col min="13" max="13" width="5.28515625" customWidth="1"/>
    <col min="14" max="14" width="61" bestFit="1" customWidth="1"/>
    <col min="16" max="16" width="9.42578125" customWidth="1"/>
    <col min="17" max="17" width="21.42578125" customWidth="1"/>
  </cols>
  <sheetData>
    <row r="1" spans="2:86" ht="32.25" customHeight="1" x14ac:dyDescent="0.25">
      <c r="B1" s="22"/>
      <c r="C1" s="22" t="s">
        <v>254</v>
      </c>
      <c r="F1" s="33"/>
    </row>
    <row r="2" spans="2:86" ht="16.5" x14ac:dyDescent="0.25">
      <c r="B2" t="s">
        <v>0</v>
      </c>
      <c r="C2" t="s">
        <v>256</v>
      </c>
      <c r="D2" t="s">
        <v>955</v>
      </c>
      <c r="E2" t="s">
        <v>954</v>
      </c>
      <c r="F2" t="s">
        <v>956</v>
      </c>
      <c r="G2" t="s">
        <v>953</v>
      </c>
      <c r="H2" t="s">
        <v>957</v>
      </c>
      <c r="I2" t="s">
        <v>952</v>
      </c>
      <c r="J2" t="s">
        <v>958</v>
      </c>
      <c r="K2" t="s">
        <v>951</v>
      </c>
      <c r="L2" t="s">
        <v>959</v>
      </c>
      <c r="M2" t="s">
        <v>950</v>
      </c>
      <c r="N2" t="s">
        <v>960</v>
      </c>
      <c r="O2" t="s">
        <v>949</v>
      </c>
      <c r="P2" t="s">
        <v>961</v>
      </c>
      <c r="Q2" s="23" t="s">
        <v>255</v>
      </c>
      <c r="CH2" t="s">
        <v>942</v>
      </c>
    </row>
    <row r="3" spans="2:86" x14ac:dyDescent="0.25">
      <c r="B3" s="24">
        <v>237</v>
      </c>
      <c r="C3" t="s">
        <v>259</v>
      </c>
      <c r="D3">
        <f>VLOOKUP(B3,'Index Web'!A$3:L$234,2,FALSE)</f>
        <v>1</v>
      </c>
      <c r="E3" t="s">
        <v>943</v>
      </c>
      <c r="F3" t="str">
        <f>_xlfn.CONCAT("""",VLOOKUP(B3,'Index Web'!A$3:L$234,3,FALSE),"""")</f>
        <v>"A la cena del Cordero"</v>
      </c>
      <c r="G3" t="s">
        <v>944</v>
      </c>
      <c r="H3" t="str">
        <f>_xlfn.CONCAT("""",VLOOKUP(B3,'Index Web'!A$3:L$234,4,FALSE),"""")</f>
        <v>"Himno lat. «Ad cenam Agni providi»"</v>
      </c>
      <c r="I3" t="s">
        <v>945</v>
      </c>
      <c r="J3" t="str">
        <f>_xlfn.CONCAT("""",VLOOKUP(B3,'Index Web'!A$3:L$234,5,FALSE),"""")</f>
        <v>"Eleccion"</v>
      </c>
      <c r="K3" t="s">
        <v>946</v>
      </c>
      <c r="L3" t="str">
        <f>_xlfn.CONCAT("[",VLOOKUP(B3,'Index Web'!A$3:N$234,14,FALSE),"]")</f>
        <v>["Pascua","Pentecostés","Entrada"]</v>
      </c>
      <c r="M3" t="s">
        <v>947</v>
      </c>
      <c r="N3" t="str">
        <f>_xlfn.CONCAT("""/resucito/src/index.html?canto=",VLOOKUP(B3,'Index Web'!A$3:N$234,13,FALSE),"""")</f>
        <v>"/resucito/src/index.html?canto=alacenadelcordero"</v>
      </c>
      <c r="O3" t="s">
        <v>948</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"/resucito/src/index.html?canto=alacenadelcordero",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25">
      <c r="B4" s="25">
        <v>1</v>
      </c>
      <c r="C4" t="s">
        <v>259</v>
      </c>
      <c r="D4">
        <f>VLOOKUP(B4,'Index Web'!A$3:L$234,2,FALSE)</f>
        <v>2</v>
      </c>
      <c r="E4" t="s">
        <v>943</v>
      </c>
      <c r="F4" t="str">
        <f>_xlfn.CONCAT("""",VLOOKUP(B4,'Index Web'!A$3:L$234,3,FALSE),"""")</f>
        <v>"A la víctima pascual"</v>
      </c>
      <c r="G4" t="s">
        <v>944</v>
      </c>
      <c r="H4" t="str">
        <f>_xlfn.CONCAT("""",VLOOKUP(B4,'Index Web'!A$3:L$234,4,FALSE),"""")</f>
        <v>"Secuencia de Pascua - Himno lat. «Victimae paschall laudes» "</v>
      </c>
      <c r="I4" t="s">
        <v>945</v>
      </c>
      <c r="J4" t="str">
        <f>_xlfn.CONCAT("""",VLOOKUP(B4,'Index Web'!A$3:L$234,5,FALSE),"""")</f>
        <v>"Precatecumenado"</v>
      </c>
      <c r="K4" t="s">
        <v>946</v>
      </c>
      <c r="L4" t="str">
        <f>_xlfn.CONCAT("[",VLOOKUP(B4,'Index Web'!A$3:N$234,14,FALSE),"]")</f>
        <v>["Pascua","Pentecostés","Comunión"]</v>
      </c>
      <c r="M4" t="s">
        <v>947</v>
      </c>
      <c r="N4" t="str">
        <f>_xlfn.CONCAT("""/resucito/src/index.html?canto=",VLOOKUP(B4,'Index Web'!A$3:N$234,13,FALSE),"""")</f>
        <v>"/resucito/src/index.html?canto=alavictimapascual"</v>
      </c>
      <c r="O4" t="s">
        <v>948</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25">
      <c r="B5" s="26">
        <v>2</v>
      </c>
      <c r="C5" t="s">
        <v>259</v>
      </c>
      <c r="D5">
        <f>VLOOKUP(B5,'Index Web'!A$3:L$234,2,FALSE)</f>
        <v>3</v>
      </c>
      <c r="E5" t="s">
        <v>943</v>
      </c>
      <c r="F5" t="str">
        <f>_xlfn.CONCAT("""",VLOOKUP(B5,'Index Web'!A$3:L$234,3,FALSE),"""")</f>
        <v>"A nadie demos ocasión de tropiezo"</v>
      </c>
      <c r="G5" t="s">
        <v>944</v>
      </c>
      <c r="H5" t="str">
        <f>_xlfn.CONCAT("""",VLOOKUP(B5,'Index Web'!A$3:L$234,4,FALSE),"""")</f>
        <v>"2ª Corintios 6,3ss"</v>
      </c>
      <c r="I5" t="s">
        <v>945</v>
      </c>
      <c r="J5" t="str">
        <f>_xlfn.CONCAT("""",VLOOKUP(B5,'Index Web'!A$3:L$234,5,FALSE),"""")</f>
        <v>"Precatecumenado"</v>
      </c>
      <c r="K5" t="s">
        <v>946</v>
      </c>
      <c r="L5" t="str">
        <f>_xlfn.CONCAT("[",VLOOKUP(B5,'Index Web'!A$3:N$234,14,FALSE),"]")</f>
        <v>["Nuevo Testamento"]</v>
      </c>
      <c r="M5" t="s">
        <v>947</v>
      </c>
      <c r="N5" t="str">
        <f>_xlfn.CONCAT("""/resucito/src/index.html?canto=",VLOOKUP(B5,'Index Web'!A$3:N$234,13,FALSE),"""")</f>
        <v>"/resucito/src/index.html?canto=anadiedemosocasiondetropiezo"</v>
      </c>
      <c r="O5" t="s">
        <v>948</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25">
      <c r="B6" s="25">
        <v>3</v>
      </c>
      <c r="C6" t="s">
        <v>259</v>
      </c>
      <c r="D6">
        <f>VLOOKUP(B6,'Index Web'!A$3:L$234,2,FALSE)</f>
        <v>4</v>
      </c>
      <c r="E6" t="s">
        <v>943</v>
      </c>
      <c r="F6" t="str">
        <f>_xlfn.CONCAT("""",VLOOKUP(B6,'Index Web'!A$3:L$234,3,FALSE),"""")</f>
        <v>"A ti levanto mis ojos"</v>
      </c>
      <c r="G6" t="s">
        <v>944</v>
      </c>
      <c r="H6" t="str">
        <f>_xlfn.CONCAT("""",VLOOKUP(B6,'Index Web'!A$3:L$234,4,FALSE),"""")</f>
        <v>"Salmo 123 (122)"</v>
      </c>
      <c r="I6" t="s">
        <v>945</v>
      </c>
      <c r="J6" t="str">
        <f>_xlfn.CONCAT("""",VLOOKUP(B6,'Index Web'!A$3:L$234,5,FALSE),"""")</f>
        <v>"Precatecumenado"</v>
      </c>
      <c r="K6" t="s">
        <v>946</v>
      </c>
      <c r="L6" t="str">
        <f>_xlfn.CONCAT("[",VLOOKUP(B6,'Index Web'!A$3:N$234,14,FALSE),"]")</f>
        <v>["Cuaresma","Penitencial","Antiguo Testamento"]</v>
      </c>
      <c r="M6" t="s">
        <v>947</v>
      </c>
      <c r="N6" t="str">
        <f>_xlfn.CONCAT("""/resucito/src/index.html?canto=",VLOOKUP(B6,'Index Web'!A$3:N$234,13,FALSE),"""")</f>
        <v>"/resucito/src/index.html?canto=atilevantomisojos"</v>
      </c>
      <c r="O6" t="s">
        <v>948</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["Cuaresma","Penitencial","Antiguo Testamento"], url: "/resucito/src/index.html?canto=atilevantomisojos",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25">
      <c r="B7" s="26">
        <v>4</v>
      </c>
      <c r="C7" t="s">
        <v>259</v>
      </c>
      <c r="D7">
        <f>VLOOKUP(B7,'Index Web'!A$3:L$234,2,FALSE)</f>
        <v>5</v>
      </c>
      <c r="E7" t="s">
        <v>943</v>
      </c>
      <c r="F7" t="str">
        <f>_xlfn.CONCAT("""",VLOOKUP(B7,'Index Web'!A$3:L$234,3,FALSE),"""")</f>
        <v>"A ti, Señor, en mi clamor imploro"</v>
      </c>
      <c r="G7" t="s">
        <v>944</v>
      </c>
      <c r="H7" t="str">
        <f>_xlfn.CONCAT("""",VLOOKUP(B7,'Index Web'!A$3:L$234,4,FALSE),"""")</f>
        <v>"Salmo 142 (141)"</v>
      </c>
      <c r="I7" t="s">
        <v>945</v>
      </c>
      <c r="J7" t="str">
        <f>_xlfn.CONCAT("""",VLOOKUP(B7,'Index Web'!A$3:L$234,5,FALSE),"""")</f>
        <v>"Precatecumenado"</v>
      </c>
      <c r="K7" t="s">
        <v>946</v>
      </c>
      <c r="L7" t="str">
        <f>_xlfn.CONCAT("[",VLOOKUP(B7,'Index Web'!A$3:N$234,14,FALSE),"]")</f>
        <v>["Cuaresma","Penitencial","Antiguo Testamento"]</v>
      </c>
      <c r="M7" t="s">
        <v>947</v>
      </c>
      <c r="N7" t="str">
        <f>_xlfn.CONCAT("""/resucito/src/index.html?canto=",VLOOKUP(B7,'Index Web'!A$3:N$234,13,FALSE),"""")</f>
        <v>"/resucito/src/index.html?canto=atisenorenmiclamorimploro"</v>
      </c>
      <c r="O7" t="s">
        <v>948</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["Cuaresma","Penitencial","Antiguo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25">
      <c r="B8" s="25">
        <v>5</v>
      </c>
      <c r="C8" t="s">
        <v>259</v>
      </c>
      <c r="D8">
        <f>VLOOKUP(B8,'Index Web'!A$3:L$234,2,FALSE)</f>
        <v>6</v>
      </c>
      <c r="E8" t="s">
        <v>943</v>
      </c>
      <c r="F8" t="str">
        <f>_xlfn.CONCAT("""",VLOOKUP(B8,'Index Web'!A$3:L$234,3,FALSE),"""")</f>
        <v>"A ti, Señor, levanto mi alma"</v>
      </c>
      <c r="G8" t="s">
        <v>944</v>
      </c>
      <c r="H8" t="str">
        <f>_xlfn.CONCAT("""",VLOOKUP(B8,'Index Web'!A$3:L$234,4,FALSE),"""")</f>
        <v>"Salmo 25 (24)"</v>
      </c>
      <c r="I8" t="s">
        <v>945</v>
      </c>
      <c r="J8" t="str">
        <f>_xlfn.CONCAT("""",VLOOKUP(B8,'Index Web'!A$3:L$234,5,FALSE),"""")</f>
        <v>"Precatecumenado"</v>
      </c>
      <c r="K8" t="s">
        <v>946</v>
      </c>
      <c r="L8" t="str">
        <f>_xlfn.CONCAT("[",VLOOKUP(B8,'Index Web'!A$3:N$234,14,FALSE),"]")</f>
        <v>["Cuaresma","Penitencial","Antiguo Testamento"]</v>
      </c>
      <c r="M8" t="s">
        <v>947</v>
      </c>
      <c r="N8" t="str">
        <f>_xlfn.CONCAT("""/resucito/src/index.html?canto=",VLOOKUP(B8,'Index Web'!A$3:N$234,13,FALSE),"""")</f>
        <v>"/resucito/src/index.html?canto=atisenorlevantomialma"</v>
      </c>
      <c r="O8" t="s">
        <v>948</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["Cuaresma","Penitencial","Antiguo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25">
      <c r="B9" s="26">
        <v>6</v>
      </c>
      <c r="C9" t="s">
        <v>259</v>
      </c>
      <c r="D9">
        <f>VLOOKUP(B9,'Index Web'!A$3:L$234,2,FALSE)</f>
        <v>7</v>
      </c>
      <c r="E9" t="s">
        <v>943</v>
      </c>
      <c r="F9" t="str">
        <f>_xlfn.CONCAT("""",VLOOKUP(B9,'Index Web'!A$3:L$234,3,FALSE),"""")</f>
        <v>"A ti, Señor, se debe la alabanza en Sión"</v>
      </c>
      <c r="G9" t="s">
        <v>944</v>
      </c>
      <c r="H9" t="str">
        <f>_xlfn.CONCAT("""",VLOOKUP(B9,'Index Web'!A$3:L$234,4,FALSE),"""")</f>
        <v>"Salmo 65 (64)"</v>
      </c>
      <c r="I9" t="s">
        <v>945</v>
      </c>
      <c r="J9" t="str">
        <f>_xlfn.CONCAT("""",VLOOKUP(B9,'Index Web'!A$3:L$234,5,FALSE),"""")</f>
        <v>"Precatecumenado"</v>
      </c>
      <c r="K9" t="s">
        <v>946</v>
      </c>
      <c r="L9" t="str">
        <f>_xlfn.CONCAT("[",VLOOKUP(B9,'Index Web'!A$3:N$234,14,FALSE),"]")</f>
        <v>["Cuaresma","Penitencial","Antiguo Testamento"]</v>
      </c>
      <c r="M9" t="s">
        <v>947</v>
      </c>
      <c r="N9" t="str">
        <f>_xlfn.CONCAT("""/resucito/src/index.html?canto=",VLOOKUP(B9,'Index Web'!A$3:N$234,13,FALSE),"""")</f>
        <v>"/resucito/src/index.html?canto=atisenorsedebelaalabanzaension"</v>
      </c>
      <c r="O9" t="s">
        <v>948</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["Cuaresma","Penitencial","Antiguo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25">
      <c r="B10" s="25">
        <v>7</v>
      </c>
      <c r="C10" t="s">
        <v>259</v>
      </c>
      <c r="D10">
        <f>VLOOKUP(B10,'Index Web'!A$3:L$234,2,FALSE)</f>
        <v>8</v>
      </c>
      <c r="E10" t="s">
        <v>943</v>
      </c>
      <c r="F10" t="str">
        <f>_xlfn.CONCAT("""",VLOOKUP(B10,'Index Web'!A$3:L$234,3,FALSE),"""")</f>
        <v>"Abbá, Padre"</v>
      </c>
      <c r="G10" t="s">
        <v>944</v>
      </c>
      <c r="H10" t="str">
        <f>_xlfn.CONCAT("""",VLOOKUP(B10,'Index Web'!A$3:L$234,4,FALSE),"""")</f>
        <v>"Romanos 8,15–17"</v>
      </c>
      <c r="I10" t="s">
        <v>945</v>
      </c>
      <c r="J10" t="str">
        <f>_xlfn.CONCAT("""",VLOOKUP(B10,'Index Web'!A$3:L$234,5,FALSE),"""")</f>
        <v>"Precatecumenado"</v>
      </c>
      <c r="K10" t="s">
        <v>946</v>
      </c>
      <c r="L10" t="str">
        <f>_xlfn.CONCAT("[",VLOOKUP(B10,'Index Web'!A$3:N$234,14,FALSE),"]")</f>
        <v>["Pascua","Pentecostés","Nuevo Testamento","Entrada"]</v>
      </c>
      <c r="M10" t="s">
        <v>947</v>
      </c>
      <c r="N10" t="str">
        <f>_xlfn.CONCAT("""/resucito/src/index.html?canto=",VLOOKUP(B10,'Index Web'!A$3:N$234,13,FALSE),"""")</f>
        <v>"/resucito/src/index.html?canto=abbapadre"</v>
      </c>
      <c r="O10" t="s">
        <v>948</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"/resucito/src/index.html?canto=abbapadre",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25">
      <c r="B11" s="26">
        <v>8</v>
      </c>
      <c r="C11" t="s">
        <v>259</v>
      </c>
      <c r="D11">
        <f>VLOOKUP(B11,'Index Web'!A$3:L$234,2,FALSE)</f>
        <v>9</v>
      </c>
      <c r="E11" t="s">
        <v>943</v>
      </c>
      <c r="F11" t="str">
        <f>_xlfn.CONCAT("""",VLOOKUP(B11,'Index Web'!A$3:L$234,3,FALSE),"""")</f>
        <v>"Abraham"</v>
      </c>
      <c r="G11" t="s">
        <v>944</v>
      </c>
      <c r="H11" t="str">
        <f>_xlfn.CONCAT("""",VLOOKUP(B11,'Index Web'!A$3:L$234,4,FALSE),"""")</f>
        <v>"Génesis 18,1–5 – Teofanía de Mambré"</v>
      </c>
      <c r="I11" t="s">
        <v>945</v>
      </c>
      <c r="J11" t="str">
        <f>_xlfn.CONCAT("""",VLOOKUP(B11,'Index Web'!A$3:L$234,5,FALSE),"""")</f>
        <v>"Precatecumenado"</v>
      </c>
      <c r="K11" t="s">
        <v>946</v>
      </c>
      <c r="L11" t="str">
        <f>_xlfn.CONCAT("[",VLOOKUP(B11,'Index Web'!A$3:N$234,14,FALSE),"]")</f>
        <v>["Entrada","Antiguo Testamento"]</v>
      </c>
      <c r="M11" t="s">
        <v>947</v>
      </c>
      <c r="N11" t="str">
        <f>_xlfn.CONCAT("""/resucito/src/index.html?canto=",VLOOKUP(B11,'Index Web'!A$3:N$234,13,FALSE),"""")</f>
        <v>"/resucito/src/index.html?canto=abraham"</v>
      </c>
      <c r="O11" t="s">
        <v>948</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25">
      <c r="B12" s="27">
        <v>179</v>
      </c>
      <c r="C12" t="s">
        <v>259</v>
      </c>
      <c r="D12">
        <f>VLOOKUP(B12,'Index Web'!A$3:L$234,2,FALSE)</f>
        <v>10</v>
      </c>
      <c r="E12" t="s">
        <v>943</v>
      </c>
      <c r="F12" t="str">
        <f>_xlfn.CONCAT("""",VLOOKUP(B12,'Index Web'!A$3:L$234,3,FALSE),"""")</f>
        <v>"Aclamaciones a la oración de los fieles"</v>
      </c>
      <c r="G12" t="s">
        <v>944</v>
      </c>
      <c r="H12" t="str">
        <f>_xlfn.CONCAT("""",VLOOKUP(B12,'Index Web'!A$3:L$234,4,FALSE),"""")</f>
        <v>"Respuestas a las oraciones de los fieles, Modelo I, II, III, IV"</v>
      </c>
      <c r="I12" t="s">
        <v>945</v>
      </c>
      <c r="J12" t="str">
        <f>_xlfn.CONCAT("""",VLOOKUP(B12,'Index Web'!A$3:L$234,5,FALSE),"""")</f>
        <v>"Liturgia"</v>
      </c>
      <c r="K12" t="s">
        <v>946</v>
      </c>
      <c r="L12" t="str">
        <f>_xlfn.CONCAT("[",VLOOKUP(B12,'Index Web'!A$3:N$234,14,FALSE),"]")</f>
        <v>[""]</v>
      </c>
      <c r="M12" t="s">
        <v>947</v>
      </c>
      <c r="N12" t="str">
        <f>_xlfn.CONCAT("""/resucito/src/index.html?canto=",VLOOKUP(B12,'Index Web'!A$3:N$234,13,FALSE),"""")</f>
        <v>"/resucito/src/index.html?canto=aclamacionesalaoraciondelosfieles"</v>
      </c>
      <c r="O12" t="s">
        <v>948</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25">
      <c r="B13" s="26">
        <v>9</v>
      </c>
      <c r="C13" t="s">
        <v>259</v>
      </c>
      <c r="D13">
        <f>VLOOKUP(B13,'Index Web'!A$3:L$234,2,FALSE)</f>
        <v>11</v>
      </c>
      <c r="E13" t="s">
        <v>943</v>
      </c>
      <c r="F13" t="str">
        <f>_xlfn.CONCAT("""",VLOOKUP(B13,'Index Web'!A$3:L$234,3,FALSE),"""")</f>
        <v>"Aclamad al Señor"</v>
      </c>
      <c r="G13" t="s">
        <v>944</v>
      </c>
      <c r="H13" t="str">
        <f>_xlfn.CONCAT("""",VLOOKUP(B13,'Index Web'!A$3:L$234,4,FALSE),"""")</f>
        <v>"Salmo 100 (99)"</v>
      </c>
      <c r="I13" t="s">
        <v>945</v>
      </c>
      <c r="J13" t="str">
        <f>_xlfn.CONCAT("""",VLOOKUP(B13,'Index Web'!A$3:L$234,5,FALSE),"""")</f>
        <v>"Precatecumenado"</v>
      </c>
      <c r="K13" t="s">
        <v>946</v>
      </c>
      <c r="L13" t="str">
        <f>_xlfn.CONCAT("[",VLOOKUP(B13,'Index Web'!A$3:N$234,14,FALSE),"]")</f>
        <v>["Entrada","Antiguo Testamento"]</v>
      </c>
      <c r="M13" t="s">
        <v>947</v>
      </c>
      <c r="N13" t="str">
        <f>_xlfn.CONCAT("""/resucito/src/index.html?canto=",VLOOKUP(B13,'Index Web'!A$3:N$234,13,FALSE),"""")</f>
        <v>"/resucito/src/index.html?canto=aclamadalsenor"</v>
      </c>
      <c r="O13" t="s">
        <v>948</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25">
      <c r="B14" s="28">
        <v>238</v>
      </c>
      <c r="C14" t="s">
        <v>259</v>
      </c>
      <c r="D14">
        <f>VLOOKUP(B14,'Index Web'!A$3:L$234,2,FALSE)</f>
        <v>12</v>
      </c>
      <c r="E14" t="s">
        <v>943</v>
      </c>
      <c r="F14" t="str">
        <f>_xlfn.CONCAT("""",VLOOKUP(B14,'Index Web'!A$3:L$234,3,FALSE),"""")</f>
        <v>"Adónde te escondiste, amado "</v>
      </c>
      <c r="G14" t="s">
        <v>944</v>
      </c>
      <c r="H14" t="str">
        <f>_xlfn.CONCAT("""",VLOOKUP(B14,'Index Web'!A$3:L$234,4,FALSE),"""")</f>
        <v>"Cántico espiritual (San Juan de la Cruz) "</v>
      </c>
      <c r="I14" t="s">
        <v>945</v>
      </c>
      <c r="J14" t="str">
        <f>_xlfn.CONCAT("""",VLOOKUP(B14,'Index Web'!A$3:L$234,5,FALSE),"""")</f>
        <v>"Eleccion"</v>
      </c>
      <c r="K14" t="s">
        <v>946</v>
      </c>
      <c r="L14" t="str">
        <f>_xlfn.CONCAT("[",VLOOKUP(B14,'Index Web'!A$3:N$234,14,FALSE),"]")</f>
        <v>[""]</v>
      </c>
      <c r="M14" t="s">
        <v>947</v>
      </c>
      <c r="N14" t="str">
        <f>_xlfn.CONCAT("""/resucito/src/index.html?canto=",VLOOKUP(B14,'Index Web'!A$3:N$234,13,FALSE),"""")</f>
        <v>"/resucito/src/index.html?canto=adondeteescondisteamado"</v>
      </c>
      <c r="O14" t="s">
        <v>948</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25">
      <c r="B15" s="26">
        <v>10</v>
      </c>
      <c r="C15" t="s">
        <v>259</v>
      </c>
      <c r="D15">
        <f>VLOOKUP(B15,'Index Web'!A$3:L$234,2,FALSE)</f>
        <v>13</v>
      </c>
      <c r="E15" t="s">
        <v>943</v>
      </c>
      <c r="F15" t="str">
        <f>_xlfn.CONCAT("""",VLOOKUP(B15,'Index Web'!A$3:L$234,3,FALSE),"""")</f>
        <v>"Al despertar"</v>
      </c>
      <c r="G15" t="s">
        <v>944</v>
      </c>
      <c r="H15" t="str">
        <f>_xlfn.CONCAT("""",VLOOKUP(B15,'Index Web'!A$3:L$234,4,FALSE),"""")</f>
        <v>"Salmo 17 (16) "</v>
      </c>
      <c r="I15" t="s">
        <v>945</v>
      </c>
      <c r="J15" t="str">
        <f>_xlfn.CONCAT("""",VLOOKUP(B15,'Index Web'!A$3:L$234,5,FALSE),"""")</f>
        <v>"Precatecumenado"</v>
      </c>
      <c r="K15" t="s">
        <v>946</v>
      </c>
      <c r="L15" t="str">
        <f>_xlfn.CONCAT("[",VLOOKUP(B15,'Index Web'!A$3:N$234,14,FALSE),"]")</f>
        <v>["Cuaresma","Penitencial","Antiguo Testamento"]</v>
      </c>
      <c r="M15" t="s">
        <v>947</v>
      </c>
      <c r="N15" t="str">
        <f>_xlfn.CONCAT("""/resucito/src/index.html?canto=",VLOOKUP(B15,'Index Web'!A$3:N$234,13,FALSE),"""")</f>
        <v>"/resucito/src/index.html?canto=aldespertar"</v>
      </c>
      <c r="O15" t="s">
        <v>948</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["Cuaresma","Penitencial","Antiguo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25">
      <c r="B16" s="25">
        <v>11</v>
      </c>
      <c r="C16" t="s">
        <v>259</v>
      </c>
      <c r="D16">
        <f>VLOOKUP(B16,'Index Web'!A$3:L$234,2,FALSE)</f>
        <v>14</v>
      </c>
      <c r="E16" t="s">
        <v>943</v>
      </c>
      <c r="F16" t="str">
        <f>_xlfn.CONCAT("""",VLOOKUP(B16,'Index Web'!A$3:L$234,3,FALSE),"""")</f>
        <v>"Alabad al Señor en el cielo "</v>
      </c>
      <c r="G16" t="s">
        <v>944</v>
      </c>
      <c r="H16" t="str">
        <f>_xlfn.CONCAT("""",VLOOKUP(B16,'Index Web'!A$3:L$234,4,FALSE),"""")</f>
        <v>"Salmo 148 "</v>
      </c>
      <c r="I16" t="s">
        <v>945</v>
      </c>
      <c r="J16" t="str">
        <f>_xlfn.CONCAT("""",VLOOKUP(B16,'Index Web'!A$3:L$234,5,FALSE),"""")</f>
        <v>"Precatecumenado"</v>
      </c>
      <c r="K16" t="s">
        <v>946</v>
      </c>
      <c r="L16" t="str">
        <f>_xlfn.CONCAT("[",VLOOKUP(B16,'Index Web'!A$3:N$234,14,FALSE),"]")</f>
        <v>["Antiguo Testamento"]</v>
      </c>
      <c r="M16" t="s">
        <v>947</v>
      </c>
      <c r="N16" t="str">
        <f>_xlfn.CONCAT("""/resucito/src/index.html?canto=",VLOOKUP(B16,'Index Web'!A$3:N$234,13,FALSE),"""")</f>
        <v>"/resucito/src/index.html?canto=alabadalsenorenelcielo"</v>
      </c>
      <c r="O16" t="s">
        <v>948</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25">
      <c r="B17" s="26">
        <v>12</v>
      </c>
      <c r="C17" t="s">
        <v>259</v>
      </c>
      <c r="D17">
        <f>VLOOKUP(B17,'Index Web'!A$3:L$234,2,FALSE)</f>
        <v>15</v>
      </c>
      <c r="E17" t="s">
        <v>943</v>
      </c>
      <c r="F17" t="str">
        <f>_xlfn.CONCAT("""",VLOOKUP(B17,'Index Web'!A$3:L$234,3,FALSE),"""")</f>
        <v>"Alegría, ha nacido el Salvador"</v>
      </c>
      <c r="G17" t="s">
        <v>944</v>
      </c>
      <c r="H17" t="str">
        <f>_xlfn.CONCAT("""",VLOOKUP(B17,'Index Web'!A$3:L$234,4,FALSE),"""")</f>
        <v>"Villancico (Kiko Argüello)"</v>
      </c>
      <c r="I17" t="s">
        <v>945</v>
      </c>
      <c r="J17" t="str">
        <f>_xlfn.CONCAT("""",VLOOKUP(B17,'Index Web'!A$3:L$234,5,FALSE),"""")</f>
        <v>"Precatecumenado"</v>
      </c>
      <c r="K17" t="s">
        <v>946</v>
      </c>
      <c r="L17" t="str">
        <f>_xlfn.CONCAT("[",VLOOKUP(B17,'Index Web'!A$3:N$234,14,FALSE),"]")</f>
        <v>["Adviento","Navidad","Niños"]</v>
      </c>
      <c r="M17" t="s">
        <v>947</v>
      </c>
      <c r="N17" t="str">
        <f>_xlfn.CONCAT("""/resucito/src/index.html?canto=",VLOOKUP(B17,'Index Web'!A$3:N$234,13,FALSE),"""")</f>
        <v>"/resucito/src/index.html?canto=alegriahanacidoelsalvador"</v>
      </c>
      <c r="O17" t="s">
        <v>948</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25">
      <c r="B18" s="29">
        <v>180</v>
      </c>
      <c r="C18" t="s">
        <v>259</v>
      </c>
      <c r="D18">
        <f>VLOOKUP(B18,'Index Web'!A$3:L$234,2,FALSE)</f>
        <v>16</v>
      </c>
      <c r="E18" t="s">
        <v>943</v>
      </c>
      <c r="F18" t="str">
        <f>_xlfn.CONCAT("""",VLOOKUP(B18,'Index Web'!A$3:L$234,3,FALSE),"""")</f>
        <v>"Aleluya interleccional"</v>
      </c>
      <c r="G18" t="s">
        <v>944</v>
      </c>
      <c r="H18" t="str">
        <f>_xlfn.CONCAT("""",VLOOKUP(B18,'Index Web'!A$3:L$234,4,FALSE),"""")</f>
        <v>"Modelo I, II, III"</v>
      </c>
      <c r="I18" t="s">
        <v>945</v>
      </c>
      <c r="J18" t="str">
        <f>_xlfn.CONCAT("""",VLOOKUP(B18,'Index Web'!A$3:L$234,5,FALSE),"""")</f>
        <v>"Liturgia"</v>
      </c>
      <c r="K18" t="s">
        <v>946</v>
      </c>
      <c r="L18" t="str">
        <f>_xlfn.CONCAT("[",VLOOKUP(B18,'Index Web'!A$3:N$234,14,FALSE),"]")</f>
        <v>[""]</v>
      </c>
      <c r="M18" t="s">
        <v>947</v>
      </c>
      <c r="N18" t="str">
        <f>_xlfn.CONCAT("""/resucito/src/index.html?canto=",VLOOKUP(B18,'Index Web'!A$3:N$234,13,FALSE),"""")</f>
        <v>"/resucito/src/index.html?canto=aleluyainterleccional"</v>
      </c>
      <c r="O18" t="s">
        <v>948</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25">
      <c r="B19" s="27">
        <v>181</v>
      </c>
      <c r="C19" t="s">
        <v>259</v>
      </c>
      <c r="D19">
        <f>VLOOKUP(B19,'Index Web'!A$3:L$234,2,FALSE)</f>
        <v>17</v>
      </c>
      <c r="E19" t="s">
        <v>943</v>
      </c>
      <c r="F19" t="str">
        <f>_xlfn.CONCAT("""",VLOOKUP(B19,'Index Web'!A$3:L$234,3,FALSE),"""")</f>
        <v>"Aleluya Pascual"</v>
      </c>
      <c r="G19" t="s">
        <v>944</v>
      </c>
      <c r="H19" t="str">
        <f>_xlfn.CONCAT("""",VLOOKUP(B19,'Index Web'!A$3:L$234,4,FALSE),"""")</f>
        <v>"Apropiado para el tiempo Pascual"</v>
      </c>
      <c r="I19" t="s">
        <v>945</v>
      </c>
      <c r="J19" t="str">
        <f>_xlfn.CONCAT("""",VLOOKUP(B19,'Index Web'!A$3:L$234,5,FALSE),"""")</f>
        <v>"Liturgia"</v>
      </c>
      <c r="K19" t="s">
        <v>946</v>
      </c>
      <c r="L19" t="str">
        <f>_xlfn.CONCAT("[",VLOOKUP(B19,'Index Web'!A$3:N$234,14,FALSE),"]")</f>
        <v>["Pascua"]</v>
      </c>
      <c r="M19" t="s">
        <v>947</v>
      </c>
      <c r="N19" t="str">
        <f>_xlfn.CONCAT("""/resucito/src/index.html?canto=",VLOOKUP(B19,'Index Web'!A$3:N$234,13,FALSE),"""")</f>
        <v>"/resucito/src/index.html?canto=aleluyapascual"</v>
      </c>
      <c r="O19" t="s">
        <v>948</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"/resucito/src/index.html?canto=aleluyapascual", content: "aleluya Pascual cristo jesús ha resucitado. aleluya. aleluyapascual"},</v>
      </c>
    </row>
    <row r="20" spans="2:17" x14ac:dyDescent="0.25">
      <c r="B20" s="25">
        <v>13</v>
      </c>
      <c r="C20" t="s">
        <v>259</v>
      </c>
      <c r="D20">
        <f>VLOOKUP(B20,'Index Web'!A$3:L$234,2,FALSE)</f>
        <v>18</v>
      </c>
      <c r="E20" t="s">
        <v>943</v>
      </c>
      <c r="F20" t="str">
        <f>_xlfn.CONCAT("""",VLOOKUP(B20,'Index Web'!A$3:L$234,3,FALSE),"""")</f>
        <v>"Aleluya, Alabad al Señor "</v>
      </c>
      <c r="G20" t="s">
        <v>944</v>
      </c>
      <c r="H20" t="str">
        <f>_xlfn.CONCAT("""",VLOOKUP(B20,'Index Web'!A$3:L$234,4,FALSE),"""")</f>
        <v>"Salmo 150"</v>
      </c>
      <c r="I20" t="s">
        <v>945</v>
      </c>
      <c r="J20" t="str">
        <f>_xlfn.CONCAT("""",VLOOKUP(B20,'Index Web'!A$3:L$234,5,FALSE),"""")</f>
        <v>"Precatecumenado"</v>
      </c>
      <c r="K20" t="s">
        <v>946</v>
      </c>
      <c r="L20" t="str">
        <f>_xlfn.CONCAT("[",VLOOKUP(B20,'Index Web'!A$3:N$234,14,FALSE),"]")</f>
        <v>["Antiguo Testamento"]</v>
      </c>
      <c r="M20" t="s">
        <v>947</v>
      </c>
      <c r="N20" t="str">
        <f>_xlfn.CONCAT("""/resucito/src/index.html?canto=",VLOOKUP(B20,'Index Web'!A$3:N$234,13,FALSE),"""")</f>
        <v>"/resucito/src/index.html?canto=aleluyaalabadalsenor"</v>
      </c>
      <c r="O20" t="s">
        <v>948</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25">
      <c r="B21" s="26">
        <v>14</v>
      </c>
      <c r="C21" t="s">
        <v>259</v>
      </c>
      <c r="D21">
        <f>VLOOKUP(B21,'Index Web'!A$3:L$234,2,FALSE)</f>
        <v>19</v>
      </c>
      <c r="E21" t="s">
        <v>943</v>
      </c>
      <c r="F21" t="str">
        <f>_xlfn.CONCAT("""",VLOOKUP(B21,'Index Web'!A$3:L$234,3,FALSE),"""")</f>
        <v>"Aleluya, bendecid al Señor"</v>
      </c>
      <c r="G21" t="s">
        <v>944</v>
      </c>
      <c r="H21" t="str">
        <f>_xlfn.CONCAT("""",VLOOKUP(B21,'Index Web'!A$3:L$234,4,FALSE),"""")</f>
        <v>"Salmo 1.34 (1.33) - Melodía hebraica"</v>
      </c>
      <c r="I21" t="s">
        <v>945</v>
      </c>
      <c r="J21" t="str">
        <f>_xlfn.CONCAT("""",VLOOKUP(B21,'Index Web'!A$3:L$234,5,FALSE),"""")</f>
        <v>"Precatecumenado"</v>
      </c>
      <c r="K21" t="s">
        <v>946</v>
      </c>
      <c r="L21" t="str">
        <f>_xlfn.CONCAT("[",VLOOKUP(B21,'Index Web'!A$3:N$234,14,FALSE),"]")</f>
        <v>["Pascua","Pentecostés","Paz","Niños","Antiguo Testamento"]</v>
      </c>
      <c r="M21" t="s">
        <v>947</v>
      </c>
      <c r="N21" t="str">
        <f>_xlfn.CONCAT("""/resucito/src/index.html?canto=",VLOOKUP(B21,'Index Web'!A$3:N$234,13,FALSE),"""")</f>
        <v>"/resucito/src/index.html?canto=aleluyabendecidalsenor"</v>
      </c>
      <c r="O21" t="s">
        <v>948</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25">
      <c r="B22" s="25">
        <v>15</v>
      </c>
      <c r="C22" t="s">
        <v>259</v>
      </c>
      <c r="D22">
        <f>VLOOKUP(B22,'Index Web'!A$3:L$234,2,FALSE)</f>
        <v>20</v>
      </c>
      <c r="E22" t="s">
        <v>943</v>
      </c>
      <c r="F22" t="str">
        <f>_xlfn.CONCAT("""",VLOOKUP(B22,'Index Web'!A$3:L$234,3,FALSE),"""")</f>
        <v>"Aleluya, ya llegó el Reino"</v>
      </c>
      <c r="G22" t="s">
        <v>944</v>
      </c>
      <c r="H22" t="str">
        <f>_xlfn.CONCAT("""",VLOOKUP(B22,'Index Web'!A$3:L$234,4,FALSE),"""")</f>
        <v>"Apocalipsis 19,6-9"</v>
      </c>
      <c r="I22" t="s">
        <v>945</v>
      </c>
      <c r="J22" t="str">
        <f>_xlfn.CONCAT("""",VLOOKUP(B22,'Index Web'!A$3:L$234,5,FALSE),"""")</f>
        <v>"Precatecumenado"</v>
      </c>
      <c r="K22" t="s">
        <v>946</v>
      </c>
      <c r="L22" t="str">
        <f>_xlfn.CONCAT("[",VLOOKUP(B22,'Index Web'!A$3:N$234,14,FALSE),"]")</f>
        <v>["Pascua","Pentecostés","Nuevo Testamento"]</v>
      </c>
      <c r="M22" t="s">
        <v>947</v>
      </c>
      <c r="N22" t="str">
        <f>_xlfn.CONCAT("""/resucito/src/index.html?canto=",VLOOKUP(B22,'Index Web'!A$3:N$234,13,FALSE),"""")</f>
        <v>"/resucito/src/index.html?canto=aleluyayallegoelreino"</v>
      </c>
      <c r="O22" t="s">
        <v>948</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25">
      <c r="B23" s="26">
        <v>16</v>
      </c>
      <c r="C23" t="s">
        <v>259</v>
      </c>
      <c r="D23">
        <f>VLOOKUP(B23,'Index Web'!A$3:L$234,2,FALSE)</f>
        <v>21</v>
      </c>
      <c r="E23" t="s">
        <v>943</v>
      </c>
      <c r="F23" t="str">
        <f>_xlfn.CONCAT("""",VLOOKUP(B23,'Index Web'!A$3:L$234,3,FALSE),"""")</f>
        <v>"Alzaos puertas"</v>
      </c>
      <c r="G23" t="s">
        <v>944</v>
      </c>
      <c r="H23" t="str">
        <f>_xlfn.CONCAT("""",VLOOKUP(B23,'Index Web'!A$3:L$234,4,FALSE),"""")</f>
        <v>"Salmo 24 (23)"</v>
      </c>
      <c r="I23" t="s">
        <v>945</v>
      </c>
      <c r="J23" t="str">
        <f>_xlfn.CONCAT("""",VLOOKUP(B23,'Index Web'!A$3:L$234,5,FALSE),"""")</f>
        <v>"Precatecumenado"</v>
      </c>
      <c r="K23" t="s">
        <v>946</v>
      </c>
      <c r="L23" t="str">
        <f>_xlfn.CONCAT("[",VLOOKUP(B23,'Index Web'!A$3:N$234,14,FALSE),"]")</f>
        <v>["Entrada","Antiguo Testamento"]</v>
      </c>
      <c r="M23" t="s">
        <v>947</v>
      </c>
      <c r="N23" t="str">
        <f>_xlfn.CONCAT("""/resucito/src/index.html?canto=",VLOOKUP(B23,'Index Web'!A$3:N$234,13,FALSE),"""")</f>
        <v>"/resucito/src/index.html?canto=alzaospuertas"</v>
      </c>
      <c r="O23" t="s">
        <v>948</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25">
      <c r="B24" s="25">
        <v>17</v>
      </c>
      <c r="C24" t="s">
        <v>259</v>
      </c>
      <c r="D24">
        <f>VLOOKUP(B24,'Index Web'!A$3:L$234,2,FALSE)</f>
        <v>22</v>
      </c>
      <c r="E24" t="s">
        <v>943</v>
      </c>
      <c r="F24" t="str">
        <f>_xlfn.CONCAT("""",VLOOKUP(B24,'Index Web'!A$3:L$234,3,FALSE),"""")</f>
        <v>"Amén, amén, amén"</v>
      </c>
      <c r="G24" t="s">
        <v>944</v>
      </c>
      <c r="H24" t="str">
        <f>_xlfn.CONCAT("""",VLOOKUP(B24,'Index Web'!A$3:L$234,4,FALSE),"""")</f>
        <v>"Apocalipsis 7,12-14 "</v>
      </c>
      <c r="I24" t="s">
        <v>945</v>
      </c>
      <c r="J24" t="str">
        <f>_xlfn.CONCAT("""",VLOOKUP(B24,'Index Web'!A$3:L$234,5,FALSE),"""")</f>
        <v>"Precatecumenado"</v>
      </c>
      <c r="K24" t="s">
        <v>946</v>
      </c>
      <c r="L24" t="str">
        <f>_xlfn.CONCAT("[",VLOOKUP(B24,'Index Web'!A$3:N$234,14,FALSE),"]")</f>
        <v>["Entrada","Nuevo Testamento"]</v>
      </c>
      <c r="M24" t="s">
        <v>947</v>
      </c>
      <c r="N24" t="str">
        <f>_xlfn.CONCAT("""/resucito/src/index.html?canto=",VLOOKUP(B24,'Index Web'!A$3:N$234,13,FALSE),"""")</f>
        <v>"/resucito/src/index.html?canto=amenamenamen"</v>
      </c>
      <c r="O24" t="s">
        <v>948</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25">
      <c r="B25" s="26">
        <v>18</v>
      </c>
      <c r="C25" t="s">
        <v>259</v>
      </c>
      <c r="D25">
        <f>VLOOKUP(B25,'Index Web'!A$3:L$234,2,FALSE)</f>
        <v>23</v>
      </c>
      <c r="E25" t="s">
        <v>943</v>
      </c>
      <c r="F25" t="str">
        <f>_xlfn.CONCAT("""",VLOOKUP(B25,'Index Web'!A$3:L$234,3,FALSE),"""")</f>
        <v>"Amo al Señor"</v>
      </c>
      <c r="G25" t="s">
        <v>944</v>
      </c>
      <c r="H25" t="str">
        <f>_xlfn.CONCAT("""",VLOOKUP(B25,'Index Web'!A$3:L$234,4,FALSE),"""")</f>
        <v>"Salmo 116 (114-115)"</v>
      </c>
      <c r="I25" t="s">
        <v>945</v>
      </c>
      <c r="J25" t="str">
        <f>_xlfn.CONCAT("""",VLOOKUP(B25,'Index Web'!A$3:L$234,5,FALSE),"""")</f>
        <v>"Precatecumenado"</v>
      </c>
      <c r="K25" t="s">
        <v>946</v>
      </c>
      <c r="L25" t="str">
        <f>_xlfn.CONCAT("[",VLOOKUP(B25,'Index Web'!A$3:N$234,14,FALSE),"]")</f>
        <v>["Cuaresma","Penitencial","Antiguo Testamento"]</v>
      </c>
      <c r="M25" t="s">
        <v>947</v>
      </c>
      <c r="N25" t="str">
        <f>_xlfn.CONCAT("""/resucito/src/index.html?canto=",VLOOKUP(B25,'Index Web'!A$3:N$234,13,FALSE),"""")</f>
        <v>"/resucito/src/index.html?canto=amoalsenor"</v>
      </c>
      <c r="O25" t="s">
        <v>948</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["Cuaresma","Penitencial","Antiguo Testamento"],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25">
      <c r="B26" s="29">
        <v>182</v>
      </c>
      <c r="C26" t="s">
        <v>259</v>
      </c>
      <c r="D26">
        <f>VLOOKUP(B26,'Index Web'!A$3:L$234,2,FALSE)</f>
        <v>24</v>
      </c>
      <c r="E26" t="s">
        <v>943</v>
      </c>
      <c r="F26" t="str">
        <f>_xlfn.CONCAT("""",VLOOKUP(B26,'Index Web'!A$3:L$234,3,FALSE),"""")</f>
        <v>"Antífona para el evangelio"</v>
      </c>
      <c r="G26" t="s">
        <v>944</v>
      </c>
      <c r="H26" t="str">
        <f>_xlfn.CONCAT("""",VLOOKUP(B26,'Index Web'!A$3:L$234,4,FALSE),"""")</f>
        <v>"Tiempo de Cuaresma"</v>
      </c>
      <c r="I26" t="s">
        <v>945</v>
      </c>
      <c r="J26" t="str">
        <f>_xlfn.CONCAT("""",VLOOKUP(B26,'Index Web'!A$3:L$234,5,FALSE),"""")</f>
        <v>"Liturgia"</v>
      </c>
      <c r="K26" t="s">
        <v>946</v>
      </c>
      <c r="L26" t="str">
        <f>_xlfn.CONCAT("[",VLOOKUP(B26,'Index Web'!A$3:N$234,14,FALSE),"]")</f>
        <v>[""]</v>
      </c>
      <c r="M26" t="s">
        <v>947</v>
      </c>
      <c r="N26" t="str">
        <f>_xlfn.CONCAT("""/resucito/src/index.html?canto=",VLOOKUP(B26,'Index Web'!A$3:N$234,13,FALSE),"""")</f>
        <v>"/resucito/src/index.html?canto=antifonaparaelevangelio"</v>
      </c>
      <c r="O26" t="s">
        <v>948</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25">
      <c r="B27" s="26">
        <v>19</v>
      </c>
      <c r="C27" t="s">
        <v>259</v>
      </c>
      <c r="D27">
        <f>VLOOKUP(B27,'Index Web'!A$3:L$234,2,FALSE)</f>
        <v>25</v>
      </c>
      <c r="E27" t="s">
        <v>943</v>
      </c>
      <c r="F27" t="str">
        <f>_xlfn.CONCAT("""",VLOOKUP(B27,'Index Web'!A$3:L$234,3,FALSE),"""")</f>
        <v>"Aquedah"</v>
      </c>
      <c r="G27" t="s">
        <v>944</v>
      </c>
      <c r="H27" t="str">
        <f>_xlfn.CONCAT("""",VLOOKUP(B27,'Index Web'!A$3:L$234,4,FALSE),"""")</f>
        <v>"Gn 22,1-19 - Del Targum Neofiti sobre el sacrificio de Isaac"</v>
      </c>
      <c r="I27" t="s">
        <v>945</v>
      </c>
      <c r="J27" t="str">
        <f>_xlfn.CONCAT("""",VLOOKUP(B27,'Index Web'!A$3:L$234,5,FALSE),"""")</f>
        <v>"Precatecumenado"</v>
      </c>
      <c r="K27" t="s">
        <v>946</v>
      </c>
      <c r="L27" t="str">
        <f>_xlfn.CONCAT("[",VLOOKUP(B27,'Index Web'!A$3:N$234,14,FALSE),"]")</f>
        <v>["Pascua","Pentecostés","Antiguo Testamento"]</v>
      </c>
      <c r="M27" t="s">
        <v>947</v>
      </c>
      <c r="N27" t="str">
        <f>_xlfn.CONCAT("""/resucito/src/index.html?canto=",VLOOKUP(B27,'Index Web'!A$3:N$234,13,FALSE),"""")</f>
        <v>"/resucito/src/index.html?canto=aquedah"</v>
      </c>
      <c r="O27" t="s">
        <v>948</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25">
      <c r="B28" s="25">
        <v>20</v>
      </c>
      <c r="C28" t="s">
        <v>259</v>
      </c>
      <c r="D28">
        <f>VLOOKUP(B28,'Index Web'!A$3:L$234,2,FALSE)</f>
        <v>26</v>
      </c>
      <c r="E28" t="s">
        <v>943</v>
      </c>
      <c r="F28" t="str">
        <f>_xlfn.CONCAT("""",VLOOKUP(B28,'Index Web'!A$3:L$234,3,FALSE),"""")</f>
        <v>"Así habla el amén"</v>
      </c>
      <c r="G28" t="s">
        <v>944</v>
      </c>
      <c r="H28" t="str">
        <f>_xlfn.CONCAT("""",VLOOKUP(B28,'Index Web'!A$3:L$234,4,FALSE),"""")</f>
        <v>"Ap 3,14-20"</v>
      </c>
      <c r="I28" t="s">
        <v>945</v>
      </c>
      <c r="J28" t="str">
        <f>_xlfn.CONCAT("""",VLOOKUP(B28,'Index Web'!A$3:L$234,5,FALSE),"""")</f>
        <v>"Precatecumenado"</v>
      </c>
      <c r="K28" t="s">
        <v>946</v>
      </c>
      <c r="L28" t="str">
        <f>_xlfn.CONCAT("[",VLOOKUP(B28,'Index Web'!A$3:N$234,14,FALSE),"]")</f>
        <v>["Cuaresma","Penitencial","Nuevo Testamento"]</v>
      </c>
      <c r="M28" t="s">
        <v>947</v>
      </c>
      <c r="N28" t="str">
        <f>_xlfn.CONCAT("""/resucito/src/index.html?canto=",VLOOKUP(B28,'Index Web'!A$3:N$234,13,FALSE),"""")</f>
        <v>"/resucito/src/index.html?canto=asihablaelamen"</v>
      </c>
      <c r="O28" t="s">
        <v>948</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["Cuaresma","Penitencial","Nuevo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25">
      <c r="B29" s="26">
        <v>21</v>
      </c>
      <c r="C29" t="s">
        <v>259</v>
      </c>
      <c r="D29">
        <f>VLOOKUP(B29,'Index Web'!A$3:L$234,2,FALSE)</f>
        <v>27</v>
      </c>
      <c r="E29" t="s">
        <v>943</v>
      </c>
      <c r="F29" t="str">
        <f>_xlfn.CONCAT("""",VLOOKUP(B29,'Index Web'!A$3:L$234,3,FALSE),"""")</f>
        <v>"Ave María I"</v>
      </c>
      <c r="G29" t="s">
        <v>944</v>
      </c>
      <c r="H29" t="str">
        <f>_xlfn.CONCAT("""",VLOOKUP(B29,'Index Web'!A$3:L$234,4,FALSE),"""")</f>
        <v>"Lucas  1,28ss"</v>
      </c>
      <c r="I29" t="s">
        <v>945</v>
      </c>
      <c r="J29" t="str">
        <f>_xlfn.CONCAT("""",VLOOKUP(B29,'Index Web'!A$3:L$234,5,FALSE),"""")</f>
        <v>"Precatecumenado"</v>
      </c>
      <c r="K29" t="s">
        <v>946</v>
      </c>
      <c r="L29" t="str">
        <f>_xlfn.CONCAT("[",VLOOKUP(B29,'Index Web'!A$3:N$234,14,FALSE),"]")</f>
        <v>["Vírgen María","Nuevo Testamento"]</v>
      </c>
      <c r="M29" t="s">
        <v>947</v>
      </c>
      <c r="N29" t="str">
        <f>_xlfn.CONCAT("""/resucito/src/index.html?canto=",VLOOKUP(B29,'Index Web'!A$3:N$234,13,FALSE),"""")</f>
        <v>"/resucito/src/index.html?canto=avemariai"</v>
      </c>
      <c r="O29" t="s">
        <v>948</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25">
      <c r="B30" s="25">
        <v>22</v>
      </c>
      <c r="C30" t="s">
        <v>259</v>
      </c>
      <c r="D30">
        <f>VLOOKUP(B30,'Index Web'!A$3:L$234,2,FALSE)</f>
        <v>28</v>
      </c>
      <c r="E30" t="s">
        <v>943</v>
      </c>
      <c r="F30" t="str">
        <f>_xlfn.CONCAT("""",VLOOKUP(B30,'Index Web'!A$3:L$234,3,FALSE),"""")</f>
        <v>"Ave María II (1984)"</v>
      </c>
      <c r="G30" t="s">
        <v>944</v>
      </c>
      <c r="H30" t="str">
        <f>_xlfn.CONCAT("""",VLOOKUP(B30,'Index Web'!A$3:L$234,4,FALSE),"""")</f>
        <v>"Lucas  1,28ss - 1984 "</v>
      </c>
      <c r="I30" t="s">
        <v>945</v>
      </c>
      <c r="J30" t="str">
        <f>_xlfn.CONCAT("""",VLOOKUP(B30,'Index Web'!A$3:L$234,5,FALSE),"""")</f>
        <v>"Precatecumenado"</v>
      </c>
      <c r="K30" t="s">
        <v>946</v>
      </c>
      <c r="L30" t="str">
        <f>_xlfn.CONCAT("[",VLOOKUP(B30,'Index Web'!A$3:N$234,14,FALSE),"]")</f>
        <v>["Vírgen María","Nuevo Testamento"]</v>
      </c>
      <c r="M30" t="s">
        <v>947</v>
      </c>
      <c r="N30" t="str">
        <f>_xlfn.CONCAT("""/resucito/src/index.html?canto=",VLOOKUP(B30,'Index Web'!A$3:N$234,13,FALSE),"""")</f>
        <v>"/resucito/src/index.html?canto=avemariaii(1984)"</v>
      </c>
      <c r="O30" t="s">
        <v>948</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25">
      <c r="B31" s="26">
        <v>23</v>
      </c>
      <c r="C31" t="s">
        <v>259</v>
      </c>
      <c r="D31">
        <f>VLOOKUP(B31,'Index Web'!A$3:L$234,2,FALSE)</f>
        <v>29</v>
      </c>
      <c r="E31" t="s">
        <v>943</v>
      </c>
      <c r="F31" t="str">
        <f>_xlfn.CONCAT("""",VLOOKUP(B31,'Index Web'!A$3:L$234,3,FALSE),"""")</f>
        <v>"Babilonia criminal"</v>
      </c>
      <c r="G31" t="s">
        <v>944</v>
      </c>
      <c r="H31" t="str">
        <f>_xlfn.CONCAT("""",VLOOKUP(B31,'Index Web'!A$3:L$234,4,FALSE),"""")</f>
        <v>"Salmo 137 (136)"</v>
      </c>
      <c r="I31" t="s">
        <v>945</v>
      </c>
      <c r="J31" t="str">
        <f>_xlfn.CONCAT("""",VLOOKUP(B31,'Index Web'!A$3:L$234,5,FALSE),"""")</f>
        <v>"Precatecumenado"</v>
      </c>
      <c r="K31" t="s">
        <v>946</v>
      </c>
      <c r="L31" t="str">
        <f>_xlfn.CONCAT("[",VLOOKUP(B31,'Index Web'!A$3:N$234,14,FALSE),"]")</f>
        <v>["Cuaresma","Penitencial","Antiguo Testamento"]</v>
      </c>
      <c r="M31" t="s">
        <v>947</v>
      </c>
      <c r="N31" t="str">
        <f>_xlfn.CONCAT("""/resucito/src/index.html?canto=",VLOOKUP(B31,'Index Web'!A$3:N$234,13,FALSE),"""")</f>
        <v>"/resucito/src/index.html?canto=babiloniacriminal"</v>
      </c>
      <c r="O31" t="s">
        <v>948</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["Cuaresma","Penitencial","Antiguo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25">
      <c r="B32" s="25">
        <v>24</v>
      </c>
      <c r="C32" t="s">
        <v>259</v>
      </c>
      <c r="D32">
        <f>VLOOKUP(B32,'Index Web'!A$3:L$234,2,FALSE)</f>
        <v>30</v>
      </c>
      <c r="E32" t="s">
        <v>943</v>
      </c>
      <c r="F32" t="str">
        <f>_xlfn.CONCAT("""",VLOOKUP(B32,'Index Web'!A$3:L$234,3,FALSE),"""")</f>
        <v>"Balaam"</v>
      </c>
      <c r="G32" t="s">
        <v>944</v>
      </c>
      <c r="H32" t="str">
        <f>_xlfn.CONCAT("""",VLOOKUP(B32,'Index Web'!A$3:L$234,4,FALSE),"""")</f>
        <v>"Nm 23,7-24"</v>
      </c>
      <c r="I32" t="s">
        <v>945</v>
      </c>
      <c r="J32" t="str">
        <f>_xlfn.CONCAT("""",VLOOKUP(B32,'Index Web'!A$3:L$234,5,FALSE),"""")</f>
        <v>"Precatecumenado"</v>
      </c>
      <c r="K32" t="s">
        <v>946</v>
      </c>
      <c r="L32" t="str">
        <f>_xlfn.CONCAT("[",VLOOKUP(B32,'Index Web'!A$3:N$234,14,FALSE),"]")</f>
        <v>["Paz","Final","Antiguo Testamento"]</v>
      </c>
      <c r="M32" t="s">
        <v>947</v>
      </c>
      <c r="N32" t="str">
        <f>_xlfn.CONCAT("""/resucito/src/index.html?canto=",VLOOKUP(B32,'Index Web'!A$3:N$234,13,FALSE),"""")</f>
        <v>"/resucito/src/index.html?canto=balaam"</v>
      </c>
      <c r="O32" t="s">
        <v>948</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25">
      <c r="B33" s="26">
        <v>25</v>
      </c>
      <c r="C33" t="s">
        <v>259</v>
      </c>
      <c r="D33">
        <f>VLOOKUP(B33,'Index Web'!A$3:L$234,2,FALSE)</f>
        <v>31</v>
      </c>
      <c r="E33" t="s">
        <v>943</v>
      </c>
      <c r="F33" t="str">
        <f>_xlfn.CONCAT("""",VLOOKUP(B33,'Index Web'!A$3:L$234,3,FALSE),"""")</f>
        <v>"Bendeciré al Señor en todo tiempo"</v>
      </c>
      <c r="G33" t="s">
        <v>944</v>
      </c>
      <c r="H33" t="str">
        <f>_xlfn.CONCAT("""",VLOOKUP(B33,'Index Web'!A$3:L$234,4,FALSE),"""")</f>
        <v>"Salmo 34 (33)"</v>
      </c>
      <c r="I33" t="s">
        <v>945</v>
      </c>
      <c r="J33" t="str">
        <f>_xlfn.CONCAT("""",VLOOKUP(B33,'Index Web'!A$3:L$234,5,FALSE),"""")</f>
        <v>"Precatecumenado"</v>
      </c>
      <c r="K33" t="s">
        <v>946</v>
      </c>
      <c r="L33" t="str">
        <f>_xlfn.CONCAT("[",VLOOKUP(B33,'Index Web'!A$3:N$234,14,FALSE),"]")</f>
        <v>["Cuaresma","Penitencial","Comunión","Antiguo Testamento"]</v>
      </c>
      <c r="M33" t="s">
        <v>947</v>
      </c>
      <c r="N33" t="str">
        <f>_xlfn.CONCAT("""/resucito/src/index.html?canto=",VLOOKUP(B33,'Index Web'!A$3:N$234,13,FALSE),"""")</f>
        <v>"/resucito/src/index.html?canto=bendecirealsenorentodotiempo"</v>
      </c>
      <c r="O33" t="s">
        <v>948</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["Cuaresma","Penitencial","Comunión","Antiguo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25">
      <c r="B34" s="25">
        <v>26</v>
      </c>
      <c r="C34" t="s">
        <v>259</v>
      </c>
      <c r="D34">
        <f>VLOOKUP(B34,'Index Web'!A$3:L$234,2,FALSE)</f>
        <v>32</v>
      </c>
      <c r="E34" t="s">
        <v>943</v>
      </c>
      <c r="F34" t="str">
        <f>_xlfn.CONCAT("""",VLOOKUP(B34,'Index Web'!A$3:L$234,3,FALSE),"""")</f>
        <v>"Bendice, alma mía, a Yahveh"</v>
      </c>
      <c r="G34" t="s">
        <v>944</v>
      </c>
      <c r="H34" t="str">
        <f>_xlfn.CONCAT("""",VLOOKUP(B34,'Index Web'!A$3:L$234,4,FALSE),"""")</f>
        <v>"Salmo 103 (102)"</v>
      </c>
      <c r="I34" t="s">
        <v>945</v>
      </c>
      <c r="J34" t="str">
        <f>_xlfn.CONCAT("""",VLOOKUP(B34,'Index Web'!A$3:L$234,5,FALSE),"""")</f>
        <v>"Precatecumenado"</v>
      </c>
      <c r="K34" t="s">
        <v>946</v>
      </c>
      <c r="L34" t="str">
        <f>_xlfn.CONCAT("[",VLOOKUP(B34,'Index Web'!A$3:N$234,14,FALSE),"]")</f>
        <v>["Cuaresma","Penitencial","Antiguo Testamento"]</v>
      </c>
      <c r="M34" t="s">
        <v>947</v>
      </c>
      <c r="N34" t="str">
        <f>_xlfn.CONCAT("""/resucito/src/index.html?canto=",VLOOKUP(B34,'Index Web'!A$3:N$234,13,FALSE),"""")</f>
        <v>"/resucito/src/index.html?canto=bendicealmamiaayahveh"</v>
      </c>
      <c r="O34" t="s">
        <v>948</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["Cuaresma","Penitencial","Antiguo Testamento"],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25">
      <c r="B35" s="27">
        <v>183</v>
      </c>
      <c r="C35" t="s">
        <v>259</v>
      </c>
      <c r="D35">
        <f>VLOOKUP(B35,'Index Web'!A$3:L$234,2,FALSE)</f>
        <v>33</v>
      </c>
      <c r="E35" t="s">
        <v>943</v>
      </c>
      <c r="F35" t="str">
        <f>_xlfn.CONCAT("""",VLOOKUP(B35,'Index Web'!A$3:L$234,3,FALSE),"""")</f>
        <v>"Bendición del agua"</v>
      </c>
      <c r="G35" t="s">
        <v>944</v>
      </c>
      <c r="H35" t="str">
        <f>_xlfn.CONCAT("""",VLOOKUP(B35,'Index Web'!A$3:L$234,4,FALSE),"""")</f>
        <v>"De la liturgia bautismal de la Vigilia Pascual"</v>
      </c>
      <c r="I35" t="s">
        <v>945</v>
      </c>
      <c r="J35" t="str">
        <f>_xlfn.CONCAT("""",VLOOKUP(B35,'Index Web'!A$3:L$234,5,FALSE),"""")</f>
        <v>"Liturgia"</v>
      </c>
      <c r="K35" t="s">
        <v>946</v>
      </c>
      <c r="L35" t="str">
        <f>_xlfn.CONCAT("[",VLOOKUP(B35,'Index Web'!A$3:N$234,14,FALSE),"]")</f>
        <v>[""]</v>
      </c>
      <c r="M35" t="s">
        <v>947</v>
      </c>
      <c r="N35" t="str">
        <f>_xlfn.CONCAT("""/resucito/src/index.html?canto=",VLOOKUP(B35,'Index Web'!A$3:N$234,13,FALSE),"""")</f>
        <v>"/resucito/src/index.html?canto=bendiciondelagua"</v>
      </c>
      <c r="O35" t="s">
        <v>948</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25">
      <c r="B36" s="25">
        <v>27</v>
      </c>
      <c r="C36" t="s">
        <v>259</v>
      </c>
      <c r="D36">
        <f>VLOOKUP(B36,'Index Web'!A$3:L$234,2,FALSE)</f>
        <v>34</v>
      </c>
      <c r="E36" t="s">
        <v>943</v>
      </c>
      <c r="F36" t="str">
        <f>_xlfn.CONCAT("""",VLOOKUP(B36,'Index Web'!A$3:L$234,3,FALSE),"""")</f>
        <v>"Bendita eres tú, María"</v>
      </c>
      <c r="G36" t="s">
        <v>944</v>
      </c>
      <c r="H36" t="str">
        <f>_xlfn.CONCAT("""",VLOOKUP(B36,'Index Web'!A$3:L$234,4,FALSE),"""")</f>
        <v>"Lucas 1,42-45"</v>
      </c>
      <c r="I36" t="s">
        <v>945</v>
      </c>
      <c r="J36" t="str">
        <f>_xlfn.CONCAT("""",VLOOKUP(B36,'Index Web'!A$3:L$234,5,FALSE),"""")</f>
        <v>"Precatecumenado"</v>
      </c>
      <c r="K36" t="s">
        <v>946</v>
      </c>
      <c r="L36" t="str">
        <f>_xlfn.CONCAT("[",VLOOKUP(B36,'Index Web'!A$3:N$234,14,FALSE),"]")</f>
        <v>["Vírgen María","Entrada","Nuevo Testamento"]</v>
      </c>
      <c r="M36" t="s">
        <v>947</v>
      </c>
      <c r="N36" t="str">
        <f>_xlfn.CONCAT("""/resucito/src/index.html?canto=",VLOOKUP(B36,'Index Web'!A$3:N$234,13,FALSE),"""")</f>
        <v>"/resucito/src/index.html?canto=benditaerestumaria"</v>
      </c>
      <c r="O36" t="s">
        <v>948</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25">
      <c r="B37" s="26">
        <v>28</v>
      </c>
      <c r="C37" t="s">
        <v>259</v>
      </c>
      <c r="D37">
        <f>VLOOKUP(B37,'Index Web'!A$3:L$234,2,FALSE)</f>
        <v>35</v>
      </c>
      <c r="E37" t="s">
        <v>943</v>
      </c>
      <c r="F37" t="str">
        <f>_xlfn.CONCAT("""",VLOOKUP(B37,'Index Web'!A$3:L$234,3,FALSE),"""")</f>
        <v>"Bendito eres, Señor "</v>
      </c>
      <c r="G37" t="s">
        <v>944</v>
      </c>
      <c r="H37" t="str">
        <f>_xlfn.CONCAT("""",VLOOKUP(B37,'Index Web'!A$3:L$234,4,FALSE),"""")</f>
        <v>"Daniel 3,52-57"</v>
      </c>
      <c r="I37" t="s">
        <v>945</v>
      </c>
      <c r="J37" t="str">
        <f>_xlfn.CONCAT("""",VLOOKUP(B37,'Index Web'!A$3:L$234,5,FALSE),"""")</f>
        <v>"Precatecumenado"</v>
      </c>
      <c r="K37" t="s">
        <v>946</v>
      </c>
      <c r="L37" t="str">
        <f>_xlfn.CONCAT("[",VLOOKUP(B37,'Index Web'!A$3:N$234,14,FALSE),"]")</f>
        <v>["Antiguo Testamento"]</v>
      </c>
      <c r="M37" t="s">
        <v>947</v>
      </c>
      <c r="N37" t="str">
        <f>_xlfn.CONCAT("""/resucito/src/index.html?canto=",VLOOKUP(B37,'Index Web'!A$3:N$234,13,FALSE),"""")</f>
        <v>"/resucito/src/index.html?canto=benditoeressenor"</v>
      </c>
      <c r="O37" t="s">
        <v>948</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25">
      <c r="B38" s="25">
        <v>29</v>
      </c>
      <c r="C38" t="s">
        <v>259</v>
      </c>
      <c r="D38">
        <f>VLOOKUP(B38,'Index Web'!A$3:L$234,2,FALSE)</f>
        <v>36</v>
      </c>
      <c r="E38" t="s">
        <v>943</v>
      </c>
      <c r="F38" t="str">
        <f>_xlfn.CONCAT("""",VLOOKUP(B38,'Index Web'!A$3:L$234,3,FALSE),"""")</f>
        <v>"Bendito sea Dios"</v>
      </c>
      <c r="G38" t="s">
        <v>944</v>
      </c>
      <c r="H38" t="str">
        <f>_xlfn.CONCAT("""",VLOOKUP(B38,'Index Web'!A$3:L$234,4,FALSE),"""")</f>
        <v>"Efesios 1,3-13"</v>
      </c>
      <c r="I38" t="s">
        <v>945</v>
      </c>
      <c r="J38" t="str">
        <f>_xlfn.CONCAT("""",VLOOKUP(B38,'Index Web'!A$3:L$234,5,FALSE),"""")</f>
        <v>"Precatecumenado"</v>
      </c>
      <c r="K38" t="s">
        <v>946</v>
      </c>
      <c r="L38" t="str">
        <f>_xlfn.CONCAT("[",VLOOKUP(B38,'Index Web'!A$3:N$234,14,FALSE),"]")</f>
        <v>["Adviento","Navidad","Nuevo Testamento"]</v>
      </c>
      <c r="M38" t="s">
        <v>947</v>
      </c>
      <c r="N38" t="str">
        <f>_xlfn.CONCAT("""/resucito/src/index.html?canto=",VLOOKUP(B38,'Index Web'!A$3:N$234,13,FALSE),"""")</f>
        <v>"/resucito/src/index.html?canto=benditoseadios"</v>
      </c>
      <c r="O38" t="s">
        <v>948</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25">
      <c r="B39" s="26">
        <v>30</v>
      </c>
      <c r="C39" t="s">
        <v>259</v>
      </c>
      <c r="D39">
        <f>VLOOKUP(B39,'Index Web'!A$3:L$234,2,FALSE)</f>
        <v>37</v>
      </c>
      <c r="E39" t="s">
        <v>943</v>
      </c>
      <c r="F39" t="str">
        <f>_xlfn.CONCAT("""",VLOOKUP(B39,'Index Web'!A$3:L$234,3,FALSE),"""")</f>
        <v>"Benedictus "</v>
      </c>
      <c r="G39" t="s">
        <v>944</v>
      </c>
      <c r="H39" t="str">
        <f>_xlfn.CONCAT("""",VLOOKUP(B39,'Index Web'!A$3:L$234,4,FALSE),"""")</f>
        <v>"Lucas 1,67-80"</v>
      </c>
      <c r="I39" t="s">
        <v>945</v>
      </c>
      <c r="J39" t="str">
        <f>_xlfn.CONCAT("""",VLOOKUP(B39,'Index Web'!A$3:L$234,5,FALSE),"""")</f>
        <v>"Precatecumenado"</v>
      </c>
      <c r="K39" t="s">
        <v>946</v>
      </c>
      <c r="L39" t="str">
        <f>_xlfn.CONCAT("[",VLOOKUP(B39,'Index Web'!A$3:N$234,14,FALSE),"]")</f>
        <v>["Nuevo Testamento"]</v>
      </c>
      <c r="M39" t="s">
        <v>947</v>
      </c>
      <c r="N39" t="str">
        <f>_xlfn.CONCAT("""/resucito/src/index.html?canto=",VLOOKUP(B39,'Index Web'!A$3:N$234,13,FALSE),"""")</f>
        <v>"/resucito/src/index.html?canto=benedictus"</v>
      </c>
      <c r="O39" t="s">
        <v>948</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25">
      <c r="B40" s="25">
        <v>31</v>
      </c>
      <c r="C40" t="s">
        <v>259</v>
      </c>
      <c r="D40">
        <f>VLOOKUP(B40,'Index Web'!A$3:L$234,2,FALSE)</f>
        <v>38</v>
      </c>
      <c r="E40" t="s">
        <v>943</v>
      </c>
      <c r="F40" t="str">
        <f>_xlfn.CONCAT("""",VLOOKUP(B40,'Index Web'!A$3:L$234,3,FALSE),"""")</f>
        <v>"Cantad a Dios "</v>
      </c>
      <c r="G40" t="s">
        <v>944</v>
      </c>
      <c r="H40" t="str">
        <f>_xlfn.CONCAT("""",VLOOKUP(B40,'Index Web'!A$3:L$234,4,FALSE),"""")</f>
        <v>"Salmo 67 (68) 2.4-7"</v>
      </c>
      <c r="I40" t="s">
        <v>945</v>
      </c>
      <c r="J40" t="str">
        <f>_xlfn.CONCAT("""",VLOOKUP(B40,'Index Web'!A$3:L$234,5,FALSE),"""")</f>
        <v>"Precatecumenado"</v>
      </c>
      <c r="K40" t="s">
        <v>946</v>
      </c>
      <c r="L40" t="str">
        <f>_xlfn.CONCAT("[",VLOOKUP(B40,'Index Web'!A$3:N$234,14,FALSE),"]")</f>
        <v>["Antiguo Testamento"]</v>
      </c>
      <c r="M40" t="s">
        <v>947</v>
      </c>
      <c r="N40" t="str">
        <f>_xlfn.CONCAT("""/resucito/src/index.html?canto=",VLOOKUP(B40,'Index Web'!A$3:N$234,13,FALSE),"""")</f>
        <v>"/resucito/src/index.html?canto=cantadadios"</v>
      </c>
      <c r="O40" t="s">
        <v>948</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25">
      <c r="B41" s="26">
        <v>32</v>
      </c>
      <c r="C41" t="s">
        <v>259</v>
      </c>
      <c r="D41">
        <f>VLOOKUP(B41,'Index Web'!A$3:L$234,2,FALSE)</f>
        <v>39</v>
      </c>
      <c r="E41" t="s">
        <v>943</v>
      </c>
      <c r="F41" t="str">
        <f>_xlfn.CONCAT("""",VLOOKUP(B41,'Index Web'!A$3:L$234,3,FALSE),"""")</f>
        <v>"Cantad al Señor"</v>
      </c>
      <c r="G41" t="s">
        <v>944</v>
      </c>
      <c r="H41" t="str">
        <f>_xlfn.CONCAT("""",VLOOKUP(B41,'Index Web'!A$3:L$234,4,FALSE),"""")</f>
        <v>"Salmo 117 (116)"</v>
      </c>
      <c r="I41" t="s">
        <v>945</v>
      </c>
      <c r="J41" t="str">
        <f>_xlfn.CONCAT("""",VLOOKUP(B41,'Index Web'!A$3:L$234,5,FALSE),"""")</f>
        <v>"Precatecumenado"</v>
      </c>
      <c r="K41" t="s">
        <v>946</v>
      </c>
      <c r="L41" t="str">
        <f>_xlfn.CONCAT("[",VLOOKUP(B41,'Index Web'!A$3:N$234,14,FALSE),"]")</f>
        <v>["Entrada","Antiguo Testamento"]</v>
      </c>
      <c r="M41" t="s">
        <v>947</v>
      </c>
      <c r="N41" t="str">
        <f>_xlfn.CONCAT("""/resucito/src/index.html?canto=",VLOOKUP(B41,'Index Web'!A$3:N$234,13,FALSE),"""")</f>
        <v>"/resucito/src/index.html?canto=cantadalsenor"</v>
      </c>
      <c r="O41" t="s">
        <v>948</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"/resucito/src/index.html?canto=cantadalsenor",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25">
      <c r="B42" s="25">
        <v>33</v>
      </c>
      <c r="C42" t="s">
        <v>259</v>
      </c>
      <c r="D42">
        <f>VLOOKUP(B42,'Index Web'!A$3:L$234,2,FALSE)</f>
        <v>40</v>
      </c>
      <c r="E42" t="s">
        <v>943</v>
      </c>
      <c r="F42" t="str">
        <f>_xlfn.CONCAT("""",VLOOKUP(B42,'Index Web'!A$3:L$234,3,FALSE),"""")</f>
        <v>"Cántico de los tres jóvenes "</v>
      </c>
      <c r="G42" t="s">
        <v>944</v>
      </c>
      <c r="H42" t="str">
        <f>_xlfn.CONCAT("""",VLOOKUP(B42,'Index Web'!A$3:L$234,4,FALSE),"""")</f>
        <v>"Daniel 3,57-58"</v>
      </c>
      <c r="I42" t="s">
        <v>945</v>
      </c>
      <c r="J42" t="str">
        <f>_xlfn.CONCAT("""",VLOOKUP(B42,'Index Web'!A$3:L$234,5,FALSE),"""")</f>
        <v>"Precatecumenado"</v>
      </c>
      <c r="K42" t="s">
        <v>946</v>
      </c>
      <c r="L42" t="str">
        <f>_xlfn.CONCAT("[",VLOOKUP(B42,'Index Web'!A$3:N$234,14,FALSE),"]")</f>
        <v>["Antiguo Testamento"]</v>
      </c>
      <c r="M42" t="s">
        <v>947</v>
      </c>
      <c r="N42" t="str">
        <f>_xlfn.CONCAT("""/resucito/src/index.html?canto=",VLOOKUP(B42,'Index Web'!A$3:N$234,13,FALSE),"""")</f>
        <v>"/resucito/src/index.html?canto=canticodelostresjovenes"</v>
      </c>
      <c r="O42" t="s">
        <v>948</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25">
      <c r="B43" s="26">
        <v>34</v>
      </c>
      <c r="C43" t="s">
        <v>259</v>
      </c>
      <c r="D43">
        <f>VLOOKUP(B43,'Index Web'!A$3:L$234,2,FALSE)</f>
        <v>41</v>
      </c>
      <c r="E43" t="s">
        <v>943</v>
      </c>
      <c r="F43" t="str">
        <f>_xlfn.CONCAT("""",VLOOKUP(B43,'Index Web'!A$3:L$234,3,FALSE),"""")</f>
        <v>"Canto de Moisés"</v>
      </c>
      <c r="G43" t="s">
        <v>944</v>
      </c>
      <c r="H43" t="str">
        <f>_xlfn.CONCAT("""",VLOOKUP(B43,'Index Web'!A$3:L$234,4,FALSE),"""")</f>
        <v>"Éxodo 15,1-18"</v>
      </c>
      <c r="I43" t="s">
        <v>945</v>
      </c>
      <c r="J43" t="str">
        <f>_xlfn.CONCAT("""",VLOOKUP(B43,'Index Web'!A$3:L$234,5,FALSE),"""")</f>
        <v>"Precatecumenado"</v>
      </c>
      <c r="K43" t="s">
        <v>946</v>
      </c>
      <c r="L43" t="str">
        <f>_xlfn.CONCAT("[",VLOOKUP(B43,'Index Web'!A$3:N$234,14,FALSE),"]")</f>
        <v>["Pascua","Pentecostés","Antiguo Testamento"]</v>
      </c>
      <c r="M43" t="s">
        <v>947</v>
      </c>
      <c r="N43" t="str">
        <f>_xlfn.CONCAT("""/resucito/src/index.html?canto=",VLOOKUP(B43,'Index Web'!A$3:N$234,13,FALSE),"""")</f>
        <v>"/resucito/src/index.html?canto=cantodemoises"</v>
      </c>
      <c r="O43" t="s">
        <v>948</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25">
      <c r="B44" s="25">
        <v>35</v>
      </c>
      <c r="C44" t="s">
        <v>259</v>
      </c>
      <c r="D44">
        <f>VLOOKUP(B44,'Index Web'!A$3:L$234,2,FALSE)</f>
        <v>42</v>
      </c>
      <c r="E44" t="s">
        <v>943</v>
      </c>
      <c r="F44" t="str">
        <f>_xlfn.CONCAT("""",VLOOKUP(B44,'Index Web'!A$3:L$234,3,FALSE),"""")</f>
        <v>"Caritas Christi urget nos"</v>
      </c>
      <c r="G44" t="s">
        <v>944</v>
      </c>
      <c r="H44" t="str">
        <f>_xlfn.CONCAT("""",VLOOKUP(B44,'Index Web'!A$3:L$234,4,FALSE),"""")</f>
        <v>"2ª Corintios 5,14.15.17.21"</v>
      </c>
      <c r="I44" t="s">
        <v>945</v>
      </c>
      <c r="J44" t="str">
        <f>_xlfn.CONCAT("""",VLOOKUP(B44,'Index Web'!A$3:L$234,5,FALSE),"""")</f>
        <v>"Precatecumenado"</v>
      </c>
      <c r="K44" t="s">
        <v>946</v>
      </c>
      <c r="L44" t="str">
        <f>_xlfn.CONCAT("[",VLOOKUP(B44,'Index Web'!A$3:N$234,14,FALSE),"]")</f>
        <v>["Cuaresma","Penitencial","Nuevo Testamento"]</v>
      </c>
      <c r="M44" t="s">
        <v>947</v>
      </c>
      <c r="N44" t="str">
        <f>_xlfn.CONCAT("""/resucito/src/index.html?canto=",VLOOKUP(B44,'Index Web'!A$3:N$234,13,FALSE),"""")</f>
        <v>"/resucito/src/index.html?canto=caritaschristiurgetnos"</v>
      </c>
      <c r="O44" t="s">
        <v>948</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["Cuaresma","Penitencial","Nuevo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25">
      <c r="B45" s="26">
        <v>36</v>
      </c>
      <c r="C45" t="s">
        <v>259</v>
      </c>
      <c r="D45">
        <f>VLOOKUP(B45,'Index Web'!A$3:L$234,2,FALSE)</f>
        <v>43</v>
      </c>
      <c r="E45" t="s">
        <v>943</v>
      </c>
      <c r="F45" t="str">
        <f>_xlfn.CONCAT("""",VLOOKUP(B45,'Index Web'!A$3:L$234,3,FALSE),"""")</f>
        <v>"Carmen 63"</v>
      </c>
      <c r="G45" t="s">
        <v>944</v>
      </c>
      <c r="H45" t="str">
        <f>_xlfn.CONCAT("""",VLOOKUP(B45,'Index Web'!A$3:L$234,4,FALSE),"""")</f>
        <v>"(Rabindranath Tagore)*"</v>
      </c>
      <c r="I45" t="s">
        <v>945</v>
      </c>
      <c r="J45" t="str">
        <f>_xlfn.CONCAT("""",VLOOKUP(B45,'Index Web'!A$3:L$234,5,FALSE),"""")</f>
        <v>"Precatecumenado"</v>
      </c>
      <c r="K45" t="s">
        <v>946</v>
      </c>
      <c r="L45" t="str">
        <f>_xlfn.CONCAT("[",VLOOKUP(B45,'Index Web'!A$3:N$234,14,FALSE),"]")</f>
        <v>["Comunión","Final"]</v>
      </c>
      <c r="M45" t="s">
        <v>947</v>
      </c>
      <c r="N45" t="str">
        <f>_xlfn.CONCAT("""/resucito/src/index.html?canto=",VLOOKUP(B45,'Index Web'!A$3:N$234,13,FALSE),"""")</f>
        <v>"/resucito/src/index.html?canto=carmen63"</v>
      </c>
      <c r="O45" t="s">
        <v>948</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"/resucito/src/index.html?canto=carmen63",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25">
      <c r="B46" s="29">
        <v>185</v>
      </c>
      <c r="C46" t="s">
        <v>259</v>
      </c>
      <c r="D46">
        <f>VLOOKUP(B46,'Index Web'!A$3:L$234,2,FALSE)</f>
        <v>44</v>
      </c>
      <c r="E46" t="s">
        <v>943</v>
      </c>
      <c r="F46" t="str">
        <f>_xlfn.CONCAT("""",VLOOKUP(B46,'Index Web'!A$3:L$234,3,FALSE),"""")</f>
        <v>"Celebración penitencial (bendición penitencial )"</v>
      </c>
      <c r="G46" t="s">
        <v>944</v>
      </c>
      <c r="H46" t="str">
        <f>_xlfn.CONCAT("""",VLOOKUP(B46,'Index Web'!A$3:L$234,4,FALSE),"""")</f>
        <v>"Acción de gracias"</v>
      </c>
      <c r="I46" t="s">
        <v>945</v>
      </c>
      <c r="J46" t="str">
        <f>_xlfn.CONCAT("""",VLOOKUP(B46,'Index Web'!A$3:L$234,5,FALSE),"""")</f>
        <v>"Liturgia"</v>
      </c>
      <c r="K46" t="s">
        <v>946</v>
      </c>
      <c r="L46" t="str">
        <f>_xlfn.CONCAT("[",VLOOKUP(B46,'Index Web'!A$3:N$234,14,FALSE),"]")</f>
        <v>[""]</v>
      </c>
      <c r="M46" t="s">
        <v>947</v>
      </c>
      <c r="N46" t="str">
        <f>_xlfn.CONCAT("""/resucito/src/index.html?canto=",VLOOKUP(B46,'Index Web'!A$3:N$234,13,FALSE),"""")</f>
        <v>"/resucito/src/index.html?canto=celebracionpenitencial(bendicionpenitencial)"</v>
      </c>
      <c r="O46" t="s">
        <v>948</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25">
      <c r="B47" s="26">
        <v>37</v>
      </c>
      <c r="C47" t="s">
        <v>259</v>
      </c>
      <c r="D47">
        <f>VLOOKUP(B47,'Index Web'!A$3:L$234,2,FALSE)</f>
        <v>45</v>
      </c>
      <c r="E47" t="s">
        <v>943</v>
      </c>
      <c r="F47" t="str">
        <f>_xlfn.CONCAT("""",VLOOKUP(B47,'Index Web'!A$3:L$234,3,FALSE),"""")</f>
        <v>"Como condenados a muerte "</v>
      </c>
      <c r="G47" t="s">
        <v>944</v>
      </c>
      <c r="H47" t="str">
        <f>_xlfn.CONCAT("""",VLOOKUP(B47,'Index Web'!A$3:L$234,4,FALSE),"""")</f>
        <v>"1ª Corintios 4,9-13"</v>
      </c>
      <c r="I47" t="s">
        <v>945</v>
      </c>
      <c r="J47" t="str">
        <f>_xlfn.CONCAT("""",VLOOKUP(B47,'Index Web'!A$3:L$234,5,FALSE),"""")</f>
        <v>"Precatecumenado"</v>
      </c>
      <c r="K47" t="s">
        <v>946</v>
      </c>
      <c r="L47" t="str">
        <f>_xlfn.CONCAT("[",VLOOKUP(B47,'Index Web'!A$3:N$234,14,FALSE),"]")</f>
        <v>["Nuevo Testamento"]</v>
      </c>
      <c r="M47" t="s">
        <v>947</v>
      </c>
      <c r="N47" t="str">
        <f>_xlfn.CONCAT("""/resucito/src/index.html?canto=",VLOOKUP(B47,'Index Web'!A$3:N$234,13,FALSE),"""")</f>
        <v>"/resucito/src/index.html?canto=comocondenadosamuerte"</v>
      </c>
      <c r="O47" t="s">
        <v>948</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25">
      <c r="B48" s="24">
        <v>239</v>
      </c>
      <c r="C48" t="s">
        <v>259</v>
      </c>
      <c r="D48">
        <f>VLOOKUP(B48,'Index Web'!A$3:L$234,2,FALSE)</f>
        <v>46</v>
      </c>
      <c r="E48" t="s">
        <v>943</v>
      </c>
      <c r="F48" t="str">
        <f>_xlfn.CONCAT("""",VLOOKUP(B48,'Index Web'!A$3:L$234,3,FALSE),"""")</f>
        <v>"Como destila la miel"</v>
      </c>
      <c r="G48" t="s">
        <v>944</v>
      </c>
      <c r="H48" t="str">
        <f>_xlfn.CONCAT("""",VLOOKUP(B48,'Index Web'!A$3:L$234,4,FALSE),"""")</f>
        <v>"Oda XL de Salomón"</v>
      </c>
      <c r="I48" t="s">
        <v>945</v>
      </c>
      <c r="J48" t="str">
        <f>_xlfn.CONCAT("""",VLOOKUP(B48,'Index Web'!A$3:L$234,5,FALSE),"""")</f>
        <v>"Eleccion"</v>
      </c>
      <c r="K48" t="s">
        <v>946</v>
      </c>
      <c r="L48" t="str">
        <f>_xlfn.CONCAT("[",VLOOKUP(B48,'Index Web'!A$3:N$234,14,FALSE),"]")</f>
        <v>[""]</v>
      </c>
      <c r="M48" t="s">
        <v>947</v>
      </c>
      <c r="N48" t="str">
        <f>_xlfn.CONCAT("""/resucito/src/index.html?canto=",VLOOKUP(B48,'Index Web'!A$3:N$234,13,FALSE),"""")</f>
        <v>"/resucito/src/index.html?canto=comodestilalamiel"</v>
      </c>
      <c r="O48" t="s">
        <v>948</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25">
      <c r="B49" s="30">
        <v>221</v>
      </c>
      <c r="C49" t="s">
        <v>259</v>
      </c>
      <c r="D49">
        <f>VLOOKUP(B49,'Index Web'!A$3:L$234,2,FALSE)</f>
        <v>47</v>
      </c>
      <c r="E49" t="s">
        <v>943</v>
      </c>
      <c r="F49" t="str">
        <f>_xlfn.CONCAT("""",VLOOKUP(B49,'Index Web'!A$3:L$234,3,FALSE),"""")</f>
        <v>"Como el impulso que siente la ira"</v>
      </c>
      <c r="G49" t="s">
        <v>944</v>
      </c>
      <c r="H49" t="str">
        <f>_xlfn.CONCAT("""",VLOOKUP(B49,'Index Web'!A$3:L$234,4,FALSE),"""")</f>
        <v>"Oda VII de Salomón"</v>
      </c>
      <c r="I49" t="s">
        <v>945</v>
      </c>
      <c r="J49" t="str">
        <f>_xlfn.CONCAT("""",VLOOKUP(B49,'Index Web'!A$3:L$234,5,FALSE),"""")</f>
        <v>"Catecumenado"</v>
      </c>
      <c r="K49" t="s">
        <v>946</v>
      </c>
      <c r="L49" t="str">
        <f>_xlfn.CONCAT("[",VLOOKUP(B49,'Index Web'!A$3:N$234,14,FALSE),"]")</f>
        <v>[""]</v>
      </c>
      <c r="M49" t="s">
        <v>947</v>
      </c>
      <c r="N49" t="str">
        <f>_xlfn.CONCAT("""/resucito/src/index.html?canto=",VLOOKUP(B49,'Index Web'!A$3:N$234,13,FALSE),"""")</f>
        <v>"/resucito/src/index.html?canto=comoelimpulsoquesientelaira"</v>
      </c>
      <c r="O49" t="s">
        <v>948</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25">
      <c r="B50" s="25">
        <v>38</v>
      </c>
      <c r="C50" t="s">
        <v>259</v>
      </c>
      <c r="D50">
        <f>VLOOKUP(B50,'Index Web'!A$3:L$234,2,FALSE)</f>
        <v>48</v>
      </c>
      <c r="E50" t="s">
        <v>943</v>
      </c>
      <c r="F50" t="str">
        <f>_xlfn.CONCAT("""",VLOOKUP(B50,'Index Web'!A$3:L$234,3,FALSE),"""")</f>
        <v>"Cómo es maravilloso"</v>
      </c>
      <c r="G50" t="s">
        <v>944</v>
      </c>
      <c r="H50" t="str">
        <f>_xlfn.CONCAT("""",VLOOKUP(B50,'Index Web'!A$3:L$234,4,FALSE),"""")</f>
        <v>"Salmo 133 (132)"</v>
      </c>
      <c r="I50" t="s">
        <v>945</v>
      </c>
      <c r="J50" t="str">
        <f>_xlfn.CONCAT("""",VLOOKUP(B50,'Index Web'!A$3:L$234,5,FALSE),"""")</f>
        <v>"Precatecumenado"</v>
      </c>
      <c r="K50" t="s">
        <v>946</v>
      </c>
      <c r="L50" t="str">
        <f>_xlfn.CONCAT("[",VLOOKUP(B50,'Index Web'!A$3:N$234,14,FALSE),"]")</f>
        <v>["Paz","Antiguo Testamento"]</v>
      </c>
      <c r="M50" t="s">
        <v>947</v>
      </c>
      <c r="N50" t="str">
        <f>_xlfn.CONCAT("""/resucito/src/index.html?canto=",VLOOKUP(B50,'Index Web'!A$3:N$234,13,FALSE),"""")</f>
        <v>"/resucito/src/index.html?canto=comoesmaravilloso"</v>
      </c>
      <c r="O50" t="s">
        <v>948</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25">
      <c r="B51" s="26">
        <v>39</v>
      </c>
      <c r="C51" t="s">
        <v>259</v>
      </c>
      <c r="D51">
        <f>VLOOKUP(B51,'Index Web'!A$3:L$234,2,FALSE)</f>
        <v>49</v>
      </c>
      <c r="E51" t="s">
        <v>943</v>
      </c>
      <c r="F51" t="str">
        <f>_xlfn.CONCAT("""",VLOOKUP(B51,'Index Web'!A$3:L$234,3,FALSE),"""")</f>
        <v>"Como la cierva"</v>
      </c>
      <c r="G51" t="s">
        <v>944</v>
      </c>
      <c r="H51" t="str">
        <f>_xlfn.CONCAT("""",VLOOKUP(B51,'Index Web'!A$3:L$234,4,FALSE),"""")</f>
        <v>"Salmo 42-43 (41-42)"</v>
      </c>
      <c r="I51" t="s">
        <v>945</v>
      </c>
      <c r="J51" t="str">
        <f>_xlfn.CONCAT("""",VLOOKUP(B51,'Index Web'!A$3:L$234,5,FALSE),"""")</f>
        <v>"Precatecumenado"</v>
      </c>
      <c r="K51" t="s">
        <v>946</v>
      </c>
      <c r="L51" t="str">
        <f>_xlfn.CONCAT("[",VLOOKUP(B51,'Index Web'!A$3:N$234,14,FALSE),"]")</f>
        <v>["Cuaresma","Penitencial","Antiguo Testamento"]</v>
      </c>
      <c r="M51" t="s">
        <v>947</v>
      </c>
      <c r="N51" t="str">
        <f>_xlfn.CONCAT("""/resucito/src/index.html?canto=",VLOOKUP(B51,'Index Web'!A$3:N$234,13,FALSE),"""")</f>
        <v>"/resucito/src/index.html?canto=comolacierva"</v>
      </c>
      <c r="O51" t="s">
        <v>948</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["Cuaresma","Penitencial","Antiguo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25">
      <c r="B52" s="28">
        <v>240</v>
      </c>
      <c r="C52" t="s">
        <v>259</v>
      </c>
      <c r="D52">
        <f>VLOOKUP(B52,'Index Web'!A$3:L$234,2,FALSE)</f>
        <v>50</v>
      </c>
      <c r="E52" t="s">
        <v>943</v>
      </c>
      <c r="F52" t="str">
        <f>_xlfn.CONCAT("""",VLOOKUP(B52,'Index Web'!A$3:L$234,3,FALSE),"""")</f>
        <v>"Como lirio entre los cardos "</v>
      </c>
      <c r="G52" t="s">
        <v>944</v>
      </c>
      <c r="H52" t="str">
        <f>_xlfn.CONCAT("""",VLOOKUP(B52,'Index Web'!A$3:L$234,4,FALSE),"""")</f>
        <v>"Cantar de los cantares 1,13ss "</v>
      </c>
      <c r="I52" t="s">
        <v>945</v>
      </c>
      <c r="J52" t="str">
        <f>_xlfn.CONCAT("""",VLOOKUP(B52,'Index Web'!A$3:L$234,5,FALSE),"""")</f>
        <v>"Eleccion"</v>
      </c>
      <c r="K52" t="s">
        <v>946</v>
      </c>
      <c r="L52" t="str">
        <f>_xlfn.CONCAT("[",VLOOKUP(B52,'Index Web'!A$3:N$234,14,FALSE),"]")</f>
        <v>["Antiguo Testamento"]</v>
      </c>
      <c r="M52" t="s">
        <v>947</v>
      </c>
      <c r="N52" t="str">
        <f>_xlfn.CONCAT("""/resucito/src/index.html?canto=",VLOOKUP(B52,'Index Web'!A$3:N$234,13,FALSE),"""")</f>
        <v>"/resucito/src/index.html?canto=comolirioentreloscardos"</v>
      </c>
      <c r="O52" t="s">
        <v>948</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25">
      <c r="B53" s="26">
        <v>40</v>
      </c>
      <c r="C53" t="s">
        <v>259</v>
      </c>
      <c r="D53">
        <f>VLOOKUP(B53,'Index Web'!A$3:L$234,2,FALSE)</f>
        <v>51</v>
      </c>
      <c r="E53" t="s">
        <v>943</v>
      </c>
      <c r="F53" t="str">
        <f>_xlfn.CONCAT("""",VLOOKUP(B53,'Index Web'!A$3:L$234,3,FALSE),"""")</f>
        <v>"Como oveja que ve"</v>
      </c>
      <c r="G53" t="s">
        <v>944</v>
      </c>
      <c r="H53" t="str">
        <f>_xlfn.CONCAT("""",VLOOKUP(B53,'Index Web'!A$3:L$234,4,FALSE),"""")</f>
        <v>"Kontáklon (Romano el Meloda)"</v>
      </c>
      <c r="I53" t="s">
        <v>945</v>
      </c>
      <c r="J53" t="str">
        <f>_xlfn.CONCAT("""",VLOOKUP(B53,'Index Web'!A$3:L$234,5,FALSE),"""")</f>
        <v>"Precatecumenado"</v>
      </c>
      <c r="K53" t="s">
        <v>946</v>
      </c>
      <c r="L53" t="str">
        <f>_xlfn.CONCAT("[",VLOOKUP(B53,'Index Web'!A$3:N$234,14,FALSE),"]")</f>
        <v>["Vírgen María","Cuaresma","Penitencial","Pascua","Pentecostés","Fracción Del Pan"]</v>
      </c>
      <c r="M53" t="s">
        <v>947</v>
      </c>
      <c r="N53" t="str">
        <f>_xlfn.CONCAT("""/resucito/src/index.html?canto=",VLOOKUP(B53,'Index Web'!A$3:N$234,13,FALSE),"""")</f>
        <v>"/resucito/src/index.html?canto=comoovejaqueve"</v>
      </c>
      <c r="O53" t="s">
        <v>948</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María","Cuaresma","Penitencial","Pascua","Pentecostés","Fracción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25">
      <c r="B54" s="25">
        <v>41</v>
      </c>
      <c r="C54" t="s">
        <v>259</v>
      </c>
      <c r="D54">
        <f>VLOOKUP(B54,'Index Web'!A$3:L$234,2,FALSE)</f>
        <v>52</v>
      </c>
      <c r="E54" t="s">
        <v>943</v>
      </c>
      <c r="F54" t="str">
        <f>_xlfn.CONCAT("""",VLOOKUP(B54,'Index Web'!A$3:L$234,3,FALSE),"""")</f>
        <v>"Consolad a mi pueblo"</v>
      </c>
      <c r="G54" t="s">
        <v>944</v>
      </c>
      <c r="H54" t="str">
        <f>_xlfn.CONCAT("""",VLOOKUP(B54,'Index Web'!A$3:L$234,4,FALSE),"""")</f>
        <v>"Isaías 40,1-11 - Melodía hebraica "</v>
      </c>
      <c r="I54" t="s">
        <v>945</v>
      </c>
      <c r="J54" t="str">
        <f>_xlfn.CONCAT("""",VLOOKUP(B54,'Index Web'!A$3:L$234,5,FALSE),"""")</f>
        <v>"Precatecumenado"</v>
      </c>
      <c r="K54" t="s">
        <v>946</v>
      </c>
      <c r="L54" t="str">
        <f>_xlfn.CONCAT("[",VLOOKUP(B54,'Index Web'!A$3:N$234,14,FALSE),"]")</f>
        <v>["Adviento","Navidad","Entrada","Antiguo Testamento","Paz","Final"]</v>
      </c>
      <c r="M54" t="s">
        <v>947</v>
      </c>
      <c r="N54" t="str">
        <f>_xlfn.CONCAT("""/resucito/src/index.html?canto=",VLOOKUP(B54,'Index Web'!A$3:N$234,13,FALSE),"""")</f>
        <v>"/resucito/src/index.html?canto=consoladamipueblo"</v>
      </c>
      <c r="O54" t="s">
        <v>948</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25">
      <c r="B55" s="27">
        <v>186</v>
      </c>
      <c r="C55" t="s">
        <v>259</v>
      </c>
      <c r="D55">
        <f>VLOOKUP(B55,'Index Web'!A$3:L$234,2,FALSE)</f>
        <v>53</v>
      </c>
      <c r="E55" t="s">
        <v>943</v>
      </c>
      <c r="F55" t="str">
        <f>_xlfn.CONCAT("""",VLOOKUP(B55,'Index Web'!A$3:L$234,3,FALSE),"""")</f>
        <v>"Cordero de Dios"</v>
      </c>
      <c r="G55" t="s">
        <v>944</v>
      </c>
      <c r="H55" t="str">
        <f>_xlfn.CONCAT("""",VLOOKUP(B55,'Index Web'!A$3:L$234,4,FALSE),"""")</f>
        <v>"Después de la consagración"</v>
      </c>
      <c r="I55" t="s">
        <v>945</v>
      </c>
      <c r="J55" t="str">
        <f>_xlfn.CONCAT("""",VLOOKUP(B55,'Index Web'!A$3:L$234,5,FALSE),"""")</f>
        <v>"Liturgia"</v>
      </c>
      <c r="K55" t="s">
        <v>946</v>
      </c>
      <c r="L55" t="str">
        <f>_xlfn.CONCAT("[",VLOOKUP(B55,'Index Web'!A$3:N$234,14,FALSE),"]")</f>
        <v>[""]</v>
      </c>
      <c r="M55" t="s">
        <v>947</v>
      </c>
      <c r="N55" t="str">
        <f>_xlfn.CONCAT("""/resucito/src/index.html?canto=",VLOOKUP(B55,'Index Web'!A$3:N$234,13,FALSE),"""")</f>
        <v>"/resucito/src/index.html?canto=corderodedios"</v>
      </c>
      <c r="O55" t="s">
        <v>948</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25">
      <c r="B56" s="29">
        <v>187</v>
      </c>
      <c r="C56" t="s">
        <v>259</v>
      </c>
      <c r="D56">
        <f>VLOOKUP(B56,'Index Web'!A$3:L$234,2,FALSE)</f>
        <v>54</v>
      </c>
      <c r="E56" t="s">
        <v>943</v>
      </c>
      <c r="F56" t="str">
        <f>_xlfn.CONCAT("""",VLOOKUP(B56,'Index Web'!A$3:L$234,3,FALSE),"""")</f>
        <v>"Credo"</v>
      </c>
      <c r="G56" t="s">
        <v>944</v>
      </c>
      <c r="H56" t="str">
        <f>_xlfn.CONCAT("""",VLOOKUP(B56,'Index Web'!A$3:L$234,4,FALSE),"""")</f>
        <v>"Símbolo Apostólico"</v>
      </c>
      <c r="I56" t="s">
        <v>945</v>
      </c>
      <c r="J56" t="str">
        <f>_xlfn.CONCAT("""",VLOOKUP(B56,'Index Web'!A$3:L$234,5,FALSE),"""")</f>
        <v>"Liturgia"</v>
      </c>
      <c r="K56" t="s">
        <v>946</v>
      </c>
      <c r="L56" t="str">
        <f>_xlfn.CONCAT("[",VLOOKUP(B56,'Index Web'!A$3:N$234,14,FALSE),"]")</f>
        <v>[""]</v>
      </c>
      <c r="M56" t="s">
        <v>947</v>
      </c>
      <c r="N56" t="str">
        <f>_xlfn.CONCAT("""/resucito/src/index.html?canto=",VLOOKUP(B56,'Index Web'!A$3:N$234,13,FALSE),"""")</f>
        <v>"/resucito/src/index.html?canto=credo"</v>
      </c>
      <c r="O56" t="s">
        <v>948</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25">
      <c r="B57" s="26">
        <v>42</v>
      </c>
      <c r="C57" t="s">
        <v>259</v>
      </c>
      <c r="D57">
        <f>VLOOKUP(B57,'Index Web'!A$3:L$234,2,FALSE)</f>
        <v>55</v>
      </c>
      <c r="E57" t="s">
        <v>943</v>
      </c>
      <c r="F57" t="str">
        <f>_xlfn.CONCAT("""",VLOOKUP(B57,'Index Web'!A$3:L$234,3,FALSE),"""")</f>
        <v>"Cristo es la luz"</v>
      </c>
      <c r="G57" t="s">
        <v>944</v>
      </c>
      <c r="H57" t="str">
        <f>_xlfn.CONCAT("""",VLOOKUP(B57,'Index Web'!A$3:L$234,4,FALSE),"""")</f>
        <v>"Himno - Juan 8,12; 14,6"</v>
      </c>
      <c r="I57" t="s">
        <v>945</v>
      </c>
      <c r="J57" t="str">
        <f>_xlfn.CONCAT("""",VLOOKUP(B57,'Index Web'!A$3:L$234,5,FALSE),"""")</f>
        <v>"Precatecumenado"</v>
      </c>
      <c r="K57" t="s">
        <v>946</v>
      </c>
      <c r="L57" t="str">
        <f>_xlfn.CONCAT("[",VLOOKUP(B57,'Index Web'!A$3:N$234,14,FALSE),"]")</f>
        <v>["Pascua","Pentecostés","Nuevo Testamento"]</v>
      </c>
      <c r="M57" t="s">
        <v>947</v>
      </c>
      <c r="N57" t="str">
        <f>_xlfn.CONCAT("""/resucito/src/index.html?canto=",VLOOKUP(B57,'Index Web'!A$3:N$234,13,FALSE),"""")</f>
        <v>"/resucito/src/index.html?canto=cristoeslaluz"</v>
      </c>
      <c r="O57" t="s">
        <v>948</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"/resucito/src/index.html?canto=cristoeslaluz", content: "cristo es la luz juan 8,12; 14,6 cristo es la luz. él es la salvación cristo es el camino. cristo es la verdad. cristo es la vida. cristoeslaluz"},</v>
      </c>
    </row>
    <row r="58" spans="2:17" x14ac:dyDescent="0.25">
      <c r="B58" s="31">
        <v>222</v>
      </c>
      <c r="C58" t="s">
        <v>259</v>
      </c>
      <c r="D58">
        <f>VLOOKUP(B58,'Index Web'!A$3:L$234,2,FALSE)</f>
        <v>56</v>
      </c>
      <c r="E58" t="s">
        <v>943</v>
      </c>
      <c r="F58" t="str">
        <f>_xlfn.CONCAT("""",VLOOKUP(B58,'Index Web'!A$3:L$234,3,FALSE),"""")</f>
        <v>"Cuando dormía"</v>
      </c>
      <c r="G58" t="s">
        <v>944</v>
      </c>
      <c r="H58" t="str">
        <f>_xlfn.CONCAT("""",VLOOKUP(B58,'Index Web'!A$3:L$234,4,FALSE),"""")</f>
        <v>"Cantar de los Cantares 5,2ss "</v>
      </c>
      <c r="I58" t="s">
        <v>945</v>
      </c>
      <c r="J58" t="str">
        <f>_xlfn.CONCAT("""",VLOOKUP(B58,'Index Web'!A$3:L$234,5,FALSE),"""")</f>
        <v>"Catecumenado"</v>
      </c>
      <c r="K58" t="s">
        <v>946</v>
      </c>
      <c r="L58" t="str">
        <f>_xlfn.CONCAT("[",VLOOKUP(B58,'Index Web'!A$3:N$234,14,FALSE),"]")</f>
        <v>["Comunión","Antiguo Testamento"]</v>
      </c>
      <c r="M58" t="s">
        <v>947</v>
      </c>
      <c r="N58" t="str">
        <f>_xlfn.CONCAT("""/resucito/src/index.html?canto=",VLOOKUP(B58,'Index Web'!A$3:N$234,13,FALSE),"""")</f>
        <v>"/resucito/src/index.html?canto=cuandodormia"</v>
      </c>
      <c r="O58" t="s">
        <v>948</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25">
      <c r="B59" s="26">
        <v>43</v>
      </c>
      <c r="C59" t="s">
        <v>259</v>
      </c>
      <c r="D59">
        <f>VLOOKUP(B59,'Index Web'!A$3:L$234,2,FALSE)</f>
        <v>57</v>
      </c>
      <c r="E59" t="s">
        <v>943</v>
      </c>
      <c r="F59" t="str">
        <f>_xlfn.CONCAT("""",VLOOKUP(B59,'Index Web'!A$3:L$234,3,FALSE),"""")</f>
        <v>"Cuando el Señor "</v>
      </c>
      <c r="G59" t="s">
        <v>944</v>
      </c>
      <c r="H59" t="str">
        <f>_xlfn.CONCAT("""",VLOOKUP(B59,'Index Web'!A$3:L$234,4,FALSE),"""")</f>
        <v>"Salmo 126 (125)"</v>
      </c>
      <c r="I59" t="s">
        <v>945</v>
      </c>
      <c r="J59" t="str">
        <f>_xlfn.CONCAT("""",VLOOKUP(B59,'Index Web'!A$3:L$234,5,FALSE),"""")</f>
        <v>"Precatecumenado"</v>
      </c>
      <c r="K59" t="s">
        <v>946</v>
      </c>
      <c r="L59" t="str">
        <f>_xlfn.CONCAT("[",VLOOKUP(B59,'Index Web'!A$3:N$234,14,FALSE),"]")</f>
        <v>["Cuaresma","Penitencial","Adviento","Navidad","Antiguo Testamento","Entrada"]</v>
      </c>
      <c r="M59" t="s">
        <v>947</v>
      </c>
      <c r="N59" t="str">
        <f>_xlfn.CONCAT("""/resucito/src/index.html?canto=",VLOOKUP(B59,'Index Web'!A$3:N$234,13,FALSE),"""")</f>
        <v>"/resucito/src/index.html?canto=cuandoelsenor"</v>
      </c>
      <c r="O59" t="s">
        <v>948</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["Cuaresma","Penitencial","Adviento","Navidad","Antiguo Testamento","Entrada"],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25">
      <c r="B60" s="25">
        <v>44</v>
      </c>
      <c r="C60" t="s">
        <v>259</v>
      </c>
      <c r="D60">
        <f>VLOOKUP(B60,'Index Web'!A$3:L$234,2,FALSE)</f>
        <v>58</v>
      </c>
      <c r="E60" t="s">
        <v>943</v>
      </c>
      <c r="F60" t="str">
        <f>_xlfn.CONCAT("""",VLOOKUP(B60,'Index Web'!A$3:L$234,3,FALSE),"""")</f>
        <v>"Cuando Israel salió de Egipto"</v>
      </c>
      <c r="G60" t="s">
        <v>944</v>
      </c>
      <c r="H60" t="str">
        <f>_xlfn.CONCAT("""",VLOOKUP(B60,'Index Web'!A$3:L$234,4,FALSE),"""")</f>
        <v>"Salmo 114 (113)"</v>
      </c>
      <c r="I60" t="s">
        <v>945</v>
      </c>
      <c r="J60" t="str">
        <f>_xlfn.CONCAT("""",VLOOKUP(B60,'Index Web'!A$3:L$234,5,FALSE),"""")</f>
        <v>"Precatecumenado"</v>
      </c>
      <c r="K60" t="s">
        <v>946</v>
      </c>
      <c r="L60" t="str">
        <f>_xlfn.CONCAT("[",VLOOKUP(B60,'Index Web'!A$3:N$234,14,FALSE),"]")</f>
        <v>["Pascua","Pentecostés","Antiguo Testamento"]</v>
      </c>
      <c r="M60" t="s">
        <v>947</v>
      </c>
      <c r="N60" t="str">
        <f>_xlfn.CONCAT("""/resucito/src/index.html?canto=",VLOOKUP(B60,'Index Web'!A$3:N$234,13,FALSE),"""")</f>
        <v>"/resucito/src/index.html?canto=cuandoisraelsaliodeegipto"</v>
      </c>
      <c r="O60" t="s">
        <v>948</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25">
      <c r="B61" s="26">
        <v>45</v>
      </c>
      <c r="C61" t="s">
        <v>259</v>
      </c>
      <c r="D61">
        <f>VLOOKUP(B61,'Index Web'!A$3:L$234,2,FALSE)</f>
        <v>59</v>
      </c>
      <c r="E61" t="s">
        <v>943</v>
      </c>
      <c r="F61" t="str">
        <f>_xlfn.CONCAT("""",VLOOKUP(B61,'Index Web'!A$3:L$234,3,FALSE),"""")</f>
        <v>"Dayenú"</v>
      </c>
      <c r="G61" t="s">
        <v>944</v>
      </c>
      <c r="H61" t="str">
        <f>_xlfn.CONCAT("""",VLOOKUP(B61,'Index Web'!A$3:L$234,4,FALSE),"""")</f>
        <v>"De la Hagadá de Pésaj hebrea"</v>
      </c>
      <c r="I61" t="s">
        <v>945</v>
      </c>
      <c r="J61" t="str">
        <f>_xlfn.CONCAT("""",VLOOKUP(B61,'Index Web'!A$3:L$234,5,FALSE),"""")</f>
        <v>"Precatecumenado"</v>
      </c>
      <c r="K61" t="s">
        <v>946</v>
      </c>
      <c r="L61" t="str">
        <f>_xlfn.CONCAT("[",VLOOKUP(B61,'Index Web'!A$3:N$234,14,FALSE),"]")</f>
        <v>["Pascua","Pentecostés","Paz"]</v>
      </c>
      <c r="M61" t="s">
        <v>947</v>
      </c>
      <c r="N61" t="str">
        <f>_xlfn.CONCAT("""/resucito/src/index.html?canto=",VLOOKUP(B61,'Index Web'!A$3:N$234,13,FALSE),"""")</f>
        <v>"/resucito/src/index.html?canto=dayenu"</v>
      </c>
      <c r="O61" t="s">
        <v>948</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25">
      <c r="B62" s="25">
        <v>47</v>
      </c>
      <c r="C62" t="s">
        <v>259</v>
      </c>
      <c r="D62">
        <f>VLOOKUP(B62,'Index Web'!A$3:L$234,2,FALSE)</f>
        <v>60</v>
      </c>
      <c r="E62" t="s">
        <v>943</v>
      </c>
      <c r="F62" t="str">
        <f>_xlfn.CONCAT("""",VLOOKUP(B62,'Index Web'!A$3:L$234,3,FALSE),"""")</f>
        <v>"De Profundis"</v>
      </c>
      <c r="G62" t="s">
        <v>944</v>
      </c>
      <c r="H62" t="str">
        <f>_xlfn.CONCAT("""",VLOOKUP(B62,'Index Web'!A$3:L$234,4,FALSE),"""")</f>
        <v>"Salmo 130 (129)"</v>
      </c>
      <c r="I62" t="s">
        <v>945</v>
      </c>
      <c r="J62" t="str">
        <f>_xlfn.CONCAT("""",VLOOKUP(B62,'Index Web'!A$3:L$234,5,FALSE),"""")</f>
        <v>"Precatecumenado"</v>
      </c>
      <c r="K62" t="s">
        <v>946</v>
      </c>
      <c r="L62" t="str">
        <f>_xlfn.CONCAT("[",VLOOKUP(B62,'Index Web'!A$3:N$234,14,FALSE),"]")</f>
        <v>["Cuaresma","Penitencial","Adviento","Navidad","Antiguo Testamento"]</v>
      </c>
      <c r="M62" t="s">
        <v>947</v>
      </c>
      <c r="N62" t="str">
        <f>_xlfn.CONCAT("""/resucito/src/index.html?canto=",VLOOKUP(B62,'Index Web'!A$3:N$234,13,FALSE),"""")</f>
        <v>"/resucito/src/index.html?canto=deprofundis"</v>
      </c>
      <c r="O62" t="s">
        <v>948</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["Cuaresma","Penitencial","Adviento","Navidad","Antiguo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25">
      <c r="B63" s="30">
        <v>223</v>
      </c>
      <c r="C63" t="s">
        <v>259</v>
      </c>
      <c r="D63">
        <f>VLOOKUP(B63,'Index Web'!A$3:L$234,2,FALSE)</f>
        <v>61</v>
      </c>
      <c r="E63" t="s">
        <v>943</v>
      </c>
      <c r="F63" t="str">
        <f>_xlfn.CONCAT("""",VLOOKUP(B63,'Index Web'!A$3:L$234,3,FALSE),"""")</f>
        <v>"Débora"</v>
      </c>
      <c r="G63" t="s">
        <v>944</v>
      </c>
      <c r="H63" t="str">
        <f>_xlfn.CONCAT("""",VLOOKUP(B63,'Index Web'!A$3:L$234,4,FALSE),"""")</f>
        <v>"Jueces 5"</v>
      </c>
      <c r="I63" t="s">
        <v>945</v>
      </c>
      <c r="J63" t="str">
        <f>_xlfn.CONCAT("""",VLOOKUP(B63,'Index Web'!A$3:L$234,5,FALSE),"""")</f>
        <v>"Catecumenado"</v>
      </c>
      <c r="K63" t="s">
        <v>946</v>
      </c>
      <c r="L63" t="str">
        <f>_xlfn.CONCAT("[",VLOOKUP(B63,'Index Web'!A$3:N$234,14,FALSE),"]")</f>
        <v>["Vírgen María","Antiguo Testamento"]</v>
      </c>
      <c r="M63" t="s">
        <v>947</v>
      </c>
      <c r="N63" t="str">
        <f>_xlfn.CONCAT("""/resucito/src/index.html?canto=",VLOOKUP(B63,'Index Web'!A$3:N$234,13,FALSE),"""")</f>
        <v>"/resucito/src/index.html?canto=debora"</v>
      </c>
      <c r="O63" t="s">
        <v>948</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25">
      <c r="B64" s="25">
        <v>48</v>
      </c>
      <c r="C64" t="s">
        <v>259</v>
      </c>
      <c r="D64">
        <f>VLOOKUP(B64,'Index Web'!A$3:L$234,2,FALSE)</f>
        <v>62</v>
      </c>
      <c r="E64" t="s">
        <v>943</v>
      </c>
      <c r="F64" t="str">
        <f>_xlfn.CONCAT("""",VLOOKUP(B64,'Index Web'!A$3:L$234,3,FALSE),"""")</f>
        <v>"Decidle a los de corazón cansado"</v>
      </c>
      <c r="G64" t="s">
        <v>944</v>
      </c>
      <c r="H64" t="str">
        <f>_xlfn.CONCAT("""",VLOOKUP(B64,'Index Web'!A$3:L$234,4,FALSE),"""")</f>
        <v>"Isaías 35,4ss"</v>
      </c>
      <c r="I64" t="s">
        <v>945</v>
      </c>
      <c r="J64" t="str">
        <f>_xlfn.CONCAT("""",VLOOKUP(B64,'Index Web'!A$3:L$234,5,FALSE),"""")</f>
        <v>"Precatecumenado"</v>
      </c>
      <c r="K64" t="s">
        <v>946</v>
      </c>
      <c r="L64" t="str">
        <f>_xlfn.CONCAT("[",VLOOKUP(B64,'Index Web'!A$3:N$234,14,FALSE),"]")</f>
        <v>["Cuaresma","Penitencial","Adviento","Navidad","Entrada","Antiguo Testamento"]</v>
      </c>
      <c r="M64" t="s">
        <v>947</v>
      </c>
      <c r="N64" t="str">
        <f>_xlfn.CONCAT("""/resucito/src/index.html?canto=",VLOOKUP(B64,'Index Web'!A$3:N$234,13,FALSE),"""")</f>
        <v>"/resucito/src/index.html?canto=decidlealosdecorazoncansado"</v>
      </c>
      <c r="O64" t="s">
        <v>948</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["Cuaresma","Penitencial","Adviento","Navidad","Entrada","Antiguo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25">
      <c r="B65" s="26">
        <v>49</v>
      </c>
      <c r="C65" t="s">
        <v>259</v>
      </c>
      <c r="D65">
        <f>VLOOKUP(B65,'Index Web'!A$3:L$234,2,FALSE)</f>
        <v>63</v>
      </c>
      <c r="E65" t="s">
        <v>943</v>
      </c>
      <c r="F65" t="str">
        <f>_xlfn.CONCAT("""",VLOOKUP(B65,'Index Web'!A$3:L$234,3,FALSE),"""")</f>
        <v>"Delante de los ángeles "</v>
      </c>
      <c r="G65" t="s">
        <v>944</v>
      </c>
      <c r="H65" t="str">
        <f>_xlfn.CONCAT("""",VLOOKUP(B65,'Index Web'!A$3:L$234,4,FALSE),"""")</f>
        <v>"Salmo 138 (137)"</v>
      </c>
      <c r="I65" t="s">
        <v>945</v>
      </c>
      <c r="J65" t="str">
        <f>_xlfn.CONCAT("""",VLOOKUP(B65,'Index Web'!A$3:L$234,5,FALSE),"""")</f>
        <v>"Precatecumenado"</v>
      </c>
      <c r="K65" t="s">
        <v>946</v>
      </c>
      <c r="L65" t="str">
        <f>_xlfn.CONCAT("[",VLOOKUP(B65,'Index Web'!A$3:N$234,14,FALSE),"]")</f>
        <v>["Antiguo Testamento"]</v>
      </c>
      <c r="M65" t="s">
        <v>947</v>
      </c>
      <c r="N65" t="str">
        <f>_xlfn.CONCAT("""/resucito/src/index.html?canto=",VLOOKUP(B65,'Index Web'!A$3:N$234,13,FALSE),"""")</f>
        <v>"/resucito/src/index.html?canto=delantedelosangeles"</v>
      </c>
      <c r="O65" t="s">
        <v>948</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25">
      <c r="B66" s="25">
        <v>50</v>
      </c>
      <c r="C66" t="s">
        <v>259</v>
      </c>
      <c r="D66">
        <f>VLOOKUP(B66,'Index Web'!A$3:L$234,2,FALSE)</f>
        <v>64</v>
      </c>
      <c r="E66" t="s">
        <v>943</v>
      </c>
      <c r="F66" t="str">
        <f>_xlfn.CONCAT("""",VLOOKUP(B66,'Index Web'!A$3:L$234,3,FALSE),"""")</f>
        <v>"Día de reposo"</v>
      </c>
      <c r="G66" t="s">
        <v>944</v>
      </c>
      <c r="H66" t="str">
        <f>_xlfn.CONCAT("""",VLOOKUP(B66,'Index Web'!A$3:L$234,4,FALSE),"""")</f>
        <v>"Juan 8,52"</v>
      </c>
      <c r="I66" t="s">
        <v>945</v>
      </c>
      <c r="J66" t="str">
        <f>_xlfn.CONCAT("""",VLOOKUP(B66,'Index Web'!A$3:L$234,5,FALSE),"""")</f>
        <v>"Precatecumenado"</v>
      </c>
      <c r="K66" t="s">
        <v>946</v>
      </c>
      <c r="L66" t="str">
        <f>_xlfn.CONCAT("[",VLOOKUP(B66,'Index Web'!A$3:N$234,14,FALSE),"]")</f>
        <v>["Final","Nuevo Testamento"]</v>
      </c>
      <c r="M66" t="s">
        <v>947</v>
      </c>
      <c r="N66" t="str">
        <f>_xlfn.CONCAT("""/resucito/src/index.html?canto=",VLOOKUP(B66,'Index Web'!A$3:N$234,13,FALSE),"""")</f>
        <v>"/resucito/src/index.html?canto=diadereposo"</v>
      </c>
      <c r="O66" t="s">
        <v>948</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25">
      <c r="B67" s="26">
        <v>51</v>
      </c>
      <c r="C67" t="s">
        <v>259</v>
      </c>
      <c r="D67">
        <f>VLOOKUP(B67,'Index Web'!A$3:L$234,2,FALSE)</f>
        <v>65</v>
      </c>
      <c r="E67" t="s">
        <v>943</v>
      </c>
      <c r="F67" t="str">
        <f>_xlfn.CONCAT("""",VLOOKUP(B67,'Index Web'!A$3:L$234,3,FALSE),"""")</f>
        <v>"Dice el Señor a mi Señor"</v>
      </c>
      <c r="G67" t="s">
        <v>944</v>
      </c>
      <c r="H67" t="str">
        <f>_xlfn.CONCAT("""",VLOOKUP(B67,'Index Web'!A$3:L$234,4,FALSE),"""")</f>
        <v>"Salmo 110 (109)"</v>
      </c>
      <c r="I67" t="s">
        <v>945</v>
      </c>
      <c r="J67" t="str">
        <f>_xlfn.CONCAT("""",VLOOKUP(B67,'Index Web'!A$3:L$234,5,FALSE),"""")</f>
        <v>"Precatecumenado"</v>
      </c>
      <c r="K67" t="s">
        <v>946</v>
      </c>
      <c r="L67" t="str">
        <f>_xlfn.CONCAT("[",VLOOKUP(B67,'Index Web'!A$3:N$234,14,FALSE),"]")</f>
        <v>["Pascua","Pentecostés","Antiguo Testamento"]</v>
      </c>
      <c r="M67" t="s">
        <v>947</v>
      </c>
      <c r="N67" t="str">
        <f>_xlfn.CONCAT("""/resucito/src/index.html?canto=",VLOOKUP(B67,'Index Web'!A$3:N$234,13,FALSE),"""")</f>
        <v>"/resucito/src/index.html?canto=diceelsenoramisenor"</v>
      </c>
      <c r="O67" t="s">
        <v>948</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25">
      <c r="B68" s="25">
        <v>52</v>
      </c>
      <c r="C68" t="s">
        <v>259</v>
      </c>
      <c r="D68">
        <f>VLOOKUP(B68,'Index Web'!A$3:L$234,2,FALSE)</f>
        <v>66</v>
      </c>
      <c r="E68" t="s">
        <v>943</v>
      </c>
      <c r="F68" t="str">
        <f>_xlfn.CONCAT("""",VLOOKUP(B68,'Index Web'!A$3:L$234,3,FALSE),"""")</f>
        <v>"Dichoso el hombre "</v>
      </c>
      <c r="G68" t="s">
        <v>944</v>
      </c>
      <c r="H68" t="str">
        <f>_xlfn.CONCAT("""",VLOOKUP(B68,'Index Web'!A$3:L$234,4,FALSE),"""")</f>
        <v>"Salmo 1"</v>
      </c>
      <c r="I68" t="s">
        <v>945</v>
      </c>
      <c r="J68" t="str">
        <f>_xlfn.CONCAT("""",VLOOKUP(B68,'Index Web'!A$3:L$234,5,FALSE),"""")</f>
        <v>"Precatecumenado"</v>
      </c>
      <c r="K68" t="s">
        <v>946</v>
      </c>
      <c r="L68" t="str">
        <f>_xlfn.CONCAT("[",VLOOKUP(B68,'Index Web'!A$3:N$234,14,FALSE),"]")</f>
        <v>["Antiguo Testamento"]</v>
      </c>
      <c r="M68" t="s">
        <v>947</v>
      </c>
      <c r="N68" t="str">
        <f>_xlfn.CONCAT("""/resucito/src/index.html?canto=",VLOOKUP(B68,'Index Web'!A$3:N$234,13,FALSE),"""")</f>
        <v>"/resucito/src/index.html?canto=dichosoelhombre"</v>
      </c>
      <c r="O68" t="s">
        <v>948</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25">
      <c r="B69" s="26">
        <v>53</v>
      </c>
      <c r="C69" t="s">
        <v>259</v>
      </c>
      <c r="D69">
        <f>VLOOKUP(B69,'Index Web'!A$3:L$234,2,FALSE)</f>
        <v>67</v>
      </c>
      <c r="E69" t="s">
        <v>943</v>
      </c>
      <c r="F69" t="str">
        <f>_xlfn.CONCAT("""",VLOOKUP(B69,'Index Web'!A$3:L$234,3,FALSE),"""")</f>
        <v>"El combate escatológico"</v>
      </c>
      <c r="G69" t="s">
        <v>944</v>
      </c>
      <c r="H69" t="str">
        <f>_xlfn.CONCAT("""",VLOOKUP(B69,'Index Web'!A$3:L$234,4,FALSE),"""")</f>
        <v>"Apocalipsis 19,11-20"</v>
      </c>
      <c r="I69" t="s">
        <v>945</v>
      </c>
      <c r="J69" t="str">
        <f>_xlfn.CONCAT("""",VLOOKUP(B69,'Index Web'!A$3:L$234,5,FALSE),"""")</f>
        <v>"Precatecumenado"</v>
      </c>
      <c r="K69" t="s">
        <v>946</v>
      </c>
      <c r="L69" t="str">
        <f>_xlfn.CONCAT("[",VLOOKUP(B69,'Index Web'!A$3:N$234,14,FALSE),"]")</f>
        <v>["Pascua","Pentecostés","Entrada","Nuevo Testamento"]</v>
      </c>
      <c r="M69" t="s">
        <v>947</v>
      </c>
      <c r="N69" t="str">
        <f>_xlfn.CONCAT("""/resucito/src/index.html?canto=",VLOOKUP(B69,'Index Web'!A$3:N$234,13,FALSE),"""")</f>
        <v>"/resucito/src/index.html?canto=elcombateescatologico"</v>
      </c>
      <c r="O69" t="s">
        <v>948</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25">
      <c r="B70" s="25">
        <v>54</v>
      </c>
      <c r="C70" t="s">
        <v>259</v>
      </c>
      <c r="D70">
        <f>VLOOKUP(B70,'Index Web'!A$3:L$234,2,FALSE)</f>
        <v>68</v>
      </c>
      <c r="E70" t="s">
        <v>943</v>
      </c>
      <c r="F70" t="str">
        <f>_xlfn.CONCAT("""",VLOOKUP(B70,'Index Web'!A$3:L$234,3,FALSE),"""")</f>
        <v>"El Espíritu del Señor está sobre mí"</v>
      </c>
      <c r="G70" t="s">
        <v>944</v>
      </c>
      <c r="H70" t="str">
        <f>_xlfn.CONCAT("""",VLOOKUP(B70,'Index Web'!A$3:L$234,4,FALSE),"""")</f>
        <v>"Lucas 4,18 – Isaías 61,1-3"</v>
      </c>
      <c r="I70" t="s">
        <v>945</v>
      </c>
      <c r="J70" t="str">
        <f>_xlfn.CONCAT("""",VLOOKUP(B70,'Index Web'!A$3:L$234,5,FALSE),"""")</f>
        <v>"Precatecumenado"</v>
      </c>
      <c r="K70" t="s">
        <v>946</v>
      </c>
      <c r="L70" t="str">
        <f>_xlfn.CONCAT("[",VLOOKUP(B70,'Index Web'!A$3:N$234,14,FALSE),"]")</f>
        <v>["Pascua","Pentecostés","Entrada","Comunión","Nuevo Testamento"]</v>
      </c>
      <c r="M70" t="s">
        <v>947</v>
      </c>
      <c r="N70" t="str">
        <f>_xlfn.CONCAT("""/resucito/src/index.html?canto=",VLOOKUP(B70,'Index Web'!A$3:N$234,13,FALSE),"""")</f>
        <v>"/resucito/src/index.html?canto=elespiritudelsenorestasobremi"</v>
      </c>
      <c r="O70" t="s">
        <v>948</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25">
      <c r="B71" s="26">
        <v>55</v>
      </c>
      <c r="C71" t="s">
        <v>259</v>
      </c>
      <c r="D71">
        <f>VLOOKUP(B71,'Index Web'!A$3:L$234,2,FALSE)</f>
        <v>69</v>
      </c>
      <c r="E71" t="s">
        <v>943</v>
      </c>
      <c r="F71" t="str">
        <f>_xlfn.CONCAT("""",VLOOKUP(B71,'Index Web'!A$3:L$234,3,FALSE),"""")</f>
        <v>"El jacal de los pastores"</v>
      </c>
      <c r="G71" t="s">
        <v>944</v>
      </c>
      <c r="H71" t="str">
        <f>_xlfn.CONCAT("""",VLOOKUP(B71,'Index Web'!A$3:L$234,4,FALSE),"""")</f>
        <v>"Cantar de los Cantares 1,2-8"</v>
      </c>
      <c r="I71" t="s">
        <v>945</v>
      </c>
      <c r="J71" t="str">
        <f>_xlfn.CONCAT("""",VLOOKUP(B71,'Index Web'!A$3:L$234,5,FALSE),"""")</f>
        <v>"Precatecumenado"</v>
      </c>
      <c r="K71" t="s">
        <v>946</v>
      </c>
      <c r="L71" t="str">
        <f>_xlfn.CONCAT("[",VLOOKUP(B71,'Index Web'!A$3:N$234,14,FALSE),"]")</f>
        <v>["Pascua","Pentecostés","Comunión","Antiguo Testamento"]</v>
      </c>
      <c r="M71" t="s">
        <v>947</v>
      </c>
      <c r="N71" t="str">
        <f>_xlfn.CONCAT("""/resucito/src/index.html?canto=",VLOOKUP(B71,'Index Web'!A$3:N$234,13,FALSE),"""")</f>
        <v>"/resucito/src/index.html?canto=eljacaldelospastores"</v>
      </c>
      <c r="O71" t="s">
        <v>948</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25">
      <c r="B72" s="25">
        <v>56</v>
      </c>
      <c r="C72" t="s">
        <v>259</v>
      </c>
      <c r="D72">
        <f>VLOOKUP(B72,'Index Web'!A$3:L$234,2,FALSE)</f>
        <v>70</v>
      </c>
      <c r="E72" t="s">
        <v>943</v>
      </c>
      <c r="F72" t="str">
        <f>_xlfn.CONCAT("""",VLOOKUP(B72,'Index Web'!A$3:L$234,3,FALSE),"""")</f>
        <v>"El lagarero"</v>
      </c>
      <c r="G72" t="s">
        <v>944</v>
      </c>
      <c r="H72" t="str">
        <f>_xlfn.CONCAT("""",VLOOKUP(B72,'Index Web'!A$3:L$234,4,FALSE),"""")</f>
        <v>"Isaías 63,1-6"</v>
      </c>
      <c r="I72" t="s">
        <v>945</v>
      </c>
      <c r="J72" t="str">
        <f>_xlfn.CONCAT("""",VLOOKUP(B72,'Index Web'!A$3:L$234,5,FALSE),"""")</f>
        <v>"Precatecumenado"</v>
      </c>
      <c r="K72" t="s">
        <v>946</v>
      </c>
      <c r="L72" t="str">
        <f>_xlfn.CONCAT("[",VLOOKUP(B72,'Index Web'!A$3:N$234,14,FALSE),"]")</f>
        <v>["Fracción Del Pan","Antiguo Testamento"]</v>
      </c>
      <c r="M72" t="s">
        <v>947</v>
      </c>
      <c r="N72" t="str">
        <f>_xlfn.CONCAT("""/resucito/src/index.html?canto=",VLOOKUP(B72,'Index Web'!A$3:N$234,13,FALSE),"""")</f>
        <v>"/resucito/src/index.html?canto=ellagarero"</v>
      </c>
      <c r="O72" t="s">
        <v>948</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25">
      <c r="B73" s="26">
        <v>57</v>
      </c>
      <c r="C73" t="s">
        <v>259</v>
      </c>
      <c r="D73">
        <f>VLOOKUP(B73,'Index Web'!A$3:L$234,2,FALSE)</f>
        <v>71</v>
      </c>
      <c r="E73" t="s">
        <v>943</v>
      </c>
      <c r="F73" t="str">
        <f>_xlfn.CONCAT("""",VLOOKUP(B73,'Index Web'!A$3:L$234,3,FALSE),"""")</f>
        <v>"El Mesías león"</v>
      </c>
      <c r="G73" t="s">
        <v>944</v>
      </c>
      <c r="H73" t="str">
        <f>_xlfn.CONCAT("""",VLOOKUP(B73,'Index Web'!A$3:L$234,4,FALSE),"""")</f>
        <v>"Comentario al Apocalipsis (Victorino de Pettau)"</v>
      </c>
      <c r="I73" t="s">
        <v>945</v>
      </c>
      <c r="J73" t="str">
        <f>_xlfn.CONCAT("""",VLOOKUP(B73,'Index Web'!A$3:L$234,5,FALSE),"""")</f>
        <v>"Precatecumenado"</v>
      </c>
      <c r="K73" t="s">
        <v>946</v>
      </c>
      <c r="L73" t="str">
        <f>_xlfn.CONCAT("[",VLOOKUP(B73,'Index Web'!A$3:N$234,14,FALSE),"]")</f>
        <v>["Pascua","Pentecostés","Fracción Del Pan"]</v>
      </c>
      <c r="M73" t="s">
        <v>947</v>
      </c>
      <c r="N73" t="str">
        <f>_xlfn.CONCAT("""/resucito/src/index.html?canto=",VLOOKUP(B73,'Index Web'!A$3:N$234,13,FALSE),"""")</f>
        <v>"/resucito/src/index.html?canto=elmesiasleon"</v>
      </c>
      <c r="O73" t="s">
        <v>948</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25">
      <c r="B74" s="31">
        <v>224</v>
      </c>
      <c r="C74" t="s">
        <v>259</v>
      </c>
      <c r="D74">
        <f>VLOOKUP(B74,'Index Web'!A$3:L$234,2,FALSE)</f>
        <v>72</v>
      </c>
      <c r="E74" t="s">
        <v>943</v>
      </c>
      <c r="F74" t="str">
        <f>_xlfn.CONCAT("""",VLOOKUP(B74,'Index Web'!A$3:L$234,3,FALSE),"""")</f>
        <v>"El mismo Dios"</v>
      </c>
      <c r="G74" t="s">
        <v>944</v>
      </c>
      <c r="H74" t="str">
        <f>_xlfn.CONCAT("""",VLOOKUP(B74,'Index Web'!A$3:L$234,4,FALSE),"""")</f>
        <v>"2 Corintios 4,6-12"</v>
      </c>
      <c r="I74" t="s">
        <v>945</v>
      </c>
      <c r="J74" t="str">
        <f>_xlfn.CONCAT("""",VLOOKUP(B74,'Index Web'!A$3:L$234,5,FALSE),"""")</f>
        <v>"Catecumenado"</v>
      </c>
      <c r="K74" t="s">
        <v>946</v>
      </c>
      <c r="L74" t="str">
        <f>_xlfn.CONCAT("[",VLOOKUP(B74,'Index Web'!A$3:N$234,14,FALSE),"]")</f>
        <v>["Comunión","Nuevo Testamento"]</v>
      </c>
      <c r="M74" t="s">
        <v>947</v>
      </c>
      <c r="N74" t="str">
        <f>_xlfn.CONCAT("""/resucito/src/index.html?canto=",VLOOKUP(B74,'Index Web'!A$3:N$234,13,FALSE),"""")</f>
        <v>"/resucito/src/index.html?canto=elmismodios"</v>
      </c>
      <c r="O74" t="s">
        <v>948</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25">
      <c r="B75" s="26">
        <v>58</v>
      </c>
      <c r="C75" t="s">
        <v>259</v>
      </c>
      <c r="D75">
        <f>VLOOKUP(B75,'Index Web'!A$3:L$234,2,FALSE)</f>
        <v>73</v>
      </c>
      <c r="E75" t="s">
        <v>943</v>
      </c>
      <c r="F75" t="str">
        <f>_xlfn.CONCAT("""",VLOOKUP(B75,'Index Web'!A$3:L$234,3,FALSE),"""")</f>
        <v>"El necio piensa que Dios no existe"</v>
      </c>
      <c r="G75" t="s">
        <v>944</v>
      </c>
      <c r="H75" t="str">
        <f>_xlfn.CONCAT("""",VLOOKUP(B75,'Index Web'!A$3:L$234,4,FALSE),"""")</f>
        <v>"Salmo 14 (13)"</v>
      </c>
      <c r="I75" t="s">
        <v>945</v>
      </c>
      <c r="J75" t="str">
        <f>_xlfn.CONCAT("""",VLOOKUP(B75,'Index Web'!A$3:L$234,5,FALSE),"""")</f>
        <v>"Precatecumenado"</v>
      </c>
      <c r="K75" t="s">
        <v>946</v>
      </c>
      <c r="L75" t="str">
        <f>_xlfn.CONCAT("[",VLOOKUP(B75,'Index Web'!A$3:N$234,14,FALSE),"]")</f>
        <v>["Antiguo Testamento"]</v>
      </c>
      <c r="M75" t="s">
        <v>947</v>
      </c>
      <c r="N75" t="str">
        <f>_xlfn.CONCAT("""/resucito/src/index.html?canto=",VLOOKUP(B75,'Index Web'!A$3:N$234,13,FALSE),"""")</f>
        <v>"/resucito/src/index.html?canto=elneciopiensaquediosno"</v>
      </c>
      <c r="O75" t="s">
        <v>948</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existe", subtitle: "Salmo 14 (13)", category: "Precatecumenado", moments: ["Antiguo Testamento"], url: "/resucito/src/index.html?canto=elneciopiensaquediosno",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25">
      <c r="B76" s="25">
        <v>59</v>
      </c>
      <c r="C76" t="s">
        <v>259</v>
      </c>
      <c r="D76">
        <f>VLOOKUP(B76,'Index Web'!A$3:L$234,2,FALSE)</f>
        <v>74</v>
      </c>
      <c r="E76" t="s">
        <v>943</v>
      </c>
      <c r="F76" t="str">
        <f>_xlfn.CONCAT("""",VLOOKUP(B76,'Index Web'!A$3:L$234,3,FALSE),"""")</f>
        <v>"El pueblo que caminaba en las tinieblas"</v>
      </c>
      <c r="G76" t="s">
        <v>944</v>
      </c>
      <c r="H76" t="str">
        <f>_xlfn.CONCAT("""",VLOOKUP(B76,'Index Web'!A$3:L$234,4,FALSE),"""")</f>
        <v>"Isaías 9,1-5"</v>
      </c>
      <c r="I76" t="s">
        <v>945</v>
      </c>
      <c r="J76" t="str">
        <f>_xlfn.CONCAT("""",VLOOKUP(B76,'Index Web'!A$3:L$234,5,FALSE),"""")</f>
        <v>"Precatecumenado"</v>
      </c>
      <c r="K76" t="s">
        <v>946</v>
      </c>
      <c r="L76" t="str">
        <f>_xlfn.CONCAT("[",VLOOKUP(B76,'Index Web'!A$3:N$234,14,FALSE),"]")</f>
        <v>["Adviento","Navidad","Antiguo Testamento"]</v>
      </c>
      <c r="M76" t="s">
        <v>947</v>
      </c>
      <c r="N76" t="str">
        <f>_xlfn.CONCAT("""/resucito/src/index.html?canto=",VLOOKUP(B76,'Index Web'!A$3:N$234,13,FALSE),"""")</f>
        <v>"/resucito/src/index.html?canto=elpuebloquecaminabaenlastinieblas"</v>
      </c>
      <c r="O76" t="s">
        <v>948</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25">
      <c r="B77" s="30">
        <v>225</v>
      </c>
      <c r="C77" t="s">
        <v>259</v>
      </c>
      <c r="D77">
        <f>VLOOKUP(B77,'Index Web'!A$3:L$234,2,FALSE)</f>
        <v>75</v>
      </c>
      <c r="E77" t="s">
        <v>943</v>
      </c>
      <c r="F77" t="str">
        <f>_xlfn.CONCAT("""",VLOOKUP(B77,'Index Web'!A$3:L$234,3,FALSE),"""")</f>
        <v>"El sembrador "</v>
      </c>
      <c r="G77" t="s">
        <v>944</v>
      </c>
      <c r="H77" t="str">
        <f>_xlfn.CONCAT("""",VLOOKUP(B77,'Index Web'!A$3:L$234,4,FALSE),"""")</f>
        <v>"Marcos 4,3ss"</v>
      </c>
      <c r="I77" t="s">
        <v>945</v>
      </c>
      <c r="J77" t="str">
        <f>_xlfn.CONCAT("""",VLOOKUP(B77,'Index Web'!A$3:L$234,5,FALSE),"""")</f>
        <v>"Catecumenado"</v>
      </c>
      <c r="K77" t="s">
        <v>946</v>
      </c>
      <c r="L77" t="str">
        <f>_xlfn.CONCAT("[",VLOOKUP(B77,'Index Web'!A$3:N$234,14,FALSE),"]")</f>
        <v>["Nuevo Testamento"]</v>
      </c>
      <c r="M77" t="s">
        <v>947</v>
      </c>
      <c r="N77" t="str">
        <f>_xlfn.CONCAT("""/resucito/src/index.html?canto=",VLOOKUP(B77,'Index Web'!A$3:N$234,13,FALSE),"""")</f>
        <v>"/resucito/src/index.html?canto=elsembrador"</v>
      </c>
      <c r="O77" t="s">
        <v>948</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25">
      <c r="B78" s="25">
        <v>60</v>
      </c>
      <c r="C78" t="s">
        <v>259</v>
      </c>
      <c r="D78">
        <f>VLOOKUP(B78,'Index Web'!A$3:L$234,2,FALSE)</f>
        <v>76</v>
      </c>
      <c r="E78" t="s">
        <v>943</v>
      </c>
      <c r="F78" t="str">
        <f>_xlfn.CONCAT("""",VLOOKUP(B78,'Index Web'!A$3:L$234,3,FALSE),"""")</f>
        <v>"El Señor anuncia una noticia"</v>
      </c>
      <c r="G78" t="s">
        <v>944</v>
      </c>
      <c r="H78" t="str">
        <f>_xlfn.CONCAT("""",VLOOKUP(B78,'Index Web'!A$3:L$234,4,FALSE),"""")</f>
        <v>"Salmo 68 (67)"</v>
      </c>
      <c r="I78" t="s">
        <v>945</v>
      </c>
      <c r="J78" t="str">
        <f>_xlfn.CONCAT("""",VLOOKUP(B78,'Index Web'!A$3:L$234,5,FALSE),"""")</f>
        <v>"Precatecumenado"</v>
      </c>
      <c r="K78" t="s">
        <v>946</v>
      </c>
      <c r="L78" t="str">
        <f>_xlfn.CONCAT("[",VLOOKUP(B78,'Index Web'!A$3:N$234,14,FALSE),"]")</f>
        <v>["Entrada","Antiguo Testamento"]</v>
      </c>
      <c r="M78" t="s">
        <v>947</v>
      </c>
      <c r="N78" t="str">
        <f>_xlfn.CONCAT("""/resucito/src/index.html?canto=",VLOOKUP(B78,'Index Web'!A$3:N$234,13,FALSE),"""")</f>
        <v>"/resucito/src/index.html?canto=elsenoranunciaunanoticia"</v>
      </c>
      <c r="O78" t="s">
        <v>948</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25">
      <c r="B79" s="26">
        <v>61</v>
      </c>
      <c r="C79" t="s">
        <v>259</v>
      </c>
      <c r="D79">
        <f>VLOOKUP(B79,'Index Web'!A$3:L$234,2,FALSE)</f>
        <v>77</v>
      </c>
      <c r="E79" t="s">
        <v>943</v>
      </c>
      <c r="F79" t="str">
        <f>_xlfn.CONCAT("""",VLOOKUP(B79,'Index Web'!A$3:L$234,3,FALSE),"""")</f>
        <v>"El Señor es mi pastor"</v>
      </c>
      <c r="G79" t="s">
        <v>944</v>
      </c>
      <c r="H79" t="str">
        <f>_xlfn.CONCAT("""",VLOOKUP(B79,'Index Web'!A$3:L$234,4,FALSE),"""")</f>
        <v>"Salmo 23 (22)"</v>
      </c>
      <c r="I79" t="s">
        <v>945</v>
      </c>
      <c r="J79" t="str">
        <f>_xlfn.CONCAT("""",VLOOKUP(B79,'Index Web'!A$3:L$234,5,FALSE),"""")</f>
        <v>"Precatecumenado"</v>
      </c>
      <c r="K79" t="s">
        <v>946</v>
      </c>
      <c r="L79" t="str">
        <f>_xlfn.CONCAT("[",VLOOKUP(B79,'Index Web'!A$3:N$234,14,FALSE),"]")</f>
        <v>["Pascua","Pentecostés","Comunión","Antiguo Testamento"]</v>
      </c>
      <c r="M79" t="s">
        <v>947</v>
      </c>
      <c r="N79" t="str">
        <f>_xlfn.CONCAT("""/resucito/src/index.html?canto=",VLOOKUP(B79,'Index Web'!A$3:N$234,13,FALSE),"""")</f>
        <v>"/resucito/src/index.html?canto=elsenoresmipastor"</v>
      </c>
      <c r="O79" t="s">
        <v>948</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25">
      <c r="B80" s="25">
        <v>62</v>
      </c>
      <c r="C80" t="s">
        <v>259</v>
      </c>
      <c r="D80">
        <f>VLOOKUP(B80,'Index Web'!A$3:L$234,2,FALSE)</f>
        <v>78</v>
      </c>
      <c r="E80" t="s">
        <v>943</v>
      </c>
      <c r="F80" t="str">
        <f>_xlfn.CONCAT("""",VLOOKUP(B80,'Index Web'!A$3:L$234,3,FALSE),"""")</f>
        <v>"El Señor me ha dado"</v>
      </c>
      <c r="G80" t="s">
        <v>944</v>
      </c>
      <c r="H80" t="str">
        <f>_xlfn.CONCAT("""",VLOOKUP(B80,'Index Web'!A$3:L$234,4,FALSE),"""")</f>
        <v>"Isaías 50,4-10  - Tercer canto del Siervo de Yahveh"</v>
      </c>
      <c r="I80" t="s">
        <v>945</v>
      </c>
      <c r="J80" t="str">
        <f>_xlfn.CONCAT("""",VLOOKUP(B80,'Index Web'!A$3:L$234,5,FALSE),"""")</f>
        <v>"Precatecumenado"</v>
      </c>
      <c r="K80" t="s">
        <v>946</v>
      </c>
      <c r="L80" t="str">
        <f>_xlfn.CONCAT("[",VLOOKUP(B80,'Index Web'!A$3:N$234,14,FALSE),"]")</f>
        <v>["Fracción Del Pan","Antiguo Testamento","Penitencial"]</v>
      </c>
      <c r="M80" t="s">
        <v>947</v>
      </c>
      <c r="N80" t="str">
        <f>_xlfn.CONCAT("""/resucito/src/index.html?canto=",VLOOKUP(B80,'Index Web'!A$3:N$234,13,FALSE),"""")</f>
        <v>"/resucito/src/index.html?canto=elsenormehadado"</v>
      </c>
      <c r="O80" t="s">
        <v>948</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Testamento","Penitencial"],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25">
      <c r="B81" s="26">
        <v>63</v>
      </c>
      <c r="C81" t="s">
        <v>259</v>
      </c>
      <c r="D81">
        <f>VLOOKUP(B81,'Index Web'!A$3:L$234,2,FALSE)</f>
        <v>79</v>
      </c>
      <c r="E81" t="s">
        <v>943</v>
      </c>
      <c r="F81" t="str">
        <f>_xlfn.CONCAT("""",VLOOKUP(B81,'Index Web'!A$3:L$234,3,FALSE),"""")</f>
        <v>"Elí, Elí, lamá sabactaní "</v>
      </c>
      <c r="G81" t="s">
        <v>944</v>
      </c>
      <c r="H81" t="str">
        <f>_xlfn.CONCAT("""",VLOOKUP(B81,'Index Web'!A$3:L$234,4,FALSE),"""")</f>
        <v>"Salmo 22 (21)"</v>
      </c>
      <c r="I81" t="s">
        <v>945</v>
      </c>
      <c r="J81" t="str">
        <f>_xlfn.CONCAT("""",VLOOKUP(B81,'Index Web'!A$3:L$234,5,FALSE),"""")</f>
        <v>"Precatecumenado"</v>
      </c>
      <c r="K81" t="s">
        <v>946</v>
      </c>
      <c r="L81" t="str">
        <f>_xlfn.CONCAT("[",VLOOKUP(B81,'Index Web'!A$3:N$234,14,FALSE),"]")</f>
        <v>["Antiguo Testamento","Adviento","Navidad","Cuaresma","Penitencial"]</v>
      </c>
      <c r="M81" t="s">
        <v>947</v>
      </c>
      <c r="N81" t="str">
        <f>_xlfn.CONCAT("""/resucito/src/index.html?canto=",VLOOKUP(B81,'Index Web'!A$3:N$234,13,FALSE),"""")</f>
        <v>"/resucito/src/index.html?canto=elielilamasabactani"</v>
      </c>
      <c r="O81" t="s">
        <v>948</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Testamento","Adviento","Navidad","Cuaresma","Penitencial"],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25">
      <c r="B82" s="25">
        <v>64</v>
      </c>
      <c r="C82" t="s">
        <v>259</v>
      </c>
      <c r="D82">
        <f>VLOOKUP(B82,'Index Web'!A$3:L$234,2,FALSE)</f>
        <v>80</v>
      </c>
      <c r="E82" t="s">
        <v>943</v>
      </c>
      <c r="F82" t="str">
        <f>_xlfn.CONCAT("""",VLOOKUP(B82,'Index Web'!A$3:L$234,3,FALSE),"""")</f>
        <v>"En medio de aquel gentío"</v>
      </c>
      <c r="G82" t="s">
        <v>944</v>
      </c>
      <c r="H82" t="str">
        <f>_xlfn.CONCAT("""",VLOOKUP(B82,'Index Web'!A$3:L$234,4,FALSE),"""")</f>
        <v>"Lucas 8,42b-48"</v>
      </c>
      <c r="I82" t="s">
        <v>945</v>
      </c>
      <c r="J82" t="str">
        <f>_xlfn.CONCAT("""",VLOOKUP(B82,'Index Web'!A$3:L$234,5,FALSE),"""")</f>
        <v>"Precatecumenado"</v>
      </c>
      <c r="K82" t="s">
        <v>946</v>
      </c>
      <c r="L82" t="str">
        <f>_xlfn.CONCAT("[",VLOOKUP(B82,'Index Web'!A$3:N$234,14,FALSE),"]")</f>
        <v>["Comunión","Nuevo Testamento"]</v>
      </c>
      <c r="M82" t="s">
        <v>947</v>
      </c>
      <c r="N82" t="str">
        <f>_xlfn.CONCAT("""/resucito/src/index.html?canto=",VLOOKUP(B82,'Index Web'!A$3:N$234,13,FALSE),"""")</f>
        <v>"/resucito/src/index.html?canto=enmediodeaquelgentio"</v>
      </c>
      <c r="O82" t="s">
        <v>948</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25">
      <c r="B83" s="26">
        <v>65</v>
      </c>
      <c r="C83" t="s">
        <v>259</v>
      </c>
      <c r="D83">
        <f>VLOOKUP(B83,'Index Web'!A$3:L$234,2,FALSE)</f>
        <v>81</v>
      </c>
      <c r="E83" t="s">
        <v>943</v>
      </c>
      <c r="F83" t="str">
        <f>_xlfn.CONCAT("""",VLOOKUP(B83,'Index Web'!A$3:L$234,3,FALSE),"""")</f>
        <v>"En una noche oscura"</v>
      </c>
      <c r="G83" t="s">
        <v>944</v>
      </c>
      <c r="H83" t="str">
        <f>_xlfn.CONCAT("""",VLOOKUP(B83,'Index Web'!A$3:L$234,4,FALSE),"""")</f>
        <v>"Subida al Monte Carmelo – San Juan de la Cruz"</v>
      </c>
      <c r="I83" t="s">
        <v>945</v>
      </c>
      <c r="J83" t="str">
        <f>_xlfn.CONCAT("""",VLOOKUP(B83,'Index Web'!A$3:L$234,5,FALSE),"""")</f>
        <v>"Precatecumenado"</v>
      </c>
      <c r="K83" t="s">
        <v>946</v>
      </c>
      <c r="L83" t="str">
        <f>_xlfn.CONCAT("[",VLOOKUP(B83,'Index Web'!A$3:N$234,14,FALSE),"]")</f>
        <v>["Comunión","Nuevo Testamento"]</v>
      </c>
      <c r="M83" t="s">
        <v>947</v>
      </c>
      <c r="N83" t="str">
        <f>_xlfn.CONCAT("""/resucito/src/index.html?canto=",VLOOKUP(B83,'Index Web'!A$3:N$234,13,FALSE),"""")</f>
        <v>"/resucito/src/index.html?canto=enunanocheoscura"</v>
      </c>
      <c r="O83" t="s">
        <v>948</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25">
      <c r="B84" s="25">
        <v>66</v>
      </c>
      <c r="C84" t="s">
        <v>259</v>
      </c>
      <c r="D84">
        <f>VLOOKUP(B84,'Index Web'!A$3:L$234,2,FALSE)</f>
        <v>82</v>
      </c>
      <c r="E84" t="s">
        <v>943</v>
      </c>
      <c r="F84" t="str">
        <f>_xlfn.CONCAT("""",VLOOKUP(B84,'Index Web'!A$3:L$234,3,FALSE),"""")</f>
        <v>"Eres digno de tomar el libro"</v>
      </c>
      <c r="G84" t="s">
        <v>944</v>
      </c>
      <c r="H84" t="str">
        <f>_xlfn.CONCAT("""",VLOOKUP(B84,'Index Web'!A$3:L$234,4,FALSE),"""")</f>
        <v>"Apocalipsis 5,9ss"</v>
      </c>
      <c r="I84" t="s">
        <v>945</v>
      </c>
      <c r="J84" t="str">
        <f>_xlfn.CONCAT("""",VLOOKUP(B84,'Index Web'!A$3:L$234,5,FALSE),"""")</f>
        <v>"Precatecumenado"</v>
      </c>
      <c r="K84" t="s">
        <v>946</v>
      </c>
      <c r="L84" t="str">
        <f>_xlfn.CONCAT("[",VLOOKUP(B84,'Index Web'!A$3:N$234,14,FALSE),"]")</f>
        <v>["Pascua","Pentecostés","Fracción Del Pan","Nuevo Testamento"]</v>
      </c>
      <c r="M84" t="s">
        <v>947</v>
      </c>
      <c r="N84" t="str">
        <f>_xlfn.CONCAT("""/resucito/src/index.html?canto=",VLOOKUP(B84,'Index Web'!A$3:N$234,13,FALSE),"""")</f>
        <v>"/resucito/src/index.html?canto=eresdignodetomarellibro"</v>
      </c>
      <c r="O84" t="s">
        <v>948</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25">
      <c r="B85" s="26">
        <v>67</v>
      </c>
      <c r="C85" t="s">
        <v>259</v>
      </c>
      <c r="D85">
        <f>VLOOKUP(B85,'Index Web'!A$3:L$234,2,FALSE)</f>
        <v>83</v>
      </c>
      <c r="E85" t="s">
        <v>943</v>
      </c>
      <c r="F85" t="str">
        <f>_xlfn.CONCAT("""",VLOOKUP(B85,'Index Web'!A$3:L$234,3,FALSE),"""")</f>
        <v>"Eres hermoso"</v>
      </c>
      <c r="G85" t="s">
        <v>944</v>
      </c>
      <c r="H85" t="str">
        <f>_xlfn.CONCAT("""",VLOOKUP(B85,'Index Web'!A$3:L$234,4,FALSE),"""")</f>
        <v>"Salmo 45 (44) "</v>
      </c>
      <c r="I85" t="s">
        <v>945</v>
      </c>
      <c r="J85" t="str">
        <f>_xlfn.CONCAT("""",VLOOKUP(B85,'Index Web'!A$3:L$234,5,FALSE),"""")</f>
        <v>"Precatecumenado"</v>
      </c>
      <c r="K85" t="s">
        <v>946</v>
      </c>
      <c r="L85" t="str">
        <f>_xlfn.CONCAT("[",VLOOKUP(B85,'Index Web'!A$3:N$234,14,FALSE),"]")</f>
        <v>["Comunión","Final","Antiguo Testamento"]</v>
      </c>
      <c r="M85" t="s">
        <v>947</v>
      </c>
      <c r="N85" t="str">
        <f>_xlfn.CONCAT("""/resucito/src/index.html?canto=",VLOOKUP(B85,'Index Web'!A$3:N$234,13,FALSE),"""")</f>
        <v>"/resucito/src/index.html?canto=ereshermoso"</v>
      </c>
      <c r="O85" t="s">
        <v>948</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25">
      <c r="B86" s="25">
        <v>68</v>
      </c>
      <c r="C86" t="s">
        <v>259</v>
      </c>
      <c r="D86">
        <f>VLOOKUP(B86,'Index Web'!A$3:L$234,2,FALSE)</f>
        <v>84</v>
      </c>
      <c r="E86" t="s">
        <v>943</v>
      </c>
      <c r="F86" t="str">
        <f>_xlfn.CONCAT("""",VLOOKUP(B86,'Index Web'!A$3:L$234,3,FALSE),"""")</f>
        <v>"Es paciente"</v>
      </c>
      <c r="G86" t="s">
        <v>944</v>
      </c>
      <c r="H86" t="str">
        <f>_xlfn.CONCAT("""",VLOOKUP(B86,'Index Web'!A$3:L$234,4,FALSE),"""")</f>
        <v>"Himno al Espíritu Santo (Kiko Argüello) "</v>
      </c>
      <c r="I86" t="s">
        <v>945</v>
      </c>
      <c r="J86" t="str">
        <f>_xlfn.CONCAT("""",VLOOKUP(B86,'Index Web'!A$3:L$234,5,FALSE),"""")</f>
        <v>"Precatecumenado"</v>
      </c>
      <c r="K86" t="s">
        <v>946</v>
      </c>
      <c r="L86" t="str">
        <f>_xlfn.CONCAT("[",VLOOKUP(B86,'Index Web'!A$3:N$234,14,FALSE),"]")</f>
        <v>["Pascua","Pentecostés","Entrada","Comunión"]</v>
      </c>
      <c r="M86" t="s">
        <v>947</v>
      </c>
      <c r="N86" t="str">
        <f>_xlfn.CONCAT("""/resucito/src/index.html?canto=",VLOOKUP(B86,'Index Web'!A$3:N$234,13,FALSE),"""")</f>
        <v>"/resucito/src/index.html?canto=espaciente"</v>
      </c>
      <c r="O86" t="s">
        <v>948</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25">
      <c r="B87" s="26">
        <v>69</v>
      </c>
      <c r="C87" t="s">
        <v>259</v>
      </c>
      <c r="D87">
        <f>VLOOKUP(B87,'Index Web'!A$3:L$234,2,FALSE)</f>
        <v>85</v>
      </c>
      <c r="E87" t="s">
        <v>943</v>
      </c>
      <c r="F87" t="str">
        <f>_xlfn.CONCAT("""",VLOOKUP(B87,'Index Web'!A$3:L$234,3,FALSE),"""")</f>
        <v>"Escóndeme en lo oculto de tu tienda"</v>
      </c>
      <c r="G87" t="s">
        <v>944</v>
      </c>
      <c r="H87" t="str">
        <f>_xlfn.CONCAT("""",VLOOKUP(B87,'Index Web'!A$3:L$234,4,FALSE),"""")</f>
        <v>"Salmo 27 (26)"</v>
      </c>
      <c r="I87" t="s">
        <v>945</v>
      </c>
      <c r="J87" t="str">
        <f>_xlfn.CONCAT("""",VLOOKUP(B87,'Index Web'!A$3:L$234,5,FALSE),"""")</f>
        <v>"Precatecumenado"</v>
      </c>
      <c r="K87" t="s">
        <v>946</v>
      </c>
      <c r="L87" t="str">
        <f>_xlfn.CONCAT("[",VLOOKUP(B87,'Index Web'!A$3:N$234,14,FALSE),"]")</f>
        <v>["Antiguo Testamento"]</v>
      </c>
      <c r="M87" t="s">
        <v>947</v>
      </c>
      <c r="N87" t="str">
        <f>_xlfn.CONCAT("""/resucito/src/index.html?canto=",VLOOKUP(B87,'Index Web'!A$3:N$234,13,FALSE),"""")</f>
        <v>"/resucito/src/index.html?canto=escondemeenloocultodetutienda"</v>
      </c>
      <c r="O87" t="s">
        <v>948</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Q87" t="str">
        <f t="shared" si="1"/>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row>
    <row r="88" spans="2:17" x14ac:dyDescent="0.25">
      <c r="B88" s="25">
        <v>70</v>
      </c>
      <c r="C88" t="s">
        <v>259</v>
      </c>
      <c r="D88">
        <f>VLOOKUP(B88,'Index Web'!A$3:L$234,2,FALSE)</f>
        <v>86</v>
      </c>
      <c r="E88" t="s">
        <v>943</v>
      </c>
      <c r="F88" t="str">
        <f>_xlfn.CONCAT("""",VLOOKUP(B88,'Index Web'!A$3:L$234,3,FALSE),"""")</f>
        <v>"Escuchad, islas lejanas"</v>
      </c>
      <c r="G88" t="s">
        <v>944</v>
      </c>
      <c r="H88" t="str">
        <f>_xlfn.CONCAT("""",VLOOKUP(B88,'Index Web'!A$3:L$234,4,FALSE),"""")</f>
        <v>"Isaias 49,1-16 - Segundo canto de Siervo de Yahveh"</v>
      </c>
      <c r="I88" t="s">
        <v>945</v>
      </c>
      <c r="J88" t="str">
        <f>_xlfn.CONCAT("""",VLOOKUP(B88,'Index Web'!A$3:L$234,5,FALSE),"""")</f>
        <v>"Precatecumenado"</v>
      </c>
      <c r="K88" t="s">
        <v>946</v>
      </c>
      <c r="L88" t="str">
        <f>_xlfn.CONCAT("[",VLOOKUP(B88,'Index Web'!A$3:N$234,14,FALSE),"]")</f>
        <v>["Adviento","Navidad","Entrada","Comunión","Antiguo Testamento"]</v>
      </c>
      <c r="M88" t="s">
        <v>947</v>
      </c>
      <c r="N88" t="str">
        <f>_xlfn.CONCAT("""/resucito/src/index.html?canto=",VLOOKUP(B88,'Index Web'!A$3:N$234,13,FALSE),"""")</f>
        <v>"/resucito/src/index.html?canto=escuchadislaslejanas"</v>
      </c>
      <c r="O88" t="s">
        <v>948</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25">
      <c r="B89" s="26">
        <v>71</v>
      </c>
      <c r="C89" t="s">
        <v>259</v>
      </c>
      <c r="D89">
        <f>VLOOKUP(B89,'Index Web'!A$3:L$234,2,FALSE)</f>
        <v>87</v>
      </c>
      <c r="E89" t="s">
        <v>943</v>
      </c>
      <c r="F89" t="str">
        <f>_xlfn.CONCAT("""",VLOOKUP(B89,'Index Web'!A$3:L$234,3,FALSE),"""")</f>
        <v>"Este es el día en que actuó el Señor"</v>
      </c>
      <c r="G89" t="s">
        <v>944</v>
      </c>
      <c r="H89" t="str">
        <f>_xlfn.CONCAT("""",VLOOKUP(B89,'Index Web'!A$3:L$234,4,FALSE),"""")</f>
        <v>"Salmo 118 (117)"</v>
      </c>
      <c r="I89" t="s">
        <v>945</v>
      </c>
      <c r="J89" t="str">
        <f>_xlfn.CONCAT("""",VLOOKUP(B89,'Index Web'!A$3:L$234,5,FALSE),"""")</f>
        <v>"Precatecumenado"</v>
      </c>
      <c r="K89" t="s">
        <v>946</v>
      </c>
      <c r="L89" t="str">
        <f>_xlfn.CONCAT("[",VLOOKUP(B89,'Index Web'!A$3:N$234,14,FALSE),"]")</f>
        <v>["Antiguo Testamento"]</v>
      </c>
      <c r="M89" t="s">
        <v>947</v>
      </c>
      <c r="N89" t="str">
        <f>_xlfn.CONCAT("""/resucito/src/index.html?canto=",VLOOKUP(B89,'Index Web'!A$3:N$234,13,FALSE),"""")</f>
        <v>"/resucito/src/index.html?canto=esteeseldiaenqueactuoelsenor"</v>
      </c>
      <c r="O89" t="s">
        <v>948</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Q89" t="str">
        <f t="shared" si="1"/>
        <v>{id:87,title: "Este es el día en que actuó el Señor", subtitle: "Salmo 118 (117)", category: "Precatecumenado", moments: ["Antiguo Testamento"],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row>
    <row r="90" spans="2:17" x14ac:dyDescent="0.25">
      <c r="B90" s="25">
        <v>72</v>
      </c>
      <c r="C90" t="s">
        <v>259</v>
      </c>
      <c r="D90">
        <f>VLOOKUP(B90,'Index Web'!A$3:L$234,2,FALSE)</f>
        <v>88</v>
      </c>
      <c r="E90" t="s">
        <v>943</v>
      </c>
      <c r="F90" t="str">
        <f>_xlfn.CONCAT("""",VLOOKUP(B90,'Index Web'!A$3:L$234,3,FALSE),"""")</f>
        <v>"Este es el mandamiento mío"</v>
      </c>
      <c r="G90" t="s">
        <v>944</v>
      </c>
      <c r="H90" t="str">
        <f>_xlfn.CONCAT("""",VLOOKUP(B90,'Index Web'!A$3:L$234,4,FALSE),"""")</f>
        <v>"Juan 15,12ss"</v>
      </c>
      <c r="I90" t="s">
        <v>945</v>
      </c>
      <c r="J90" t="str">
        <f>_xlfn.CONCAT("""",VLOOKUP(B90,'Index Web'!A$3:L$234,5,FALSE),"""")</f>
        <v>"Precatecumenado"</v>
      </c>
      <c r="K90" t="s">
        <v>946</v>
      </c>
      <c r="L90" t="str">
        <f>_xlfn.CONCAT("[",VLOOKUP(B90,'Index Web'!A$3:N$234,14,FALSE),"]")</f>
        <v>["Pascua","Pentecostés","Nuevo Testamento"]</v>
      </c>
      <c r="M90" t="s">
        <v>947</v>
      </c>
      <c r="N90" t="str">
        <f>_xlfn.CONCAT("""/resucito/src/index.html?canto=",VLOOKUP(B90,'Index Web'!A$3:N$234,13,FALSE),"""")</f>
        <v>"/resucito/src/index.html?canto=esteeselmandamientomio"</v>
      </c>
      <c r="O90" t="s">
        <v>948</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25">
      <c r="B91" s="26">
        <v>73</v>
      </c>
      <c r="C91" t="s">
        <v>259</v>
      </c>
      <c r="D91">
        <f>VLOOKUP(B91,'Index Web'!A$3:L$234,2,FALSE)</f>
        <v>89</v>
      </c>
      <c r="E91" t="s">
        <v>943</v>
      </c>
      <c r="F91" t="str">
        <f>_xlfn.CONCAT("""",VLOOKUP(B91,'Index Web'!A$3:L$234,3,FALSE),"""")</f>
        <v>"Evenu shalom alejem"</v>
      </c>
      <c r="G91" t="s">
        <v>944</v>
      </c>
      <c r="H91" t="str">
        <f>_xlfn.CONCAT("""",VLOOKUP(B91,'Index Web'!A$3:L$234,4,FALSE),"""")</f>
        <v>"Melodía hebraica"</v>
      </c>
      <c r="I91" t="s">
        <v>945</v>
      </c>
      <c r="J91" t="str">
        <f>_xlfn.CONCAT("""",VLOOKUP(B91,'Index Web'!A$3:L$234,5,FALSE),"""")</f>
        <v>"Precatecumenado"</v>
      </c>
      <c r="K91" t="s">
        <v>946</v>
      </c>
      <c r="L91" t="str">
        <f>_xlfn.CONCAT("[",VLOOKUP(B91,'Index Web'!A$3:N$234,14,FALSE),"]")</f>
        <v>["Paz"]</v>
      </c>
      <c r="M91" t="s">
        <v>947</v>
      </c>
      <c r="N91" t="str">
        <f>_xlfn.CONCAT("""/resucito/src/index.html?canto=",VLOOKUP(B91,'Index Web'!A$3:N$234,13,FALSE),"""")</f>
        <v>"/resucito/src/index.html?canto=evenushalomalejem"</v>
      </c>
      <c r="O91" t="s">
        <v>948</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25">
      <c r="B92" s="25">
        <v>74</v>
      </c>
      <c r="C92" t="s">
        <v>259</v>
      </c>
      <c r="D92">
        <f>VLOOKUP(B92,'Index Web'!A$3:L$234,2,FALSE)</f>
        <v>90</v>
      </c>
      <c r="E92" t="s">
        <v>943</v>
      </c>
      <c r="F92" t="str">
        <f>_xlfn.CONCAT("""",VLOOKUP(B92,'Index Web'!A$3:L$234,3,FALSE),"""")</f>
        <v>"Extiendo mis manos"</v>
      </c>
      <c r="G92" t="s">
        <v>944</v>
      </c>
      <c r="H92" t="str">
        <f>_xlfn.CONCAT("""",VLOOKUP(B92,'Index Web'!A$3:L$234,4,FALSE),"""")</f>
        <v>"Oda XXVII de Salomón"</v>
      </c>
      <c r="I92" t="s">
        <v>945</v>
      </c>
      <c r="J92" t="str">
        <f>_xlfn.CONCAT("""",VLOOKUP(B92,'Index Web'!A$3:L$234,5,FALSE),"""")</f>
        <v>"Precatecumenado"</v>
      </c>
      <c r="K92" t="s">
        <v>946</v>
      </c>
      <c r="L92" t="str">
        <f>_xlfn.CONCAT("[",VLOOKUP(B92,'Index Web'!A$3:N$234,14,FALSE),"]")</f>
        <v>["Adviento","Navidad","Cuaresma","Penitencial","Fracción Del Pan"]</v>
      </c>
      <c r="M92" t="s">
        <v>947</v>
      </c>
      <c r="N92" t="str">
        <f>_xlfn.CONCAT("""/resucito/src/index.html?canto=",VLOOKUP(B92,'Index Web'!A$3:N$234,13,FALSE),"""")</f>
        <v>"/resucito/src/index.html?canto=extiendomismanos"</v>
      </c>
      <c r="O92" t="s">
        <v>948</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["Adviento","Navidad","Cuaresma","Penitencial","Fracción Del Pan"],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25">
      <c r="B93" s="26">
        <v>75</v>
      </c>
      <c r="C93" t="s">
        <v>259</v>
      </c>
      <c r="D93">
        <f>VLOOKUP(B93,'Index Web'!A$3:L$234,2,FALSE)</f>
        <v>91</v>
      </c>
      <c r="E93" t="s">
        <v>943</v>
      </c>
      <c r="F93" t="str">
        <f>_xlfn.CONCAT("""",VLOOKUP(B93,'Index Web'!A$3:L$234,3,FALSE),"""")</f>
        <v>"Exultad, justos, en el Señor"</v>
      </c>
      <c r="G93" t="s">
        <v>944</v>
      </c>
      <c r="H93" t="str">
        <f>_xlfn.CONCAT("""",VLOOKUP(B93,'Index Web'!A$3:L$234,4,FALSE),"""")</f>
        <v>"Salmo 33 (32)"</v>
      </c>
      <c r="I93" t="s">
        <v>945</v>
      </c>
      <c r="J93" t="str">
        <f>_xlfn.CONCAT("""",VLOOKUP(B93,'Index Web'!A$3:L$234,5,FALSE),"""")</f>
        <v>"Precatecumenado"</v>
      </c>
      <c r="K93" t="s">
        <v>946</v>
      </c>
      <c r="L93" t="str">
        <f>_xlfn.CONCAT("[",VLOOKUP(B93,'Index Web'!A$3:N$234,14,FALSE),"]")</f>
        <v>["Pascua","Pentecostés","Comunión","Entrada","Antiguo Testamento"]</v>
      </c>
      <c r="M93" t="s">
        <v>947</v>
      </c>
      <c r="N93" t="str">
        <f>_xlfn.CONCAT("""/resucito/src/index.html?canto=",VLOOKUP(B93,'Index Web'!A$3:N$234,13,FALSE),"""")</f>
        <v>"/resucito/src/index.html?canto=exultadjustosenelsenor"</v>
      </c>
      <c r="O93" t="s">
        <v>948</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25">
      <c r="B94" s="25">
        <v>76</v>
      </c>
      <c r="C94" t="s">
        <v>259</v>
      </c>
      <c r="D94">
        <f>VLOOKUP(B94,'Index Web'!A$3:L$234,2,FALSE)</f>
        <v>92</v>
      </c>
      <c r="E94" t="s">
        <v>943</v>
      </c>
      <c r="F94" t="str">
        <f>_xlfn.CONCAT("""",VLOOKUP(B94,'Index Web'!A$3:L$234,3,FALSE),"""")</f>
        <v>"Felicidad para el hombre "</v>
      </c>
      <c r="G94" t="s">
        <v>944</v>
      </c>
      <c r="H94" t="str">
        <f>_xlfn.CONCAT("""",VLOOKUP(B94,'Index Web'!A$3:L$234,4,FALSE),"""")</f>
        <v>"Salmo 128 (127)"</v>
      </c>
      <c r="I94" t="s">
        <v>945</v>
      </c>
      <c r="J94" t="str">
        <f>_xlfn.CONCAT("""",VLOOKUP(B94,'Index Web'!A$3:L$234,5,FALSE),"""")</f>
        <v>"Precatecumenado"</v>
      </c>
      <c r="K94" t="s">
        <v>946</v>
      </c>
      <c r="L94" t="str">
        <f>_xlfn.CONCAT("[",VLOOKUP(B94,'Index Web'!A$3:N$234,14,FALSE),"]")</f>
        <v>["Antiguo Testamento"]</v>
      </c>
      <c r="M94" t="s">
        <v>947</v>
      </c>
      <c r="N94" t="str">
        <f>_xlfn.CONCAT("""/resucito/src/index.html?canto=",VLOOKUP(B94,'Index Web'!A$3:N$234,13,FALSE),"""")</f>
        <v>"/resucito/src/index.html?canto=felicidadparaelhombre"</v>
      </c>
      <c r="O94" t="s">
        <v>948</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25">
      <c r="B95" s="27">
        <v>188</v>
      </c>
      <c r="C95" t="s">
        <v>259</v>
      </c>
      <c r="D95">
        <f>VLOOKUP(B95,'Index Web'!A$3:L$234,2,FALSE)</f>
        <v>93</v>
      </c>
      <c r="E95" t="s">
        <v>943</v>
      </c>
      <c r="F95" t="str">
        <f>_xlfn.CONCAT("""",VLOOKUP(B95,'Index Web'!A$3:L$234,3,FALSE),"""")</f>
        <v>"Gloria a Dios en lo alto del cielo"</v>
      </c>
      <c r="G95" t="s">
        <v>944</v>
      </c>
      <c r="H95" t="str">
        <f>_xlfn.CONCAT("""",VLOOKUP(B95,'Index Web'!A$3:L$234,4,FALSE),"""")</f>
        <v>"Himno Litúrgico"</v>
      </c>
      <c r="I95" t="s">
        <v>945</v>
      </c>
      <c r="J95" t="str">
        <f>_xlfn.CONCAT("""",VLOOKUP(B95,'Index Web'!A$3:L$234,5,FALSE),"""")</f>
        <v>"Liturgia"</v>
      </c>
      <c r="K95" t="s">
        <v>946</v>
      </c>
      <c r="L95" t="str">
        <f>_xlfn.CONCAT("[",VLOOKUP(B95,'Index Web'!A$3:N$234,14,FALSE),"]")</f>
        <v>["Navidad","Orinario","Pascua"]</v>
      </c>
      <c r="M95" t="s">
        <v>947</v>
      </c>
      <c r="N95" t="str">
        <f>_xlfn.CONCAT("""/resucito/src/index.html?canto=",VLOOKUP(B95,'Index Web'!A$3:N$234,13,FALSE),"""")</f>
        <v>"/resucito/src/index.html?canto=gloriaadiosenloaltodelcielo"</v>
      </c>
      <c r="O95" t="s">
        <v>948</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25">
      <c r="B96" s="25">
        <v>77</v>
      </c>
      <c r="C96" t="s">
        <v>259</v>
      </c>
      <c r="D96">
        <f>VLOOKUP(B96,'Index Web'!A$3:L$234,2,FALSE)</f>
        <v>94</v>
      </c>
      <c r="E96" t="s">
        <v>943</v>
      </c>
      <c r="F96" t="str">
        <f>_xlfn.CONCAT("""",VLOOKUP(B96,'Index Web'!A$3:L$234,3,FALSE),"""")</f>
        <v>"Gracias a Yahveh"</v>
      </c>
      <c r="G96" t="s">
        <v>944</v>
      </c>
      <c r="H96" t="str">
        <f>_xlfn.CONCAT("""",VLOOKUP(B96,'Index Web'!A$3:L$234,4,FALSE),"""")</f>
        <v>"Salmo 136 (135) - Melodía hebraica"</v>
      </c>
      <c r="I96" t="s">
        <v>945</v>
      </c>
      <c r="J96" t="str">
        <f>_xlfn.CONCAT("""",VLOOKUP(B96,'Index Web'!A$3:L$234,5,FALSE),"""")</f>
        <v>"Precatecumenado"</v>
      </c>
      <c r="K96" t="s">
        <v>946</v>
      </c>
      <c r="L96" t="str">
        <f>_xlfn.CONCAT("[",VLOOKUP(B96,'Index Web'!A$3:N$234,14,FALSE),"]")</f>
        <v>["Pascua","Pentecostés","Paz","Comunión","Final","Antiguo Testamento"]</v>
      </c>
      <c r="M96" t="s">
        <v>947</v>
      </c>
      <c r="N96" t="str">
        <f>_xlfn.CONCAT("""/resucito/src/index.html?canto=",VLOOKUP(B96,'Index Web'!A$3:N$234,13,FALSE),"""")</f>
        <v>"/resucito/src/index.html?canto=graciasayahveh"</v>
      </c>
      <c r="O96" t="s">
        <v>948</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25">
      <c r="B97" s="26">
        <v>78</v>
      </c>
      <c r="C97" t="s">
        <v>259</v>
      </c>
      <c r="D97">
        <f>VLOOKUP(B97,'Index Web'!A$3:L$234,2,FALSE)</f>
        <v>95</v>
      </c>
      <c r="E97" t="s">
        <v>943</v>
      </c>
      <c r="F97" t="str">
        <f>_xlfn.CONCAT("""",VLOOKUP(B97,'Index Web'!A$3:L$234,3,FALSE),"""")</f>
        <v>"Gritad jubilosos"</v>
      </c>
      <c r="G97" t="s">
        <v>944</v>
      </c>
      <c r="H97" t="str">
        <f>_xlfn.CONCAT("""",VLOOKUP(B97,'Index Web'!A$3:L$234,4,FALSE),"""")</f>
        <v>"Isaías 12,1ss"</v>
      </c>
      <c r="I97" t="s">
        <v>945</v>
      </c>
      <c r="J97" t="str">
        <f>_xlfn.CONCAT("""",VLOOKUP(B97,'Index Web'!A$3:L$234,5,FALSE),"""")</f>
        <v>"Precatecumenado"</v>
      </c>
      <c r="K97" t="s">
        <v>946</v>
      </c>
      <c r="L97" t="str">
        <f>_xlfn.CONCAT("[",VLOOKUP(B97,'Index Web'!A$3:N$234,14,FALSE),"]")</f>
        <v>["Pascua","Pentecostés","Comunión","Final","Antiguo Testamento"]</v>
      </c>
      <c r="M97" t="s">
        <v>947</v>
      </c>
      <c r="N97" t="str">
        <f>_xlfn.CONCAT("""/resucito/src/index.html?canto=",VLOOKUP(B97,'Index Web'!A$3:N$234,13,FALSE),"""")</f>
        <v>"/resucito/src/index.html?canto=gritadjubilosos"</v>
      </c>
      <c r="O97" t="s">
        <v>948</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25">
      <c r="B98" s="25">
        <v>79</v>
      </c>
      <c r="C98" t="s">
        <v>259</v>
      </c>
      <c r="D98">
        <f>VLOOKUP(B98,'Index Web'!A$3:L$234,2,FALSE)</f>
        <v>96</v>
      </c>
      <c r="E98" t="s">
        <v>943</v>
      </c>
      <c r="F98" t="str">
        <f>_xlfn.CONCAT("""",VLOOKUP(B98,'Index Web'!A$3:L$234,3,FALSE),"""")</f>
        <v>"Hacia ti, morada santa"</v>
      </c>
      <c r="G98" t="s">
        <v>944</v>
      </c>
      <c r="H98" t="str">
        <f>_xlfn.CONCAT("""",VLOOKUP(B98,'Index Web'!A$3:L$234,4,FALSE),"""")</f>
        <v>"Himno procesional eucarístico (Kiko Argüello)"</v>
      </c>
      <c r="I98" t="s">
        <v>945</v>
      </c>
      <c r="J98" t="str">
        <f>_xlfn.CONCAT("""",VLOOKUP(B98,'Index Web'!A$3:L$234,5,FALSE),"""")</f>
        <v>"Precatecumenado"</v>
      </c>
      <c r="K98" t="s">
        <v>946</v>
      </c>
      <c r="L98" t="str">
        <f>_xlfn.CONCAT("[",VLOOKUP(B98,'Index Web'!A$3:N$234,14,FALSE),"]")</f>
        <v>["Entrada"]</v>
      </c>
      <c r="M98" t="s">
        <v>947</v>
      </c>
      <c r="N98" t="str">
        <f>_xlfn.CONCAT("""/resucito/src/index.html?canto=",VLOOKUP(B98,'Index Web'!A$3:N$234,13,FALSE),"""")</f>
        <v>"/resucito/src/index.html?canto=haciatimoradasanta"</v>
      </c>
      <c r="O98" t="s">
        <v>948</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25">
      <c r="B99" s="26">
        <v>80</v>
      </c>
      <c r="C99" t="s">
        <v>259</v>
      </c>
      <c r="D99">
        <f>VLOOKUP(B99,'Index Web'!A$3:L$234,2,FALSE)</f>
        <v>97</v>
      </c>
      <c r="E99" t="s">
        <v>943</v>
      </c>
      <c r="F99" t="str">
        <f>_xlfn.CONCAT("""",VLOOKUP(B99,'Index Web'!A$3:L$234,3,FALSE),"""")</f>
        <v>"Hasta cuándo"</v>
      </c>
      <c r="G99" t="s">
        <v>944</v>
      </c>
      <c r="H99" t="str">
        <f>_xlfn.CONCAT("""",VLOOKUP(B99,'Index Web'!A$3:L$234,4,FALSE),"""")</f>
        <v>"Salmo 13 (12)"</v>
      </c>
      <c r="I99" t="s">
        <v>945</v>
      </c>
      <c r="J99" t="str">
        <f>_xlfn.CONCAT("""",VLOOKUP(B99,'Index Web'!A$3:L$234,5,FALSE),"""")</f>
        <v>"Precatecumenado"</v>
      </c>
      <c r="K99" t="s">
        <v>946</v>
      </c>
      <c r="L99" t="str">
        <f>_xlfn.CONCAT("[",VLOOKUP(B99,'Index Web'!A$3:N$234,14,FALSE),"]")</f>
        <v>["Cuaresma","Penitencial","Antiguo Testamento"]</v>
      </c>
      <c r="M99" t="s">
        <v>947</v>
      </c>
      <c r="N99" t="str">
        <f>_xlfn.CONCAT("""/resucito/src/index.html?canto=",VLOOKUP(B99,'Index Web'!A$3:N$234,13,FALSE),"""")</f>
        <v>"/resucito/src/index.html?canto=hastacuando"</v>
      </c>
      <c r="O99" t="s">
        <v>948</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["Cuaresma","Penitencial","Antiguo Testamento"],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25">
      <c r="B100" s="25">
        <v>81</v>
      </c>
      <c r="C100" t="s">
        <v>259</v>
      </c>
      <c r="D100">
        <f>VLOOKUP(B100,'Index Web'!A$3:L$234,2,FALSE)</f>
        <v>98</v>
      </c>
      <c r="E100" t="s">
        <v>943</v>
      </c>
      <c r="F100" t="str">
        <f>_xlfn.CONCAT("""",VLOOKUP(B100,'Index Web'!A$3:L$234,3,FALSE),"""")</f>
        <v>"He aquí mi siervo"</v>
      </c>
      <c r="G100" t="s">
        <v>944</v>
      </c>
      <c r="H100" t="str">
        <f>_xlfn.CONCAT("""",VLOOKUP(B100,'Index Web'!A$3:L$234,4,FALSE),"""")</f>
        <v>"Isaías 42,1-4; Mateo 12,18-21 - Primer canto de Siervo de Yahveh"</v>
      </c>
      <c r="I100" t="s">
        <v>945</v>
      </c>
      <c r="J100" t="str">
        <f>_xlfn.CONCAT("""",VLOOKUP(B100,'Index Web'!A$3:L$234,5,FALSE),"""")</f>
        <v>"Precatecumenado"</v>
      </c>
      <c r="K100" t="s">
        <v>946</v>
      </c>
      <c r="L100" t="str">
        <f>_xlfn.CONCAT("[",VLOOKUP(B100,'Index Web'!A$3:N$234,14,FALSE),"]")</f>
        <v>["Cuaresma","Penitencial","Fracción Del Pan","Antiguo Testamento"]</v>
      </c>
      <c r="M100" t="s">
        <v>947</v>
      </c>
      <c r="N100" t="str">
        <f>_xlfn.CONCAT("""/resucito/src/index.html?canto=",VLOOKUP(B100,'Index Web'!A$3:N$234,13,FALSE),"""")</f>
        <v>"/resucito/src/index.html?canto=heaquimisiervo"</v>
      </c>
      <c r="O100" t="s">
        <v>948</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["Cuaresma","Penitencial","Fracción Del Pan","Antiguo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25">
      <c r="B101" s="31">
        <v>226</v>
      </c>
      <c r="C101" t="s">
        <v>259</v>
      </c>
      <c r="D101">
        <f>VLOOKUP(B101,'Index Web'!A$3:L$234,2,FALSE)</f>
        <v>99</v>
      </c>
      <c r="E101" t="s">
        <v>943</v>
      </c>
      <c r="F101" t="str">
        <f>_xlfn.CONCAT("""",VLOOKUP(B101,'Index Web'!A$3:L$234,3,FALSE),"""")</f>
        <v>"He aquí que nuestro espejo es el Señor"</v>
      </c>
      <c r="G101" t="s">
        <v>944</v>
      </c>
      <c r="H101" t="str">
        <f>_xlfn.CONCAT("""",VLOOKUP(B101,'Index Web'!A$3:L$234,4,FALSE),"""")</f>
        <v>"Oda XIII de Salomón"</v>
      </c>
      <c r="I101" t="s">
        <v>945</v>
      </c>
      <c r="J101" t="str">
        <f>_xlfn.CONCAT("""",VLOOKUP(B101,'Index Web'!A$3:L$234,5,FALSE),"""")</f>
        <v>"Catecumenado"</v>
      </c>
      <c r="K101" t="s">
        <v>946</v>
      </c>
      <c r="L101" t="str">
        <f>_xlfn.CONCAT("[",VLOOKUP(B101,'Index Web'!A$3:N$234,14,FALSE),"]")</f>
        <v>["Cuaresma","Penitencial"]</v>
      </c>
      <c r="M101" t="s">
        <v>947</v>
      </c>
      <c r="N101" t="str">
        <f>_xlfn.CONCAT("""/resucito/src/index.html?canto=",VLOOKUP(B101,'Index Web'!A$3:N$234,13,FALSE),"""")</f>
        <v>"/resucito/src/index.html?canto=heaquiquenuestroespejoeselsenor"</v>
      </c>
      <c r="O101" t="s">
        <v>948</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["Cuaresma","Penitencial"],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25">
      <c r="B102" s="25">
        <v>82</v>
      </c>
      <c r="C102" t="s">
        <v>259</v>
      </c>
      <c r="D102">
        <f>VLOOKUP(B102,'Index Web'!A$3:L$234,2,FALSE)</f>
        <v>100</v>
      </c>
      <c r="E102" t="s">
        <v>943</v>
      </c>
      <c r="F102" t="str">
        <f>_xlfn.CONCAT("""",VLOOKUP(B102,'Index Web'!A$3:L$234,3,FALSE),"""")</f>
        <v>"He aquí que vengo presto"</v>
      </c>
      <c r="G102" t="s">
        <v>944</v>
      </c>
      <c r="H102" t="str">
        <f>_xlfn.CONCAT("""",VLOOKUP(B102,'Index Web'!A$3:L$234,4,FALSE),"""")</f>
        <v>"Apocalipsis 22,12-16"</v>
      </c>
      <c r="I102" t="s">
        <v>945</v>
      </c>
      <c r="J102" t="str">
        <f>_xlfn.CONCAT("""",VLOOKUP(B102,'Index Web'!A$3:L$234,5,FALSE),"""")</f>
        <v>"Precatecumenado"</v>
      </c>
      <c r="K102" t="s">
        <v>946</v>
      </c>
      <c r="L102" t="str">
        <f>_xlfn.CONCAT("[",VLOOKUP(B102,'Index Web'!A$3:N$234,14,FALSE),"]")</f>
        <v>["Adviento","Navidad","Entrada","Nuevo Testamento"]</v>
      </c>
      <c r="M102" t="s">
        <v>947</v>
      </c>
      <c r="N102" t="str">
        <f>_xlfn.CONCAT("""/resucito/src/index.html?canto=",VLOOKUP(B102,'Index Web'!A$3:N$234,13,FALSE),"""")</f>
        <v>"/resucito/src/index.html?canto=heaquiquevengopresto"</v>
      </c>
      <c r="O102" t="s">
        <v>948</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25">
      <c r="B103" s="26">
        <v>83</v>
      </c>
      <c r="C103" t="s">
        <v>259</v>
      </c>
      <c r="D103">
        <f>VLOOKUP(B103,'Index Web'!A$3:L$234,2,FALSE)</f>
        <v>101</v>
      </c>
      <c r="E103" t="s">
        <v>943</v>
      </c>
      <c r="F103" t="str">
        <f>_xlfn.CONCAT("""",VLOOKUP(B103,'Index Web'!A$3:L$234,3,FALSE),"""")</f>
        <v>"He esperado en el Señor"</v>
      </c>
      <c r="G103" t="s">
        <v>944</v>
      </c>
      <c r="H103" t="str">
        <f>_xlfn.CONCAT("""",VLOOKUP(B103,'Index Web'!A$3:L$234,4,FALSE),"""")</f>
        <v>"Salmo 40 (39)"</v>
      </c>
      <c r="I103" t="s">
        <v>945</v>
      </c>
      <c r="J103" t="str">
        <f>_xlfn.CONCAT("""",VLOOKUP(B103,'Index Web'!A$3:L$234,5,FALSE),"""")</f>
        <v>"Precatecumenado"</v>
      </c>
      <c r="K103" t="s">
        <v>946</v>
      </c>
      <c r="L103" t="str">
        <f>_xlfn.CONCAT("[",VLOOKUP(B103,'Index Web'!A$3:N$234,14,FALSE),"]")</f>
        <v>["Cuaresma","Antiguo Testamento"]</v>
      </c>
      <c r="M103" t="s">
        <v>947</v>
      </c>
      <c r="N103" t="str">
        <f>_xlfn.CONCAT("""/resucito/src/index.html?canto=",VLOOKUP(B103,'Index Web'!A$3:N$234,13,FALSE),"""")</f>
        <v>"/resucito/src/index.html?canto=heesperadoenelsenor"</v>
      </c>
      <c r="O103" t="s">
        <v>948</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25">
      <c r="B104" s="24">
        <v>241</v>
      </c>
      <c r="C104" t="s">
        <v>259</v>
      </c>
      <c r="D104">
        <f>VLOOKUP(B104,'Index Web'!A$3:L$234,2,FALSE)</f>
        <v>102</v>
      </c>
      <c r="E104" t="s">
        <v>943</v>
      </c>
      <c r="F104" t="str">
        <f>_xlfn.CONCAT("""",VLOOKUP(B104,'Index Web'!A$3:L$234,3,FALSE),"""")</f>
        <v>"Hermosa eres, amiga mía"</v>
      </c>
      <c r="G104" t="s">
        <v>944</v>
      </c>
      <c r="H104" t="str">
        <f>_xlfn.CONCAT("""",VLOOKUP(B104,'Index Web'!A$3:L$234,4,FALSE),"""")</f>
        <v>"Cantar de los cantares 6-7"</v>
      </c>
      <c r="I104" t="s">
        <v>945</v>
      </c>
      <c r="J104" t="str">
        <f>_xlfn.CONCAT("""",VLOOKUP(B104,'Index Web'!A$3:L$234,5,FALSE),"""")</f>
        <v>"Eleccion"</v>
      </c>
      <c r="K104" t="s">
        <v>946</v>
      </c>
      <c r="L104" t="str">
        <f>_xlfn.CONCAT("[",VLOOKUP(B104,'Index Web'!A$3:N$234,14,FALSE),"]")</f>
        <v>["Pascua","Pentecostés","Antiguo Testamento"]</v>
      </c>
      <c r="M104" t="s">
        <v>947</v>
      </c>
      <c r="N104" t="str">
        <f>_xlfn.CONCAT("""/resucito/src/index.html?canto=",VLOOKUP(B104,'Index Web'!A$3:N$234,13,FALSE),"""")</f>
        <v>"/resucito/src/index.html?canto=hermosaeresamigamia"</v>
      </c>
      <c r="O104" t="s">
        <v>948</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25">
      <c r="B105" s="26">
        <v>84</v>
      </c>
      <c r="C105" t="s">
        <v>259</v>
      </c>
      <c r="D105">
        <f>VLOOKUP(B105,'Index Web'!A$3:L$234,2,FALSE)</f>
        <v>103</v>
      </c>
      <c r="E105" t="s">
        <v>943</v>
      </c>
      <c r="F105" t="str">
        <f>_xlfn.CONCAT("""",VLOOKUP(B105,'Index Web'!A$3:L$234,3,FALSE),"""")</f>
        <v>"Hijas de Jerusalén"</v>
      </c>
      <c r="G105" t="s">
        <v>944</v>
      </c>
      <c r="H105" t="str">
        <f>_xlfn.CONCAT("""",VLOOKUP(B105,'Index Web'!A$3:L$234,4,FALSE),"""")</f>
        <v>"Lucas 23,28-46"</v>
      </c>
      <c r="I105" t="s">
        <v>945</v>
      </c>
      <c r="J105" t="str">
        <f>_xlfn.CONCAT("""",VLOOKUP(B105,'Index Web'!A$3:L$234,5,FALSE),"""")</f>
        <v>"Precatecumenado"</v>
      </c>
      <c r="K105" t="s">
        <v>946</v>
      </c>
      <c r="L105" t="str">
        <f>_xlfn.CONCAT("[",VLOOKUP(B105,'Index Web'!A$3:N$234,14,FALSE),"]")</f>
        <v>["Cuaresma","Penitencial","Fracción Del Pan","Nuevo Testamento"]</v>
      </c>
      <c r="M105" t="s">
        <v>947</v>
      </c>
      <c r="N105" t="str">
        <f>_xlfn.CONCAT("""/resucito/src/index.html?canto=",VLOOKUP(B105,'Index Web'!A$3:N$234,13,FALSE),"""")</f>
        <v>"/resucito/src/index.html?canto=hijasdejerusalen"</v>
      </c>
      <c r="O105" t="s">
        <v>948</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["Cuaresma","Penitencial","Fracción Del Pan","Nuevo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25">
      <c r="B106" s="25">
        <v>85</v>
      </c>
      <c r="C106" t="s">
        <v>259</v>
      </c>
      <c r="D106">
        <f>VLOOKUP(B106,'Index Web'!A$3:L$234,2,FALSE)</f>
        <v>104</v>
      </c>
      <c r="E106" t="s">
        <v>943</v>
      </c>
      <c r="F106" t="str">
        <f>_xlfn.CONCAT("""",VLOOKUP(B106,'Index Web'!A$3:L$234,3,FALSE),"""")</f>
        <v>"Himno a Cristo luz"</v>
      </c>
      <c r="G106" t="s">
        <v>944</v>
      </c>
      <c r="H106" t="str">
        <f>_xlfn.CONCAT("""",VLOOKUP(B106,'Index Web'!A$3:L$234,4,FALSE),"""")</f>
        <v>"Himno vespertino (San Gregorio Nacianceno)"</v>
      </c>
      <c r="I106" t="s">
        <v>945</v>
      </c>
      <c r="J106" t="str">
        <f>_xlfn.CONCAT("""",VLOOKUP(B106,'Index Web'!A$3:L$234,5,FALSE),"""")</f>
        <v>"Precatecumenado"</v>
      </c>
      <c r="K106" t="s">
        <v>946</v>
      </c>
      <c r="L106" t="str">
        <f>_xlfn.CONCAT("[",VLOOKUP(B106,'Index Web'!A$3:N$234,14,FALSE),"]")</f>
        <v>["Pascua","Pentecostés"]</v>
      </c>
      <c r="M106" t="s">
        <v>947</v>
      </c>
      <c r="N106" t="str">
        <f>_xlfn.CONCAT("""/resucito/src/index.html?canto=",VLOOKUP(B106,'Index Web'!A$3:N$234,13,FALSE),"""")</f>
        <v>"/resucito/src/index.html?canto=himnoacristoluz"</v>
      </c>
      <c r="O106" t="s">
        <v>948</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25">
      <c r="B107" s="26">
        <v>86</v>
      </c>
      <c r="C107" t="s">
        <v>259</v>
      </c>
      <c r="D107">
        <f>VLOOKUP(B107,'Index Web'!A$3:L$234,2,FALSE)</f>
        <v>105</v>
      </c>
      <c r="E107" t="s">
        <v>943</v>
      </c>
      <c r="F107" t="str">
        <f>_xlfn.CONCAT("""",VLOOKUP(B107,'Index Web'!A$3:L$234,3,FALSE),"""")</f>
        <v>"Himno a la caridad"</v>
      </c>
      <c r="G107" t="s">
        <v>944</v>
      </c>
      <c r="H107" t="str">
        <f>_xlfn.CONCAT("""",VLOOKUP(B107,'Index Web'!A$3:L$234,4,FALSE),"""")</f>
        <v>"1 Corintios 13,1-7"</v>
      </c>
      <c r="I107" t="s">
        <v>945</v>
      </c>
      <c r="J107" t="str">
        <f>_xlfn.CONCAT("""",VLOOKUP(B107,'Index Web'!A$3:L$234,5,FALSE),"""")</f>
        <v>"Precatecumenado"</v>
      </c>
      <c r="K107" t="s">
        <v>946</v>
      </c>
      <c r="L107" t="str">
        <f>_xlfn.CONCAT("[",VLOOKUP(B107,'Index Web'!A$3:N$234,14,FALSE),"]")</f>
        <v>["Pascua","Pentecostés","Comunión","Nuevo Testamento"]</v>
      </c>
      <c r="M107" t="s">
        <v>947</v>
      </c>
      <c r="N107" t="str">
        <f>_xlfn.CONCAT("""/resucito/src/index.html?canto=",VLOOKUP(B107,'Index Web'!A$3:N$234,13,FALSE),"""")</f>
        <v>"/resucito/src/index.html?canto=himnoalacaridad"</v>
      </c>
      <c r="O107" t="s">
        <v>948</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25">
      <c r="B108" s="30">
        <v>227</v>
      </c>
      <c r="C108" t="s">
        <v>259</v>
      </c>
      <c r="D108">
        <f>VLOOKUP(B108,'Index Web'!A$3:L$234,2,FALSE)</f>
        <v>106</v>
      </c>
      <c r="E108" t="s">
        <v>943</v>
      </c>
      <c r="F108" t="str">
        <f>_xlfn.CONCAT("""",VLOOKUP(B108,'Index Web'!A$3:L$234,3,FALSE),"""")</f>
        <v>"Himno a la Cruz Gloriosa"</v>
      </c>
      <c r="G108" t="s">
        <v>944</v>
      </c>
      <c r="H108" t="str">
        <f>_xlfn.CONCAT("""",VLOOKUP(B108,'Index Web'!A$3:L$234,4,FALSE),"""")</f>
        <v>"Homilía La Santa Pascua (Anónimo s. II)"</v>
      </c>
      <c r="I108" t="s">
        <v>945</v>
      </c>
      <c r="J108" t="str">
        <f>_xlfn.CONCAT("""",VLOOKUP(B108,'Index Web'!A$3:L$234,5,FALSE),"""")</f>
        <v>"Catecumenado"</v>
      </c>
      <c r="K108" t="s">
        <v>946</v>
      </c>
      <c r="L108" t="str">
        <f>_xlfn.CONCAT("[",VLOOKUP(B108,'Index Web'!A$3:N$234,14,FALSE),"]")</f>
        <v>[""]</v>
      </c>
      <c r="M108" t="s">
        <v>947</v>
      </c>
      <c r="N108" t="str">
        <f>_xlfn.CONCAT("""/resucito/src/index.html?canto=",VLOOKUP(B108,'Index Web'!A$3:N$234,13,FALSE),"""")</f>
        <v>"/resucito/src/index.html?canto=himnoalacruzgloriosa"</v>
      </c>
      <c r="O108" t="s">
        <v>948</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25">
      <c r="B109" s="26">
        <v>87</v>
      </c>
      <c r="C109" t="s">
        <v>259</v>
      </c>
      <c r="D109">
        <f>VLOOKUP(B109,'Index Web'!A$3:L$234,2,FALSE)</f>
        <v>107</v>
      </c>
      <c r="E109" t="s">
        <v>943</v>
      </c>
      <c r="F109" t="str">
        <f>_xlfn.CONCAT("""",VLOOKUP(B109,'Index Web'!A$3:L$234,3,FALSE),"""")</f>
        <v>"Himno a la kenosis"</v>
      </c>
      <c r="G109" t="s">
        <v>944</v>
      </c>
      <c r="H109" t="str">
        <f>_xlfn.CONCAT("""",VLOOKUP(B109,'Index Web'!A$3:L$234,4,FALSE),"""")</f>
        <v>"Filipenses 2,1-11"</v>
      </c>
      <c r="I109" t="s">
        <v>945</v>
      </c>
      <c r="J109" t="str">
        <f>_xlfn.CONCAT("""",VLOOKUP(B109,'Index Web'!A$3:L$234,5,FALSE),"""")</f>
        <v>"Precatecumenado"</v>
      </c>
      <c r="K109" t="s">
        <v>946</v>
      </c>
      <c r="L109" t="str">
        <f>_xlfn.CONCAT("[",VLOOKUP(B109,'Index Web'!A$3:N$234,14,FALSE),"]")</f>
        <v>["Pascua","Pentecostés","Fracción Del Pan","Nuevo Testamento"]</v>
      </c>
      <c r="M109" t="s">
        <v>947</v>
      </c>
      <c r="N109" t="str">
        <f>_xlfn.CONCAT("""/resucito/src/index.html?canto=",VLOOKUP(B109,'Index Web'!A$3:N$234,13,FALSE),"""")</f>
        <v>"/resucito/src/index.html?canto=himnoalakenosis"</v>
      </c>
      <c r="O109" t="s">
        <v>948</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25">
      <c r="B110" s="25">
        <v>88</v>
      </c>
      <c r="C110" t="s">
        <v>259</v>
      </c>
      <c r="D110">
        <f>VLOOKUP(B110,'Index Web'!A$3:L$234,2,FALSE)</f>
        <v>108</v>
      </c>
      <c r="E110" t="s">
        <v>943</v>
      </c>
      <c r="F110" t="str">
        <f>_xlfn.CONCAT("""",VLOOKUP(B110,'Index Web'!A$3:L$234,3,FALSE),"""")</f>
        <v>"Himno de Adviento"</v>
      </c>
      <c r="G110" t="s">
        <v>944</v>
      </c>
      <c r="H110" t="str">
        <f>_xlfn.CONCAT("""",VLOOKUP(B110,'Index Web'!A$3:L$234,4,FALSE),"""")</f>
        <v>"Himno lat. «Vox clara ecce Intonat»"</v>
      </c>
      <c r="I110" t="s">
        <v>945</v>
      </c>
      <c r="J110" t="str">
        <f>_xlfn.CONCAT("""",VLOOKUP(B110,'Index Web'!A$3:L$234,5,FALSE),"""")</f>
        <v>"Precatecumenado"</v>
      </c>
      <c r="K110" t="s">
        <v>946</v>
      </c>
      <c r="L110" t="str">
        <f>_xlfn.CONCAT("[",VLOOKUP(B110,'Index Web'!A$3:N$234,14,FALSE),"]")</f>
        <v>["Adviento","Navidad"]</v>
      </c>
      <c r="M110" t="s">
        <v>947</v>
      </c>
      <c r="N110" t="str">
        <f>_xlfn.CONCAT("""/resucito/src/index.html?canto=",VLOOKUP(B110,'Index Web'!A$3:N$234,13,FALSE),"""")</f>
        <v>"/resucito/src/index.html?canto=himnodeadviento"</v>
      </c>
      <c r="O110" t="s">
        <v>948</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25">
      <c r="B111" s="26">
        <v>89</v>
      </c>
      <c r="C111" t="s">
        <v>259</v>
      </c>
      <c r="D111">
        <f>VLOOKUP(B111,'Index Web'!A$3:L$234,2,FALSE)</f>
        <v>109</v>
      </c>
      <c r="E111" t="s">
        <v>943</v>
      </c>
      <c r="F111" t="str">
        <f>_xlfn.CONCAT("""",VLOOKUP(B111,'Index Web'!A$3:L$234,3,FALSE),"""")</f>
        <v>"Himno de la Ascensión"</v>
      </c>
      <c r="G111" t="s">
        <v>944</v>
      </c>
      <c r="H111" t="str">
        <f>_xlfn.CONCAT("""",VLOOKUP(B111,'Index Web'!A$3:L$234,4,FALSE),"""")</f>
        <v>"Himno de Laudes del tiempo Pascual, de la Ascensión a Pentecostés  / Himno de la liturgia de las horas "</v>
      </c>
      <c r="I111" t="s">
        <v>945</v>
      </c>
      <c r="J111" t="str">
        <f>_xlfn.CONCAT("""",VLOOKUP(B111,'Index Web'!A$3:L$234,5,FALSE),"""")</f>
        <v>"Precatecumenado"</v>
      </c>
      <c r="K111" t="s">
        <v>946</v>
      </c>
      <c r="L111" t="str">
        <f>_xlfn.CONCAT("[",VLOOKUP(B111,'Index Web'!A$3:N$234,14,FALSE),"]")</f>
        <v>["Pascua","Pentecostés"]</v>
      </c>
      <c r="M111" t="s">
        <v>947</v>
      </c>
      <c r="N111" t="str">
        <f>_xlfn.CONCAT("""/resucito/src/index.html?canto=",VLOOKUP(B111,'Index Web'!A$3:N$234,13,FALSE),"""")</f>
        <v>"/resucito/src/index.html?canto=himnodelaascension"</v>
      </c>
      <c r="O111" t="s">
        <v>948</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25">
      <c r="B112" s="25">
        <v>90</v>
      </c>
      <c r="C112" t="s">
        <v>259</v>
      </c>
      <c r="D112">
        <f>VLOOKUP(B112,'Index Web'!A$3:L$234,2,FALSE)</f>
        <v>110</v>
      </c>
      <c r="E112" t="s">
        <v>943</v>
      </c>
      <c r="F112" t="str">
        <f>_xlfn.CONCAT("""",VLOOKUP(B112,'Index Web'!A$3:L$234,3,FALSE),"""")</f>
        <v>"Himno de Pascua"</v>
      </c>
      <c r="G112" t="s">
        <v>944</v>
      </c>
      <c r="H112" t="str">
        <f>_xlfn.CONCAT("""",VLOOKUP(B112,'Index Web'!A$3:L$234,4,FALSE),"""")</f>
        <v>"Himno lat. «Aurora lucis rutiiat»"</v>
      </c>
      <c r="I112" t="s">
        <v>945</v>
      </c>
      <c r="J112" t="str">
        <f>_xlfn.CONCAT("""",VLOOKUP(B112,'Index Web'!A$3:L$234,5,FALSE),"""")</f>
        <v>"Precatecumenado"</v>
      </c>
      <c r="K112" t="s">
        <v>946</v>
      </c>
      <c r="L112" t="str">
        <f>_xlfn.CONCAT("[",VLOOKUP(B112,'Index Web'!A$3:N$234,14,FALSE),"]")</f>
        <v>["Pascua","Pentecostés"]</v>
      </c>
      <c r="M112" t="s">
        <v>947</v>
      </c>
      <c r="N112" t="str">
        <f>_xlfn.CONCAT("""/resucito/src/index.html?canto=",VLOOKUP(B112,'Index Web'!A$3:N$234,13,FALSE),"""")</f>
        <v>"/resucito/src/index.html?canto=himnodepascua"</v>
      </c>
      <c r="O112" t="s">
        <v>948</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25">
      <c r="B113" s="26">
        <v>91</v>
      </c>
      <c r="C113" t="s">
        <v>259</v>
      </c>
      <c r="D113">
        <f>VLOOKUP(B113,'Index Web'!A$3:L$234,2,FALSE)</f>
        <v>111</v>
      </c>
      <c r="E113" t="s">
        <v>943</v>
      </c>
      <c r="F113" t="str">
        <f>_xlfn.CONCAT("""",VLOOKUP(B113,'Index Web'!A$3:L$234,3,FALSE),"""")</f>
        <v>"Huye, amado mío"</v>
      </c>
      <c r="G113" t="s">
        <v>944</v>
      </c>
      <c r="H113" t="str">
        <f>_xlfn.CONCAT("""",VLOOKUP(B113,'Index Web'!A$3:L$234,4,FALSE),"""")</f>
        <v>"Cantar de los Cantares 8,10-14"</v>
      </c>
      <c r="I113" t="s">
        <v>945</v>
      </c>
      <c r="J113" t="str">
        <f>_xlfn.CONCAT("""",VLOOKUP(B113,'Index Web'!A$3:L$234,5,FALSE),"""")</f>
        <v>"Precatecumenado"</v>
      </c>
      <c r="K113" t="s">
        <v>946</v>
      </c>
      <c r="L113" t="str">
        <f>_xlfn.CONCAT("[",VLOOKUP(B113,'Index Web'!A$3:N$234,14,FALSE),"]")</f>
        <v>["Pascua","Pentecostés","Comunión","Final","Antiguo Testamento"]</v>
      </c>
      <c r="M113" t="s">
        <v>947</v>
      </c>
      <c r="N113" t="str">
        <f>_xlfn.CONCAT("""/resucito/src/index.html?canto=",VLOOKUP(B113,'Index Web'!A$3:N$234,13,FALSE),"""")</f>
        <v>"/resucito/src/index.html?canto=huyeamadomio"</v>
      </c>
      <c r="O113" t="s">
        <v>948</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25">
      <c r="B114" s="25">
        <v>92</v>
      </c>
      <c r="C114" t="s">
        <v>259</v>
      </c>
      <c r="D114">
        <f>VLOOKUP(B114,'Index Web'!A$3:L$234,2,FALSE)</f>
        <v>112</v>
      </c>
      <c r="E114" t="s">
        <v>943</v>
      </c>
      <c r="F114" t="str">
        <f>_xlfn.CONCAT("""",VLOOKUP(B114,'Index Web'!A$3:L$234,3,FALSE),"""")</f>
        <v>"Id y anunciad a mis hermanos"</v>
      </c>
      <c r="G114" t="s">
        <v>944</v>
      </c>
      <c r="H114" t="str">
        <f>_xlfn.CONCAT("""",VLOOKUP(B114,'Index Web'!A$3:L$234,4,FALSE),"""")</f>
        <v>"Mateo 28,10.16-20"</v>
      </c>
      <c r="I114" t="s">
        <v>945</v>
      </c>
      <c r="J114" t="str">
        <f>_xlfn.CONCAT("""",VLOOKUP(B114,'Index Web'!A$3:L$234,5,FALSE),"""")</f>
        <v>"Precatecumenado"</v>
      </c>
      <c r="K114" t="s">
        <v>946</v>
      </c>
      <c r="L114" t="str">
        <f>_xlfn.CONCAT("[",VLOOKUP(B114,'Index Web'!A$3:N$234,14,FALSE),"]")</f>
        <v>["Pascua","Pentecostés","Final","Nuevo Testamento"]</v>
      </c>
      <c r="M114" t="s">
        <v>947</v>
      </c>
      <c r="N114" t="str">
        <f>_xlfn.CONCAT("""/resucito/src/index.html?canto=",VLOOKUP(B114,'Index Web'!A$3:N$234,13,FALSE),"""")</f>
        <v>"/resucito/src/index.html?canto=idyanunciadamishermanos"</v>
      </c>
      <c r="O114" t="s">
        <v>948</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25">
      <c r="B115" s="26">
        <v>93</v>
      </c>
      <c r="C115" t="s">
        <v>259</v>
      </c>
      <c r="D115">
        <f>VLOOKUP(B115,'Index Web'!A$3:L$234,2,FALSE)</f>
        <v>113</v>
      </c>
      <c r="E115" t="s">
        <v>943</v>
      </c>
      <c r="F115" t="str">
        <f>_xlfn.CONCAT("""",VLOOKUP(B115,'Index Web'!A$3:L$234,3,FALSE),"""")</f>
        <v>"Improperios"</v>
      </c>
      <c r="G115" t="s">
        <v>944</v>
      </c>
      <c r="H115" t="str">
        <f>_xlfn.CONCAT("""",VLOOKUP(B115,'Index Web'!A$3:L$234,4,FALSE),"""")</f>
        <v>"Adoración de la santa Cruz el Viernes santo"</v>
      </c>
      <c r="I115" t="s">
        <v>945</v>
      </c>
      <c r="J115" t="str">
        <f>_xlfn.CONCAT("""",VLOOKUP(B115,'Index Web'!A$3:L$234,5,FALSE),"""")</f>
        <v>"Precatecumenado"</v>
      </c>
      <c r="K115" t="s">
        <v>946</v>
      </c>
      <c r="L115" t="str">
        <f>_xlfn.CONCAT("[",VLOOKUP(B115,'Index Web'!A$3:N$234,14,FALSE),"]")</f>
        <v>["Cuaresma","Penitencial","Fracción Del Pan"]</v>
      </c>
      <c r="M115" t="s">
        <v>947</v>
      </c>
      <c r="N115" t="str">
        <f>_xlfn.CONCAT("""/resucito/src/index.html?canto=",VLOOKUP(B115,'Index Web'!A$3:N$234,13,FALSE),"""")</f>
        <v>"/resucito/src/index.html?canto=improperios"</v>
      </c>
      <c r="O115" t="s">
        <v>948</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["Cuaresma","Penitencial","Fracción Del Pan"],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25">
      <c r="B116" s="31">
        <v>228</v>
      </c>
      <c r="C116" t="s">
        <v>259</v>
      </c>
      <c r="D116">
        <f>VLOOKUP(B116,'Index Web'!A$3:L$234,2,FALSE)</f>
        <v>114</v>
      </c>
      <c r="E116" t="s">
        <v>943</v>
      </c>
      <c r="F116" t="str">
        <f>_xlfn.CONCAT("""",VLOOKUP(B116,'Index Web'!A$3:L$234,3,FALSE),"""")</f>
        <v>"Jacob "</v>
      </c>
      <c r="G116" t="s">
        <v>944</v>
      </c>
      <c r="H116" t="str">
        <f>_xlfn.CONCAT("""",VLOOKUP(B116,'Index Web'!A$3:L$234,4,FALSE),"""")</f>
        <v>"Genesis 32,23-29 "</v>
      </c>
      <c r="I116" t="s">
        <v>945</v>
      </c>
      <c r="J116" t="str">
        <f>_xlfn.CONCAT("""",VLOOKUP(B116,'Index Web'!A$3:L$234,5,FALSE),"""")</f>
        <v>"Catecumenado"</v>
      </c>
      <c r="K116" t="s">
        <v>946</v>
      </c>
      <c r="L116" t="str">
        <f>_xlfn.CONCAT("[",VLOOKUP(B116,'Index Web'!A$3:N$234,14,FALSE),"]")</f>
        <v>["Antiguo Testamento"]</v>
      </c>
      <c r="M116" t="s">
        <v>947</v>
      </c>
      <c r="N116" t="str">
        <f>_xlfn.CONCAT("""/resucito/src/index.html?canto=",VLOOKUP(B116,'Index Web'!A$3:N$234,13,FALSE),"""")</f>
        <v>"/resucito/src/index.html?canto=jacob"</v>
      </c>
      <c r="O116" t="s">
        <v>948</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25">
      <c r="B117" s="26">
        <v>94</v>
      </c>
      <c r="C117" t="s">
        <v>259</v>
      </c>
      <c r="D117">
        <f>VLOOKUP(B117,'Index Web'!A$3:L$234,2,FALSE)</f>
        <v>115</v>
      </c>
      <c r="E117" t="s">
        <v>943</v>
      </c>
      <c r="F117" t="str">
        <f>_xlfn.CONCAT("""",VLOOKUP(B117,'Index Web'!A$3:L$234,3,FALSE),"""")</f>
        <v>"Jerusalén reconstruida"</v>
      </c>
      <c r="G117" t="s">
        <v>944</v>
      </c>
      <c r="H117" t="str">
        <f>_xlfn.CONCAT("""",VLOOKUP(B117,'Index Web'!A$3:L$234,4,FALSE),"""")</f>
        <v>"Tobias 13,11-17"</v>
      </c>
      <c r="I117" t="s">
        <v>945</v>
      </c>
      <c r="J117" t="str">
        <f>_xlfn.CONCAT("""",VLOOKUP(B117,'Index Web'!A$3:L$234,5,FALSE),"""")</f>
        <v>"Precatecumenado"</v>
      </c>
      <c r="K117" t="s">
        <v>946</v>
      </c>
      <c r="L117" t="str">
        <f>_xlfn.CONCAT("[",VLOOKUP(B117,'Index Web'!A$3:N$234,14,FALSE),"]")</f>
        <v>["Pascua","Pentecostés","Paz","Antiguo Testamento"]</v>
      </c>
      <c r="M117" t="s">
        <v>947</v>
      </c>
      <c r="N117" t="str">
        <f>_xlfn.CONCAT("""/resucito/src/index.html?canto=",VLOOKUP(B117,'Index Web'!A$3:N$234,13,FALSE),"""")</f>
        <v>"/resucito/src/index.html?canto=jerusalenreconstruida"</v>
      </c>
      <c r="O117" t="s">
        <v>948</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25">
      <c r="B118" s="25">
        <v>95</v>
      </c>
      <c r="C118" t="s">
        <v>259</v>
      </c>
      <c r="D118">
        <f>VLOOKUP(B118,'Index Web'!A$3:L$234,2,FALSE)</f>
        <v>116</v>
      </c>
      <c r="E118" t="s">
        <v>943</v>
      </c>
      <c r="F118" t="str">
        <f>_xlfn.CONCAT("""",VLOOKUP(B118,'Index Web'!A$3:L$234,3,FALSE),"""")</f>
        <v>"Jesús recorría todas las "</v>
      </c>
      <c r="G118" t="s">
        <v>944</v>
      </c>
      <c r="H118" t="str">
        <f>_xlfn.CONCAT("""",VLOOKUP(B118,'Index Web'!A$3:L$234,4,FALSE),"""")</f>
        <v>"Mateo 9,35ss; 10 "</v>
      </c>
      <c r="I118" t="s">
        <v>945</v>
      </c>
      <c r="J118" t="str">
        <f>_xlfn.CONCAT("""",VLOOKUP(B118,'Index Web'!A$3:L$234,5,FALSE),"""")</f>
        <v>"Precatecumenado"</v>
      </c>
      <c r="K118" t="s">
        <v>946</v>
      </c>
      <c r="L118" t="str">
        <f>_xlfn.CONCAT("[",VLOOKUP(B118,'Index Web'!A$3:N$234,14,FALSE),"]")</f>
        <v>["Nuevo Testamento"]</v>
      </c>
      <c r="M118" t="s">
        <v>947</v>
      </c>
      <c r="N118" t="str">
        <f>_xlfn.CONCAT("""/resucito/src/index.html?canto=",VLOOKUP(B118,'Index Web'!A$3:N$234,13,FALSE),"""")</f>
        <v>"/resucito/src/index.html?canto=jesusrecorriatodaslas"</v>
      </c>
      <c r="O118" t="s">
        <v>948</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"/resucito/src/index.html?canto=jesusrecorriatodaslas",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25">
      <c r="B119" s="26">
        <v>96</v>
      </c>
      <c r="C119" t="s">
        <v>259</v>
      </c>
      <c r="D119">
        <f>VLOOKUP(B119,'Index Web'!A$3:L$234,2,FALSE)</f>
        <v>117</v>
      </c>
      <c r="E119" t="s">
        <v>943</v>
      </c>
      <c r="F119" t="str">
        <f>_xlfn.CONCAT("""",VLOOKUP(B119,'Index Web'!A$3:L$234,3,FALSE),"""")</f>
        <v>"La cordera de Dios"</v>
      </c>
      <c r="G119" t="s">
        <v>944</v>
      </c>
      <c r="H119" t="str">
        <f>_xlfn.CONCAT("""",VLOOKUP(B119,'Index Web'!A$3:L$234,4,FALSE),"""")</f>
        <v>"Mateo 1,18s; 2,13s.18"</v>
      </c>
      <c r="I119" t="s">
        <v>945</v>
      </c>
      <c r="J119" t="str">
        <f>_xlfn.CONCAT("""",VLOOKUP(B119,'Index Web'!A$3:L$234,5,FALSE),"""")</f>
        <v>"Precatecumenado"</v>
      </c>
      <c r="K119" t="s">
        <v>946</v>
      </c>
      <c r="L119" t="str">
        <f>_xlfn.CONCAT("[",VLOOKUP(B119,'Index Web'!A$3:N$234,14,FALSE),"]")</f>
        <v>["Vírgen María","Adviento","Navidad","Nuevo Testamento"]</v>
      </c>
      <c r="M119" t="s">
        <v>947</v>
      </c>
      <c r="N119" t="str">
        <f>_xlfn.CONCAT("""/resucito/src/index.html?canto=",VLOOKUP(B119,'Index Web'!A$3:N$234,13,FALSE),"""")</f>
        <v>"/resucito/src/index.html?canto=lacorderadedios"</v>
      </c>
      <c r="O119" t="s">
        <v>948</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25">
      <c r="B120" s="25">
        <v>97</v>
      </c>
      <c r="C120" t="s">
        <v>259</v>
      </c>
      <c r="D120">
        <f>VLOOKUP(B120,'Index Web'!A$3:L$234,2,FALSE)</f>
        <v>118</v>
      </c>
      <c r="E120" t="s">
        <v>943</v>
      </c>
      <c r="F120" t="str">
        <f>_xlfn.CONCAT("""",VLOOKUP(B120,'Index Web'!A$3:L$234,3,FALSE),"""")</f>
        <v>"La espada"</v>
      </c>
      <c r="G120" t="s">
        <v>944</v>
      </c>
      <c r="H120" t="str">
        <f>_xlfn.CONCAT("""",VLOOKUP(B120,'Index Web'!A$3:L$234,4,FALSE),"""")</f>
        <v>"Ezequiel 21,14-22"</v>
      </c>
      <c r="I120" t="s">
        <v>945</v>
      </c>
      <c r="J120" t="str">
        <f>_xlfn.CONCAT("""",VLOOKUP(B120,'Index Web'!A$3:L$234,5,FALSE),"""")</f>
        <v>"Precatecumenado"</v>
      </c>
      <c r="K120" t="s">
        <v>946</v>
      </c>
      <c r="L120" t="str">
        <f>_xlfn.CONCAT("[",VLOOKUP(B120,'Index Web'!A$3:N$234,14,FALSE),"]")</f>
        <v>["Vírgen María","Cuaresma","Penitencial","Antiguo Testamento"]</v>
      </c>
      <c r="M120" t="s">
        <v>947</v>
      </c>
      <c r="N120" t="str">
        <f>_xlfn.CONCAT("""/resucito/src/index.html?canto=",VLOOKUP(B120,'Index Web'!A$3:N$234,13,FALSE),"""")</f>
        <v>"/resucito/src/index.html?canto=laespada"</v>
      </c>
      <c r="O120" t="s">
        <v>948</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María","Cuaresma","Penitencial","Antiguo Testamento"],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25">
      <c r="B121" s="26">
        <v>98</v>
      </c>
      <c r="C121" t="s">
        <v>259</v>
      </c>
      <c r="D121">
        <f>VLOOKUP(B121,'Index Web'!A$3:L$234,2,FALSE)</f>
        <v>119</v>
      </c>
      <c r="E121" t="s">
        <v>943</v>
      </c>
      <c r="F121" t="str">
        <f>_xlfn.CONCAT("""",VLOOKUP(B121,'Index Web'!A$3:L$234,3,FALSE),"""")</f>
        <v>"La marcha es dura"</v>
      </c>
      <c r="G121" t="s">
        <v>944</v>
      </c>
      <c r="H121" t="str">
        <f>_xlfn.CONCAT("""",VLOOKUP(B121,'Index Web'!A$3:L$234,4,FALSE),"""")</f>
        <v>"Espiritual negro «Go down, Moses»"</v>
      </c>
      <c r="I121" t="s">
        <v>945</v>
      </c>
      <c r="J121" t="str">
        <f>_xlfn.CONCAT("""",VLOOKUP(B121,'Index Web'!A$3:L$234,5,FALSE),"""")</f>
        <v>"Precatecumenado"</v>
      </c>
      <c r="K121" t="s">
        <v>946</v>
      </c>
      <c r="L121" t="str">
        <f>_xlfn.CONCAT("[",VLOOKUP(B121,'Index Web'!A$3:N$234,14,FALSE),"]")</f>
        <v>["Cuaresma","Penitencial"]</v>
      </c>
      <c r="M121" t="s">
        <v>947</v>
      </c>
      <c r="N121" t="str">
        <f>_xlfn.CONCAT("""/resucito/src/index.html?canto=",VLOOKUP(B121,'Index Web'!A$3:N$234,13,FALSE),"""")</f>
        <v>"/resucito/src/index.html?canto=lamarchaesdura"</v>
      </c>
      <c r="O121" t="s">
        <v>948</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["Cuaresma","Penitencial"],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25">
      <c r="B122" s="28">
        <v>242</v>
      </c>
      <c r="C122" t="s">
        <v>259</v>
      </c>
      <c r="D122">
        <f>VLOOKUP(B122,'Index Web'!A$3:L$234,2,FALSE)</f>
        <v>120</v>
      </c>
      <c r="E122" t="s">
        <v>943</v>
      </c>
      <c r="F122" t="str">
        <f>_xlfn.CONCAT("""",VLOOKUP(B122,'Index Web'!A$3:L$234,3,FALSE),"""")</f>
        <v>"La paloma voló "</v>
      </c>
      <c r="G122" t="s">
        <v>944</v>
      </c>
      <c r="H122" t="str">
        <f>_xlfn.CONCAT("""",VLOOKUP(B122,'Index Web'!A$3:L$234,4,FALSE),"""")</f>
        <v>"Oda XXIV de Salomón"</v>
      </c>
      <c r="I122" t="s">
        <v>945</v>
      </c>
      <c r="J122" t="str">
        <f>_xlfn.CONCAT("""",VLOOKUP(B122,'Index Web'!A$3:L$234,5,FALSE),"""")</f>
        <v>"Eleccion"</v>
      </c>
      <c r="K122" t="s">
        <v>946</v>
      </c>
      <c r="L122" t="str">
        <f>_xlfn.CONCAT("[",VLOOKUP(B122,'Index Web'!A$3:N$234,14,FALSE),"]")</f>
        <v>[""]</v>
      </c>
      <c r="M122" t="s">
        <v>947</v>
      </c>
      <c r="N122" t="str">
        <f>_xlfn.CONCAT("""/resucito/src/index.html?canto=",VLOOKUP(B122,'Index Web'!A$3:N$234,13,FALSE),"""")</f>
        <v>"/resucito/src/index.html?canto=lapalomavolo"</v>
      </c>
      <c r="O122" t="s">
        <v>948</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25">
      <c r="B123" s="26">
        <v>99</v>
      </c>
      <c r="C123" t="s">
        <v>259</v>
      </c>
      <c r="D123">
        <f>VLOOKUP(B123,'Index Web'!A$3:L$234,2,FALSE)</f>
        <v>121</v>
      </c>
      <c r="E123" t="s">
        <v>943</v>
      </c>
      <c r="F123" t="str">
        <f>_xlfn.CONCAT("""",VLOOKUP(B123,'Index Web'!A$3:L$234,3,FALSE),"""")</f>
        <v>"La Salve"</v>
      </c>
      <c r="G123" t="s">
        <v>944</v>
      </c>
      <c r="H123" t="str">
        <f>_xlfn.CONCAT("""",VLOOKUP(B123,'Index Web'!A$3:L$234,4,FALSE),"""")</f>
        <v>"Himno lat. «Salve Regina»"</v>
      </c>
      <c r="I123" t="s">
        <v>945</v>
      </c>
      <c r="J123" t="str">
        <f>_xlfn.CONCAT("""",VLOOKUP(B123,'Index Web'!A$3:L$234,5,FALSE),"""")</f>
        <v>"Precatecumenado"</v>
      </c>
      <c r="K123" t="s">
        <v>946</v>
      </c>
      <c r="L123" t="str">
        <f>_xlfn.CONCAT("[",VLOOKUP(B123,'Index Web'!A$3:N$234,14,FALSE),"]")</f>
        <v>["Vírgen María","Cuaresma","Penitencial"]</v>
      </c>
      <c r="M123" t="s">
        <v>947</v>
      </c>
      <c r="N123" t="str">
        <f>_xlfn.CONCAT("""/resucito/src/index.html?canto=",VLOOKUP(B123,'Index Web'!A$3:N$234,13,FALSE),"""")</f>
        <v>"/resucito/src/index.html?canto=lasalve"</v>
      </c>
      <c r="O123" t="s">
        <v>948</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María","Cuaresma","Penitencial"],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25">
      <c r="B124" s="25">
        <v>100</v>
      </c>
      <c r="C124" t="s">
        <v>259</v>
      </c>
      <c r="D124">
        <f>VLOOKUP(B124,'Index Web'!A$3:L$234,2,FALSE)</f>
        <v>122</v>
      </c>
      <c r="E124" t="s">
        <v>943</v>
      </c>
      <c r="F124" t="str">
        <f>_xlfn.CONCAT("""",VLOOKUP(B124,'Index Web'!A$3:L$234,3,FALSE),"""")</f>
        <v>"La siega de las naciones"</v>
      </c>
      <c r="G124" t="s">
        <v>944</v>
      </c>
      <c r="H124" t="str">
        <f>_xlfn.CONCAT("""",VLOOKUP(B124,'Index Web'!A$3:L$234,4,FALSE),"""")</f>
        <v>"Juan 4,31-38"</v>
      </c>
      <c r="I124" t="s">
        <v>945</v>
      </c>
      <c r="J124" t="str">
        <f>_xlfn.CONCAT("""",VLOOKUP(B124,'Index Web'!A$3:L$234,5,FALSE),"""")</f>
        <v>"Precatecumenado"</v>
      </c>
      <c r="K124" t="s">
        <v>946</v>
      </c>
      <c r="L124" t="str">
        <f>_xlfn.CONCAT("[",VLOOKUP(B124,'Index Web'!A$3:N$234,14,FALSE),"]")</f>
        <v>["Final","Nuevo Testamento"]</v>
      </c>
      <c r="M124" t="s">
        <v>947</v>
      </c>
      <c r="N124" t="str">
        <f>_xlfn.CONCAT("""/resucito/src/index.html?canto=",VLOOKUP(B124,'Index Web'!A$3:N$234,13,FALSE),"""")</f>
        <v>"/resucito/src/index.html?canto=lasiegadelasnaciones"</v>
      </c>
      <c r="O124" t="s">
        <v>948</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25">
      <c r="B125" s="26">
        <v>101</v>
      </c>
      <c r="C125" t="s">
        <v>259</v>
      </c>
      <c r="D125">
        <f>VLOOKUP(B125,'Index Web'!A$3:L$234,2,FALSE)</f>
        <v>123</v>
      </c>
      <c r="E125" t="s">
        <v>943</v>
      </c>
      <c r="F125" t="str">
        <f>_xlfn.CONCAT("""",VLOOKUP(B125,'Index Web'!A$3:L$234,3,FALSE),"""")</f>
        <v>"La voz de mi amado"</v>
      </c>
      <c r="G125" t="s">
        <v>944</v>
      </c>
      <c r="H125" t="str">
        <f>_xlfn.CONCAT("""",VLOOKUP(B125,'Index Web'!A$3:L$234,4,FALSE),"""")</f>
        <v>"Cantar de los Cantares 2,8-17"</v>
      </c>
      <c r="I125" t="s">
        <v>945</v>
      </c>
      <c r="J125" t="str">
        <f>_xlfn.CONCAT("""",VLOOKUP(B125,'Index Web'!A$3:L$234,5,FALSE),"""")</f>
        <v>"Precatecumenado"</v>
      </c>
      <c r="K125" t="s">
        <v>946</v>
      </c>
      <c r="L125" t="str">
        <f>_xlfn.CONCAT("[",VLOOKUP(B125,'Index Web'!A$3:N$234,14,FALSE),"]")</f>
        <v>["Pascua","Pentecostés","Comunión","Antiguo Testamento"]</v>
      </c>
      <c r="M125" t="s">
        <v>947</v>
      </c>
      <c r="N125" t="str">
        <f>_xlfn.CONCAT("""/resucito/src/index.html?canto=",VLOOKUP(B125,'Index Web'!A$3:N$234,13,FALSE),"""")</f>
        <v>"/resucito/src/index.html?canto=lavozdemiamado"</v>
      </c>
      <c r="O125" t="s">
        <v>948</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25">
      <c r="B126" s="25">
        <v>102</v>
      </c>
      <c r="C126" t="s">
        <v>259</v>
      </c>
      <c r="D126">
        <f>VLOOKUP(B126,'Index Web'!A$3:L$234,2,FALSE)</f>
        <v>124</v>
      </c>
      <c r="E126" t="s">
        <v>943</v>
      </c>
      <c r="F126" t="str">
        <f>_xlfn.CONCAT("""",VLOOKUP(B126,'Index Web'!A$3:L$234,3,FALSE),"""")</f>
        <v>"Las armas de la luz"</v>
      </c>
      <c r="G126" t="s">
        <v>944</v>
      </c>
      <c r="H126" t="str">
        <f>_xlfn.CONCAT("""",VLOOKUP(B126,'Index Web'!A$3:L$234,4,FALSE),"""")</f>
        <v>"cf Efesios 6,11.ss"</v>
      </c>
      <c r="I126" t="s">
        <v>945</v>
      </c>
      <c r="J126" t="str">
        <f>_xlfn.CONCAT("""",VLOOKUP(B126,'Index Web'!A$3:L$234,5,FALSE),"""")</f>
        <v>"Precatecumenado"</v>
      </c>
      <c r="K126" t="s">
        <v>946</v>
      </c>
      <c r="L126" t="str">
        <f>_xlfn.CONCAT("[",VLOOKUP(B126,'Index Web'!A$3:N$234,14,FALSE),"]")</f>
        <v>["Cuaresma","Penitencial","Adviento","Navidad","Nuevo Testamento"]</v>
      </c>
      <c r="M126" t="s">
        <v>947</v>
      </c>
      <c r="N126" t="str">
        <f>_xlfn.CONCAT("""/resucito/src/index.html?canto=",VLOOKUP(B126,'Index Web'!A$3:N$234,13,FALSE),"""")</f>
        <v>"/resucito/src/index.html?canto=lasarmasdelaluz"</v>
      </c>
      <c r="O126" t="s">
        <v>948</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["Cuaresma","Penitencial","Adviento","Navidad","Nuevo Testamento"],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25">
      <c r="B127" s="26">
        <v>103</v>
      </c>
      <c r="C127" t="s">
        <v>259</v>
      </c>
      <c r="D127">
        <f>VLOOKUP(B127,'Index Web'!A$3:L$234,2,FALSE)</f>
        <v>125</v>
      </c>
      <c r="E127" t="s">
        <v>943</v>
      </c>
      <c r="F127" t="str">
        <f>_xlfn.CONCAT("""",VLOOKUP(B127,'Index Web'!A$3:L$234,3,FALSE),"""")</f>
        <v>"Lauda Sión"</v>
      </c>
      <c r="G127" t="s">
        <v>944</v>
      </c>
      <c r="H127" t="str">
        <f>_xlfn.CONCAT("""",VLOOKUP(B127,'Index Web'!A$3:L$234,4,FALSE),"""")</f>
        <v>"Secuencia del Corpus Christi (Santo Tomas de Aquino) "</v>
      </c>
      <c r="I127" t="s">
        <v>945</v>
      </c>
      <c r="J127" t="str">
        <f>_xlfn.CONCAT("""",VLOOKUP(B127,'Index Web'!A$3:L$234,5,FALSE),"""")</f>
        <v>"Precatecumenado"</v>
      </c>
      <c r="K127" t="s">
        <v>946</v>
      </c>
      <c r="L127" t="str">
        <f>_xlfn.CONCAT("[",VLOOKUP(B127,'Index Web'!A$3:N$234,14,FALSE),"]")</f>
        <v>["Pascua","Pentecostés"]</v>
      </c>
      <c r="M127" t="s">
        <v>947</v>
      </c>
      <c r="N127" t="str">
        <f>_xlfn.CONCAT("""/resucito/src/index.html?canto=",VLOOKUP(B127,'Index Web'!A$3:N$234,13,FALSE),"""")</f>
        <v>"/resucito/src/index.html?canto=laudasion"</v>
      </c>
      <c r="O127" t="s">
        <v>948</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25">
      <c r="B128" s="29">
        <v>189</v>
      </c>
      <c r="C128" t="s">
        <v>259</v>
      </c>
      <c r="D128">
        <f>VLOOKUP(B128,'Index Web'!A$3:L$234,2,FALSE)</f>
        <v>126</v>
      </c>
      <c r="E128" t="s">
        <v>943</v>
      </c>
      <c r="F128" t="str">
        <f>_xlfn.CONCAT("""",VLOOKUP(B128,'Index Web'!A$3:L$234,3,FALSE),"""")</f>
        <v>"Letanías de los santos"</v>
      </c>
      <c r="G128" t="s">
        <v>944</v>
      </c>
      <c r="H128" t="str">
        <f>_xlfn.CONCAT("""",VLOOKUP(B128,'Index Web'!A$3:L$234,4,FALSE),"""")</f>
        <v>"De la liturgia bautismal de la Vigilia Pascual"</v>
      </c>
      <c r="I128" t="s">
        <v>945</v>
      </c>
      <c r="J128" t="str">
        <f>_xlfn.CONCAT("""",VLOOKUP(B128,'Index Web'!A$3:L$234,5,FALSE),"""")</f>
        <v>"Liturgia"</v>
      </c>
      <c r="K128" t="s">
        <v>946</v>
      </c>
      <c r="L128" t="str">
        <f>_xlfn.CONCAT("[",VLOOKUP(B128,'Index Web'!A$3:N$234,14,FALSE),"]")</f>
        <v>[""]</v>
      </c>
      <c r="M128" t="s">
        <v>947</v>
      </c>
      <c r="N128" t="str">
        <f>_xlfn.CONCAT("""/resucito/src/index.html?canto=",VLOOKUP(B128,'Index Web'!A$3:N$234,13,FALSE),"""")</f>
        <v>"/resucito/src/index.html?canto=letaniasdelossantos"</v>
      </c>
      <c r="O128" t="s">
        <v>948</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25">
      <c r="B129" s="27">
        <v>191</v>
      </c>
      <c r="C129" t="s">
        <v>259</v>
      </c>
      <c r="D129">
        <f>VLOOKUP(B129,'Index Web'!A$3:L$234,2,FALSE)</f>
        <v>127</v>
      </c>
      <c r="E129" t="s">
        <v>943</v>
      </c>
      <c r="F129" t="str">
        <f>_xlfn.CONCAT("""",VLOOKUP(B129,'Index Web'!A$3:L$234,3,FALSE),"""")</f>
        <v>"Letanías penitenciales i"</v>
      </c>
      <c r="G129" t="s">
        <v>944</v>
      </c>
      <c r="H129" t="str">
        <f>_xlfn.CONCAT("""",VLOOKUP(B129,'Index Web'!A$3:L$234,4,FALSE),"""")</f>
        <v>"Letanía para la Celebración Penitencial – modelo abreviado"</v>
      </c>
      <c r="I129" t="s">
        <v>945</v>
      </c>
      <c r="J129" t="str">
        <f>_xlfn.CONCAT("""",VLOOKUP(B129,'Index Web'!A$3:L$234,5,FALSE),"""")</f>
        <v>"Liturgia"</v>
      </c>
      <c r="K129" t="s">
        <v>946</v>
      </c>
      <c r="L129" t="str">
        <f>_xlfn.CONCAT("[",VLOOKUP(B129,'Index Web'!A$3:N$234,14,FALSE),"]")</f>
        <v>["Penitencial"]</v>
      </c>
      <c r="M129" t="s">
        <v>947</v>
      </c>
      <c r="N129" t="str">
        <f>_xlfn.CONCAT("""/resucito/src/index.html?canto=",VLOOKUP(B129,'Index Web'!A$3:N$234,13,FALSE),"""")</f>
        <v>"/resucito/src/index.html?canto=letaniaspenitencialesi"</v>
      </c>
      <c r="O129" t="s">
        <v>948</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25">
      <c r="B130" s="29">
        <v>192</v>
      </c>
      <c r="C130" t="s">
        <v>259</v>
      </c>
      <c r="D130">
        <f>VLOOKUP(B130,'Index Web'!A$3:L$234,2,FALSE)</f>
        <v>128</v>
      </c>
      <c r="E130" t="s">
        <v>943</v>
      </c>
      <c r="F130" t="str">
        <f>_xlfn.CONCAT("""",VLOOKUP(B130,'Index Web'!A$3:L$234,3,FALSE),"""")</f>
        <v>"Letanías penitenciales ii"</v>
      </c>
      <c r="G130" t="s">
        <v>944</v>
      </c>
      <c r="H130" t="str">
        <f>_xlfn.CONCAT("""",VLOOKUP(B130,'Index Web'!A$3:L$234,4,FALSE),"""")</f>
        <v>"Letanía para la Celebración Penitencial"</v>
      </c>
      <c r="I130" t="s">
        <v>945</v>
      </c>
      <c r="J130" t="str">
        <f>_xlfn.CONCAT("""",VLOOKUP(B130,'Index Web'!A$3:L$234,5,FALSE),"""")</f>
        <v>"Liturgia"</v>
      </c>
      <c r="K130" t="s">
        <v>946</v>
      </c>
      <c r="L130" t="str">
        <f>_xlfn.CONCAT("[",VLOOKUP(B130,'Index Web'!A$3:N$234,14,FALSE),"]")</f>
        <v>["Penitencial"]</v>
      </c>
      <c r="M130" t="s">
        <v>947</v>
      </c>
      <c r="N130" t="str">
        <f>_xlfn.CONCAT("""/resucito/src/index.html?canto=",VLOOKUP(B130,'Index Web'!A$3:N$234,13,FALSE),"""")</f>
        <v>"/resucito/src/index.html?canto=letaniaspenitencialesii"</v>
      </c>
      <c r="O130" t="s">
        <v>948</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"/resucito/src/index.html?canto=letaniaspenitencialesii",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25">
      <c r="B131" s="26">
        <v>105</v>
      </c>
      <c r="C131" t="s">
        <v>259</v>
      </c>
      <c r="D131">
        <f>VLOOKUP(B131,'Index Web'!A$3:L$234,2,FALSE)</f>
        <v>129</v>
      </c>
      <c r="E131" t="s">
        <v>943</v>
      </c>
      <c r="F131" t="str">
        <f>_xlfn.CONCAT("""",VLOOKUP(B131,'Index Web'!A$3:L$234,3,FALSE),"""")</f>
        <v>"Levanto mis ojos a los montes"</v>
      </c>
      <c r="G131" t="s">
        <v>944</v>
      </c>
      <c r="H131" t="str">
        <f>_xlfn.CONCAT("""",VLOOKUP(B131,'Index Web'!A$3:L$234,4,FALSE),"""")</f>
        <v>"Salmo 121 (120)"</v>
      </c>
      <c r="I131" t="s">
        <v>945</v>
      </c>
      <c r="J131" t="str">
        <f>_xlfn.CONCAT("""",VLOOKUP(B131,'Index Web'!A$3:L$234,5,FALSE),"""")</f>
        <v>"Precatecumenado"</v>
      </c>
      <c r="K131" t="s">
        <v>946</v>
      </c>
      <c r="L131" t="str">
        <f>_xlfn.CONCAT("[",VLOOKUP(B131,'Index Web'!A$3:N$234,14,FALSE),"]")</f>
        <v>["Cuaresma","Penitencial","Entrada","Antiguo Testamento"]</v>
      </c>
      <c r="M131" t="s">
        <v>947</v>
      </c>
      <c r="N131" t="str">
        <f>_xlfn.CONCAT("""/resucito/src/index.html?canto=",VLOOKUP(B131,'Index Web'!A$3:N$234,13,FALSE),"""")</f>
        <v>"/resucito/src/index.html?canto=levantomisojosalosmontes"</v>
      </c>
      <c r="O131" t="s">
        <v>948</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["Cuaresma","Penitencial","Entrada","Antiguo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25">
      <c r="B132" s="25">
        <v>106</v>
      </c>
      <c r="C132" t="s">
        <v>259</v>
      </c>
      <c r="D132">
        <f>VLOOKUP(B132,'Index Web'!A$3:L$234,2,FALSE)</f>
        <v>130</v>
      </c>
      <c r="E132" t="s">
        <v>943</v>
      </c>
      <c r="F132" t="str">
        <f>_xlfn.CONCAT("""",VLOOKUP(B132,'Index Web'!A$3:L$234,3,FALSE),"""")</f>
        <v>"Llegue hasta tu presencia mi clamor"</v>
      </c>
      <c r="G132" t="s">
        <v>944</v>
      </c>
      <c r="H132" t="str">
        <f>_xlfn.CONCAT("""",VLOOKUP(B132,'Index Web'!A$3:L$234,4,FALSE),"""")</f>
        <v>"Salmo 119 (118)"</v>
      </c>
      <c r="I132" t="s">
        <v>945</v>
      </c>
      <c r="J132" t="str">
        <f>_xlfn.CONCAT("""",VLOOKUP(B132,'Index Web'!A$3:L$234,5,FALSE),"""")</f>
        <v>"Precatecumenado"</v>
      </c>
      <c r="K132" t="s">
        <v>946</v>
      </c>
      <c r="L132" t="str">
        <f>_xlfn.CONCAT("[",VLOOKUP(B132,'Index Web'!A$3:N$234,14,FALSE),"]")</f>
        <v>["Cuaresma","Penitencial","Adviento","Navidad","Entrada","Antiguo Testamento"]</v>
      </c>
      <c r="M132" t="s">
        <v>947</v>
      </c>
      <c r="N132" t="str">
        <f>_xlfn.CONCAT("""/resucito/src/index.html?canto=",VLOOKUP(B132,'Index Web'!A$3:N$234,13,FALSE),"""")</f>
        <v>"/resucito/src/index.html?canto=lleguehastatupresenciamiclamor"</v>
      </c>
      <c r="O132" t="s">
        <v>948</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["Cuaresma","Penitencial","Adviento","Navidad","Entrada","Antiguo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25">
      <c r="B133" s="26">
        <v>107</v>
      </c>
      <c r="C133" t="s">
        <v>259</v>
      </c>
      <c r="D133">
        <f>VLOOKUP(B133,'Index Web'!A$3:L$234,2,FALSE)</f>
        <v>131</v>
      </c>
      <c r="E133" t="s">
        <v>943</v>
      </c>
      <c r="F133" t="str">
        <f>_xlfn.CONCAT("""",VLOOKUP(B133,'Index Web'!A$3:L$234,3,FALSE),"""")</f>
        <v>"Llévame al cielo"</v>
      </c>
      <c r="G133" t="s">
        <v>944</v>
      </c>
      <c r="H133" t="str">
        <f>_xlfn.CONCAT("""",VLOOKUP(B133,'Index Web'!A$3:L$234,4,FALSE),"""")</f>
        <v>"Filipenses 1,23"</v>
      </c>
      <c r="I133" t="s">
        <v>945</v>
      </c>
      <c r="J133" t="str">
        <f>_xlfn.CONCAT("""",VLOOKUP(B133,'Index Web'!A$3:L$234,5,FALSE),"""")</f>
        <v>"Precatecumenado"</v>
      </c>
      <c r="K133" t="s">
        <v>946</v>
      </c>
      <c r="L133" t="str">
        <f>_xlfn.CONCAT("[",VLOOKUP(B133,'Index Web'!A$3:N$234,14,FALSE),"]")</f>
        <v>["Adviento","Navidad","Pascua","Pentecostés","Final","Nuevo Testamento"]</v>
      </c>
      <c r="M133" t="s">
        <v>947</v>
      </c>
      <c r="N133" t="str">
        <f>_xlfn.CONCAT("""/resucito/src/index.html?canto=",VLOOKUP(B133,'Index Web'!A$3:N$234,13,FALSE),"""")</f>
        <v>"/resucito/src/index.html?canto=llevamealcielo"</v>
      </c>
      <c r="O133" t="s">
        <v>948</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25">
      <c r="B134" s="25">
        <v>108</v>
      </c>
      <c r="C134" t="s">
        <v>259</v>
      </c>
      <c r="D134">
        <f>VLOOKUP(B134,'Index Web'!A$3:L$234,2,FALSE)</f>
        <v>132</v>
      </c>
      <c r="E134" t="s">
        <v>943</v>
      </c>
      <c r="F134" t="str">
        <f>_xlfn.CONCAT("""",VLOOKUP(B134,'Index Web'!A$3:L$234,3,FALSE),"""")</f>
        <v>"Magníficat"</v>
      </c>
      <c r="G134" t="s">
        <v>944</v>
      </c>
      <c r="H134" t="str">
        <f>_xlfn.CONCAT("""",VLOOKUP(B134,'Index Web'!A$3:L$234,4,FALSE),"""")</f>
        <v>"Lucas 1,46-55"</v>
      </c>
      <c r="I134" t="s">
        <v>945</v>
      </c>
      <c r="J134" t="str">
        <f>_xlfn.CONCAT("""",VLOOKUP(B134,'Index Web'!A$3:L$234,5,FALSE),"""")</f>
        <v>"Precatecumenado"</v>
      </c>
      <c r="K134" t="s">
        <v>946</v>
      </c>
      <c r="L134" t="str">
        <f>_xlfn.CONCAT("[",VLOOKUP(B134,'Index Web'!A$3:N$234,14,FALSE),"]")</f>
        <v>["Vírgen María","Nuevo Testamento"]</v>
      </c>
      <c r="M134" t="s">
        <v>947</v>
      </c>
      <c r="N134" t="str">
        <f>_xlfn.CONCAT("""/resucito/src/index.html?canto=",VLOOKUP(B134,'Index Web'!A$3:N$234,13,FALSE),"""")</f>
        <v>"/resucito/src/index.html?canto=magnificat"</v>
      </c>
      <c r="O134" t="s">
        <v>948</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25">
      <c r="B135" s="26">
        <v>110</v>
      </c>
      <c r="C135" t="s">
        <v>259</v>
      </c>
      <c r="D135">
        <f>VLOOKUP(B135,'Index Web'!A$3:L$234,2,FALSE)</f>
        <v>133</v>
      </c>
      <c r="E135" t="s">
        <v>943</v>
      </c>
      <c r="F135" t="str">
        <f>_xlfn.CONCAT("""",VLOOKUP(B135,'Index Web'!A$3:L$234,3,FALSE),"""")</f>
        <v>"María de Jasna Góra"</v>
      </c>
      <c r="G135" t="s">
        <v>944</v>
      </c>
      <c r="H135" t="str">
        <f>_xlfn.CONCAT("""",VLOOKUP(B135,'Index Web'!A$3:L$234,4,FALSE),"""")</f>
        <v>"Himno a la Virgen de Jasna Göra, Częstochowa Polonia (Kiko Argüello) "</v>
      </c>
      <c r="I135" t="s">
        <v>945</v>
      </c>
      <c r="J135" t="str">
        <f>_xlfn.CONCAT("""",VLOOKUP(B135,'Index Web'!A$3:L$234,5,FALSE),"""")</f>
        <v>"Precatecumenado"</v>
      </c>
      <c r="K135" t="s">
        <v>946</v>
      </c>
      <c r="L135" t="str">
        <f>_xlfn.CONCAT("[",VLOOKUP(B135,'Index Web'!A$3:N$234,14,FALSE),"]")</f>
        <v>["Vírgen María","Nuevo Testamento"]</v>
      </c>
      <c r="M135" t="s">
        <v>947</v>
      </c>
      <c r="N135" t="str">
        <f>_xlfn.CONCAT("""/resucito/src/index.html?canto=",VLOOKUP(B135,'Index Web'!A$3:N$234,13,FALSE),"""")</f>
        <v>"/resucito/src/index.html?canto=mariadejasnagora"</v>
      </c>
      <c r="O135" t="s">
        <v>948</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"/resucito/src/index.html?canto=mariadejasnagora",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25">
      <c r="B136" s="25">
        <v>109</v>
      </c>
      <c r="C136" t="s">
        <v>259</v>
      </c>
      <c r="D136">
        <f>VLOOKUP(B136,'Index Web'!A$3:L$234,2,FALSE)</f>
        <v>134</v>
      </c>
      <c r="E136" t="s">
        <v>943</v>
      </c>
      <c r="F136" t="str">
        <f>_xlfn.CONCAT("""",VLOOKUP(B136,'Index Web'!A$3:L$234,3,FALSE),"""")</f>
        <v>"María, casa de bendición"</v>
      </c>
      <c r="G136" t="s">
        <v>944</v>
      </c>
      <c r="H136" t="str">
        <f>_xlfn.CONCAT("""",VLOOKUP(B136,'Index Web'!A$3:L$234,4,FALSE),"""")</f>
        <v>"Juan 2,1–11 – Las Bodas de Caná"</v>
      </c>
      <c r="I136" t="s">
        <v>945</v>
      </c>
      <c r="J136" t="str">
        <f>_xlfn.CONCAT("""",VLOOKUP(B136,'Index Web'!A$3:L$234,5,FALSE),"""")</f>
        <v>"Precatecumenado"</v>
      </c>
      <c r="K136" t="s">
        <v>946</v>
      </c>
      <c r="L136" t="str">
        <f>_xlfn.CONCAT("[",VLOOKUP(B136,'Index Web'!A$3:N$234,14,FALSE),"]")</f>
        <v>["Vírgen María","Pascua","Comunión","Pentecostés"]</v>
      </c>
      <c r="M136" t="s">
        <v>947</v>
      </c>
      <c r="N136" t="str">
        <f>_xlfn.CONCAT("""/resucito/src/index.html?canto=",VLOOKUP(B136,'Index Web'!A$3:N$234,13,FALSE),"""")</f>
        <v>"/resucito/src/index.html?canto=mariacasadebendicion"</v>
      </c>
      <c r="O136" t="s">
        <v>948</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25">
      <c r="B137" s="26">
        <v>111</v>
      </c>
      <c r="C137" t="s">
        <v>259</v>
      </c>
      <c r="D137">
        <f>VLOOKUP(B137,'Index Web'!A$3:L$234,2,FALSE)</f>
        <v>135</v>
      </c>
      <c r="E137" t="s">
        <v>943</v>
      </c>
      <c r="F137" t="str">
        <f>_xlfn.CONCAT("""",VLOOKUP(B137,'Index Web'!A$3:L$234,3,FALSE),"""")</f>
        <v>"María, madre de la Iglesia"</v>
      </c>
      <c r="G137" t="s">
        <v>944</v>
      </c>
      <c r="H137" t="str">
        <f>_xlfn.CONCAT("""",VLOOKUP(B137,'Index Web'!A$3:L$234,4,FALSE),"""")</f>
        <v>"Juan 19,26-34"</v>
      </c>
      <c r="I137" t="s">
        <v>945</v>
      </c>
      <c r="J137" t="str">
        <f>_xlfn.CONCAT("""",VLOOKUP(B137,'Index Web'!A$3:L$234,5,FALSE),"""")</f>
        <v>"Precatecumenado"</v>
      </c>
      <c r="K137" t="s">
        <v>946</v>
      </c>
      <c r="L137" t="str">
        <f>_xlfn.CONCAT("[",VLOOKUP(B137,'Index Web'!A$3:N$234,14,FALSE),"]")</f>
        <v>["Vírgen María","Cuaresma","Penitencial","Fracción Del Pan","Nuevo Testamento"]</v>
      </c>
      <c r="M137" t="s">
        <v>947</v>
      </c>
      <c r="N137" t="str">
        <f>_xlfn.CONCAT("""/resucito/src/index.html?canto=",VLOOKUP(B137,'Index Web'!A$3:N$234,13,FALSE),"""")</f>
        <v>"/resucito/src/index.html?canto=mariamadredelaiglesia"</v>
      </c>
      <c r="O137" t="s">
        <v>948</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María","Cuaresma","Penitencial","Fracción Del Pan","Nuevo Testamento"],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25">
      <c r="B138" s="25">
        <v>112</v>
      </c>
      <c r="C138" t="s">
        <v>259</v>
      </c>
      <c r="D138">
        <f>VLOOKUP(B138,'Index Web'!A$3:L$234,2,FALSE)</f>
        <v>136</v>
      </c>
      <c r="E138" t="s">
        <v>943</v>
      </c>
      <c r="F138" t="str">
        <f>_xlfn.CONCAT("""",VLOOKUP(B138,'Index Web'!A$3:L$234,3,FALSE),"""")</f>
        <v>"María, madre del camino ardiente"</v>
      </c>
      <c r="G138" t="s">
        <v>944</v>
      </c>
      <c r="H138" t="str">
        <f>_xlfn.CONCAT("""",VLOOKUP(B138,'Index Web'!A$3:L$234,4,FALSE),"""")</f>
        <v>"Himno a la Virgen del Tercer Milenio (Kiko Argüello)"</v>
      </c>
      <c r="I138" t="s">
        <v>945</v>
      </c>
      <c r="J138" t="str">
        <f>_xlfn.CONCAT("""",VLOOKUP(B138,'Index Web'!A$3:L$234,5,FALSE),"""")</f>
        <v>"Precatecumenado"</v>
      </c>
      <c r="K138" t="s">
        <v>946</v>
      </c>
      <c r="L138" t="str">
        <f>_xlfn.CONCAT("[",VLOOKUP(B138,'Index Web'!A$3:N$234,14,FALSE),"]")</f>
        <v>["Vírgen María","Adviento","Navidad"]</v>
      </c>
      <c r="M138" t="s">
        <v>947</v>
      </c>
      <c r="N138" t="str">
        <f>_xlfn.CONCAT("""/resucito/src/index.html?canto=",VLOOKUP(B138,'Index Web'!A$3:N$234,13,FALSE),"""")</f>
        <v>"/resucito/src/index.html?canto=mariamadredelcaminoardiente"</v>
      </c>
      <c r="O138" t="s">
        <v>948</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25">
      <c r="B139" s="26">
        <v>113</v>
      </c>
      <c r="C139" t="s">
        <v>259</v>
      </c>
      <c r="D139">
        <f>VLOOKUP(B139,'Index Web'!A$3:L$234,2,FALSE)</f>
        <v>137</v>
      </c>
      <c r="E139" t="s">
        <v>943</v>
      </c>
      <c r="F139" t="str">
        <f>_xlfn.CONCAT("""",VLOOKUP(B139,'Index Web'!A$3:L$234,3,FALSE),"""")</f>
        <v>"María, pequeña María"</v>
      </c>
      <c r="G139" t="s">
        <v>944</v>
      </c>
      <c r="H139" t="str">
        <f>_xlfn.CONCAT("""",VLOOKUP(B139,'Index Web'!A$3:L$234,4,FALSE),"""")</f>
        <v>"Himno a la Virgen María (Kiko Argüello)"</v>
      </c>
      <c r="I139" t="s">
        <v>945</v>
      </c>
      <c r="J139" t="str">
        <f>_xlfn.CONCAT("""",VLOOKUP(B139,'Index Web'!A$3:L$234,5,FALSE),"""")</f>
        <v>"Precatecumenado"</v>
      </c>
      <c r="K139" t="s">
        <v>946</v>
      </c>
      <c r="L139" t="str">
        <f>_xlfn.CONCAT("[",VLOOKUP(B139,'Index Web'!A$3:N$234,14,FALSE),"]")</f>
        <v>["Vírgen María","Cuaresma","Penitencial"]</v>
      </c>
      <c r="M139" t="s">
        <v>947</v>
      </c>
      <c r="N139" t="str">
        <f>_xlfn.CONCAT("""/resucito/src/index.html?canto=",VLOOKUP(B139,'Index Web'!A$3:N$234,13,FALSE),"""")</f>
        <v>"/resucito/src/index.html?canto=mariapequenamaria"</v>
      </c>
      <c r="O139" t="s">
        <v>948</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María","Cuaresma","Penitencial"],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25">
      <c r="B140" s="25">
        <v>114</v>
      </c>
      <c r="C140" t="s">
        <v>259</v>
      </c>
      <c r="D140">
        <f>VLOOKUP(B140,'Index Web'!A$3:L$234,2,FALSE)</f>
        <v>138</v>
      </c>
      <c r="E140" t="s">
        <v>943</v>
      </c>
      <c r="F140" t="str">
        <f>_xlfn.CONCAT("""",VLOOKUP(B140,'Index Web'!A$3:L$234,3,FALSE),"""")</f>
        <v>"Me enseñarás el camino de la vida"</v>
      </c>
      <c r="G140" t="s">
        <v>944</v>
      </c>
      <c r="H140" t="str">
        <f>_xlfn.CONCAT("""",VLOOKUP(B140,'Index Web'!A$3:L$234,4,FALSE),"""")</f>
        <v>"Salmo 16 (15)"</v>
      </c>
      <c r="I140" t="s">
        <v>945</v>
      </c>
      <c r="J140" t="str">
        <f>_xlfn.CONCAT("""",VLOOKUP(B140,'Index Web'!A$3:L$234,5,FALSE),"""")</f>
        <v>"Precatecumenado"</v>
      </c>
      <c r="K140" t="s">
        <v>946</v>
      </c>
      <c r="L140" t="str">
        <f>_xlfn.CONCAT("[",VLOOKUP(B140,'Index Web'!A$3:N$234,14,FALSE),"]")</f>
        <v>["Pascua","Pentecostés","Entrada","Antiguo Testamento"]</v>
      </c>
      <c r="M140" t="s">
        <v>947</v>
      </c>
      <c r="N140" t="str">
        <f>_xlfn.CONCAT("""/resucito/src/index.html?canto=",VLOOKUP(B140,'Index Web'!A$3:N$234,13,FALSE),"""")</f>
        <v>"/resucito/src/index.html?canto=meensenaraselcaminodelavida"</v>
      </c>
      <c r="O140" t="s">
        <v>948</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25">
      <c r="B141" s="26">
        <v>115</v>
      </c>
      <c r="C141" t="s">
        <v>259</v>
      </c>
      <c r="D141">
        <f>VLOOKUP(B141,'Index Web'!A$3:L$234,2,FALSE)</f>
        <v>139</v>
      </c>
      <c r="E141" t="s">
        <v>943</v>
      </c>
      <c r="F141" t="str">
        <f>_xlfn.CONCAT("""",VLOOKUP(B141,'Index Web'!A$3:L$234,3,FALSE),"""")</f>
        <v>"Me has seducido, Señor "</v>
      </c>
      <c r="G141" t="s">
        <v>944</v>
      </c>
      <c r="H141" t="str">
        <f>_xlfn.CONCAT("""",VLOOKUP(B141,'Index Web'!A$3:L$234,4,FALSE),"""")</f>
        <v>"Jeremias 20,7-18"</v>
      </c>
      <c r="I141" t="s">
        <v>945</v>
      </c>
      <c r="J141" t="str">
        <f>_xlfn.CONCAT("""",VLOOKUP(B141,'Index Web'!A$3:L$234,5,FALSE),"""")</f>
        <v>"Precatecumenado"</v>
      </c>
      <c r="K141" t="s">
        <v>946</v>
      </c>
      <c r="L141" t="str">
        <f>_xlfn.CONCAT("[",VLOOKUP(B141,'Index Web'!A$3:N$234,14,FALSE),"]")</f>
        <v>["Antiguo Testamento"]</v>
      </c>
      <c r="M141" t="s">
        <v>947</v>
      </c>
      <c r="N141" t="str">
        <f>_xlfn.CONCAT("""/resucito/src/index.html?canto=",VLOOKUP(B141,'Index Web'!A$3:N$234,13,FALSE),"""")</f>
        <v>"/resucito/src/index.html?canto=mehasseducidosenor"</v>
      </c>
      <c r="O141" t="s">
        <v>948</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25">
      <c r="B142" s="24">
        <v>243</v>
      </c>
      <c r="C142" t="s">
        <v>259</v>
      </c>
      <c r="D142">
        <f>VLOOKUP(B142,'Index Web'!A$3:L$234,2,FALSE)</f>
        <v>140</v>
      </c>
      <c r="E142" t="s">
        <v>943</v>
      </c>
      <c r="F142" t="str">
        <f>_xlfn.CONCAT("""",VLOOKUP(B142,'Index Web'!A$3:L$234,3,FALSE),"""")</f>
        <v>"Me robaste el corazón "</v>
      </c>
      <c r="G142" t="s">
        <v>944</v>
      </c>
      <c r="H142" t="str">
        <f>_xlfn.CONCAT("""",VLOOKUP(B142,'Index Web'!A$3:L$234,4,FALSE),"""")</f>
        <v>"Cantar de los cantares 4,9 - 5,1"</v>
      </c>
      <c r="I142" t="s">
        <v>945</v>
      </c>
      <c r="J142" t="str">
        <f>_xlfn.CONCAT("""",VLOOKUP(B142,'Index Web'!A$3:L$234,5,FALSE),"""")</f>
        <v>"Eleccion"</v>
      </c>
      <c r="K142" t="s">
        <v>946</v>
      </c>
      <c r="L142" t="str">
        <f>_xlfn.CONCAT("[",VLOOKUP(B142,'Index Web'!A$3:N$234,14,FALSE),"]")</f>
        <v>["Antiguo Testamento"]</v>
      </c>
      <c r="M142" t="s">
        <v>947</v>
      </c>
      <c r="N142" t="str">
        <f>_xlfn.CONCAT("""/resucito/src/index.html?canto=",VLOOKUP(B142,'Index Web'!A$3:N$234,13,FALSE),"""")</f>
        <v>"/resucito/src/index.html?canto=merobasteelcorazon"</v>
      </c>
      <c r="O142" t="s">
        <v>948</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25">
      <c r="B143" s="26">
        <v>116</v>
      </c>
      <c r="C143" t="s">
        <v>259</v>
      </c>
      <c r="D143">
        <f>VLOOKUP(B143,'Index Web'!A$3:L$234,2,FALSE)</f>
        <v>141</v>
      </c>
      <c r="E143" t="s">
        <v>943</v>
      </c>
      <c r="F143" t="str">
        <f>_xlfn.CONCAT("""",VLOOKUP(B143,'Index Web'!A$3:L$234,3,FALSE),"""")</f>
        <v>"Mirad qué estupendo"</v>
      </c>
      <c r="G143" t="s">
        <v>944</v>
      </c>
      <c r="H143" t="str">
        <f>_xlfn.CONCAT("""",VLOOKUP(B143,'Index Web'!A$3:L$234,4,FALSE),"""")</f>
        <v>"Salmo 133 (132)"</v>
      </c>
      <c r="I143" t="s">
        <v>945</v>
      </c>
      <c r="J143" t="str">
        <f>_xlfn.CONCAT("""",VLOOKUP(B143,'Index Web'!A$3:L$234,5,FALSE),"""")</f>
        <v>"Precatecumenado"</v>
      </c>
      <c r="K143" t="s">
        <v>946</v>
      </c>
      <c r="L143" t="str">
        <f>_xlfn.CONCAT("[",VLOOKUP(B143,'Index Web'!A$3:N$234,14,FALSE),"]")</f>
        <v>["Paz","Antiguo Testamento"]</v>
      </c>
      <c r="M143" t="s">
        <v>947</v>
      </c>
      <c r="N143" t="str">
        <f>_xlfn.CONCAT("""/resucito/src/index.html?canto=",VLOOKUP(B143,'Index Web'!A$3:N$234,13,FALSE),"""")</f>
        <v>"/resucito/src/index.html?canto=miradqueestupendo"</v>
      </c>
      <c r="O143" t="s">
        <v>948</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25">
      <c r="B144" s="25">
        <v>118</v>
      </c>
      <c r="C144" t="s">
        <v>259</v>
      </c>
      <c r="D144">
        <f>VLOOKUP(B144,'Index Web'!A$3:L$234,2,FALSE)</f>
        <v>142</v>
      </c>
      <c r="E144" t="s">
        <v>943</v>
      </c>
      <c r="F144" t="str">
        <f>_xlfn.CONCAT("""",VLOOKUP(B144,'Index Web'!A$3:L$234,3,FALSE),"""")</f>
        <v>"Misericordia mía, misericordia"</v>
      </c>
      <c r="G144" t="s">
        <v>944</v>
      </c>
      <c r="H144" t="str">
        <f>_xlfn.CONCAT("""",VLOOKUP(B144,'Index Web'!A$3:L$234,4,FALSE),"""")</f>
        <v>"Salmo 51 (50)"</v>
      </c>
      <c r="I144" t="s">
        <v>945</v>
      </c>
      <c r="J144" t="str">
        <f>_xlfn.CONCAT("""",VLOOKUP(B144,'Index Web'!A$3:L$234,5,FALSE),"""")</f>
        <v>"Precatecumenado"</v>
      </c>
      <c r="K144" t="s">
        <v>946</v>
      </c>
      <c r="L144" t="str">
        <f>_xlfn.CONCAT("[",VLOOKUP(B144,'Index Web'!A$3:N$234,14,FALSE),"]")</f>
        <v>["Cuaresma","Penitencial","Antiguo Testamento"]</v>
      </c>
      <c r="M144" t="s">
        <v>947</v>
      </c>
      <c r="N144" t="str">
        <f>_xlfn.CONCAT("""/resucito/src/index.html?canto=",VLOOKUP(B144,'Index Web'!A$3:N$234,13,FALSE),"""")</f>
        <v>"/resucito/src/index.html?canto=misericordiamiamisericordia"</v>
      </c>
      <c r="O144" t="s">
        <v>948</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["Cuaresma","Penitencial","Antiguo Testamento"], url: "/resucito/src/index.html?canto=misericordiamiamisericordia",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25">
      <c r="B145" s="26">
        <v>117</v>
      </c>
      <c r="C145" t="s">
        <v>259</v>
      </c>
      <c r="D145">
        <f>VLOOKUP(B145,'Index Web'!A$3:L$234,2,FALSE)</f>
        <v>143</v>
      </c>
      <c r="E145" t="s">
        <v>943</v>
      </c>
      <c r="F145" t="str">
        <f>_xlfn.CONCAT("""",VLOOKUP(B145,'Index Web'!A$3:L$234,3,FALSE),"""")</f>
        <v>"Misericordia, Dios mío"</v>
      </c>
      <c r="G145" t="s">
        <v>944</v>
      </c>
      <c r="H145" t="str">
        <f>_xlfn.CONCAT("""",VLOOKUP(B145,'Index Web'!A$3:L$234,4,FALSE),"""")</f>
        <v>"Salmo 51(50)"</v>
      </c>
      <c r="I145" t="s">
        <v>945</v>
      </c>
      <c r="J145" t="str">
        <f>_xlfn.CONCAT("""",VLOOKUP(B145,'Index Web'!A$3:L$234,5,FALSE),"""")</f>
        <v>"Precatecumenado"</v>
      </c>
      <c r="K145" t="s">
        <v>946</v>
      </c>
      <c r="L145" t="str">
        <f>_xlfn.CONCAT("[",VLOOKUP(B145,'Index Web'!A$3:N$234,14,FALSE),"]")</f>
        <v>["Cuaresma","Penitencial","Antiguo Testamento"]</v>
      </c>
      <c r="M145" t="s">
        <v>947</v>
      </c>
      <c r="N145" t="str">
        <f>_xlfn.CONCAT("""/resucito/src/index.html?canto=",VLOOKUP(B145,'Index Web'!A$3:N$234,13,FALSE),"""")</f>
        <v>"/resucito/src/index.html?canto=misericordiadiosmio"</v>
      </c>
      <c r="O145" t="s">
        <v>948</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["Cuaresma","Penitencial","Antiguo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25">
      <c r="B146" s="25">
        <v>119</v>
      </c>
      <c r="C146" t="s">
        <v>259</v>
      </c>
      <c r="D146">
        <f>VLOOKUP(B146,'Index Web'!A$3:L$234,2,FALSE)</f>
        <v>144</v>
      </c>
      <c r="E146" t="s">
        <v>943</v>
      </c>
      <c r="F146" t="str">
        <f>_xlfn.CONCAT("""",VLOOKUP(B146,'Index Web'!A$3:L$234,3,FALSE),"""")</f>
        <v>"Mucho me han perseguido "</v>
      </c>
      <c r="G146" t="s">
        <v>944</v>
      </c>
      <c r="H146" t="str">
        <f>_xlfn.CONCAT("""",VLOOKUP(B146,'Index Web'!A$3:L$234,4,FALSE),"""")</f>
        <v>"Salmo 129 (128)"</v>
      </c>
      <c r="I146" t="s">
        <v>945</v>
      </c>
      <c r="J146" t="str">
        <f>_xlfn.CONCAT("""",VLOOKUP(B146,'Index Web'!A$3:L$234,5,FALSE),"""")</f>
        <v>"Precatecumenado"</v>
      </c>
      <c r="K146" t="s">
        <v>946</v>
      </c>
      <c r="L146" t="str">
        <f>_xlfn.CONCAT("[",VLOOKUP(B146,'Index Web'!A$3:N$234,14,FALSE),"]")</f>
        <v>["Antiguo Testamento"]</v>
      </c>
      <c r="M146" t="s">
        <v>947</v>
      </c>
      <c r="N146" t="str">
        <f>_xlfn.CONCAT("""/resucito/src/index.html?canto=",VLOOKUP(B146,'Index Web'!A$3:N$234,13,FALSE),"""")</f>
        <v>"/resucito/src/index.html?canto=muchomehanperseguido"</v>
      </c>
      <c r="O146" t="s">
        <v>948</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25">
      <c r="B147" s="30">
        <v>229</v>
      </c>
      <c r="C147" t="s">
        <v>259</v>
      </c>
      <c r="D147">
        <f>VLOOKUP(B147,'Index Web'!A$3:L$234,2,FALSE)</f>
        <v>145</v>
      </c>
      <c r="E147" t="s">
        <v>943</v>
      </c>
      <c r="F147" t="str">
        <f>_xlfn.CONCAT("""",VLOOKUP(B147,'Index Web'!A$3:L$234,3,FALSE),"""")</f>
        <v>"Ninguno puede servir a dos señores"</v>
      </c>
      <c r="G147" t="s">
        <v>944</v>
      </c>
      <c r="H147" t="str">
        <f>_xlfn.CONCAT("""",VLOOKUP(B147,'Index Web'!A$3:L$234,4,FALSE),"""")</f>
        <v>"Mateo 6,24-33 "</v>
      </c>
      <c r="I147" t="s">
        <v>945</v>
      </c>
      <c r="J147" t="str">
        <f>_xlfn.CONCAT("""",VLOOKUP(B147,'Index Web'!A$3:L$234,5,FALSE),"""")</f>
        <v>"Catecumenado"</v>
      </c>
      <c r="K147" t="s">
        <v>946</v>
      </c>
      <c r="L147" t="str">
        <f>_xlfn.CONCAT("[",VLOOKUP(B147,'Index Web'!A$3:N$234,14,FALSE),"]")</f>
        <v>["Nuevo Testamento"]</v>
      </c>
      <c r="M147" t="s">
        <v>947</v>
      </c>
      <c r="N147" t="str">
        <f>_xlfn.CONCAT("""/resucito/src/index.html?canto=",VLOOKUP(B147,'Index Web'!A$3:N$234,13,FALSE),"""")</f>
        <v>"/resucito/src/index.html?canto=ningunopuedeserviradossenores"</v>
      </c>
      <c r="O147" t="s">
        <v>948</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25">
      <c r="B148" s="25">
        <v>120</v>
      </c>
      <c r="C148" t="s">
        <v>259</v>
      </c>
      <c r="D148">
        <f>VLOOKUP(B148,'Index Web'!A$3:L$234,2,FALSE)</f>
        <v>146</v>
      </c>
      <c r="E148" t="s">
        <v>943</v>
      </c>
      <c r="F148" t="str">
        <f>_xlfn.CONCAT("""",VLOOKUP(B148,'Index Web'!A$3:L$234,3,FALSE),"""")</f>
        <v>"No está aquí, resucitó"</v>
      </c>
      <c r="G148" t="s">
        <v>944</v>
      </c>
      <c r="H148" t="str">
        <f>_xlfn.CONCAT("""",VLOOKUP(B148,'Index Web'!A$3:L$234,4,FALSE),"""")</f>
        <v>"Mateo 28,1-8"</v>
      </c>
      <c r="I148" t="s">
        <v>945</v>
      </c>
      <c r="J148" t="str">
        <f>_xlfn.CONCAT("""",VLOOKUP(B148,'Index Web'!A$3:L$234,5,FALSE),"""")</f>
        <v>"Precatecumenado"</v>
      </c>
      <c r="K148" t="s">
        <v>946</v>
      </c>
      <c r="L148" t="str">
        <f>_xlfn.CONCAT("[",VLOOKUP(B148,'Index Web'!A$3:N$234,14,FALSE),"]")</f>
        <v>["Pascua","Pentecostés","Nuevo Testamento"]</v>
      </c>
      <c r="M148" t="s">
        <v>947</v>
      </c>
      <c r="N148" t="str">
        <f>_xlfn.CONCAT("""/resucito/src/index.html?canto=",VLOOKUP(B148,'Index Web'!A$3:N$234,13,FALSE),"""")</f>
        <v>"/resucito/src/index.html?canto=noestaaquiresucito"</v>
      </c>
      <c r="O148" t="s">
        <v>948</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25">
      <c r="B149" s="26">
        <v>121</v>
      </c>
      <c r="C149" t="s">
        <v>259</v>
      </c>
      <c r="D149">
        <f>VLOOKUP(B149,'Index Web'!A$3:L$234,2,FALSE)</f>
        <v>147</v>
      </c>
      <c r="E149" t="s">
        <v>943</v>
      </c>
      <c r="F149" t="str">
        <f>_xlfn.CONCAT("""",VLOOKUP(B149,'Index Web'!A$3:L$234,3,FALSE),"""")</f>
        <v>"No hay en él parecer"</v>
      </c>
      <c r="G149" t="s">
        <v>944</v>
      </c>
      <c r="H149" t="str">
        <f>_xlfn.CONCAT("""",VLOOKUP(B149,'Index Web'!A$3:L$234,4,FALSE),"""")</f>
        <v>"Isaías 53,2ss - Cuarto canto del Siervo de Yahveh"</v>
      </c>
      <c r="I149" t="s">
        <v>945</v>
      </c>
      <c r="J149" t="str">
        <f>_xlfn.CONCAT("""",VLOOKUP(B149,'Index Web'!A$3:L$234,5,FALSE),"""")</f>
        <v>"Precatecumenado"</v>
      </c>
      <c r="K149" t="s">
        <v>946</v>
      </c>
      <c r="L149" t="str">
        <f>_xlfn.CONCAT("[",VLOOKUP(B149,'Index Web'!A$3:N$234,14,FALSE),"]")</f>
        <v>["Fracción Del Pan","Antiguo Testamento"]</v>
      </c>
      <c r="M149" t="s">
        <v>947</v>
      </c>
      <c r="N149" t="str">
        <f>_xlfn.CONCAT("""/resucito/src/index.html?canto=",VLOOKUP(B149,'Index Web'!A$3:N$234,13,FALSE),"""")</f>
        <v>"/resucito/src/index.html?canto=nohayenelparecer"</v>
      </c>
      <c r="O149" t="s">
        <v>948</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25">
      <c r="B150" s="31">
        <v>230</v>
      </c>
      <c r="C150" t="s">
        <v>259</v>
      </c>
      <c r="D150">
        <f>VLOOKUP(B150,'Index Web'!A$3:L$234,2,FALSE)</f>
        <v>148</v>
      </c>
      <c r="E150" t="s">
        <v>943</v>
      </c>
      <c r="F150" t="str">
        <f>_xlfn.CONCAT("""",VLOOKUP(B150,'Index Web'!A$3:L$234,3,FALSE),"""")</f>
        <v>"No resistáis al mal "</v>
      </c>
      <c r="G150" t="s">
        <v>944</v>
      </c>
      <c r="H150" t="str">
        <f>_xlfn.CONCAT("""",VLOOKUP(B150,'Index Web'!A$3:L$234,4,FALSE),"""")</f>
        <v>"Mateo 5,38ss"</v>
      </c>
      <c r="I150" t="s">
        <v>945</v>
      </c>
      <c r="J150" t="str">
        <f>_xlfn.CONCAT("""",VLOOKUP(B150,'Index Web'!A$3:L$234,5,FALSE),"""")</f>
        <v>"Catecumenado"</v>
      </c>
      <c r="K150" t="s">
        <v>946</v>
      </c>
      <c r="L150" t="str">
        <f>_xlfn.CONCAT("[",VLOOKUP(B150,'Index Web'!A$3:N$234,14,FALSE),"]")</f>
        <v>["Nuevo Testamento"]</v>
      </c>
      <c r="M150" t="s">
        <v>947</v>
      </c>
      <c r="N150" t="str">
        <f>_xlfn.CONCAT("""/resucito/src/index.html?canto=",VLOOKUP(B150,'Index Web'!A$3:N$234,13,FALSE),"""")</f>
        <v>"/resucito/src/index.html?canto=noresistaisalmal"</v>
      </c>
      <c r="O150" t="s">
        <v>948</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25">
      <c r="B151" s="30">
        <v>231</v>
      </c>
      <c r="C151" t="s">
        <v>259</v>
      </c>
      <c r="D151">
        <f>VLOOKUP(B151,'Index Web'!A$3:L$234,2,FALSE)</f>
        <v>149</v>
      </c>
      <c r="E151" t="s">
        <v>943</v>
      </c>
      <c r="F151" t="str">
        <f>_xlfn.CONCAT("""",VLOOKUP(B151,'Index Web'!A$3:L$234,3,FALSE),"""")</f>
        <v>"No sufras por los malvados"</v>
      </c>
      <c r="G151" t="s">
        <v>944</v>
      </c>
      <c r="H151" t="str">
        <f>_xlfn.CONCAT("""",VLOOKUP(B151,'Index Web'!A$3:L$234,4,FALSE),"""")</f>
        <v>"Salmo 37 (36)"</v>
      </c>
      <c r="I151" t="s">
        <v>945</v>
      </c>
      <c r="J151" t="str">
        <f>_xlfn.CONCAT("""",VLOOKUP(B151,'Index Web'!A$3:L$234,5,FALSE),"""")</f>
        <v>"Catecumenado"</v>
      </c>
      <c r="K151" t="s">
        <v>946</v>
      </c>
      <c r="L151" t="str">
        <f>_xlfn.CONCAT("[",VLOOKUP(B151,'Index Web'!A$3:N$234,14,FALSE),"]")</f>
        <v>["Cuaresma","Penitencial","Antiguo Testamento"]</v>
      </c>
      <c r="M151" t="s">
        <v>947</v>
      </c>
      <c r="N151" t="str">
        <f>_xlfn.CONCAT("""/resucito/src/index.html?canto=",VLOOKUP(B151,'Index Web'!A$3:N$234,13,FALSE),"""")</f>
        <v>"/resucito/src/index.html?canto=nosufrasporlosmalvados"</v>
      </c>
      <c r="O151" t="s">
        <v>948</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["Cuaresma","Penitencial","Antiguo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25">
      <c r="B152" s="25">
        <v>122</v>
      </c>
      <c r="C152" t="s">
        <v>259</v>
      </c>
      <c r="D152">
        <f>VLOOKUP(B152,'Index Web'!A$3:L$234,2,FALSE)</f>
        <v>150</v>
      </c>
      <c r="E152" t="s">
        <v>943</v>
      </c>
      <c r="F152" t="str">
        <f>_xlfn.CONCAT("""",VLOOKUP(B152,'Index Web'!A$3:L$234,3,FALSE),"""")</f>
        <v>"Noli me tangere"</v>
      </c>
      <c r="G152" t="s">
        <v>944</v>
      </c>
      <c r="H152" t="str">
        <f>_xlfn.CONCAT("""",VLOOKUP(B152,'Index Web'!A$3:L$234,4,FALSE),"""")</f>
        <v>"Juan 20,15-17"</v>
      </c>
      <c r="I152" t="s">
        <v>945</v>
      </c>
      <c r="J152" t="str">
        <f>_xlfn.CONCAT("""",VLOOKUP(B152,'Index Web'!A$3:L$234,5,FALSE),"""")</f>
        <v>"Precatecumenado"</v>
      </c>
      <c r="K152" t="s">
        <v>946</v>
      </c>
      <c r="L152" t="str">
        <f>_xlfn.CONCAT("[",VLOOKUP(B152,'Index Web'!A$3:N$234,14,FALSE),"]")</f>
        <v>["Pascua","Pentecostés","Nuevo Testamento"]</v>
      </c>
      <c r="M152" t="s">
        <v>947</v>
      </c>
      <c r="N152" t="str">
        <f>_xlfn.CONCAT("""/resucito/src/index.html?canto=",VLOOKUP(B152,'Index Web'!A$3:N$234,13,FALSE),"""")</f>
        <v>"/resucito/src/index.html?canto=nolimetangere"</v>
      </c>
      <c r="O152" t="s">
        <v>948</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25">
      <c r="B153" s="26">
        <v>123</v>
      </c>
      <c r="C153" t="s">
        <v>259</v>
      </c>
      <c r="D153">
        <f>VLOOKUP(B153,'Index Web'!A$3:L$234,2,FALSE)</f>
        <v>151</v>
      </c>
      <c r="E153" t="s">
        <v>943</v>
      </c>
      <c r="F153" t="str">
        <f>_xlfn.CONCAT("""",VLOOKUP(B153,'Index Web'!A$3:L$234,3,FALSE),"""")</f>
        <v>"Oh cielos, lloved de lo alto"</v>
      </c>
      <c r="G153" t="s">
        <v>944</v>
      </c>
      <c r="H153" t="str">
        <f>_xlfn.CONCAT("""",VLOOKUP(B153,'Index Web'!A$3:L$234,4,FALSE),"""")</f>
        <v>"Isaías 45,8"</v>
      </c>
      <c r="I153" t="s">
        <v>945</v>
      </c>
      <c r="J153" t="str">
        <f>_xlfn.CONCAT("""",VLOOKUP(B153,'Index Web'!A$3:L$234,5,FALSE),"""")</f>
        <v>"Precatecumenado"</v>
      </c>
      <c r="K153" t="s">
        <v>946</v>
      </c>
      <c r="L153" t="str">
        <f>_xlfn.CONCAT("[",VLOOKUP(B153,'Index Web'!A$3:N$234,14,FALSE),"]")</f>
        <v>["Adviento","Navidad","Antiguo Testamento"]</v>
      </c>
      <c r="M153" t="s">
        <v>947</v>
      </c>
      <c r="N153" t="str">
        <f>_xlfn.CONCAT("""/resucito/src/index.html?canto=",VLOOKUP(B153,'Index Web'!A$3:N$234,13,FALSE),"""")</f>
        <v>"/resucito/src/index.html?canto=ohcieloslloveddeloalto"</v>
      </c>
      <c r="O153" t="s">
        <v>948</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25">
      <c r="B154" s="25">
        <v>124</v>
      </c>
      <c r="C154" t="s">
        <v>259</v>
      </c>
      <c r="D154">
        <f>VLOOKUP(B154,'Index Web'!A$3:L$234,2,FALSE)</f>
        <v>152</v>
      </c>
      <c r="E154" t="s">
        <v>943</v>
      </c>
      <c r="F154" t="str">
        <f>_xlfn.CONCAT("""",VLOOKUP(B154,'Index Web'!A$3:L$234,3,FALSE),"""")</f>
        <v>"Oh Dios, por tu nombre "</v>
      </c>
      <c r="G154" t="s">
        <v>944</v>
      </c>
      <c r="H154" t="str">
        <f>_xlfn.CONCAT("""",VLOOKUP(B154,'Index Web'!A$3:L$234,4,FALSE),"""")</f>
        <v>"Salmo 54 (53)"</v>
      </c>
      <c r="I154" t="s">
        <v>945</v>
      </c>
      <c r="J154" t="str">
        <f>_xlfn.CONCAT("""",VLOOKUP(B154,'Index Web'!A$3:L$234,5,FALSE),"""")</f>
        <v>"Precatecumenado"</v>
      </c>
      <c r="K154" t="s">
        <v>946</v>
      </c>
      <c r="L154" t="str">
        <f>_xlfn.CONCAT("[",VLOOKUP(B154,'Index Web'!A$3:N$234,14,FALSE),"]")</f>
        <v>["Antiguo Testamento"]</v>
      </c>
      <c r="M154" t="s">
        <v>947</v>
      </c>
      <c r="N154" t="str">
        <f>_xlfn.CONCAT("""/resucito/src/index.html?canto=",VLOOKUP(B154,'Index Web'!A$3:N$234,13,FALSE),"""")</f>
        <v>"/resucito/src/index.html?canto=ohdiosportunombre"</v>
      </c>
      <c r="O154" t="s">
        <v>948</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"/resucito/src/index.html?canto=ohdiosportunombre",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25">
      <c r="B155" s="26">
        <v>125</v>
      </c>
      <c r="C155" t="s">
        <v>259</v>
      </c>
      <c r="D155">
        <f>VLOOKUP(B155,'Index Web'!A$3:L$234,2,FALSE)</f>
        <v>153</v>
      </c>
      <c r="E155" t="s">
        <v>943</v>
      </c>
      <c r="F155" t="str">
        <f>_xlfn.CONCAT("""",VLOOKUP(B155,'Index Web'!A$3:L$234,3,FALSE),"""")</f>
        <v>"Oh Dios, tú eres mi Dios "</v>
      </c>
      <c r="G155" t="s">
        <v>944</v>
      </c>
      <c r="H155" t="str">
        <f>_xlfn.CONCAT("""",VLOOKUP(B155,'Index Web'!A$3:L$234,4,FALSE),"""")</f>
        <v>"Salmo 63 (62)"</v>
      </c>
      <c r="I155" t="s">
        <v>945</v>
      </c>
      <c r="J155" t="str">
        <f>_xlfn.CONCAT("""",VLOOKUP(B155,'Index Web'!A$3:L$234,5,FALSE),"""")</f>
        <v>"Precatecumenado"</v>
      </c>
      <c r="K155" t="s">
        <v>946</v>
      </c>
      <c r="L155" t="str">
        <f>_xlfn.CONCAT("[",VLOOKUP(B155,'Index Web'!A$3:N$234,14,FALSE),"]")</f>
        <v>["Antiguo Testamento"]</v>
      </c>
      <c r="M155" t="s">
        <v>947</v>
      </c>
      <c r="N155" t="str">
        <f>_xlfn.CONCAT("""/resucito/src/index.html?canto=",VLOOKUP(B155,'Index Web'!A$3:N$234,13,FALSE),"""")</f>
        <v>"/resucito/src/index.html?canto=ohdiostueresmidios"</v>
      </c>
      <c r="O155" t="s">
        <v>948</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25">
      <c r="B156" s="25">
        <v>126</v>
      </c>
      <c r="C156" t="s">
        <v>259</v>
      </c>
      <c r="D156">
        <f>VLOOKUP(B156,'Index Web'!A$3:L$234,2,FALSE)</f>
        <v>154</v>
      </c>
      <c r="E156" t="s">
        <v>943</v>
      </c>
      <c r="F156" t="str">
        <f>_xlfn.CONCAT("""",VLOOKUP(B156,'Index Web'!A$3:L$234,3,FALSE),"""")</f>
        <v>"Oh Jesús, amor mío"</v>
      </c>
      <c r="G156" t="s">
        <v>944</v>
      </c>
      <c r="H156" t="str">
        <f>_xlfn.CONCAT("""",VLOOKUP(B156,'Index Web'!A$3:L$234,4,FALSE),"""")</f>
        <v>"(Kiko Argüello)"</v>
      </c>
      <c r="I156" t="s">
        <v>945</v>
      </c>
      <c r="J156" t="str">
        <f>_xlfn.CONCAT("""",VLOOKUP(B156,'Index Web'!A$3:L$234,5,FALSE),"""")</f>
        <v>"Precatecumenado"</v>
      </c>
      <c r="K156" t="s">
        <v>946</v>
      </c>
      <c r="L156" t="str">
        <f>_xlfn.CONCAT("[",VLOOKUP(B156,'Index Web'!A$3:N$234,14,FALSE),"]")</f>
        <v>["Cuaresma","Penitencial","Fracción Del Pan"]</v>
      </c>
      <c r="M156" t="s">
        <v>947</v>
      </c>
      <c r="N156" t="str">
        <f>_xlfn.CONCAT("""/resucito/src/index.html?canto=",VLOOKUP(B156,'Index Web'!A$3:N$234,13,FALSE),"""")</f>
        <v>"/resucito/src/index.html?canto=ohjesusamormio"</v>
      </c>
      <c r="O156" t="s">
        <v>948</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["Cuaresma","Penitencial","Fracción Del Pan"],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25">
      <c r="B157" s="26">
        <v>127</v>
      </c>
      <c r="C157" t="s">
        <v>259</v>
      </c>
      <c r="D157">
        <f>VLOOKUP(B157,'Index Web'!A$3:L$234,2,FALSE)</f>
        <v>155</v>
      </c>
      <c r="E157" t="s">
        <v>943</v>
      </c>
      <c r="F157" t="str">
        <f>_xlfn.CONCAT("""",VLOOKUP(B157,'Index Web'!A$3:L$234,3,FALSE),"""")</f>
        <v>"Oh muerte ¿dónde está tu victoria?"</v>
      </c>
      <c r="G157" t="s">
        <v>944</v>
      </c>
      <c r="H157" t="str">
        <f>_xlfn.CONCAT("""",VLOOKUP(B157,'Index Web'!A$3:L$234,4,FALSE),"""")</f>
        <v>"1 Corintios 15"</v>
      </c>
      <c r="I157" t="s">
        <v>945</v>
      </c>
      <c r="J157" t="str">
        <f>_xlfn.CONCAT("""",VLOOKUP(B157,'Index Web'!A$3:L$234,5,FALSE),"""")</f>
        <v>"Precatecumenado"</v>
      </c>
      <c r="K157" t="s">
        <v>946</v>
      </c>
      <c r="L157" t="str">
        <f>_xlfn.CONCAT("[",VLOOKUP(B157,'Index Web'!A$3:N$234,14,FALSE),"]")</f>
        <v>["Pascua","Pentecostés","Comunión","Nuevo Testamento"]</v>
      </c>
      <c r="M157" t="s">
        <v>947</v>
      </c>
      <c r="N157" t="str">
        <f>_xlfn.CONCAT("""/resucito/src/index.html?canto=",VLOOKUP(B157,'Index Web'!A$3:N$234,13,FALSE),"""")</f>
        <v>"/resucito/src/index.html?canto=ohmuerte¿dondeestatuvictoria?"</v>
      </c>
      <c r="O157" t="s">
        <v>948</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25">
      <c r="B158" s="31">
        <v>232</v>
      </c>
      <c r="C158" t="s">
        <v>259</v>
      </c>
      <c r="D158">
        <f>VLOOKUP(B158,'Index Web'!A$3:L$234,2,FALSE)</f>
        <v>156</v>
      </c>
      <c r="E158" t="s">
        <v>943</v>
      </c>
      <c r="F158" t="str">
        <f>_xlfn.CONCAT("""",VLOOKUP(B158,'Index Web'!A$3:L$234,3,FALSE),"""")</f>
        <v>"Oh Señor, mi corazón ya no es ambicioso"</v>
      </c>
      <c r="G158" t="s">
        <v>944</v>
      </c>
      <c r="H158" t="str">
        <f>_xlfn.CONCAT("""",VLOOKUP(B158,'Index Web'!A$3:L$234,4,FALSE),"""")</f>
        <v>"Salmo 131 (130)"</v>
      </c>
      <c r="I158" t="s">
        <v>945</v>
      </c>
      <c r="J158" t="str">
        <f>_xlfn.CONCAT("""",VLOOKUP(B158,'Index Web'!A$3:L$234,5,FALSE),"""")</f>
        <v>"Catecumenado"</v>
      </c>
      <c r="K158" t="s">
        <v>946</v>
      </c>
      <c r="L158" t="str">
        <f>_xlfn.CONCAT("[",VLOOKUP(B158,'Index Web'!A$3:N$234,14,FALSE),"]")</f>
        <v>["Antiguo Testamento"]</v>
      </c>
      <c r="M158" t="s">
        <v>947</v>
      </c>
      <c r="N158" t="str">
        <f>_xlfn.CONCAT("""/resucito/src/index.html?canto=",VLOOKUP(B158,'Index Web'!A$3:N$234,13,FALSE),"""")</f>
        <v>"/resucito/src/index.html?canto=ohsenormicorazonyanoesambicioso"</v>
      </c>
      <c r="O158" t="s">
        <v>948</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25">
      <c r="B159" s="26">
        <v>128</v>
      </c>
      <c r="C159" t="s">
        <v>259</v>
      </c>
      <c r="D159">
        <f>VLOOKUP(B159,'Index Web'!A$3:L$234,2,FALSE)</f>
        <v>157</v>
      </c>
      <c r="E159" t="s">
        <v>943</v>
      </c>
      <c r="F159" t="str">
        <f>_xlfn.CONCAT("""",VLOOKUP(B159,'Index Web'!A$3:L$234,3,FALSE),"""")</f>
        <v>"Oh Señor, nuestro Dios"</v>
      </c>
      <c r="G159" t="s">
        <v>944</v>
      </c>
      <c r="H159" t="str">
        <f>_xlfn.CONCAT("""",VLOOKUP(B159,'Index Web'!A$3:L$234,4,FALSE),"""")</f>
        <v>"Salmo 8"</v>
      </c>
      <c r="I159" t="s">
        <v>945</v>
      </c>
      <c r="J159" t="str">
        <f>_xlfn.CONCAT("""",VLOOKUP(B159,'Index Web'!A$3:L$234,5,FALSE),"""")</f>
        <v>"Precatecumenado"</v>
      </c>
      <c r="K159" t="s">
        <v>946</v>
      </c>
      <c r="L159" t="str">
        <f>_xlfn.CONCAT("[",VLOOKUP(B159,'Index Web'!A$3:N$234,14,FALSE),"]")</f>
        <v>["Entrada","Antiguo Testamento"]</v>
      </c>
      <c r="M159" t="s">
        <v>947</v>
      </c>
      <c r="N159" t="str">
        <f>_xlfn.CONCAT("""/resucito/src/index.html?canto=",VLOOKUP(B159,'Index Web'!A$3:N$234,13,FALSE),"""")</f>
        <v>"/resucito/src/index.html?canto=ohsenornuestrodios"</v>
      </c>
      <c r="O159" t="s">
        <v>948</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"/resucito/src/index.html?canto=ohsenornuestrodios",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25">
      <c r="B160" s="25">
        <v>129</v>
      </c>
      <c r="C160" t="s">
        <v>259</v>
      </c>
      <c r="D160">
        <f>VLOOKUP(B160,'Index Web'!A$3:L$234,2,FALSE)</f>
        <v>158</v>
      </c>
      <c r="E160" t="s">
        <v>943</v>
      </c>
      <c r="F160" t="str">
        <f>_xlfn.CONCAT("""",VLOOKUP(B160,'Index Web'!A$3:L$234,3,FALSE),"""")</f>
        <v>"Os tomaré de entre las naciones"</v>
      </c>
      <c r="G160" t="s">
        <v>944</v>
      </c>
      <c r="H160" t="str">
        <f>_xlfn.CONCAT("""",VLOOKUP(B160,'Index Web'!A$3:L$234,4,FALSE),"""")</f>
        <v>"Ezequiel 36,24-28"</v>
      </c>
      <c r="I160" t="s">
        <v>945</v>
      </c>
      <c r="J160" t="str">
        <f>_xlfn.CONCAT("""",VLOOKUP(B160,'Index Web'!A$3:L$234,5,FALSE),"""")</f>
        <v>"Precatecumenado"</v>
      </c>
      <c r="K160" t="s">
        <v>946</v>
      </c>
      <c r="L160" t="str">
        <f>_xlfn.CONCAT("[",VLOOKUP(B160,'Index Web'!A$3:N$234,14,FALSE),"]")</f>
        <v>["Pascua","Pentecostés","Entrada","Antiguo Testamento"]</v>
      </c>
      <c r="M160" t="s">
        <v>947</v>
      </c>
      <c r="N160" t="str">
        <f>_xlfn.CONCAT("""/resucito/src/index.html?canto=",VLOOKUP(B160,'Index Web'!A$3:N$234,13,FALSE),"""")</f>
        <v>"/resucito/src/index.html?canto=ostomaredeentrelasnaciones"</v>
      </c>
      <c r="O160" t="s">
        <v>948</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25">
      <c r="B161" s="27">
        <v>193</v>
      </c>
      <c r="C161" t="s">
        <v>259</v>
      </c>
      <c r="D161">
        <f>VLOOKUP(B161,'Index Web'!A$3:L$234,2,FALSE)</f>
        <v>159</v>
      </c>
      <c r="E161" t="s">
        <v>943</v>
      </c>
      <c r="F161" t="str">
        <f>_xlfn.CONCAT("""",VLOOKUP(B161,'Index Web'!A$3:L$234,3,FALSE),"""")</f>
        <v>"Padre nuestro"</v>
      </c>
      <c r="G161" t="s">
        <v>944</v>
      </c>
      <c r="H161" t="str">
        <f>_xlfn.CONCAT("""",VLOOKUP(B161,'Index Web'!A$3:L$234,4,FALSE),"""")</f>
        <v>"Tiempo de la Elección"</v>
      </c>
      <c r="I161" t="s">
        <v>945</v>
      </c>
      <c r="J161" t="str">
        <f>_xlfn.CONCAT("""",VLOOKUP(B161,'Index Web'!A$3:L$234,5,FALSE),"""")</f>
        <v>"Liturgia"</v>
      </c>
      <c r="K161" t="s">
        <v>946</v>
      </c>
      <c r="L161" t="str">
        <f>_xlfn.CONCAT("[",VLOOKUP(B161,'Index Web'!A$3:N$234,14,FALSE),"]")</f>
        <v>[""]</v>
      </c>
      <c r="M161" t="s">
        <v>947</v>
      </c>
      <c r="N161" t="str">
        <f>_xlfn.CONCAT("""/resucito/src/index.html?canto=",VLOOKUP(B161,'Index Web'!A$3:N$234,13,FALSE),"""")</f>
        <v>"/resucito/src/index.html?canto=padrenuestro"</v>
      </c>
      <c r="O161" t="s">
        <v>948</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25">
      <c r="B162" s="25">
        <v>130</v>
      </c>
      <c r="C162" t="s">
        <v>259</v>
      </c>
      <c r="D162">
        <f>VLOOKUP(B162,'Index Web'!A$3:L$234,2,FALSE)</f>
        <v>160</v>
      </c>
      <c r="E162" t="s">
        <v>943</v>
      </c>
      <c r="F162" t="str">
        <f>_xlfn.CONCAT("""",VLOOKUP(B162,'Index Web'!A$3:L$234,3,FALSE),"""")</f>
        <v>"Paloma incorrupta"</v>
      </c>
      <c r="G162" t="s">
        <v>944</v>
      </c>
      <c r="H162" t="str">
        <f>_xlfn.CONCAT("""",VLOOKUP(B162,'Index Web'!A$3:L$234,4,FALSE),"""")</f>
        <v>"Kontákion (Romano el Meloda)"</v>
      </c>
      <c r="I162" t="s">
        <v>945</v>
      </c>
      <c r="J162" t="str">
        <f>_xlfn.CONCAT("""",VLOOKUP(B162,'Index Web'!A$3:L$234,5,FALSE),"""")</f>
        <v>"Precatecumenado"</v>
      </c>
      <c r="K162" t="s">
        <v>946</v>
      </c>
      <c r="L162" t="str">
        <f>_xlfn.CONCAT("[",VLOOKUP(B162,'Index Web'!A$3:N$234,14,FALSE),"]")</f>
        <v>["Vírgen María","Pascua","Pentecostés"]</v>
      </c>
      <c r="M162" t="s">
        <v>947</v>
      </c>
      <c r="N162" t="str">
        <f>_xlfn.CONCAT("""/resucito/src/index.html?canto=",VLOOKUP(B162,'Index Web'!A$3:N$234,13,FALSE),"""")</f>
        <v>"/resucito/src/index.html?canto=palomaincorrupta"</v>
      </c>
      <c r="O162" t="s">
        <v>948</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25">
      <c r="B163" s="26">
        <v>131</v>
      </c>
      <c r="C163" t="s">
        <v>259</v>
      </c>
      <c r="D163">
        <f>VLOOKUP(B163,'Index Web'!A$3:L$234,2,FALSE)</f>
        <v>161</v>
      </c>
      <c r="E163" t="s">
        <v>943</v>
      </c>
      <c r="F163" t="str">
        <f>_xlfn.CONCAT("""",VLOOKUP(B163,'Index Web'!A$3:L$234,3,FALSE),"""")</f>
        <v>"Pentecostés"</v>
      </c>
      <c r="G163" t="s">
        <v>944</v>
      </c>
      <c r="H163" t="str">
        <f>_xlfn.CONCAT("""",VLOOKUP(B163,'Index Web'!A$3:L$234,4,FALSE),"""")</f>
        <v>"Hchos de los Apostoles 2,1-13 "</v>
      </c>
      <c r="I163" t="s">
        <v>945</v>
      </c>
      <c r="J163" t="str">
        <f>_xlfn.CONCAT("""",VLOOKUP(B163,'Index Web'!A$3:L$234,5,FALSE),"""")</f>
        <v>"Precatecumenado"</v>
      </c>
      <c r="K163" t="s">
        <v>946</v>
      </c>
      <c r="L163" t="str">
        <f>_xlfn.CONCAT("[",VLOOKUP(B163,'Index Web'!A$3:N$234,14,FALSE),"]")</f>
        <v>["Pascua","Pentecostés","Comunión"]</v>
      </c>
      <c r="M163" t="s">
        <v>947</v>
      </c>
      <c r="N163" t="str">
        <f>_xlfn.CONCAT("""/resucito/src/index.html?canto=",VLOOKUP(B163,'Index Web'!A$3:N$234,13,FALSE),"""")</f>
        <v>"/resucito/src/index.html?canto=pentecostes"</v>
      </c>
      <c r="O163" t="s">
        <v>948</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25">
      <c r="B164" s="29">
        <v>194</v>
      </c>
      <c r="C164" t="s">
        <v>259</v>
      </c>
      <c r="D164">
        <f>VLOOKUP(B164,'Index Web'!A$3:L$234,2,FALSE)</f>
        <v>162</v>
      </c>
      <c r="E164" t="s">
        <v>943</v>
      </c>
      <c r="F164" t="str">
        <f>_xlfn.CONCAT("""",VLOOKUP(B164,'Index Web'!A$3:L$234,3,FALSE),"""")</f>
        <v>"Plegaria eucarística ii Modelo I"</v>
      </c>
      <c r="G164" t="s">
        <v>944</v>
      </c>
      <c r="H164" t="str">
        <f>_xlfn.CONCAT("""",VLOOKUP(B164,'Index Web'!A$3:L$234,4,FALSE),"""")</f>
        <v>"Modelo I"</v>
      </c>
      <c r="I164" t="s">
        <v>945</v>
      </c>
      <c r="J164" t="str">
        <f>_xlfn.CONCAT("""",VLOOKUP(B164,'Index Web'!A$3:L$234,5,FALSE),"""")</f>
        <v>"Liturgia"</v>
      </c>
      <c r="K164" t="s">
        <v>946</v>
      </c>
      <c r="L164" t="str">
        <f>_xlfn.CONCAT("[",VLOOKUP(B164,'Index Web'!A$3:N$234,14,FALSE),"]")</f>
        <v>[""]</v>
      </c>
      <c r="M164" t="s">
        <v>947</v>
      </c>
      <c r="N164" t="str">
        <f>_xlfn.CONCAT("""/resucito/src/index.html?canto=",VLOOKUP(B164,'Index Web'!A$3:N$234,13,FALSE),"""")</f>
        <v>"/resucito/src/index.html?canto=plegariaeucaristicaiimodeloi"</v>
      </c>
      <c r="O164" t="s">
        <v>948</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"/resucito/src/index.html?canto=plegariaeucaristicaiimodeloi",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25">
      <c r="B165" s="27">
        <v>197</v>
      </c>
      <c r="C165" t="s">
        <v>259</v>
      </c>
      <c r="D165">
        <f>VLOOKUP(B165,'Index Web'!A$3:L$234,2,FALSE)</f>
        <v>163</v>
      </c>
      <c r="E165" t="s">
        <v>943</v>
      </c>
      <c r="F165" t="str">
        <f>_xlfn.CONCAT("""",VLOOKUP(B165,'Index Web'!A$3:L$234,3,FALSE),"""")</f>
        <v>"Plegaria eucarística ii Modelo II"</v>
      </c>
      <c r="G165" t="s">
        <v>944</v>
      </c>
      <c r="H165" t="str">
        <f>_xlfn.CONCAT("""",VLOOKUP(B165,'Index Web'!A$3:L$234,4,FALSE),"""")</f>
        <v>"Modelo II (1987)"</v>
      </c>
      <c r="I165" t="s">
        <v>945</v>
      </c>
      <c r="J165" t="str">
        <f>_xlfn.CONCAT("""",VLOOKUP(B165,'Index Web'!A$3:L$234,5,FALSE),"""")</f>
        <v>"Liturgia"</v>
      </c>
      <c r="K165" t="s">
        <v>946</v>
      </c>
      <c r="L165" t="str">
        <f>_xlfn.CONCAT("[",VLOOKUP(B165,'Index Web'!A$3:N$234,14,FALSE),"]")</f>
        <v>[""]</v>
      </c>
      <c r="M165" t="s">
        <v>947</v>
      </c>
      <c r="N165" t="str">
        <f>_xlfn.CONCAT("""/resucito/src/index.html?canto=",VLOOKUP(B165,'Index Web'!A$3:N$234,13,FALSE),"""")</f>
        <v>"/resucito/src/index.html?canto=plegariaeucaristicaiimodeloii"</v>
      </c>
      <c r="O165" t="s">
        <v>948</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"/resucito/src/index.html?canto=plegariaeucaristicaiimodeloii",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25">
      <c r="B166" s="29">
        <v>200</v>
      </c>
      <c r="C166" t="s">
        <v>259</v>
      </c>
      <c r="D166">
        <f>VLOOKUP(B166,'Index Web'!A$3:L$234,2,FALSE)</f>
        <v>164</v>
      </c>
      <c r="E166" t="s">
        <v>943</v>
      </c>
      <c r="F166" t="str">
        <f>_xlfn.CONCAT("""",VLOOKUP(B166,'Index Web'!A$3:L$234,3,FALSE),"""")</f>
        <v>"Plegaria eucarística iv "</v>
      </c>
      <c r="G166" t="s">
        <v>944</v>
      </c>
      <c r="H166" t="str">
        <f>_xlfn.CONCAT("""",VLOOKUP(B166,'Index Web'!A$3:L$234,4,FALSE),"""")</f>
        <v>"(1988)"</v>
      </c>
      <c r="I166" t="s">
        <v>945</v>
      </c>
      <c r="J166" t="str">
        <f>_xlfn.CONCAT("""",VLOOKUP(B166,'Index Web'!A$3:L$234,5,FALSE),"""")</f>
        <v>"Liturgia"</v>
      </c>
      <c r="K166" t="s">
        <v>946</v>
      </c>
      <c r="L166" t="str">
        <f>_xlfn.CONCAT("[",VLOOKUP(B166,'Index Web'!A$3:N$234,14,FALSE),"]")</f>
        <v>[""]</v>
      </c>
      <c r="M166" t="s">
        <v>947</v>
      </c>
      <c r="N166" t="str">
        <f>_xlfn.CONCAT("""/resucito/src/index.html?canto=",VLOOKUP(B166,'Index Web'!A$3:N$234,13,FALSE),"""")</f>
        <v>"/resucito/src/index.html?canto=plegariaeucaristicaiv"</v>
      </c>
      <c r="O166" t="s">
        <v>948</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25">
      <c r="B167" s="26">
        <v>132</v>
      </c>
      <c r="C167" t="s">
        <v>259</v>
      </c>
      <c r="D167">
        <f>VLOOKUP(B167,'Index Web'!A$3:L$234,2,FALSE)</f>
        <v>165</v>
      </c>
      <c r="E167" t="s">
        <v>943</v>
      </c>
      <c r="F167" t="str">
        <f>_xlfn.CONCAT("""",VLOOKUP(B167,'Index Web'!A$3:L$234,3,FALSE),"""")</f>
        <v>"Por el amor de mis amigos"</v>
      </c>
      <c r="G167" t="s">
        <v>944</v>
      </c>
      <c r="H167" t="str">
        <f>_xlfn.CONCAT("""",VLOOKUP(B167,'Index Web'!A$3:L$234,4,FALSE),"""")</f>
        <v>"Salmo 122 (121) - Melodía hebraica "</v>
      </c>
      <c r="I167" t="s">
        <v>945</v>
      </c>
      <c r="J167" t="str">
        <f>_xlfn.CONCAT("""",VLOOKUP(B167,'Index Web'!A$3:L$234,5,FALSE),"""")</f>
        <v>"Precatecumenado"</v>
      </c>
      <c r="K167" t="s">
        <v>946</v>
      </c>
      <c r="L167" t="str">
        <f>_xlfn.CONCAT("[",VLOOKUP(B167,'Index Web'!A$3:N$234,14,FALSE),"]")</f>
        <v>["Paz","Antiguo Testamento"]</v>
      </c>
      <c r="M167" t="s">
        <v>947</v>
      </c>
      <c r="N167" t="str">
        <f>_xlfn.CONCAT("""/resucito/src/index.html?canto=",VLOOKUP(B167,'Index Web'!A$3:N$234,13,FALSE),"""")</f>
        <v>"/resucito/src/index.html?canto=porelamordemisamigos"</v>
      </c>
      <c r="O167" t="s">
        <v>948</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25">
      <c r="B168" s="25">
        <v>133</v>
      </c>
      <c r="C168" t="s">
        <v>259</v>
      </c>
      <c r="D168">
        <f>VLOOKUP(B168,'Index Web'!A$3:L$234,2,FALSE)</f>
        <v>166</v>
      </c>
      <c r="E168" t="s">
        <v>943</v>
      </c>
      <c r="F168" t="str">
        <f>_xlfn.CONCAT("""",VLOOKUP(B168,'Index Web'!A$3:L$234,3,FALSE),"""")</f>
        <v>"Por qué esta noche es diferente"</v>
      </c>
      <c r="G168" t="s">
        <v>944</v>
      </c>
      <c r="H168" t="str">
        <f>_xlfn.CONCAT("""",VLOOKUP(B168,'Index Web'!A$3:L$234,4,FALSE),"""")</f>
        <v>"Haggadá de Pesaj - Melodía hebraica"</v>
      </c>
      <c r="I168" t="s">
        <v>945</v>
      </c>
      <c r="J168" t="str">
        <f>_xlfn.CONCAT("""",VLOOKUP(B168,'Index Web'!A$3:L$234,5,FALSE),"""")</f>
        <v>"Precatecumenado"</v>
      </c>
      <c r="K168" t="s">
        <v>946</v>
      </c>
      <c r="L168" t="str">
        <f>_xlfn.CONCAT("[",VLOOKUP(B168,'Index Web'!A$3:N$234,14,FALSE),"]")</f>
        <v>["Pascua","Pentecostés","Niños"]</v>
      </c>
      <c r="M168" t="s">
        <v>947</v>
      </c>
      <c r="N168" t="str">
        <f>_xlfn.CONCAT("""/resucito/src/index.html?canto=",VLOOKUP(B168,'Index Web'!A$3:N$234,13,FALSE),"""")</f>
        <v>"/resucito/src/index.html?canto=porqueestanocheesdiferente"</v>
      </c>
      <c r="O168" t="s">
        <v>948</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25">
      <c r="B169" s="26">
        <v>134</v>
      </c>
      <c r="C169" t="s">
        <v>259</v>
      </c>
      <c r="D169">
        <f>VLOOKUP(B169,'Index Web'!A$3:L$234,2,FALSE)</f>
        <v>167</v>
      </c>
      <c r="E169" t="s">
        <v>943</v>
      </c>
      <c r="F169" t="str">
        <f>_xlfn.CONCAT("""",VLOOKUP(B169,'Index Web'!A$3:L$234,3,FALSE),"""")</f>
        <v>"Por qué las gentes conjuran"</v>
      </c>
      <c r="G169" t="s">
        <v>944</v>
      </c>
      <c r="H169" t="str">
        <f>_xlfn.CONCAT("""",VLOOKUP(B169,'Index Web'!A$3:L$234,4,FALSE),"""")</f>
        <v>"Salmo 2"</v>
      </c>
      <c r="I169" t="s">
        <v>945</v>
      </c>
      <c r="J169" t="str">
        <f>_xlfn.CONCAT("""",VLOOKUP(B169,'Index Web'!A$3:L$234,5,FALSE),"""")</f>
        <v>"Precatecumenado"</v>
      </c>
      <c r="K169" t="s">
        <v>946</v>
      </c>
      <c r="L169" t="str">
        <f>_xlfn.CONCAT("[",VLOOKUP(B169,'Index Web'!A$3:N$234,14,FALSE),"]")</f>
        <v>["Cuaresma","Penitencial","Antiguo Testamento"]</v>
      </c>
      <c r="M169" t="s">
        <v>947</v>
      </c>
      <c r="N169" t="str">
        <f>_xlfn.CONCAT("""/resucito/src/index.html?canto=",VLOOKUP(B169,'Index Web'!A$3:N$234,13,FALSE),"""")</f>
        <v>"/resucito/src/index.html?canto=porquelasgentesconjuran"</v>
      </c>
      <c r="O169" t="s">
        <v>948</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["Cuaresma","Penitencial","Antiguo Testamento"],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25">
      <c r="B170" s="25">
        <v>135</v>
      </c>
      <c r="C170" t="s">
        <v>259</v>
      </c>
      <c r="D170">
        <f>VLOOKUP(B170,'Index Web'!A$3:L$234,2,FALSE)</f>
        <v>168</v>
      </c>
      <c r="E170" t="s">
        <v>943</v>
      </c>
      <c r="F170" t="str">
        <f>_xlfn.CONCAT("""",VLOOKUP(B170,'Index Web'!A$3:L$234,3,FALSE),"""")</f>
        <v>"Porque mi yugo es suave"</v>
      </c>
      <c r="G170" t="s">
        <v>944</v>
      </c>
      <c r="H170" t="str">
        <f>_xlfn.CONCAT("""",VLOOKUP(B170,'Index Web'!A$3:L$234,4,FALSE),"""")</f>
        <v>"Mateo 11,28ss"</v>
      </c>
      <c r="I170" t="s">
        <v>945</v>
      </c>
      <c r="J170" t="str">
        <f>_xlfn.CONCAT("""",VLOOKUP(B170,'Index Web'!A$3:L$234,5,FALSE),"""")</f>
        <v>"Precatecumenado"</v>
      </c>
      <c r="K170" t="s">
        <v>946</v>
      </c>
      <c r="L170" t="str">
        <f>_xlfn.CONCAT("[",VLOOKUP(B170,'Index Web'!A$3:N$234,14,FALSE),"]")</f>
        <v>["Cuaresma","Penitencial","Nuevo Testamento"]</v>
      </c>
      <c r="M170" t="s">
        <v>947</v>
      </c>
      <c r="N170" t="str">
        <f>_xlfn.CONCAT("""/resucito/src/index.html?canto=",VLOOKUP(B170,'Index Web'!A$3:N$234,13,FALSE),"""")</f>
        <v>"/resucito/src/index.html?canto=porquemiyugoessuave"</v>
      </c>
      <c r="O170" t="s">
        <v>948</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["Cuaresma","Penitencial","Nuevo Testamento"],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25">
      <c r="B171" s="27">
        <v>204</v>
      </c>
      <c r="C171" t="s">
        <v>259</v>
      </c>
      <c r="D171">
        <f>VLOOKUP(B171,'Index Web'!A$3:L$234,2,FALSE)</f>
        <v>169</v>
      </c>
      <c r="E171" t="s">
        <v>943</v>
      </c>
      <c r="F171" t="str">
        <f>_xlfn.CONCAT("""",VLOOKUP(B171,'Index Web'!A$3:L$234,3,FALSE),"""")</f>
        <v>"Prefacio para Adviento y Navidad"</v>
      </c>
      <c r="G171" t="s">
        <v>944</v>
      </c>
      <c r="H171" t="str">
        <f>_xlfn.CONCAT("""",VLOOKUP(B171,'Index Web'!A$3:L$234,4,FALSE),"""")</f>
        <v>"Prefacio IV de Adviento*"</v>
      </c>
      <c r="I171" t="s">
        <v>945</v>
      </c>
      <c r="J171" t="str">
        <f>_xlfn.CONCAT("""",VLOOKUP(B171,'Index Web'!A$3:L$234,5,FALSE),"""")</f>
        <v>"Liturgia"</v>
      </c>
      <c r="K171" t="s">
        <v>946</v>
      </c>
      <c r="L171" t="str">
        <f>_xlfn.CONCAT("[",VLOOKUP(B171,'Index Web'!A$3:N$234,14,FALSE),"]")</f>
        <v>["Adviento","Navidad"]</v>
      </c>
      <c r="M171" t="s">
        <v>947</v>
      </c>
      <c r="N171" t="str">
        <f>_xlfn.CONCAT("""/resucito/src/index.html?canto=",VLOOKUP(B171,'Index Web'!A$3:N$234,13,FALSE),"""")</f>
        <v>"/resucito/src/index.html?canto=prefacioparaadvientoynavidad"</v>
      </c>
      <c r="O171" t="s">
        <v>948</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25">
      <c r="B172" s="29">
        <v>205</v>
      </c>
      <c r="C172" t="s">
        <v>259</v>
      </c>
      <c r="D172">
        <f>VLOOKUP(B172,'Index Web'!A$3:L$234,2,FALSE)</f>
        <v>170</v>
      </c>
      <c r="E172" t="s">
        <v>943</v>
      </c>
      <c r="F172" t="str">
        <f>_xlfn.CONCAT("""",VLOOKUP(B172,'Index Web'!A$3:L$234,3,FALSE),"""")</f>
        <v>"Prefacio para el tiempo Pascual"</v>
      </c>
      <c r="G172" t="s">
        <v>944</v>
      </c>
      <c r="H172" t="str">
        <f>_xlfn.CONCAT("""",VLOOKUP(B172,'Index Web'!A$3:L$234,4,FALSE),"""")</f>
        <v>"Prefacio I de Pascua*"</v>
      </c>
      <c r="I172" t="s">
        <v>945</v>
      </c>
      <c r="J172" t="str">
        <f>_xlfn.CONCAT("""",VLOOKUP(B172,'Index Web'!A$3:L$234,5,FALSE),"""")</f>
        <v>"Liturgia"</v>
      </c>
      <c r="K172" t="s">
        <v>946</v>
      </c>
      <c r="L172" t="str">
        <f>_xlfn.CONCAT("[",VLOOKUP(B172,'Index Web'!A$3:N$234,14,FALSE),"]")</f>
        <v>["Pascua"]</v>
      </c>
      <c r="M172" t="s">
        <v>947</v>
      </c>
      <c r="N172" t="str">
        <f>_xlfn.CONCAT("""/resucito/src/index.html?canto=",VLOOKUP(B172,'Index Web'!A$3:N$234,13,FALSE),"""")</f>
        <v>"/resucito/src/index.html?canto=prefacioparaeltiempopascual"</v>
      </c>
      <c r="O172" t="s">
        <v>948</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25">
      <c r="B173" s="27">
        <v>206</v>
      </c>
      <c r="C173" t="s">
        <v>259</v>
      </c>
      <c r="D173">
        <f>VLOOKUP(B173,'Index Web'!A$3:L$234,2,FALSE)</f>
        <v>171</v>
      </c>
      <c r="E173" t="s">
        <v>943</v>
      </c>
      <c r="F173" t="str">
        <f>_xlfn.CONCAT("""",VLOOKUP(B173,'Index Web'!A$3:L$234,3,FALSE),"""")</f>
        <v>"Pregón Pascual"</v>
      </c>
      <c r="G173" t="s">
        <v>944</v>
      </c>
      <c r="H173" t="str">
        <f>_xlfn.CONCAT("""",VLOOKUP(B173,'Index Web'!A$3:L$234,4,FALSE),"""")</f>
        <v>"«Exsultet»"</v>
      </c>
      <c r="I173" t="s">
        <v>945</v>
      </c>
      <c r="J173" t="str">
        <f>_xlfn.CONCAT("""",VLOOKUP(B173,'Index Web'!A$3:L$234,5,FALSE),"""")</f>
        <v>"Liturgia"</v>
      </c>
      <c r="K173" t="s">
        <v>946</v>
      </c>
      <c r="L173" t="str">
        <f>_xlfn.CONCAT("[",VLOOKUP(B173,'Index Web'!A$3:N$234,14,FALSE),"]")</f>
        <v>["Pascua"]</v>
      </c>
      <c r="M173" t="s">
        <v>947</v>
      </c>
      <c r="N173" t="str">
        <f>_xlfn.CONCAT("""/resucito/src/index.html?canto=",VLOOKUP(B173,'Index Web'!A$3:N$234,13,FALSE),"""")</f>
        <v>"/resucito/src/index.html?canto=pregonpascual"</v>
      </c>
      <c r="O173" t="s">
        <v>948</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25">
      <c r="B174" s="25">
        <v>136</v>
      </c>
      <c r="C174" t="s">
        <v>259</v>
      </c>
      <c r="D174">
        <f>VLOOKUP(B174,'Index Web'!A$3:L$234,2,FALSE)</f>
        <v>172</v>
      </c>
      <c r="E174" t="s">
        <v>943</v>
      </c>
      <c r="F174" t="str">
        <f>_xlfn.CONCAT("""",VLOOKUP(B174,'Index Web'!A$3:L$234,3,FALSE),"""")</f>
        <v>"Qué amables son tus moradas"</v>
      </c>
      <c r="G174" t="s">
        <v>944</v>
      </c>
      <c r="H174" t="str">
        <f>_xlfn.CONCAT("""",VLOOKUP(B174,'Index Web'!A$3:L$234,4,FALSE),"""")</f>
        <v>"Salmo 84 (83)"</v>
      </c>
      <c r="I174" t="s">
        <v>945</v>
      </c>
      <c r="J174" t="str">
        <f>_xlfn.CONCAT("""",VLOOKUP(B174,'Index Web'!A$3:L$234,5,FALSE),"""")</f>
        <v>"Precatecumenado"</v>
      </c>
      <c r="K174" t="s">
        <v>946</v>
      </c>
      <c r="L174" t="str">
        <f>_xlfn.CONCAT("[",VLOOKUP(B174,'Index Web'!A$3:N$234,14,FALSE),"]")</f>
        <v>["Cuaresma","Penitencial","Entrada","Antiguo Testamento"]</v>
      </c>
      <c r="M174" t="s">
        <v>947</v>
      </c>
      <c r="N174" t="str">
        <f>_xlfn.CONCAT("""/resucito/src/index.html?canto=",VLOOKUP(B174,'Index Web'!A$3:N$234,13,FALSE),"""")</f>
        <v>"/resucito/src/index.html?canto=queamablessontusmoradas"</v>
      </c>
      <c r="O174" t="s">
        <v>948</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["Cuaresma","Penitencial","Entrada","Antiguo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25">
      <c r="B175" s="26">
        <v>137</v>
      </c>
      <c r="C175" t="s">
        <v>259</v>
      </c>
      <c r="D175">
        <f>VLOOKUP(B175,'Index Web'!A$3:L$234,2,FALSE)</f>
        <v>173</v>
      </c>
      <c r="E175" t="s">
        <v>943</v>
      </c>
      <c r="F175" t="str">
        <f>_xlfn.CONCAT("""",VLOOKUP(B175,'Index Web'!A$3:L$234,3,FALSE),"""")</f>
        <v>"Qué estupendo, qué alegría "</v>
      </c>
      <c r="G175" t="s">
        <v>944</v>
      </c>
      <c r="H175" t="str">
        <f>_xlfn.CONCAT("""",VLOOKUP(B175,'Index Web'!A$3:L$234,4,FALSE),"""")</f>
        <v>"Salmo 133 (132)"</v>
      </c>
      <c r="I175" t="s">
        <v>945</v>
      </c>
      <c r="J175" t="str">
        <f>_xlfn.CONCAT("""",VLOOKUP(B175,'Index Web'!A$3:L$234,5,FALSE),"""")</f>
        <v>"Precatecumenado"</v>
      </c>
      <c r="K175" t="s">
        <v>946</v>
      </c>
      <c r="L175" t="str">
        <f>_xlfn.CONCAT("[",VLOOKUP(B175,'Index Web'!A$3:N$234,14,FALSE),"]")</f>
        <v>["Antiguo Testamento","Paz"]</v>
      </c>
      <c r="M175" t="s">
        <v>947</v>
      </c>
      <c r="N175" t="str">
        <f>_xlfn.CONCAT("""/resucito/src/index.html?canto=",VLOOKUP(B175,'Index Web'!A$3:N$234,13,FALSE),"""")</f>
        <v>"/resucito/src/index.html?canto=queestupendoquealegria"</v>
      </c>
      <c r="O175" t="s">
        <v>948</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25">
      <c r="B176" s="25">
        <v>138</v>
      </c>
      <c r="C176" t="s">
        <v>259</v>
      </c>
      <c r="D176">
        <f>VLOOKUP(B176,'Index Web'!A$3:L$234,2,FALSE)</f>
        <v>174</v>
      </c>
      <c r="E176" t="s">
        <v>943</v>
      </c>
      <c r="F176" t="str">
        <f>_xlfn.CONCAT("""",VLOOKUP(B176,'Index Web'!A$3:L$234,3,FALSE),"""")</f>
        <v>"Quién es esta que sube del desierto"</v>
      </c>
      <c r="G176" t="s">
        <v>944</v>
      </c>
      <c r="H176" t="str">
        <f>_xlfn.CONCAT("""",VLOOKUP(B176,'Index Web'!A$3:L$234,4,FALSE),"""")</f>
        <v>"Cantar de los Cantares 8,5-7"</v>
      </c>
      <c r="I176" t="s">
        <v>945</v>
      </c>
      <c r="J176" t="str">
        <f>_xlfn.CONCAT("""",VLOOKUP(B176,'Index Web'!A$3:L$234,5,FALSE),"""")</f>
        <v>"Precatecumenado"</v>
      </c>
      <c r="K176" t="s">
        <v>946</v>
      </c>
      <c r="L176" t="str">
        <f>_xlfn.CONCAT("[",VLOOKUP(B176,'Index Web'!A$3:N$234,14,FALSE),"]")</f>
        <v>["Pascua","Pentecostés","Comunión","Final","Antiguo Testamento"]</v>
      </c>
      <c r="M176" t="s">
        <v>947</v>
      </c>
      <c r="N176" t="str">
        <f>_xlfn.CONCAT("""/resucito/src/index.html?canto=",VLOOKUP(B176,'Index Web'!A$3:N$234,13,FALSE),"""")</f>
        <v>"/resucito/src/index.html?canto=quienesestaquesubedeldesierto"</v>
      </c>
      <c r="O176" t="s">
        <v>948</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25">
      <c r="B177" s="26">
        <v>139</v>
      </c>
      <c r="C177" t="s">
        <v>259</v>
      </c>
      <c r="D177">
        <f>VLOOKUP(B177,'Index Web'!A$3:L$234,2,FALSE)</f>
        <v>175</v>
      </c>
      <c r="E177" t="s">
        <v>943</v>
      </c>
      <c r="F177" t="str">
        <f>_xlfn.CONCAT("""",VLOOKUP(B177,'Index Web'!A$3:L$234,3,FALSE),"""")</f>
        <v>"Quién nos separará"</v>
      </c>
      <c r="G177" t="s">
        <v>944</v>
      </c>
      <c r="H177" t="str">
        <f>_xlfn.CONCAT("""",VLOOKUP(B177,'Index Web'!A$3:L$234,4,FALSE),"""")</f>
        <v>"Romanos 8,34-39"</v>
      </c>
      <c r="I177" t="s">
        <v>945</v>
      </c>
      <c r="J177" t="str">
        <f>_xlfn.CONCAT("""",VLOOKUP(B177,'Index Web'!A$3:L$234,5,FALSE),"""")</f>
        <v>"Precatecumenado"</v>
      </c>
      <c r="K177" t="s">
        <v>946</v>
      </c>
      <c r="L177" t="str">
        <f>_xlfn.CONCAT("[",VLOOKUP(B177,'Index Web'!A$3:N$234,14,FALSE),"]")</f>
        <v>["Cuaresma","Penitencial","Comunión","Nuevo Testamento"]</v>
      </c>
      <c r="M177" t="s">
        <v>947</v>
      </c>
      <c r="N177" t="str">
        <f>_xlfn.CONCAT("""/resucito/src/index.html?canto=",VLOOKUP(B177,'Index Web'!A$3:N$234,13,FALSE),"""")</f>
        <v>"/resucito/src/index.html?canto=quiennosseparara"</v>
      </c>
      <c r="O177" t="s">
        <v>948</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["Cuaresma","Penitencial","Comunión","Nuevo Testamento"],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25">
      <c r="B178" s="25">
        <v>140</v>
      </c>
      <c r="C178" t="s">
        <v>259</v>
      </c>
      <c r="D178">
        <f>VLOOKUP(B178,'Index Web'!A$3:L$234,2,FALSE)</f>
        <v>176</v>
      </c>
      <c r="E178" t="s">
        <v>943</v>
      </c>
      <c r="F178" t="str">
        <f>_xlfn.CONCAT("""",VLOOKUP(B178,'Index Web'!A$3:L$234,3,FALSE),"""")</f>
        <v>"Quiero andar, madre, a Jerusalén"</v>
      </c>
      <c r="G178" t="s">
        <v>944</v>
      </c>
      <c r="H178" t="str">
        <f>_xlfn.CONCAT("""",VLOOKUP(B178,'Index Web'!A$3:L$234,4,FALSE),"""")</f>
        <v>"Canto sefardí"</v>
      </c>
      <c r="I178" t="s">
        <v>945</v>
      </c>
      <c r="J178" t="str">
        <f>_xlfn.CONCAT("""",VLOOKUP(B178,'Index Web'!A$3:L$234,5,FALSE),"""")</f>
        <v>"Precatecumenado"</v>
      </c>
      <c r="K178" t="s">
        <v>946</v>
      </c>
      <c r="L178" t="str">
        <f>_xlfn.CONCAT("[",VLOOKUP(B178,'Index Web'!A$3:N$234,14,FALSE),"]")</f>
        <v>["Pascua","Pentecostés","Final"]</v>
      </c>
      <c r="M178" t="s">
        <v>947</v>
      </c>
      <c r="N178" t="str">
        <f>_xlfn.CONCAT("""/resucito/src/index.html?canto=",VLOOKUP(B178,'Index Web'!A$3:N$234,13,FALSE),"""")</f>
        <v>"/resucito/src/index.html?canto=quieroandarmadreajerusalen"</v>
      </c>
      <c r="O178" t="s">
        <v>948</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25">
      <c r="B179" s="26">
        <v>141</v>
      </c>
      <c r="C179" t="s">
        <v>259</v>
      </c>
      <c r="D179">
        <f>VLOOKUP(B179,'Index Web'!A$3:L$234,2,FALSE)</f>
        <v>177</v>
      </c>
      <c r="E179" t="s">
        <v>943</v>
      </c>
      <c r="F179" t="str">
        <f>_xlfn.CONCAT("""",VLOOKUP(B179,'Index Web'!A$3:L$234,3,FALSE),"""")</f>
        <v>"Quiero cantar"</v>
      </c>
      <c r="G179" t="s">
        <v>944</v>
      </c>
      <c r="H179" t="str">
        <f>_xlfn.CONCAT("""",VLOOKUP(B179,'Index Web'!A$3:L$234,4,FALSE),"""")</f>
        <v>"Salmo 57 (56)"</v>
      </c>
      <c r="I179" t="s">
        <v>945</v>
      </c>
      <c r="J179" t="str">
        <f>_xlfn.CONCAT("""",VLOOKUP(B179,'Index Web'!A$3:L$234,5,FALSE),"""")</f>
        <v>"Precatecumenado"</v>
      </c>
      <c r="K179" t="s">
        <v>946</v>
      </c>
      <c r="L179" t="str">
        <f>_xlfn.CONCAT("[",VLOOKUP(B179,'Index Web'!A$3:N$234,14,FALSE),"]")</f>
        <v>["Cuaresma","Penitencial","Antiguo Testamento"]</v>
      </c>
      <c r="M179" t="s">
        <v>947</v>
      </c>
      <c r="N179" t="str">
        <f>_xlfn.CONCAT("""/resucito/src/index.html?canto=",VLOOKUP(B179,'Index Web'!A$3:N$234,13,FALSE),"""")</f>
        <v>"/resucito/src/index.html?canto=quierocantar"</v>
      </c>
      <c r="O179" t="s">
        <v>948</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["Cuaresma","Penitencial","Antiguo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25">
      <c r="B180" s="25">
        <v>142</v>
      </c>
      <c r="C180" t="s">
        <v>259</v>
      </c>
      <c r="D180">
        <f>VLOOKUP(B180,'Index Web'!A$3:L$234,2,FALSE)</f>
        <v>178</v>
      </c>
      <c r="E180" t="s">
        <v>943</v>
      </c>
      <c r="F180" t="str">
        <f>_xlfn.CONCAT("""",VLOOKUP(B180,'Index Web'!A$3:L$234,3,FALSE),"""")</f>
        <v>"Resucitó"</v>
      </c>
      <c r="G180" t="s">
        <v>944</v>
      </c>
      <c r="H180" t="str">
        <f>_xlfn.CONCAT("""",VLOOKUP(B180,'Index Web'!A$3:L$234,4,FALSE),"""")</f>
        <v>"(Kiko Argüello)"</v>
      </c>
      <c r="I180" t="s">
        <v>945</v>
      </c>
      <c r="J180" t="str">
        <f>_xlfn.CONCAT("""",VLOOKUP(B180,'Index Web'!A$3:L$234,5,FALSE),"""")</f>
        <v>"Precatecumenado"</v>
      </c>
      <c r="K180" t="s">
        <v>946</v>
      </c>
      <c r="L180" t="str">
        <f>_xlfn.CONCAT("[",VLOOKUP(B180,'Index Web'!A$3:N$234,14,FALSE),"]")</f>
        <v>["Pascua","Pentecostés","Comunión"]</v>
      </c>
      <c r="M180" t="s">
        <v>947</v>
      </c>
      <c r="N180" t="str">
        <f>_xlfn.CONCAT("""/resucito/src/index.html?canto=",VLOOKUP(B180,'Index Web'!A$3:N$234,13,FALSE),"""")</f>
        <v>"/resucito/src/index.html?canto=resucito"</v>
      </c>
      <c r="O180" t="s">
        <v>948</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"/resucito/src/index.html?canto=resucito",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25">
      <c r="B181" s="26">
        <v>143</v>
      </c>
      <c r="C181" t="s">
        <v>259</v>
      </c>
      <c r="D181">
        <f>VLOOKUP(B181,'Index Web'!A$3:L$234,2,FALSE)</f>
        <v>179</v>
      </c>
      <c r="E181" t="s">
        <v>943</v>
      </c>
      <c r="F181" t="str">
        <f>_xlfn.CONCAT("""",VLOOKUP(B181,'Index Web'!A$3:L$234,3,FALSE),"""")</f>
        <v>"Resurrexit"</v>
      </c>
      <c r="G181" t="s">
        <v>944</v>
      </c>
      <c r="H181" t="str">
        <f>_xlfn.CONCAT("""",VLOOKUP(B181,'Index Web'!A$3:L$234,4,FALSE),"""")</f>
        <v>"Juan 11,25s"</v>
      </c>
      <c r="I181" t="s">
        <v>945</v>
      </c>
      <c r="J181" t="str">
        <f>_xlfn.CONCAT("""",VLOOKUP(B181,'Index Web'!A$3:L$234,5,FALSE),"""")</f>
        <v>"Precatecumenado"</v>
      </c>
      <c r="K181" t="s">
        <v>946</v>
      </c>
      <c r="L181" t="str">
        <f>_xlfn.CONCAT("[",VLOOKUP(B181,'Index Web'!A$3:N$234,14,FALSE),"]")</f>
        <v>["Pascua","Pentecostés","Nuevo Testamento"]</v>
      </c>
      <c r="M181" t="s">
        <v>947</v>
      </c>
      <c r="N181" t="str">
        <f>_xlfn.CONCAT("""/resucito/src/index.html?canto=",VLOOKUP(B181,'Index Web'!A$3:N$234,13,FALSE),"""")</f>
        <v>"/resucito/src/index.html?canto=resurrexit"</v>
      </c>
      <c r="O181" t="s">
        <v>948</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25">
      <c r="B182" s="29">
        <v>208</v>
      </c>
      <c r="C182" t="s">
        <v>259</v>
      </c>
      <c r="D182">
        <f>VLOOKUP(B182,'Index Web'!A$3:L$234,2,FALSE)</f>
        <v>180</v>
      </c>
      <c r="E182" t="s">
        <v>943</v>
      </c>
      <c r="F182" t="str">
        <f>_xlfn.CONCAT("""",VLOOKUP(B182,'Index Web'!A$3:L$234,3,FALSE),"""")</f>
        <v>"Salmodia para el evangelio"</v>
      </c>
      <c r="G182" t="s">
        <v>944</v>
      </c>
      <c r="H182" t="str">
        <f>_xlfn.CONCAT("""",VLOOKUP(B182,'Index Web'!A$3:L$234,4,FALSE),"""")</f>
        <v>"Juan 3,11-20 "</v>
      </c>
      <c r="I182" t="s">
        <v>945</v>
      </c>
      <c r="J182" t="str">
        <f>_xlfn.CONCAT("""",VLOOKUP(B182,'Index Web'!A$3:L$234,5,FALSE),"""")</f>
        <v>"Liturgia"</v>
      </c>
      <c r="K182" t="s">
        <v>946</v>
      </c>
      <c r="L182" t="str">
        <f>_xlfn.CONCAT("[",VLOOKUP(B182,'Index Web'!A$3:N$234,14,FALSE),"]")</f>
        <v>[""]</v>
      </c>
      <c r="M182" t="s">
        <v>947</v>
      </c>
      <c r="N182" t="str">
        <f>_xlfn.CONCAT("""/resucito/src/index.html?canto=",VLOOKUP(B182,'Index Web'!A$3:N$234,13,FALSE),"""")</f>
        <v>"/resucito/src/index.html?canto=salmodiaparaelevangelio"</v>
      </c>
      <c r="O182" t="s">
        <v>948</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25">
      <c r="B183" s="27">
        <v>209</v>
      </c>
      <c r="C183" t="s">
        <v>259</v>
      </c>
      <c r="D183">
        <f>VLOOKUP(B183,'Index Web'!A$3:L$234,2,FALSE)</f>
        <v>181</v>
      </c>
      <c r="E183" t="s">
        <v>943</v>
      </c>
      <c r="F183" t="str">
        <f>_xlfn.CONCAT("""",VLOOKUP(B183,'Index Web'!A$3:L$234,3,FALSE),"""")</f>
        <v>"Salmodia para el rosario"</v>
      </c>
      <c r="G183" t="s">
        <v>944</v>
      </c>
      <c r="H183" t="str">
        <f>_xlfn.CONCAT("""",VLOOKUP(B183,'Index Web'!A$3:L$234,4,FALSE),"""")</f>
        <v>"Santo Rosario"</v>
      </c>
      <c r="I183" t="s">
        <v>945</v>
      </c>
      <c r="J183" t="str">
        <f>_xlfn.CONCAT("""",VLOOKUP(B183,'Index Web'!A$3:L$234,5,FALSE),"""")</f>
        <v>"Liturgia"</v>
      </c>
      <c r="K183" t="s">
        <v>946</v>
      </c>
      <c r="L183" t="str">
        <f>_xlfn.CONCAT("[",VLOOKUP(B183,'Index Web'!A$3:N$234,14,FALSE),"]")</f>
        <v>[""]</v>
      </c>
      <c r="M183" t="s">
        <v>947</v>
      </c>
      <c r="N183" t="str">
        <f>_xlfn.CONCAT("""/resucito/src/index.html?canto=",VLOOKUP(B183,'Index Web'!A$3:N$234,13,FALSE),"""")</f>
        <v>"/resucito/src/index.html?canto=salmodiaparaelrosario"</v>
      </c>
      <c r="O183" t="s">
        <v>948</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25">
      <c r="B184" s="29">
        <v>210</v>
      </c>
      <c r="C184" t="s">
        <v>259</v>
      </c>
      <c r="D184">
        <f>VLOOKUP(B184,'Index Web'!A$3:L$234,2,FALSE)</f>
        <v>182</v>
      </c>
      <c r="E184" t="s">
        <v>943</v>
      </c>
      <c r="F184" t="str">
        <f>_xlfn.CONCAT("""",VLOOKUP(B184,'Index Web'!A$3:L$234,3,FALSE),"""")</f>
        <v>"Salmodia para el salmo responsorial"</v>
      </c>
      <c r="G184" t="s">
        <v>944</v>
      </c>
      <c r="H184" t="str">
        <f>_xlfn.CONCAT("""",VLOOKUP(B184,'Index Web'!A$3:L$234,4,FALSE),"""")</f>
        <v>"Modelo I, II, III"</v>
      </c>
      <c r="I184" t="s">
        <v>945</v>
      </c>
      <c r="J184" t="str">
        <f>_xlfn.CONCAT("""",VLOOKUP(B184,'Index Web'!A$3:L$234,5,FALSE),"""")</f>
        <v>"Liturgia"</v>
      </c>
      <c r="K184" t="s">
        <v>946</v>
      </c>
      <c r="L184" t="str">
        <f>_xlfn.CONCAT("[",VLOOKUP(B184,'Index Web'!A$3:N$234,14,FALSE),"]")</f>
        <v>[""]</v>
      </c>
      <c r="M184" t="s">
        <v>947</v>
      </c>
      <c r="N184" t="str">
        <f>_xlfn.CONCAT("""/resucito/src/index.html?canto=",VLOOKUP(B184,'Index Web'!A$3:N$234,13,FALSE),"""")</f>
        <v>"/resucito/src/index.html?canto=salmodiaparaelsalmoresponsorial"</v>
      </c>
      <c r="O184" t="s">
        <v>948</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25">
      <c r="B185" s="27">
        <v>211</v>
      </c>
      <c r="C185" t="s">
        <v>259</v>
      </c>
      <c r="D185">
        <f>VLOOKUP(B185,'Index Web'!A$3:L$234,2,FALSE)</f>
        <v>183</v>
      </c>
      <c r="E185" t="s">
        <v>943</v>
      </c>
      <c r="F185" t="str">
        <f>_xlfn.CONCAT("""",VLOOKUP(B185,'Index Web'!A$3:L$234,3,FALSE),"""")</f>
        <v>"Salmodias para la oración de los fieles"</v>
      </c>
      <c r="G185" t="s">
        <v>944</v>
      </c>
      <c r="H185" t="str">
        <f>_xlfn.CONCAT("""",VLOOKUP(B185,'Index Web'!A$3:L$234,4,FALSE),"""")</f>
        <v>"Para las solemnidades"</v>
      </c>
      <c r="I185" t="s">
        <v>945</v>
      </c>
      <c r="J185" t="str">
        <f>_xlfn.CONCAT("""",VLOOKUP(B185,'Index Web'!A$3:L$234,5,FALSE),"""")</f>
        <v>"Liturgia"</v>
      </c>
      <c r="K185" t="s">
        <v>946</v>
      </c>
      <c r="L185" t="str">
        <f>_xlfn.CONCAT("[",VLOOKUP(B185,'Index Web'!A$3:N$234,14,FALSE),"]")</f>
        <v>[""]</v>
      </c>
      <c r="M185" t="s">
        <v>947</v>
      </c>
      <c r="N185" t="str">
        <f>_xlfn.CONCAT("""/resucito/src/index.html?canto=",VLOOKUP(B185,'Index Web'!A$3:N$234,13,FALSE),"""")</f>
        <v>"/resucito/src/index.html?canto=salmodiasparalaoraciondelosfieles"</v>
      </c>
      <c r="O185" t="s">
        <v>948</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25">
      <c r="B186" s="29">
        <v>212</v>
      </c>
      <c r="C186" t="s">
        <v>259</v>
      </c>
      <c r="D186">
        <f>VLOOKUP(B186,'Index Web'!A$3:L$234,2,FALSE)</f>
        <v>184</v>
      </c>
      <c r="E186" t="s">
        <v>943</v>
      </c>
      <c r="F186" t="str">
        <f>_xlfn.CONCAT("""",VLOOKUP(B186,'Index Web'!A$3:L$234,3,FALSE),"""")</f>
        <v>"Salmodias para laudes"</v>
      </c>
      <c r="G186" t="s">
        <v>944</v>
      </c>
      <c r="H186" t="str">
        <f>_xlfn.CONCAT("""",VLOOKUP(B186,'Index Web'!A$3:L$234,4,FALSE),"""")</f>
        <v>"Modelo I, II, III, IV, V"</v>
      </c>
      <c r="I186" t="s">
        <v>945</v>
      </c>
      <c r="J186" t="str">
        <f>_xlfn.CONCAT("""",VLOOKUP(B186,'Index Web'!A$3:L$234,5,FALSE),"""")</f>
        <v>"Liturgia"</v>
      </c>
      <c r="K186" t="s">
        <v>946</v>
      </c>
      <c r="L186" t="str">
        <f>_xlfn.CONCAT("[",VLOOKUP(B186,'Index Web'!A$3:N$234,14,FALSE),"]")</f>
        <v>[""]</v>
      </c>
      <c r="M186" t="s">
        <v>947</v>
      </c>
      <c r="N186" t="str">
        <f>_xlfn.CONCAT("""/resucito/src/index.html?canto=",VLOOKUP(B186,'Index Web'!A$3:N$234,13,FALSE),"""")</f>
        <v>"/resucito/src/index.html?canto=salmodiasparalaudes"</v>
      </c>
      <c r="O186" t="s">
        <v>948</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25">
      <c r="B187" s="26">
        <v>144</v>
      </c>
      <c r="C187" t="s">
        <v>259</v>
      </c>
      <c r="D187">
        <f>VLOOKUP(B187,'Index Web'!A$3:L$234,2,FALSE)</f>
        <v>185</v>
      </c>
      <c r="E187" t="s">
        <v>943</v>
      </c>
      <c r="F187" t="str">
        <f>_xlfn.CONCAT("""",VLOOKUP(B187,'Index Web'!A$3:L$234,3,FALSE),"""")</f>
        <v>"Salve, reina de los cielos"</v>
      </c>
      <c r="G187" t="s">
        <v>944</v>
      </c>
      <c r="H187" t="str">
        <f>_xlfn.CONCAT("""",VLOOKUP(B187,'Index Web'!A$3:L$234,4,FALSE),"""")</f>
        <v>"Himno lat. «Ave, Regina Caelorum»"</v>
      </c>
      <c r="I187" t="s">
        <v>945</v>
      </c>
      <c r="J187" t="str">
        <f>_xlfn.CONCAT("""",VLOOKUP(B187,'Index Web'!A$3:L$234,5,FALSE),"""")</f>
        <v>"Precatecumenado"</v>
      </c>
      <c r="K187" t="s">
        <v>946</v>
      </c>
      <c r="L187" t="str">
        <f>_xlfn.CONCAT("[",VLOOKUP(B187,'Index Web'!A$3:N$234,14,FALSE),"]")</f>
        <v>["Vírgen María"]</v>
      </c>
      <c r="M187" t="s">
        <v>947</v>
      </c>
      <c r="N187" t="str">
        <f>_xlfn.CONCAT("""/resucito/src/index.html?canto=",VLOOKUP(B187,'Index Web'!A$3:N$234,13,FALSE),"""")</f>
        <v>"/resucito/src/index.html?canto=salvereinadeloscielos"</v>
      </c>
      <c r="O187" t="s">
        <v>948</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25">
      <c r="B188" s="27">
        <v>218</v>
      </c>
      <c r="C188" t="s">
        <v>259</v>
      </c>
      <c r="D188">
        <f>VLOOKUP(B188,'Index Web'!A$3:L$234,2,FALSE)</f>
        <v>186</v>
      </c>
      <c r="E188" t="s">
        <v>943</v>
      </c>
      <c r="F188" t="str">
        <f>_xlfn.CONCAT("""",VLOOKUP(B188,'Index Web'!A$3:L$234,3,FALSE),"""")</f>
        <v>"Santo 1982"</v>
      </c>
      <c r="G188" t="s">
        <v>944</v>
      </c>
      <c r="H188" t="str">
        <f>_xlfn.CONCAT("""",VLOOKUP(B188,'Index Web'!A$3:L$234,4,FALSE),"""")</f>
        <v>"1982"</v>
      </c>
      <c r="I188" t="s">
        <v>945</v>
      </c>
      <c r="J188" t="str">
        <f>_xlfn.CONCAT("""",VLOOKUP(B188,'Index Web'!A$3:L$234,5,FALSE),"""")</f>
        <v>"Liturgia"</v>
      </c>
      <c r="K188" t="s">
        <v>946</v>
      </c>
      <c r="L188" t="str">
        <f>_xlfn.CONCAT("[",VLOOKUP(B188,'Index Web'!A$3:N$234,14,FALSE),"]")</f>
        <v>[""]</v>
      </c>
      <c r="M188" t="s">
        <v>947</v>
      </c>
      <c r="N188" t="str">
        <f>_xlfn.CONCAT("""/resucito/src/index.html?canto=",VLOOKUP(B188,'Index Web'!A$3:N$234,13,FALSE),"""")</f>
        <v>"/resucito/src/index.html?canto=santo1982"</v>
      </c>
      <c r="O188" t="s">
        <v>948</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"/resucito/src/index.html?canto=santo1982",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25">
      <c r="B189" s="29">
        <v>219</v>
      </c>
      <c r="C189" t="s">
        <v>259</v>
      </c>
      <c r="D189">
        <f>VLOOKUP(B189,'Index Web'!A$3:L$234,2,FALSE)</f>
        <v>187</v>
      </c>
      <c r="E189" t="s">
        <v>943</v>
      </c>
      <c r="F189" t="str">
        <f>_xlfn.CONCAT("""",VLOOKUP(B189,'Index Web'!A$3:L$234,3,FALSE),"""")</f>
        <v>"Santo 1988"</v>
      </c>
      <c r="G189" t="s">
        <v>944</v>
      </c>
      <c r="H189" t="str">
        <f>_xlfn.CONCAT("""",VLOOKUP(B189,'Index Web'!A$3:L$234,4,FALSE),"""")</f>
        <v>"1988"</v>
      </c>
      <c r="I189" t="s">
        <v>945</v>
      </c>
      <c r="J189" t="str">
        <f>_xlfn.CONCAT("""",VLOOKUP(B189,'Index Web'!A$3:L$234,5,FALSE),"""")</f>
        <v>"Liturgia"</v>
      </c>
      <c r="K189" t="s">
        <v>946</v>
      </c>
      <c r="L189" t="str">
        <f>_xlfn.CONCAT("[",VLOOKUP(B189,'Index Web'!A$3:N$234,14,FALSE),"]")</f>
        <v>[""]</v>
      </c>
      <c r="M189" t="s">
        <v>947</v>
      </c>
      <c r="N189" t="str">
        <f>_xlfn.CONCAT("""/resucito/src/index.html?canto=",VLOOKUP(B189,'Index Web'!A$3:N$234,13,FALSE),"""")</f>
        <v>"/resucito/src/index.html?canto=santo1988"</v>
      </c>
      <c r="O189" t="s">
        <v>948</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"/resucito/src/index.html?canto=santo1988",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25">
      <c r="B190" s="29">
        <v>215</v>
      </c>
      <c r="C190" t="s">
        <v>259</v>
      </c>
      <c r="D190">
        <f>VLOOKUP(B190,'Index Web'!A$3:L$234,2,FALSE)</f>
        <v>188</v>
      </c>
      <c r="E190" t="s">
        <v>943</v>
      </c>
      <c r="F190" t="str">
        <f>_xlfn.CONCAT("""",VLOOKUP(B190,'Index Web'!A$3:L$234,3,FALSE),"""")</f>
        <v>"Santo Melodía hebraica"</v>
      </c>
      <c r="G190" t="s">
        <v>944</v>
      </c>
      <c r="H190" t="str">
        <f>_xlfn.CONCAT("""",VLOOKUP(B190,'Index Web'!A$3:L$234,4,FALSE),"""")</f>
        <v>"Melodía hebraica "</v>
      </c>
      <c r="I190" t="s">
        <v>945</v>
      </c>
      <c r="J190" t="str">
        <f>_xlfn.CONCAT("""",VLOOKUP(B190,'Index Web'!A$3:L$234,5,FALSE),"""")</f>
        <v>"Liturgia"</v>
      </c>
      <c r="K190" t="s">
        <v>946</v>
      </c>
      <c r="L190" t="str">
        <f>_xlfn.CONCAT("[",VLOOKUP(B190,'Index Web'!A$3:N$234,14,FALSE),"]")</f>
        <v>[""]</v>
      </c>
      <c r="M190" t="s">
        <v>947</v>
      </c>
      <c r="N190" t="str">
        <f>_xlfn.CONCAT("""/resucito/src/index.html?canto=",VLOOKUP(B190,'Index Web'!A$3:N$234,13,FALSE),"""")</f>
        <v>"/resucito/src/index.html?canto=santomelodiahebraica"</v>
      </c>
      <c r="O190" t="s">
        <v>948</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"/resucito/src/index.html?canto=santomelodiahebraica",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25">
      <c r="B191" s="27">
        <v>216</v>
      </c>
      <c r="C191" t="s">
        <v>259</v>
      </c>
      <c r="D191">
        <f>VLOOKUP(B191,'Index Web'!A$3:L$234,2,FALSE)</f>
        <v>189</v>
      </c>
      <c r="E191" t="s">
        <v>943</v>
      </c>
      <c r="F191" t="str">
        <f>_xlfn.CONCAT("""",VLOOKUP(B191,'Index Web'!A$3:L$234,3,FALSE),"""")</f>
        <v>"Santo Palestina 74"</v>
      </c>
      <c r="G191" t="s">
        <v>944</v>
      </c>
      <c r="H191" t="str">
        <f>_xlfn.CONCAT("""",VLOOKUP(B191,'Index Web'!A$3:L$234,4,FALSE),"""")</f>
        <v>"Palestina 74"</v>
      </c>
      <c r="I191" t="s">
        <v>945</v>
      </c>
      <c r="J191" t="str">
        <f>_xlfn.CONCAT("""",VLOOKUP(B191,'Index Web'!A$3:L$234,5,FALSE),"""")</f>
        <v>"Liturgia"</v>
      </c>
      <c r="K191" t="s">
        <v>946</v>
      </c>
      <c r="L191" t="str">
        <f>_xlfn.CONCAT("[",VLOOKUP(B191,'Index Web'!A$3:N$234,14,FALSE),"]")</f>
        <v>[""]</v>
      </c>
      <c r="M191" t="s">
        <v>947</v>
      </c>
      <c r="N191" t="str">
        <f>_xlfn.CONCAT("""/resucito/src/index.html?canto=",VLOOKUP(B191,'Index Web'!A$3:N$234,13,FALSE),"""")</f>
        <v>"/resucito/src/index.html?canto=santopalestina74"</v>
      </c>
      <c r="O191" t="s">
        <v>948</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"/resucito/src/index.html?canto=santopalestina74",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25">
      <c r="B192" s="27">
        <v>214</v>
      </c>
      <c r="C192" t="s">
        <v>259</v>
      </c>
      <c r="D192">
        <f>VLOOKUP(B192,'Index Web'!A$3:L$234,2,FALSE)</f>
        <v>190</v>
      </c>
      <c r="E192" t="s">
        <v>943</v>
      </c>
      <c r="F192" t="str">
        <f>_xlfn.CONCAT("""",VLOOKUP(B192,'Index Web'!A$3:L$234,3,FALSE),"""")</f>
        <v>"Santo Palomeras 65 "</v>
      </c>
      <c r="G192" t="s">
        <v>944</v>
      </c>
      <c r="H192" t="str">
        <f>_xlfn.CONCAT("""",VLOOKUP(B192,'Index Web'!A$3:L$234,4,FALSE),"""")</f>
        <v>"Palomeras 65"</v>
      </c>
      <c r="I192" t="s">
        <v>945</v>
      </c>
      <c r="J192" t="str">
        <f>_xlfn.CONCAT("""",VLOOKUP(B192,'Index Web'!A$3:L$234,5,FALSE),"""")</f>
        <v>"Liturgia"</v>
      </c>
      <c r="K192" t="s">
        <v>946</v>
      </c>
      <c r="L192" t="str">
        <f>_xlfn.CONCAT("[",VLOOKUP(B192,'Index Web'!A$3:N$234,14,FALSE),"]")</f>
        <v>[""]</v>
      </c>
      <c r="M192" t="s">
        <v>947</v>
      </c>
      <c r="N192" t="str">
        <f>_xlfn.CONCAT("""/resucito/src/index.html?canto=",VLOOKUP(B192,'Index Web'!A$3:N$234,13,FALSE),"""")</f>
        <v>"/resucito/src/index.html?canto=santopalomeras65"</v>
      </c>
      <c r="O192" t="s">
        <v>948</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"/resucito/src/index.html?canto=santopalomeras65",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25">
      <c r="B193" s="29">
        <v>217</v>
      </c>
      <c r="C193" t="s">
        <v>259</v>
      </c>
      <c r="D193">
        <f>VLOOKUP(B193,'Index Web'!A$3:L$234,2,FALSE)</f>
        <v>191</v>
      </c>
      <c r="E193" t="s">
        <v>943</v>
      </c>
      <c r="F193" t="str">
        <f>_xlfn.CONCAT("""",VLOOKUP(B193,'Index Web'!A$3:L$234,3,FALSE),"""")</f>
        <v>"Santo Roma 77"</v>
      </c>
      <c r="G193" t="s">
        <v>944</v>
      </c>
      <c r="H193" t="str">
        <f>_xlfn.CONCAT("""",VLOOKUP(B193,'Index Web'!A$3:L$234,4,FALSE),"""")</f>
        <v>"Roma 77"</v>
      </c>
      <c r="I193" t="s">
        <v>945</v>
      </c>
      <c r="J193" t="str">
        <f>_xlfn.CONCAT("""",VLOOKUP(B193,'Index Web'!A$3:L$234,5,FALSE),"""")</f>
        <v>"Liturgia"</v>
      </c>
      <c r="K193" t="s">
        <v>946</v>
      </c>
      <c r="L193" t="str">
        <f>_xlfn.CONCAT("[",VLOOKUP(B193,'Index Web'!A$3:N$234,14,FALSE),"]")</f>
        <v>[""]</v>
      </c>
      <c r="M193" t="s">
        <v>947</v>
      </c>
      <c r="N193" t="str">
        <f>_xlfn.CONCAT("""/resucito/src/index.html?canto=",VLOOKUP(B193,'Index Web'!A$3:N$234,13,FALSE),"""")</f>
        <v>"/resucito/src/index.html?canto=santoroma77"</v>
      </c>
      <c r="O193" t="s">
        <v>948</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"/resucito/src/index.html?canto=santoroma77",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25">
      <c r="B194" s="25">
        <v>145</v>
      </c>
      <c r="C194" t="s">
        <v>259</v>
      </c>
      <c r="D194">
        <f>VLOOKUP(B194,'Index Web'!A$3:L$234,2,FALSE)</f>
        <v>192</v>
      </c>
      <c r="E194" t="s">
        <v>943</v>
      </c>
      <c r="F194" t="str">
        <f>_xlfn.CONCAT("""",VLOOKUP(B194,'Index Web'!A$3:L$234,3,FALSE),"""")</f>
        <v>"Se encontraron dos ángeles"</v>
      </c>
      <c r="G194" t="s">
        <v>944</v>
      </c>
      <c r="H194" t="str">
        <f>_xlfn.CONCAT("""",VLOOKUP(B194,'Index Web'!A$3:L$234,4,FALSE),"""")</f>
        <v>"Melodía hebraica"</v>
      </c>
      <c r="I194" t="s">
        <v>945</v>
      </c>
      <c r="J194" t="str">
        <f>_xlfn.CONCAT("""",VLOOKUP(B194,'Index Web'!A$3:L$234,5,FALSE),"""")</f>
        <v>"Precatecumenado"</v>
      </c>
      <c r="K194" t="s">
        <v>946</v>
      </c>
      <c r="L194" t="str">
        <f>_xlfn.CONCAT("[",VLOOKUP(B194,'Index Web'!A$3:N$234,14,FALSE),"]")</f>
        <v>["Niños","Paz"]</v>
      </c>
      <c r="M194" t="s">
        <v>947</v>
      </c>
      <c r="N194" t="str">
        <f>_xlfn.CONCAT("""/resucito/src/index.html?canto=",VLOOKUP(B194,'Index Web'!A$3:N$234,13,FALSE),"""")</f>
        <v>"/resucito/src/index.html?canto=seencontrarondosangeles"</v>
      </c>
      <c r="O194" t="s">
        <v>948</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25">
      <c r="B195" s="26">
        <v>146</v>
      </c>
      <c r="C195" t="s">
        <v>259</v>
      </c>
      <c r="D195">
        <f>VLOOKUP(B195,'Index Web'!A$3:L$234,2,FALSE)</f>
        <v>193</v>
      </c>
      <c r="E195" t="s">
        <v>943</v>
      </c>
      <c r="F195" t="str">
        <f>_xlfn.CONCAT("""",VLOOKUP(B195,'Index Web'!A$3:L$234,3,FALSE),"""")</f>
        <v>"Señor, ayúdame a no dudar de ti"</v>
      </c>
      <c r="G195" t="s">
        <v>944</v>
      </c>
      <c r="H195" t="str">
        <f>_xlfn.CONCAT("""",VLOOKUP(B195,'Index Web'!A$3:L$234,4,FALSE),"""")</f>
        <v>"(Kiko Argüello)"</v>
      </c>
      <c r="I195" t="s">
        <v>945</v>
      </c>
      <c r="J195" t="str">
        <f>_xlfn.CONCAT("""",VLOOKUP(B195,'Index Web'!A$3:L$234,5,FALSE),"""")</f>
        <v>"Precatecumenado"</v>
      </c>
      <c r="K195" t="s">
        <v>946</v>
      </c>
      <c r="L195" t="str">
        <f>_xlfn.CONCAT("[",VLOOKUP(B195,'Index Web'!A$3:N$234,14,FALSE),"]")</f>
        <v>["Cuaresma","Penitencial"]</v>
      </c>
      <c r="M195" t="s">
        <v>947</v>
      </c>
      <c r="N195" t="str">
        <f>_xlfn.CONCAT("""/resucito/src/index.html?canto=",VLOOKUP(B195,'Index Web'!A$3:N$234,13,FALSE),"""")</f>
        <v>"/resucito/src/index.html?canto=senorayudameanodudardeti"</v>
      </c>
      <c r="O195" t="s">
        <v>948</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["Cuaresma","Penitencial"],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25">
      <c r="B196" s="25">
        <v>147</v>
      </c>
      <c r="C196" t="s">
        <v>259</v>
      </c>
      <c r="D196">
        <f>VLOOKUP(B196,'Index Web'!A$3:L$234,2,FALSE)</f>
        <v>194</v>
      </c>
      <c r="E196" t="s">
        <v>943</v>
      </c>
      <c r="F196" t="str">
        <f>_xlfn.CONCAT("""",VLOOKUP(B196,'Index Web'!A$3:L$234,3,FALSE),"""")</f>
        <v>"Señor, no me corrijas en tu cólera"</v>
      </c>
      <c r="G196" t="s">
        <v>944</v>
      </c>
      <c r="H196" t="str">
        <f>_xlfn.CONCAT("""",VLOOKUP(B196,'Index Web'!A$3:L$234,4,FALSE),"""")</f>
        <v>"Salmo 6"</v>
      </c>
      <c r="I196" t="s">
        <v>945</v>
      </c>
      <c r="J196" t="str">
        <f>_xlfn.CONCAT("""",VLOOKUP(B196,'Index Web'!A$3:L$234,5,FALSE),"""")</f>
        <v>"Precatecumenado"</v>
      </c>
      <c r="K196" t="s">
        <v>946</v>
      </c>
      <c r="L196" t="str">
        <f>_xlfn.CONCAT("[",VLOOKUP(B196,'Index Web'!A$3:N$234,14,FALSE),"]")</f>
        <v>["Cuaresma","Penitencial","Antiguo Testamento"]</v>
      </c>
      <c r="M196" t="s">
        <v>947</v>
      </c>
      <c r="N196" t="str">
        <f>_xlfn.CONCAT("""/resucito/src/index.html?canto=",VLOOKUP(B196,'Index Web'!A$3:N$234,13,FALSE),"""")</f>
        <v>"/resucito/src/index.html?canto=senornomecorrijasentucolera"</v>
      </c>
      <c r="O196" t="s">
        <v>948</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["Cuaresma","Penitencial","Antiguo Testamento"],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25">
      <c r="B197" s="30">
        <v>233</v>
      </c>
      <c r="C197" t="s">
        <v>259</v>
      </c>
      <c r="D197">
        <f>VLOOKUP(B197,'Index Web'!A$3:L$234,2,FALSE)</f>
        <v>195</v>
      </c>
      <c r="E197" t="s">
        <v>943</v>
      </c>
      <c r="F197" t="str">
        <f>_xlfn.CONCAT("""",VLOOKUP(B197,'Index Web'!A$3:L$234,3,FALSE),"""")</f>
        <v>"Señor, tú me escrutas y conoces"</v>
      </c>
      <c r="G197" t="s">
        <v>944</v>
      </c>
      <c r="H197" t="str">
        <f>_xlfn.CONCAT("""",VLOOKUP(B197,'Index Web'!A$3:L$234,4,FALSE),"""")</f>
        <v>"Salmo 139 (138)"</v>
      </c>
      <c r="I197" t="s">
        <v>945</v>
      </c>
      <c r="J197" t="str">
        <f>_xlfn.CONCAT("""",VLOOKUP(B197,'Index Web'!A$3:L$234,5,FALSE),"""")</f>
        <v>"Catecumenado"</v>
      </c>
      <c r="K197" t="s">
        <v>946</v>
      </c>
      <c r="L197" t="str">
        <f>_xlfn.CONCAT("[",VLOOKUP(B197,'Index Web'!A$3:N$234,14,FALSE),"]")</f>
        <v>["Antiguo Testamento"]</v>
      </c>
      <c r="M197" t="s">
        <v>947</v>
      </c>
      <c r="N197" t="str">
        <f>_xlfn.CONCAT("""/resucito/src/index.html?canto=",VLOOKUP(B197,'Index Web'!A$3:N$234,13,FALSE),"""")</f>
        <v>"/resucito/src/index.html?canto=senortumeescrutasyconoces"</v>
      </c>
      <c r="O197" t="s">
        <v>948</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25">
      <c r="B198" s="25">
        <v>148</v>
      </c>
      <c r="C198" t="s">
        <v>259</v>
      </c>
      <c r="D198">
        <f>VLOOKUP(B198,'Index Web'!A$3:L$234,2,FALSE)</f>
        <v>196</v>
      </c>
      <c r="E198" t="s">
        <v>943</v>
      </c>
      <c r="F198" t="str">
        <f>_xlfn.CONCAT("""",VLOOKUP(B198,'Index Web'!A$3:L$234,3,FALSE),"""")</f>
        <v>"Sermón de la montaña "</v>
      </c>
      <c r="G198" t="s">
        <v>944</v>
      </c>
      <c r="H198" t="str">
        <f>_xlfn.CONCAT("""",VLOOKUP(B198,'Index Web'!A$3:L$234,4,FALSE),"""")</f>
        <v>"Lucas 6,20-38"</v>
      </c>
      <c r="I198" t="s">
        <v>945</v>
      </c>
      <c r="J198" t="str">
        <f>_xlfn.CONCAT("""",VLOOKUP(B198,'Index Web'!A$3:L$234,5,FALSE),"""")</f>
        <v>"Precatecumenado"</v>
      </c>
      <c r="K198" t="s">
        <v>946</v>
      </c>
      <c r="L198" t="str">
        <f>_xlfn.CONCAT("[",VLOOKUP(B198,'Index Web'!A$3:N$234,14,FALSE),"]")</f>
        <v>["Nuevo Testamento"]</v>
      </c>
      <c r="M198" t="s">
        <v>947</v>
      </c>
      <c r="N198" t="str">
        <f>_xlfn.CONCAT("""/resucito/src/index.html?canto=",VLOOKUP(B198,'Index Web'!A$3:N$234,13,FALSE),"""")</f>
        <v>"/resucito/src/index.html?canto=sermondelamontana"</v>
      </c>
      <c r="O198" t="s">
        <v>948</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25">
      <c r="B199" s="31">
        <v>234</v>
      </c>
      <c r="C199" t="s">
        <v>259</v>
      </c>
      <c r="D199">
        <f>VLOOKUP(B199,'Index Web'!A$3:L$234,2,FALSE)</f>
        <v>197</v>
      </c>
      <c r="E199" t="s">
        <v>943</v>
      </c>
      <c r="F199" t="str">
        <f>_xlfn.CONCAT("""",VLOOKUP(B199,'Index Web'!A$3:L$234,3,FALSE),"""")</f>
        <v>"Shemá Israel "</v>
      </c>
      <c r="G199" t="s">
        <v>944</v>
      </c>
      <c r="H199" t="str">
        <f>_xlfn.CONCAT("""",VLOOKUP(B199,'Index Web'!A$3:L$234,4,FALSE),"""")</f>
        <v>"Deuteronomio 6,4-9"</v>
      </c>
      <c r="I199" t="s">
        <v>945</v>
      </c>
      <c r="J199" t="str">
        <f>_xlfn.CONCAT("""",VLOOKUP(B199,'Index Web'!A$3:L$234,5,FALSE),"""")</f>
        <v>"Catecumenado"</v>
      </c>
      <c r="K199" t="s">
        <v>946</v>
      </c>
      <c r="L199" t="str">
        <f>_xlfn.CONCAT("[",VLOOKUP(B199,'Index Web'!A$3:N$234,14,FALSE),"]")</f>
        <v>["Antiguo Testamento"]</v>
      </c>
      <c r="M199" t="s">
        <v>947</v>
      </c>
      <c r="N199" t="str">
        <f>_xlfn.CONCAT("""/resucito/src/index.html?canto=",VLOOKUP(B199,'Index Web'!A$3:N$234,13,FALSE),"""")</f>
        <v>"/resucito/src/index.html?canto=shemaisrael"</v>
      </c>
      <c r="O199" t="s">
        <v>948</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25">
      <c r="B200" s="25">
        <v>149</v>
      </c>
      <c r="C200" t="s">
        <v>259</v>
      </c>
      <c r="D200">
        <f>VLOOKUP(B200,'Index Web'!A$3:L$234,2,FALSE)</f>
        <v>198</v>
      </c>
      <c r="E200" t="s">
        <v>943</v>
      </c>
      <c r="F200" t="str">
        <f>_xlfn.CONCAT("""",VLOOKUP(B200,'Index Web'!A$3:L$234,3,FALSE),"""")</f>
        <v>"Shlom lej Mariam"</v>
      </c>
      <c r="G200" t="s">
        <v>944</v>
      </c>
      <c r="H200" t="str">
        <f>_xlfn.CONCAT("""",VLOOKUP(B200,'Index Web'!A$3:L$234,4,FALSE),"""")</f>
        <v>"Ave María en arameo antiguo"</v>
      </c>
      <c r="I200" t="s">
        <v>945</v>
      </c>
      <c r="J200" t="str">
        <f>_xlfn.CONCAT("""",VLOOKUP(B200,'Index Web'!A$3:L$234,5,FALSE),"""")</f>
        <v>"Precatecumenado"</v>
      </c>
      <c r="K200" t="s">
        <v>946</v>
      </c>
      <c r="L200" t="str">
        <f>_xlfn.CONCAT("[",VLOOKUP(B200,'Index Web'!A$3:N$234,14,FALSE),"]")</f>
        <v>["Vírgen María"]</v>
      </c>
      <c r="M200" t="s">
        <v>947</v>
      </c>
      <c r="N200" t="str">
        <f>_xlfn.CONCAT("""/resucito/src/index.html?canto=",VLOOKUP(B200,'Index Web'!A$3:N$234,13,FALSE),"""")</f>
        <v>"/resucito/src/index.html?canto=shlomlejmariam"</v>
      </c>
      <c r="O200" t="s">
        <v>948</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25">
      <c r="B201" s="26">
        <v>150</v>
      </c>
      <c r="C201" t="s">
        <v>259</v>
      </c>
      <c r="D201">
        <f>VLOOKUP(B201,'Index Web'!A$3:L$234,2,FALSE)</f>
        <v>199</v>
      </c>
      <c r="E201" t="s">
        <v>943</v>
      </c>
      <c r="F201" t="str">
        <f>_xlfn.CONCAT("""",VLOOKUP(B201,'Index Web'!A$3:L$234,3,FALSE),"""")</f>
        <v>"Si el Señor no construye la casa"</v>
      </c>
      <c r="G201" t="s">
        <v>944</v>
      </c>
      <c r="H201" t="str">
        <f>_xlfn.CONCAT("""",VLOOKUP(B201,'Index Web'!A$3:L$234,4,FALSE),"""")</f>
        <v>"Salmo 127 (126)"</v>
      </c>
      <c r="I201" t="s">
        <v>945</v>
      </c>
      <c r="J201" t="str">
        <f>_xlfn.CONCAT("""",VLOOKUP(B201,'Index Web'!A$3:L$234,5,FALSE),"""")</f>
        <v>"Precatecumenado"</v>
      </c>
      <c r="K201" t="s">
        <v>946</v>
      </c>
      <c r="L201" t="str">
        <f>_xlfn.CONCAT("[",VLOOKUP(B201,'Index Web'!A$3:N$234,14,FALSE),"]")</f>
        <v>["Entrada","Antiguo Testamento"]</v>
      </c>
      <c r="M201" t="s">
        <v>947</v>
      </c>
      <c r="N201" t="str">
        <f>_xlfn.CONCAT("""/resucito/src/index.html?canto=",VLOOKUP(B201,'Index Web'!A$3:N$234,13,FALSE),"""")</f>
        <v>"/resucito/src/index.html?canto=sielsenornoconstruyelacasa"</v>
      </c>
      <c r="O201" t="s">
        <v>948</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25">
      <c r="B202" s="25">
        <v>151</v>
      </c>
      <c r="C202" t="s">
        <v>259</v>
      </c>
      <c r="D202">
        <f>VLOOKUP(B202,'Index Web'!A$3:L$234,2,FALSE)</f>
        <v>200</v>
      </c>
      <c r="E202" t="s">
        <v>943</v>
      </c>
      <c r="F202" t="str">
        <f>_xlfn.CONCAT("""",VLOOKUP(B202,'Index Web'!A$3:L$234,3,FALSE),"""")</f>
        <v>"Si habéis resucitado con Cristo"</v>
      </c>
      <c r="G202" t="s">
        <v>944</v>
      </c>
      <c r="H202" t="str">
        <f>_xlfn.CONCAT("""",VLOOKUP(B202,'Index Web'!A$3:L$234,4,FALSE),"""")</f>
        <v>"Colosense 3,1-4"</v>
      </c>
      <c r="I202" t="s">
        <v>945</v>
      </c>
      <c r="J202" t="str">
        <f>_xlfn.CONCAT("""",VLOOKUP(B202,'Index Web'!A$3:L$234,5,FALSE),"""")</f>
        <v>"Precatecumenado"</v>
      </c>
      <c r="K202" t="s">
        <v>946</v>
      </c>
      <c r="L202" t="str">
        <f>_xlfn.CONCAT("[",VLOOKUP(B202,'Index Web'!A$3:N$234,14,FALSE),"]")</f>
        <v>["Nuevo Testamento"]</v>
      </c>
      <c r="M202" t="s">
        <v>947</v>
      </c>
      <c r="N202" t="str">
        <f>_xlfn.CONCAT("""/resucito/src/index.html?canto=",VLOOKUP(B202,'Index Web'!A$3:N$234,13,FALSE),"""")</f>
        <v>"/resucito/src/index.html?canto=sihabeisresucitadoconcristo"</v>
      </c>
      <c r="O202" t="s">
        <v>948</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25">
      <c r="B203" s="26">
        <v>152</v>
      </c>
      <c r="C203" t="s">
        <v>259</v>
      </c>
      <c r="D203">
        <f>VLOOKUP(B203,'Index Web'!A$3:L$234,2,FALSE)</f>
        <v>201</v>
      </c>
      <c r="E203" t="s">
        <v>943</v>
      </c>
      <c r="F203" t="str">
        <f>_xlfn.CONCAT("""",VLOOKUP(B203,'Index Web'!A$3:L$234,3,FALSE),"""")</f>
        <v>"Si hoy escucháis su voz "</v>
      </c>
      <c r="G203" t="s">
        <v>944</v>
      </c>
      <c r="H203" t="str">
        <f>_xlfn.CONCAT("""",VLOOKUP(B203,'Index Web'!A$3:L$234,4,FALSE),"""")</f>
        <v>"Salmo 95 (94)"</v>
      </c>
      <c r="I203" t="s">
        <v>945</v>
      </c>
      <c r="J203" t="str">
        <f>_xlfn.CONCAT("""",VLOOKUP(B203,'Index Web'!A$3:L$234,5,FALSE),"""")</f>
        <v>"Precatecumenado"</v>
      </c>
      <c r="K203" t="s">
        <v>946</v>
      </c>
      <c r="L203" t="str">
        <f>_xlfn.CONCAT("[",VLOOKUP(B203,'Index Web'!A$3:N$234,14,FALSE),"]")</f>
        <v>["Antiguo Testamento"]</v>
      </c>
      <c r="M203" t="s">
        <v>947</v>
      </c>
      <c r="N203" t="str">
        <f>_xlfn.CONCAT("""/resucito/src/index.html?canto=",VLOOKUP(B203,'Index Web'!A$3:N$234,13,FALSE),"""")</f>
        <v>"/resucito/src/index.html?canto=sihoyescuchaissuvoz"</v>
      </c>
      <c r="O203" t="s">
        <v>948</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25">
      <c r="B204" s="25">
        <v>153</v>
      </c>
      <c r="C204" t="s">
        <v>259</v>
      </c>
      <c r="D204">
        <f>VLOOKUP(B204,'Index Web'!A$3:L$234,2,FALSE)</f>
        <v>202</v>
      </c>
      <c r="E204" t="s">
        <v>943</v>
      </c>
      <c r="F204" t="str">
        <f>_xlfn.CONCAT("""",VLOOKUP(B204,'Index Web'!A$3:L$234,3,FALSE),"""")</f>
        <v>"Si me he refugiado en el Señor"</v>
      </c>
      <c r="G204" t="s">
        <v>944</v>
      </c>
      <c r="H204" t="str">
        <f>_xlfn.CONCAT("""",VLOOKUP(B204,'Index Web'!A$3:L$234,4,FALSE),"""")</f>
        <v>"Salmo 11(10)"</v>
      </c>
      <c r="I204" t="s">
        <v>945</v>
      </c>
      <c r="J204" t="str">
        <f>_xlfn.CONCAT("""",VLOOKUP(B204,'Index Web'!A$3:L$234,5,FALSE),"""")</f>
        <v>"Precatecumenado"</v>
      </c>
      <c r="K204" t="s">
        <v>946</v>
      </c>
      <c r="L204" t="str">
        <f>_xlfn.CONCAT("[",VLOOKUP(B204,'Index Web'!A$3:N$234,14,FALSE),"]")</f>
        <v>["Cuaresma","Penitencial","Antiguo Testamento"]</v>
      </c>
      <c r="M204" t="s">
        <v>947</v>
      </c>
      <c r="N204" t="str">
        <f>_xlfn.CONCAT("""/resucito/src/index.html?canto=",VLOOKUP(B204,'Index Web'!A$3:N$234,13,FALSE),"""")</f>
        <v>"/resucito/src/index.html?canto=simeherefugiadoenelsenor"</v>
      </c>
      <c r="O204" t="s">
        <v>948</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["Cuaresma","Penitencial","Antiguo Testamento"],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25">
      <c r="B205" s="30">
        <v>235</v>
      </c>
      <c r="C205" t="s">
        <v>259</v>
      </c>
      <c r="D205">
        <f>VLOOKUP(B205,'Index Web'!A$3:L$234,2,FALSE)</f>
        <v>203</v>
      </c>
      <c r="E205" t="s">
        <v>943</v>
      </c>
      <c r="F205" t="str">
        <f>_xlfn.CONCAT("""",VLOOKUP(B205,'Index Web'!A$3:L$234,3,FALSE),"""")</f>
        <v>"Sientate solitario y silencioso"</v>
      </c>
      <c r="G205" t="s">
        <v>944</v>
      </c>
      <c r="H205" t="str">
        <f>_xlfn.CONCAT("""",VLOOKUP(B205,'Index Web'!A$3:L$234,4,FALSE),"""")</f>
        <v>"Lamentaciones 3"</v>
      </c>
      <c r="I205" t="s">
        <v>945</v>
      </c>
      <c r="J205" t="str">
        <f>_xlfn.CONCAT("""",VLOOKUP(B205,'Index Web'!A$3:L$234,5,FALSE),"""")</f>
        <v>"Catecumenado"</v>
      </c>
      <c r="K205" t="s">
        <v>946</v>
      </c>
      <c r="L205" t="str">
        <f>_xlfn.CONCAT("[",VLOOKUP(B205,'Index Web'!A$3:N$234,14,FALSE),"]")</f>
        <v>["Cuaresma","Penitencial"]</v>
      </c>
      <c r="M205" t="s">
        <v>947</v>
      </c>
      <c r="N205" t="str">
        <f>_xlfn.CONCAT("""/resucito/src/index.html?canto=",VLOOKUP(B205,'Index Web'!A$3:N$234,13,FALSE),"""")</f>
        <v>"/resucito/src/index.html?canto=sientatesolitarioysilencioso"</v>
      </c>
      <c r="O205" t="s">
        <v>948</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["Cuaresma","Penitencial"],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25">
      <c r="B206" s="25">
        <v>154</v>
      </c>
      <c r="C206" t="s">
        <v>259</v>
      </c>
      <c r="D206">
        <f>VLOOKUP(B206,'Index Web'!A$3:L$234,2,FALSE)</f>
        <v>204</v>
      </c>
      <c r="E206" t="s">
        <v>943</v>
      </c>
      <c r="F206" t="str">
        <f>_xlfn.CONCAT("""",VLOOKUP(B206,'Index Web'!A$3:L$234,3,FALSE),"""")</f>
        <v>"Sión, madre de todos los pueblos"</v>
      </c>
      <c r="G206" t="s">
        <v>944</v>
      </c>
      <c r="H206" t="str">
        <f>_xlfn.CONCAT("""",VLOOKUP(B206,'Index Web'!A$3:L$234,4,FALSE),"""")</f>
        <v>"Salmo 87 (86)"</v>
      </c>
      <c r="I206" t="s">
        <v>945</v>
      </c>
      <c r="J206" t="str">
        <f>_xlfn.CONCAT("""",VLOOKUP(B206,'Index Web'!A$3:L$234,5,FALSE),"""")</f>
        <v>"Precatecumenado"</v>
      </c>
      <c r="K206" t="s">
        <v>946</v>
      </c>
      <c r="L206" t="str">
        <f>_xlfn.CONCAT("[",VLOOKUP(B206,'Index Web'!A$3:N$234,14,FALSE),"]")</f>
        <v>["Vírgen María","Final","Antiguo Testamento"]</v>
      </c>
      <c r="M206" t="s">
        <v>947</v>
      </c>
      <c r="N206" t="str">
        <f>_xlfn.CONCAT("""/resucito/src/index.html?canto=",VLOOKUP(B206,'Index Web'!A$3:N$234,13,FALSE),"""")</f>
        <v>"/resucito/src/index.html?canto=sionmadredetodoslospueblos"</v>
      </c>
      <c r="O206" t="s">
        <v>948</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25">
      <c r="B207" s="26">
        <v>155</v>
      </c>
      <c r="C207" t="s">
        <v>259</v>
      </c>
      <c r="D207">
        <f>VLOOKUP(B207,'Index Web'!A$3:L$234,2,FALSE)</f>
        <v>205</v>
      </c>
      <c r="E207" t="s">
        <v>943</v>
      </c>
      <c r="F207" t="str">
        <f>_xlfn.CONCAT("""",VLOOKUP(B207,'Index Web'!A$3:L$234,3,FALSE),"""")</f>
        <v>"Sola a Solo"</v>
      </c>
      <c r="G207" t="s">
        <v>944</v>
      </c>
      <c r="H207" t="str">
        <f>_xlfn.CONCAT("""",VLOOKUP(B207,'Index Web'!A$3:L$234,4,FALSE),"""")</f>
        <v>"(Kiko Argüello)"</v>
      </c>
      <c r="I207" t="s">
        <v>945</v>
      </c>
      <c r="J207" t="str">
        <f>_xlfn.CONCAT("""",VLOOKUP(B207,'Index Web'!A$3:L$234,5,FALSE),"""")</f>
        <v>"Precatecumenado"</v>
      </c>
      <c r="K207" t="s">
        <v>946</v>
      </c>
      <c r="L207" t="str">
        <f>_xlfn.CONCAT("[",VLOOKUP(B207,'Index Web'!A$3:N$234,14,FALSE),"]")</f>
        <v>["Vírgen María","Cuaresma","Penitencial","Fracción Del Pan"]</v>
      </c>
      <c r="M207" t="s">
        <v>947</v>
      </c>
      <c r="N207" t="str">
        <f>_xlfn.CONCAT("""/resucito/src/index.html?canto=",VLOOKUP(B207,'Index Web'!A$3:N$234,13,FALSE),"""")</f>
        <v>"/resucito/src/index.html?canto=solaasolo"</v>
      </c>
      <c r="O207" t="s">
        <v>948</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María","Cuaresma","Penitencial","Fracción Del Pan"],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25">
      <c r="B208" s="25">
        <v>156</v>
      </c>
      <c r="C208" t="s">
        <v>259</v>
      </c>
      <c r="D208">
        <f>VLOOKUP(B208,'Index Web'!A$3:L$234,2,FALSE)</f>
        <v>206</v>
      </c>
      <c r="E208" t="s">
        <v>943</v>
      </c>
      <c r="F208" t="str">
        <f>_xlfn.CONCAT("""",VLOOKUP(B208,'Index Web'!A$3:L$234,3,FALSE),"""")</f>
        <v>"Stabat Mater dolorosa"</v>
      </c>
      <c r="G208" t="s">
        <v>944</v>
      </c>
      <c r="H208" t="str">
        <f>_xlfn.CONCAT("""",VLOOKUP(B208,'Index Web'!A$3:L$234,4,FALSE),"""")</f>
        <v>"Himno latin"</v>
      </c>
      <c r="I208" t="s">
        <v>945</v>
      </c>
      <c r="J208" t="str">
        <f>_xlfn.CONCAT("""",VLOOKUP(B208,'Index Web'!A$3:L$234,5,FALSE),"""")</f>
        <v>"Precatecumenado"</v>
      </c>
      <c r="K208" t="s">
        <v>946</v>
      </c>
      <c r="L208" t="str">
        <f>_xlfn.CONCAT("[",VLOOKUP(B208,'Index Web'!A$3:N$234,14,FALSE),"]")</f>
        <v>["Vírgen María","Cuaresma","Penitencial","Fracción Del Pan"]</v>
      </c>
      <c r="M208" t="s">
        <v>947</v>
      </c>
      <c r="N208" t="str">
        <f>_xlfn.CONCAT("""/resucito/src/index.html?canto=",VLOOKUP(B208,'Index Web'!A$3:N$234,13,FALSE),"""")</f>
        <v>"/resucito/src/index.html?canto=stabatmaterdolorosa"</v>
      </c>
      <c r="O208" t="s">
        <v>948</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María","Cuaresma","Penitencial","Fracción Del Pan"],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25">
      <c r="B209" s="28">
        <v>244</v>
      </c>
      <c r="C209" t="s">
        <v>259</v>
      </c>
      <c r="D209">
        <f>VLOOKUP(B209,'Index Web'!A$3:L$234,2,FALSE)</f>
        <v>207</v>
      </c>
      <c r="E209" t="s">
        <v>943</v>
      </c>
      <c r="F209" t="str">
        <f>_xlfn.CONCAT("""",VLOOKUP(B209,'Index Web'!A$3:L$234,3,FALSE),"""")</f>
        <v>"Suba el esposo al leño de su tálamo "</v>
      </c>
      <c r="G209" t="s">
        <v>944</v>
      </c>
      <c r="H209" t="str">
        <f>_xlfn.CONCAT("""",VLOOKUP(B209,'Index Web'!A$3:L$234,4,FALSE),"""")</f>
        <v>"Himno (San Quodvultdeus)"</v>
      </c>
      <c r="I209" t="s">
        <v>945</v>
      </c>
      <c r="J209" t="str">
        <f>_xlfn.CONCAT("""",VLOOKUP(B209,'Index Web'!A$3:L$234,5,FALSE),"""")</f>
        <v>"Eleccion"</v>
      </c>
      <c r="K209" t="s">
        <v>946</v>
      </c>
      <c r="L209" t="str">
        <f>_xlfn.CONCAT("[",VLOOKUP(B209,'Index Web'!A$3:N$234,14,FALSE),"]")</f>
        <v>[""]</v>
      </c>
      <c r="M209" t="s">
        <v>947</v>
      </c>
      <c r="N209" t="str">
        <f>_xlfn.CONCAT("""/resucito/src/index.html?canto=",VLOOKUP(B209,'Index Web'!A$3:N$234,13,FALSE),"""")</f>
        <v>"/resucito/src/index.html?canto=subaelesposoallenodesutalamo"</v>
      </c>
      <c r="O209" t="s">
        <v>948</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25">
      <c r="B210" s="25">
        <v>157</v>
      </c>
      <c r="C210" t="s">
        <v>259</v>
      </c>
      <c r="D210">
        <f>VLOOKUP(B210,'Index Web'!A$3:L$234,2,FALSE)</f>
        <v>208</v>
      </c>
      <c r="E210" t="s">
        <v>943</v>
      </c>
      <c r="F210" t="str">
        <f>_xlfn.CONCAT("""",VLOOKUP(B210,'Index Web'!A$3:L$234,3,FALSE),"""")</f>
        <v>"Sube Dios entre aclamaciones"</v>
      </c>
      <c r="G210" t="s">
        <v>944</v>
      </c>
      <c r="H210" t="str">
        <f>_xlfn.CONCAT("""",VLOOKUP(B210,'Index Web'!A$3:L$234,4,FALSE),"""")</f>
        <v>"Salmo 47 (46)"</v>
      </c>
      <c r="I210" t="s">
        <v>945</v>
      </c>
      <c r="J210" t="str">
        <f>_xlfn.CONCAT("""",VLOOKUP(B210,'Index Web'!A$3:L$234,5,FALSE),"""")</f>
        <v>"Precatecumenado"</v>
      </c>
      <c r="K210" t="s">
        <v>946</v>
      </c>
      <c r="L210" t="str">
        <f>_xlfn.CONCAT("[",VLOOKUP(B210,'Index Web'!A$3:N$234,14,FALSE),"]")</f>
        <v>["Pascua","Pentecostés","Antiguo Testamento","Paz"]</v>
      </c>
      <c r="M210" t="s">
        <v>947</v>
      </c>
      <c r="N210" t="str">
        <f>_xlfn.CONCAT("""/resucito/src/index.html?canto=",VLOOKUP(B210,'Index Web'!A$3:N$234,13,FALSE),"""")</f>
        <v>"/resucito/src/index.html?canto=subediosentreaclamaciones"</v>
      </c>
      <c r="O210" t="s">
        <v>948</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25">
      <c r="B211" s="27">
        <v>220</v>
      </c>
      <c r="C211" t="s">
        <v>259</v>
      </c>
      <c r="D211">
        <f>VLOOKUP(B211,'Index Web'!A$3:L$234,2,FALSE)</f>
        <v>209</v>
      </c>
      <c r="E211" t="s">
        <v>943</v>
      </c>
      <c r="F211" t="str">
        <f>_xlfn.CONCAT("""",VLOOKUP(B211,'Index Web'!A$3:L$234,3,FALSE),"""")</f>
        <v>"Te deum"</v>
      </c>
      <c r="G211" t="s">
        <v>944</v>
      </c>
      <c r="H211" t="str">
        <f>_xlfn.CONCAT("""",VLOOKUP(B211,'Index Web'!A$3:L$234,4,FALSE),"""")</f>
        <v>"Himno"</v>
      </c>
      <c r="I211" t="s">
        <v>945</v>
      </c>
      <c r="J211" t="str">
        <f>_xlfn.CONCAT("""",VLOOKUP(B211,'Index Web'!A$3:L$234,5,FALSE),"""")</f>
        <v>"Liturgia"</v>
      </c>
      <c r="K211" t="s">
        <v>946</v>
      </c>
      <c r="L211" t="str">
        <f>_xlfn.CONCAT("[",VLOOKUP(B211,'Index Web'!A$3:N$234,14,FALSE),"]")</f>
        <v>[""]</v>
      </c>
      <c r="M211" t="s">
        <v>947</v>
      </c>
      <c r="N211" t="str">
        <f>_xlfn.CONCAT("""/resucito/src/index.html?canto=",VLOOKUP(B211,'Index Web'!A$3:N$234,13,FALSE),"""")</f>
        <v>"/resucito/src/index.html?canto=tedeum"</v>
      </c>
      <c r="O211" t="s">
        <v>948</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25">
      <c r="B212" s="25">
        <v>158</v>
      </c>
      <c r="C212" t="s">
        <v>259</v>
      </c>
      <c r="D212">
        <f>VLOOKUP(B212,'Index Web'!A$3:L$234,2,FALSE)</f>
        <v>210</v>
      </c>
      <c r="E212" t="s">
        <v>943</v>
      </c>
      <c r="F212" t="str">
        <f>_xlfn.CONCAT("""",VLOOKUP(B212,'Index Web'!A$3:L$234,3,FALSE),"""")</f>
        <v>"Te estoy llamando, Señor"</v>
      </c>
      <c r="G212" t="s">
        <v>944</v>
      </c>
      <c r="H212" t="str">
        <f>_xlfn.CONCAT("""",VLOOKUP(B212,'Index Web'!A$3:L$234,4,FALSE),"""")</f>
        <v>"Salmo 141 (140)"</v>
      </c>
      <c r="I212" t="s">
        <v>945</v>
      </c>
      <c r="J212" t="str">
        <f>_xlfn.CONCAT("""",VLOOKUP(B212,'Index Web'!A$3:L$234,5,FALSE),"""")</f>
        <v>"Precatecumenado"</v>
      </c>
      <c r="K212" t="s">
        <v>946</v>
      </c>
      <c r="L212" t="str">
        <f>_xlfn.CONCAT("[",VLOOKUP(B212,'Index Web'!A$3:N$234,14,FALSE),"]")</f>
        <v>["Cuaresma","Penitencial","Antiguo Testamento"]</v>
      </c>
      <c r="M212" t="s">
        <v>947</v>
      </c>
      <c r="N212" t="str">
        <f>_xlfn.CONCAT("""/resucito/src/index.html?canto=",VLOOKUP(B212,'Index Web'!A$3:N$234,13,FALSE),"""")</f>
        <v>"/resucito/src/index.html?canto=teestoyllamandosenor"</v>
      </c>
      <c r="O212" t="s">
        <v>948</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["Cuaresma","Penitencial","Antiguo Testamento"],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25">
      <c r="B213" s="26">
        <v>159</v>
      </c>
      <c r="C213" t="s">
        <v>259</v>
      </c>
      <c r="D213">
        <f>VLOOKUP(B213,'Index Web'!A$3:L$234,2,FALSE)</f>
        <v>211</v>
      </c>
      <c r="E213" t="s">
        <v>943</v>
      </c>
      <c r="F213" t="str">
        <f>_xlfn.CONCAT("""",VLOOKUP(B213,'Index Web'!A$3:L$234,3,FALSE),"""")</f>
        <v>"Te he manifestado mi pecado"</v>
      </c>
      <c r="G213" t="s">
        <v>944</v>
      </c>
      <c r="H213" t="str">
        <f>_xlfn.CONCAT("""",VLOOKUP(B213,'Index Web'!A$3:L$234,4,FALSE),"""")</f>
        <v>"Salmo 32 (31)"</v>
      </c>
      <c r="I213" t="s">
        <v>945</v>
      </c>
      <c r="J213" t="str">
        <f>_xlfn.CONCAT("""",VLOOKUP(B213,'Index Web'!A$3:L$234,5,FALSE),"""")</f>
        <v>"Precatecumenado"</v>
      </c>
      <c r="K213" t="s">
        <v>946</v>
      </c>
      <c r="L213" t="str">
        <f>_xlfn.CONCAT("[",VLOOKUP(B213,'Index Web'!A$3:N$234,14,FALSE),"]")</f>
        <v>["Cuaresma","Penitencial","Antiguo Testamento"]</v>
      </c>
      <c r="M213" t="s">
        <v>947</v>
      </c>
      <c r="N213" t="str">
        <f>_xlfn.CONCAT("""/resucito/src/index.html?canto=",VLOOKUP(B213,'Index Web'!A$3:N$234,13,FALSE),"""")</f>
        <v>"/resucito/src/index.html?canto=tehemanifestadomipecado"</v>
      </c>
      <c r="O213" t="s">
        <v>948</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["Cuaresma","Penitencial","Antiguo Testamento"],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25">
      <c r="B214" s="31">
        <v>236</v>
      </c>
      <c r="C214" t="s">
        <v>259</v>
      </c>
      <c r="D214">
        <f>VLOOKUP(B214,'Index Web'!A$3:L$234,2,FALSE)</f>
        <v>212</v>
      </c>
      <c r="E214" t="s">
        <v>943</v>
      </c>
      <c r="F214" t="str">
        <f>_xlfn.CONCAT("""",VLOOKUP(B214,'Index Web'!A$3:L$234,3,FALSE),"""")</f>
        <v>"Tú eres mi esperanza, Señor"</v>
      </c>
      <c r="G214" t="s">
        <v>944</v>
      </c>
      <c r="H214" t="str">
        <f>_xlfn.CONCAT("""",VLOOKUP(B214,'Index Web'!A$3:L$234,4,FALSE),"""")</f>
        <v>"Oda XXIX de Salomón"</v>
      </c>
      <c r="I214" t="s">
        <v>945</v>
      </c>
      <c r="J214" t="str">
        <f>_xlfn.CONCAT("""",VLOOKUP(B214,'Index Web'!A$3:L$234,5,FALSE),"""")</f>
        <v>"Catecumenado"</v>
      </c>
      <c r="K214" t="s">
        <v>946</v>
      </c>
      <c r="L214" t="str">
        <f>_xlfn.CONCAT("[",VLOOKUP(B214,'Index Web'!A$3:N$234,14,FALSE),"]")</f>
        <v>["Adviento","Navidad","Cuaresma","Antiguo Testamento"]</v>
      </c>
      <c r="M214" t="s">
        <v>947</v>
      </c>
      <c r="N214" t="str">
        <f>_xlfn.CONCAT("""/resucito/src/index.html?canto=",VLOOKUP(B214,'Index Web'!A$3:N$234,13,FALSE),"""")</f>
        <v>"/resucito/src/index.html?canto=tueresmiesperanzasenor"</v>
      </c>
      <c r="O214" t="s">
        <v>948</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25">
      <c r="B215" s="26">
        <v>160</v>
      </c>
      <c r="C215" t="s">
        <v>259</v>
      </c>
      <c r="D215">
        <f>VLOOKUP(B215,'Index Web'!A$3:L$234,2,FALSE)</f>
        <v>213</v>
      </c>
      <c r="E215" t="s">
        <v>943</v>
      </c>
      <c r="F215" t="str">
        <f>_xlfn.CONCAT("""",VLOOKUP(B215,'Index Web'!A$3:L$234,3,FALSE),"""")</f>
        <v>"Tú has cubierto de vergüenza la muerte"</v>
      </c>
      <c r="G215" t="s">
        <v>944</v>
      </c>
      <c r="H215" t="str">
        <f>_xlfn.CONCAT("""",VLOOKUP(B215,'Index Web'!A$3:L$234,4,FALSE),"""")</f>
        <v>"Homilía Pascual (Melltón de Sardes)"</v>
      </c>
      <c r="I215" t="s">
        <v>945</v>
      </c>
      <c r="J215" t="str">
        <f>_xlfn.CONCAT("""",VLOOKUP(B215,'Index Web'!A$3:L$234,5,FALSE),"""")</f>
        <v>"Precatecumenado"</v>
      </c>
      <c r="K215" t="s">
        <v>946</v>
      </c>
      <c r="L215" t="str">
        <f>_xlfn.CONCAT("[",VLOOKUP(B215,'Index Web'!A$3:N$234,14,FALSE),"]")</f>
        <v>["Vírgen María","Pascua","Pentecostés","Fracción Del Pan"]</v>
      </c>
      <c r="M215" t="s">
        <v>947</v>
      </c>
      <c r="N215" t="str">
        <f>_xlfn.CONCAT("""/resucito/src/index.html?canto=",VLOOKUP(B215,'Index Web'!A$3:N$234,13,FALSE),"""")</f>
        <v>"/resucito/src/index.html?canto=tuhascubiertodevergüenzalamuerte"</v>
      </c>
      <c r="O215" t="s">
        <v>948</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25">
      <c r="B216" s="25">
        <v>161</v>
      </c>
      <c r="C216" t="s">
        <v>259</v>
      </c>
      <c r="D216">
        <f>VLOOKUP(B216,'Index Web'!A$3:L$234,2,FALSE)</f>
        <v>214</v>
      </c>
      <c r="E216" t="s">
        <v>943</v>
      </c>
      <c r="F216" t="str">
        <f>_xlfn.CONCAT("""",VLOOKUP(B216,'Index Web'!A$3:L$234,3,FALSE),"""")</f>
        <v>"Tú que eres fiel"</v>
      </c>
      <c r="G216" t="s">
        <v>944</v>
      </c>
      <c r="H216" t="str">
        <f>_xlfn.CONCAT("""",VLOOKUP(B216,'Index Web'!A$3:L$234,4,FALSE),"""")</f>
        <v>"Salmo 143 (142)"</v>
      </c>
      <c r="I216" t="s">
        <v>945</v>
      </c>
      <c r="J216" t="str">
        <f>_xlfn.CONCAT("""",VLOOKUP(B216,'Index Web'!A$3:L$234,5,FALSE),"""")</f>
        <v>"Precatecumenado"</v>
      </c>
      <c r="K216" t="s">
        <v>946</v>
      </c>
      <c r="L216" t="str">
        <f>_xlfn.CONCAT("[",VLOOKUP(B216,'Index Web'!A$3:N$234,14,FALSE),"]")</f>
        <v>["Cuaresma","Penitencial","Entrada","Antiguo Testamento"]</v>
      </c>
      <c r="M216" t="s">
        <v>947</v>
      </c>
      <c r="N216" t="str">
        <f>_xlfn.CONCAT("""/resucito/src/index.html?canto=",VLOOKUP(B216,'Index Web'!A$3:N$234,13,FALSE),"""")</f>
        <v>"/resucito/src/index.html?canto=tuqueeresfiel"</v>
      </c>
      <c r="O216" t="s">
        <v>948</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["Cuaresma","Penitencial","Entrada","Antiguo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25">
      <c r="B217" s="26">
        <v>162</v>
      </c>
      <c r="C217" t="s">
        <v>259</v>
      </c>
      <c r="D217">
        <f>VLOOKUP(B217,'Index Web'!A$3:L$234,2,FALSE)</f>
        <v>215</v>
      </c>
      <c r="E217" t="s">
        <v>943</v>
      </c>
      <c r="F217" t="str">
        <f>_xlfn.CONCAT("""",VLOOKUP(B217,'Index Web'!A$3:L$234,3,FALSE),"""")</f>
        <v>"Un retoño brota del tronco de Jesé"</v>
      </c>
      <c r="G217" t="s">
        <v>944</v>
      </c>
      <c r="H217" t="str">
        <f>_xlfn.CONCAT("""",VLOOKUP(B217,'Index Web'!A$3:L$234,4,FALSE),"""")</f>
        <v>"Isaías 11,1-11"</v>
      </c>
      <c r="I217" t="s">
        <v>945</v>
      </c>
      <c r="J217" t="str">
        <f>_xlfn.CONCAT("""",VLOOKUP(B217,'Index Web'!A$3:L$234,5,FALSE),"""")</f>
        <v>"Precatecumenado"</v>
      </c>
      <c r="K217" t="s">
        <v>946</v>
      </c>
      <c r="L217" t="str">
        <f>_xlfn.CONCAT("[",VLOOKUP(B217,'Index Web'!A$3:N$234,14,FALSE),"]")</f>
        <v>["Adviento","Navidad","Pascua","Pentecostés","Comunión","Antiguo Testamento"]</v>
      </c>
      <c r="M217" t="s">
        <v>947</v>
      </c>
      <c r="N217" t="str">
        <f>_xlfn.CONCAT("""/resucito/src/index.html?canto=",VLOOKUP(B217,'Index Web'!A$3:N$234,13,FALSE),"""")</f>
        <v>"/resucito/src/index.html?canto=unretonobrotadeltroncodejese"</v>
      </c>
      <c r="O217" t="s">
        <v>948</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25">
      <c r="B218" s="25">
        <v>163</v>
      </c>
      <c r="C218" t="s">
        <v>259</v>
      </c>
      <c r="D218">
        <f>VLOOKUP(B218,'Index Web'!A$3:L$234,2,FALSE)</f>
        <v>216</v>
      </c>
      <c r="E218" t="s">
        <v>943</v>
      </c>
      <c r="F218" t="str">
        <f>_xlfn.CONCAT("""",VLOOKUP(B218,'Index Web'!A$3:L$234,3,FALSE),"""")</f>
        <v>"Una gran señal"</v>
      </c>
      <c r="G218" t="s">
        <v>944</v>
      </c>
      <c r="H218" t="str">
        <f>_xlfn.CONCAT("""",VLOOKUP(B218,'Index Web'!A$3:L$234,4,FALSE),"""")</f>
        <v>"Apocalipsis 12"</v>
      </c>
      <c r="I218" t="s">
        <v>945</v>
      </c>
      <c r="J218" t="str">
        <f>_xlfn.CONCAT("""",VLOOKUP(B218,'Index Web'!A$3:L$234,5,FALSE),"""")</f>
        <v>"Precatecumenado"</v>
      </c>
      <c r="K218" t="s">
        <v>946</v>
      </c>
      <c r="L218" t="str">
        <f>_xlfn.CONCAT("[",VLOOKUP(B218,'Index Web'!A$3:N$234,14,FALSE),"]")</f>
        <v>["Vírgen María","Adviento","Navidad","Pascua","Pentecostés","Final","Nuevo Testamento"]</v>
      </c>
      <c r="M218" t="s">
        <v>947</v>
      </c>
      <c r="N218" t="str">
        <f>_xlfn.CONCAT("""/resucito/src/index.html?canto=",VLOOKUP(B218,'Index Web'!A$3:N$234,13,FALSE),"""")</f>
        <v>"/resucito/src/index.html?canto=unagransenal"</v>
      </c>
      <c r="O218" t="s">
        <v>948</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25">
      <c r="B219" s="26">
        <v>164</v>
      </c>
      <c r="C219" t="s">
        <v>259</v>
      </c>
      <c r="D219">
        <f>VLOOKUP(B219,'Index Web'!A$3:L$234,2,FALSE)</f>
        <v>217</v>
      </c>
      <c r="E219" t="s">
        <v>943</v>
      </c>
      <c r="F219" t="str">
        <f>_xlfn.CONCAT("""",VLOOKUP(B219,'Index Web'!A$3:L$234,3,FALSE),"""")</f>
        <v>"Urí, urí, urá"</v>
      </c>
      <c r="G219" t="s">
        <v>944</v>
      </c>
      <c r="H219" t="str">
        <f>_xlfn.CONCAT("""",VLOOKUP(B219,'Index Web'!A$3:L$234,4,FALSE),"""")</f>
        <v>"Villancico (Kiko Argüello)"</v>
      </c>
      <c r="I219" t="s">
        <v>945</v>
      </c>
      <c r="J219" t="str">
        <f>_xlfn.CONCAT("""",VLOOKUP(B219,'Index Web'!A$3:L$234,5,FALSE),"""")</f>
        <v>"Precatecumenado"</v>
      </c>
      <c r="K219" t="s">
        <v>946</v>
      </c>
      <c r="L219" t="str">
        <f>_xlfn.CONCAT("[",VLOOKUP(B219,'Index Web'!A$3:N$234,14,FALSE),"]")</f>
        <v>["Adviento","Navidad","Niños"]</v>
      </c>
      <c r="M219" t="s">
        <v>947</v>
      </c>
      <c r="N219" t="str">
        <f>_xlfn.CONCAT("""/resucito/src/index.html?canto=",VLOOKUP(B219,'Index Web'!A$3:N$234,13,FALSE),"""")</f>
        <v>"/resucito/src/index.html?canto=uriuriura"</v>
      </c>
      <c r="O219" t="s">
        <v>948</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25">
      <c r="B220" s="25">
        <v>165</v>
      </c>
      <c r="C220" t="s">
        <v>259</v>
      </c>
      <c r="D220">
        <f>VLOOKUP(B220,'Index Web'!A$3:L$234,2,FALSE)</f>
        <v>218</v>
      </c>
      <c r="E220" t="s">
        <v>943</v>
      </c>
      <c r="F220" t="str">
        <f>_xlfn.CONCAT("""",VLOOKUP(B220,'Index Web'!A$3:L$234,3,FALSE),"""")</f>
        <v>"Vamos ya, pastores"</v>
      </c>
      <c r="G220" t="s">
        <v>944</v>
      </c>
      <c r="H220" t="str">
        <f>_xlfn.CONCAT("""",VLOOKUP(B220,'Index Web'!A$3:L$234,4,FALSE),"""")</f>
        <v>"Villancico (Kiko Argüello)"</v>
      </c>
      <c r="I220" t="s">
        <v>945</v>
      </c>
      <c r="J220" t="str">
        <f>_xlfn.CONCAT("""",VLOOKUP(B220,'Index Web'!A$3:L$234,5,FALSE),"""")</f>
        <v>"Precatecumenado"</v>
      </c>
      <c r="K220" t="s">
        <v>946</v>
      </c>
      <c r="L220" t="str">
        <f>_xlfn.CONCAT("[",VLOOKUP(B220,'Index Web'!A$3:N$234,14,FALSE),"]")</f>
        <v>["Adviento","Navidad","Niños"]</v>
      </c>
      <c r="M220" t="s">
        <v>947</v>
      </c>
      <c r="N220" t="str">
        <f>_xlfn.CONCAT("""/resucito/src/index.html?canto=",VLOOKUP(B220,'Index Web'!A$3:N$234,13,FALSE),"""")</f>
        <v>"/resucito/src/index.html?canto=vamosyapastores"</v>
      </c>
      <c r="O220" t="s">
        <v>948</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25">
      <c r="B221" s="26">
        <v>166</v>
      </c>
      <c r="C221" t="s">
        <v>259</v>
      </c>
      <c r="D221">
        <f>VLOOKUP(B221,'Index Web'!A$3:L$234,2,FALSE)</f>
        <v>219</v>
      </c>
      <c r="E221" t="s">
        <v>943</v>
      </c>
      <c r="F221" t="str">
        <f>_xlfn.CONCAT("""",VLOOKUP(B221,'Index Web'!A$3:L$234,3,FALSE),"""")</f>
        <v>"Ven del Líbano"</v>
      </c>
      <c r="G221" t="s">
        <v>944</v>
      </c>
      <c r="H221" t="str">
        <f>_xlfn.CONCAT("""",VLOOKUP(B221,'Index Web'!A$3:L$234,4,FALSE),"""")</f>
        <v>"Cantar de los cantares 4,8ss"</v>
      </c>
      <c r="I221" t="s">
        <v>945</v>
      </c>
      <c r="J221" t="str">
        <f>_xlfn.CONCAT("""",VLOOKUP(B221,'Index Web'!A$3:L$234,5,FALSE),"""")</f>
        <v>"Precatecumenado"</v>
      </c>
      <c r="K221" t="s">
        <v>946</v>
      </c>
      <c r="L221" t="str">
        <f>_xlfn.CONCAT("[",VLOOKUP(B221,'Index Web'!A$3:N$234,14,FALSE),"]")</f>
        <v>["Pascua","Pentecostés","Entrada","Comunión","Antiguo Testamento"]</v>
      </c>
      <c r="M221" t="s">
        <v>947</v>
      </c>
      <c r="N221" t="str">
        <f>_xlfn.CONCAT("""/resucito/src/index.html?canto=",VLOOKUP(B221,'Index Web'!A$3:N$234,13,FALSE),"""")</f>
        <v>"/resucito/src/index.html?canto=vendellibano"</v>
      </c>
      <c r="O221" t="s">
        <v>948</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25">
      <c r="B222" s="25">
        <v>167</v>
      </c>
      <c r="C222" t="s">
        <v>259</v>
      </c>
      <c r="D222">
        <f>VLOOKUP(B222,'Index Web'!A$3:L$234,2,FALSE)</f>
        <v>220</v>
      </c>
      <c r="E222" t="s">
        <v>943</v>
      </c>
      <c r="F222" t="str">
        <f>_xlfn.CONCAT("""",VLOOKUP(B222,'Index Web'!A$3:L$234,3,FALSE),"""")</f>
        <v>"Ven, Espíritu Santo"</v>
      </c>
      <c r="G222" t="s">
        <v>944</v>
      </c>
      <c r="H222" t="str">
        <f>_xlfn.CONCAT("""",VLOOKUP(B222,'Index Web'!A$3:L$234,4,FALSE),"""")</f>
        <v>"Secuencia de Pentecostés - Himno latin. «Veni, Sancte Spiritus»"</v>
      </c>
      <c r="I222" t="s">
        <v>945</v>
      </c>
      <c r="J222" t="str">
        <f>_xlfn.CONCAT("""",VLOOKUP(B222,'Index Web'!A$3:L$234,5,FALSE),"""")</f>
        <v>"Precatecumenado"</v>
      </c>
      <c r="K222" t="s">
        <v>946</v>
      </c>
      <c r="L222" t="str">
        <f>_xlfn.CONCAT("[",VLOOKUP(B222,'Index Web'!A$3:N$234,14,FALSE),"]")</f>
        <v>["Pascua","Pentecostés"]</v>
      </c>
      <c r="M222" t="s">
        <v>947</v>
      </c>
      <c r="N222" t="str">
        <f>_xlfn.CONCAT("""/resucito/src/index.html?canto=",VLOOKUP(B222,'Index Web'!A$3:N$234,13,FALSE),"""")</f>
        <v>"/resucito/src/index.html?canto=venespiritusanto"</v>
      </c>
      <c r="O222" t="s">
        <v>948</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25">
      <c r="B223" s="26">
        <v>168</v>
      </c>
      <c r="C223" t="s">
        <v>259</v>
      </c>
      <c r="D223">
        <f>VLOOKUP(B223,'Index Web'!A$3:L$234,2,FALSE)</f>
        <v>221</v>
      </c>
      <c r="E223" t="s">
        <v>943</v>
      </c>
      <c r="F223" t="str">
        <f>_xlfn.CONCAT("""",VLOOKUP(B223,'Index Web'!A$3:L$234,3,FALSE),"""")</f>
        <v>"Ven, Hijo del Hombre"</v>
      </c>
      <c r="G223" t="s">
        <v>944</v>
      </c>
      <c r="H223" t="str">
        <f>_xlfn.CONCAT("""",VLOOKUP(B223,'Index Web'!A$3:L$234,4,FALSE),"""")</f>
        <v>"Apocalipsis 21,17ss"</v>
      </c>
      <c r="I223" t="s">
        <v>945</v>
      </c>
      <c r="J223" t="str">
        <f>_xlfn.CONCAT("""",VLOOKUP(B223,'Index Web'!A$3:L$234,5,FALSE),"""")</f>
        <v>"Precatecumenado"</v>
      </c>
      <c r="K223" t="s">
        <v>946</v>
      </c>
      <c r="L223" t="str">
        <f>_xlfn.CONCAT("[",VLOOKUP(B223,'Index Web'!A$3:N$234,14,FALSE),"]")</f>
        <v>["Adviento","Navidad","Nuevo Testamento"]</v>
      </c>
      <c r="M223" t="s">
        <v>947</v>
      </c>
      <c r="N223" t="str">
        <f>_xlfn.CONCAT("""/resucito/src/index.html?canto=",VLOOKUP(B223,'Index Web'!A$3:N$234,13,FALSE),"""")</f>
        <v>"/resucito/src/index.html?canto=venhijodelhombre"</v>
      </c>
      <c r="O223" t="s">
        <v>948</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25">
      <c r="B224" s="25">
        <v>169</v>
      </c>
      <c r="C224" t="s">
        <v>259</v>
      </c>
      <c r="D224">
        <f>VLOOKUP(B224,'Index Web'!A$3:L$234,2,FALSE)</f>
        <v>222</v>
      </c>
      <c r="E224" t="s">
        <v>943</v>
      </c>
      <c r="F224" t="str">
        <f>_xlfn.CONCAT("""",VLOOKUP(B224,'Index Web'!A$3:L$234,3,FALSE),"""")</f>
        <v>"Veni creator"</v>
      </c>
      <c r="G224" t="s">
        <v>944</v>
      </c>
      <c r="H224" t="str">
        <f>_xlfn.CONCAT("""",VLOOKUP(B224,'Index Web'!A$3:L$234,4,FALSE),"""")</f>
        <v>"Himno latin"</v>
      </c>
      <c r="I224" t="s">
        <v>945</v>
      </c>
      <c r="J224" t="str">
        <f>_xlfn.CONCAT("""",VLOOKUP(B224,'Index Web'!A$3:L$234,5,FALSE),"""")</f>
        <v>"Precatecumenado"</v>
      </c>
      <c r="K224" t="s">
        <v>946</v>
      </c>
      <c r="L224" t="str">
        <f>_xlfn.CONCAT("[",VLOOKUP(B224,'Index Web'!A$3:N$234,14,FALSE),"]")</f>
        <v>["Pascua","Pentecostés"]</v>
      </c>
      <c r="M224" t="s">
        <v>947</v>
      </c>
      <c r="N224" t="str">
        <f>_xlfn.CONCAT("""/resucito/src/index.html?canto=",VLOOKUP(B224,'Index Web'!A$3:N$234,13,FALSE),"""")</f>
        <v>"/resucito/src/index.html?canto=venicreator"</v>
      </c>
      <c r="O224" t="s">
        <v>948</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25">
      <c r="B225" s="26">
        <v>170</v>
      </c>
      <c r="C225" t="s">
        <v>259</v>
      </c>
      <c r="D225">
        <f>VLOOKUP(B225,'Index Web'!A$3:L$234,2,FALSE)</f>
        <v>223</v>
      </c>
      <c r="E225" t="s">
        <v>943</v>
      </c>
      <c r="F225" t="str">
        <f>_xlfn.CONCAT("""",VLOOKUP(B225,'Index Web'!A$3:L$234,3,FALSE),"""")</f>
        <v>"Viene el Señor"</v>
      </c>
      <c r="G225" t="s">
        <v>944</v>
      </c>
      <c r="H225" t="str">
        <f>_xlfn.CONCAT("""",VLOOKUP(B225,'Index Web'!A$3:L$234,4,FALSE),"""")</f>
        <v>"Salmo 93 (92) - Apocalipsis 1,5-7"</v>
      </c>
      <c r="I225" t="s">
        <v>945</v>
      </c>
      <c r="J225" t="str">
        <f>_xlfn.CONCAT("""",VLOOKUP(B225,'Index Web'!A$3:L$234,5,FALSE),"""")</f>
        <v>"Precatecumenado"</v>
      </c>
      <c r="K225" t="s">
        <v>946</v>
      </c>
      <c r="L225" t="str">
        <f>_xlfn.CONCAT("[",VLOOKUP(B225,'Index Web'!A$3:N$234,14,FALSE),"]")</f>
        <v>["Adviento","Navidad","Nuevo Testamento","Antiguo Testamento"]</v>
      </c>
      <c r="M225" t="s">
        <v>947</v>
      </c>
      <c r="N225" t="str">
        <f>_xlfn.CONCAT("""/resucito/src/index.html?canto=",VLOOKUP(B225,'Index Web'!A$3:N$234,13,FALSE),"""")</f>
        <v>"/resucito/src/index.html?canto=vieneelsenor"</v>
      </c>
      <c r="O225" t="s">
        <v>948</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25">
      <c r="B226" s="25">
        <v>171</v>
      </c>
      <c r="C226" t="s">
        <v>259</v>
      </c>
      <c r="D226">
        <f>VLOOKUP(B226,'Index Web'!A$3:L$234,2,FALSE)</f>
        <v>224</v>
      </c>
      <c r="E226" t="s">
        <v>943</v>
      </c>
      <c r="F226" t="str">
        <f>_xlfn.CONCAT("""",VLOOKUP(B226,'Index Web'!A$3:L$234,3,FALSE),"""")</f>
        <v>"Virgen de la maravilla"</v>
      </c>
      <c r="G226" t="s">
        <v>944</v>
      </c>
      <c r="H226" t="str">
        <f>_xlfn.CONCAT("""",VLOOKUP(B226,'Index Web'!A$3:L$234,4,FALSE),"""")</f>
        <v>"(Dante Allghlerl)"</v>
      </c>
      <c r="I226" t="s">
        <v>945</v>
      </c>
      <c r="J226" t="str">
        <f>_xlfn.CONCAT("""",VLOOKUP(B226,'Index Web'!A$3:L$234,5,FALSE),"""")</f>
        <v>"Precatecumenado"</v>
      </c>
      <c r="K226" t="s">
        <v>946</v>
      </c>
      <c r="L226" t="str">
        <f>_xlfn.CONCAT("[",VLOOKUP(B226,'Index Web'!A$3:N$234,14,FALSE),"]")</f>
        <v>["Vírgen María","Adviento","Navidad"]</v>
      </c>
      <c r="M226" t="s">
        <v>947</v>
      </c>
      <c r="N226" t="str">
        <f>_xlfn.CONCAT("""/resucito/src/index.html?canto=",VLOOKUP(B226,'Index Web'!A$3:N$234,13,FALSE),"""")</f>
        <v>"/resucito/src/index.html?canto=virgendelamaravilla"</v>
      </c>
      <c r="O226" t="s">
        <v>948</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25">
      <c r="B227" s="26">
        <v>172</v>
      </c>
      <c r="C227" t="s">
        <v>259</v>
      </c>
      <c r="D227">
        <f>VLOOKUP(B227,'Index Web'!A$3:L$234,2,FALSE)</f>
        <v>225</v>
      </c>
      <c r="E227" t="s">
        <v>943</v>
      </c>
      <c r="F227" t="str">
        <f>_xlfn.CONCAT("""",VLOOKUP(B227,'Index Web'!A$3:L$234,3,FALSE),"""")</f>
        <v>"Vivid alegres"</v>
      </c>
      <c r="G227" t="s">
        <v>944</v>
      </c>
      <c r="H227" t="str">
        <f>_xlfn.CONCAT("""",VLOOKUP(B227,'Index Web'!A$3:L$234,4,FALSE),"""")</f>
        <v>"Filipenses 4,4ss"</v>
      </c>
      <c r="I227" t="s">
        <v>945</v>
      </c>
      <c r="J227" t="str">
        <f>_xlfn.CONCAT("""",VLOOKUP(B227,'Index Web'!A$3:L$234,5,FALSE),"""")</f>
        <v>"Precatecumenado"</v>
      </c>
      <c r="K227" t="s">
        <v>946</v>
      </c>
      <c r="L227" t="str">
        <f>_xlfn.CONCAT("[",VLOOKUP(B227,'Index Web'!A$3:N$234,14,FALSE),"]")</f>
        <v>["Adviento","Navidad","Nuevo Testamento"]</v>
      </c>
      <c r="M227" t="s">
        <v>947</v>
      </c>
      <c r="N227" t="str">
        <f>_xlfn.CONCAT("""/resucito/src/index.html?canto=",VLOOKUP(B227,'Index Web'!A$3:N$234,13,FALSE),"""")</f>
        <v>"/resucito/src/index.html?canto=vividalegres"</v>
      </c>
      <c r="O227" t="s">
        <v>948</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25">
      <c r="B228" s="25">
        <v>173</v>
      </c>
      <c r="C228" t="s">
        <v>259</v>
      </c>
      <c r="D228">
        <f>VLOOKUP(B228,'Index Web'!A$3:L$234,2,FALSE)</f>
        <v>226</v>
      </c>
      <c r="E228" t="s">
        <v>943</v>
      </c>
      <c r="F228" t="str">
        <f>_xlfn.CONCAT("""",VLOOKUP(B228,'Index Web'!A$3:L$234,3,FALSE),"""")</f>
        <v>"Vosotros sois la luz del mundo"</v>
      </c>
      <c r="G228" t="s">
        <v>944</v>
      </c>
      <c r="H228" t="str">
        <f>_xlfn.CONCAT("""",VLOOKUP(B228,'Index Web'!A$3:L$234,4,FALSE),"""")</f>
        <v>"Mateo 5,14ss "</v>
      </c>
      <c r="I228" t="s">
        <v>945</v>
      </c>
      <c r="J228" t="str">
        <f>_xlfn.CONCAT("""",VLOOKUP(B228,'Index Web'!A$3:L$234,5,FALSE),"""")</f>
        <v>"Precatecumenado"</v>
      </c>
      <c r="K228" t="s">
        <v>946</v>
      </c>
      <c r="L228" t="str">
        <f>_xlfn.CONCAT("[",VLOOKUP(B228,'Index Web'!A$3:N$234,14,FALSE),"]")</f>
        <v>["Nuevo Testamento"]</v>
      </c>
      <c r="M228" t="s">
        <v>947</v>
      </c>
      <c r="N228" t="str">
        <f>_xlfn.CONCAT("""/resucito/src/index.html?canto=",VLOOKUP(B228,'Index Web'!A$3:N$234,13,FALSE),"""")</f>
        <v>"/resucito/src/index.html?canto=vosotrossoislaluzdelmundo"</v>
      </c>
      <c r="O228" t="s">
        <v>948</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25">
      <c r="B229" s="26">
        <v>174</v>
      </c>
      <c r="C229" t="s">
        <v>259</v>
      </c>
      <c r="D229">
        <f>VLOOKUP(B229,'Index Web'!A$3:L$234,2,FALSE)</f>
        <v>227</v>
      </c>
      <c r="E229" t="s">
        <v>943</v>
      </c>
      <c r="F229" t="str">
        <f>_xlfn.CONCAT("""",VLOOKUP(B229,'Index Web'!A$3:L$234,3,FALSE),"""")</f>
        <v>"Ya viene mi Dios"</v>
      </c>
      <c r="G229" t="s">
        <v>944</v>
      </c>
      <c r="H229" t="str">
        <f>_xlfn.CONCAT("""",VLOOKUP(B229,'Index Web'!A$3:L$234,4,FALSE),"""")</f>
        <v>"Villancico (Kiko Argüello)"</v>
      </c>
      <c r="I229" t="s">
        <v>945</v>
      </c>
      <c r="J229" t="str">
        <f>_xlfn.CONCAT("""",VLOOKUP(B229,'Index Web'!A$3:L$234,5,FALSE),"""")</f>
        <v>"Precatecumenado"</v>
      </c>
      <c r="K229" t="s">
        <v>946</v>
      </c>
      <c r="L229" t="str">
        <f>_xlfn.CONCAT("[",VLOOKUP(B229,'Index Web'!A$3:N$234,14,FALSE),"]")</f>
        <v>["Adviento","Navidad","Niños"]</v>
      </c>
      <c r="M229" t="s">
        <v>947</v>
      </c>
      <c r="N229" t="str">
        <f>_xlfn.CONCAT("""/resucito/src/index.html?canto=",VLOOKUP(B229,'Index Web'!A$3:N$234,13,FALSE),"""")</f>
        <v>"/resucito/src/index.html?canto=yavienemidios"</v>
      </c>
      <c r="O229" t="s">
        <v>948</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25">
      <c r="B230" s="25">
        <v>175</v>
      </c>
      <c r="C230" t="s">
        <v>259</v>
      </c>
      <c r="D230">
        <f>VLOOKUP(B230,'Index Web'!A$3:L$234,2,FALSE)</f>
        <v>228</v>
      </c>
      <c r="E230" t="s">
        <v>943</v>
      </c>
      <c r="F230" t="str">
        <f>_xlfn.CONCAT("""",VLOOKUP(B230,'Index Web'!A$3:L$234,3,FALSE),"""")</f>
        <v>"Yahveh, tú eres mi Dios"</v>
      </c>
      <c r="G230" t="s">
        <v>944</v>
      </c>
      <c r="H230" t="str">
        <f>_xlfn.CONCAT("""",VLOOKUP(B230,'Index Web'!A$3:L$234,4,FALSE),"""")</f>
        <v>"Isaías 25,1-8"</v>
      </c>
      <c r="I230" t="s">
        <v>945</v>
      </c>
      <c r="J230" t="str">
        <f>_xlfn.CONCAT("""",VLOOKUP(B230,'Index Web'!A$3:L$234,5,FALSE),"""")</f>
        <v>"Precatecumenado"</v>
      </c>
      <c r="K230" t="s">
        <v>946</v>
      </c>
      <c r="L230" t="str">
        <f>_xlfn.CONCAT("[",VLOOKUP(B230,'Index Web'!A$3:N$234,14,FALSE),"]")</f>
        <v>["Cuaresma","Penitencial","Antiguo Testamento"]</v>
      </c>
      <c r="M230" t="s">
        <v>947</v>
      </c>
      <c r="N230" t="str">
        <f>_xlfn.CONCAT("""/resucito/src/index.html?canto=",VLOOKUP(B230,'Index Web'!A$3:N$234,13,FALSE),"""")</f>
        <v>"/resucito/src/index.html?canto=yahvehtueresmidios"</v>
      </c>
      <c r="O230" t="s">
        <v>948</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["Cuaresma","Penitencial","Antiguo Testamento"], url: "/resucito/src/index.html?canto=yahvehtueresmidios",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25">
      <c r="B231" s="26">
        <v>176</v>
      </c>
      <c r="C231" t="s">
        <v>259</v>
      </c>
      <c r="D231">
        <f>VLOOKUP(B231,'Index Web'!A$3:L$234,2,FALSE)</f>
        <v>229</v>
      </c>
      <c r="E231" t="s">
        <v>943</v>
      </c>
      <c r="F231" t="str">
        <f>_xlfn.CONCAT("""",VLOOKUP(B231,'Index Web'!A$3:L$234,3,FALSE),"""")</f>
        <v>"Yo te amo, Señor"</v>
      </c>
      <c r="G231" t="s">
        <v>944</v>
      </c>
      <c r="H231" t="str">
        <f>_xlfn.CONCAT("""",VLOOKUP(B231,'Index Web'!A$3:L$234,4,FALSE),"""")</f>
        <v>"Salmo 18 (17)"</v>
      </c>
      <c r="I231" t="s">
        <v>945</v>
      </c>
      <c r="J231" t="str">
        <f>_xlfn.CONCAT("""",VLOOKUP(B231,'Index Web'!A$3:L$234,5,FALSE),"""")</f>
        <v>"Precatecumenado"</v>
      </c>
      <c r="K231" t="s">
        <v>946</v>
      </c>
      <c r="L231" t="str">
        <f>_xlfn.CONCAT("[",VLOOKUP(B231,'Index Web'!A$3:N$234,14,FALSE),"]")</f>
        <v>["Entrada","Antiguo Testamento"]</v>
      </c>
      <c r="M231" t="s">
        <v>947</v>
      </c>
      <c r="N231" t="str">
        <f>_xlfn.CONCAT("""/resucito/src/index.html?canto=",VLOOKUP(B231,'Index Web'!A$3:N$234,13,FALSE),"""")</f>
        <v>"/resucito/src/index.html?canto=yoteamosenor"</v>
      </c>
      <c r="O231" t="s">
        <v>948</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25">
      <c r="B232" s="25">
        <v>177</v>
      </c>
      <c r="C232" t="s">
        <v>259</v>
      </c>
      <c r="D232">
        <f>VLOOKUP(B232,'Index Web'!A$3:L$234,2,FALSE)</f>
        <v>230</v>
      </c>
      <c r="E232" t="s">
        <v>943</v>
      </c>
      <c r="F232" t="str">
        <f>_xlfn.CONCAT("""",VLOOKUP(B232,'Index Web'!A$3:L$234,3,FALSE),"""")</f>
        <v>"Yo vengo a reunir"</v>
      </c>
      <c r="G232" t="s">
        <v>944</v>
      </c>
      <c r="H232" t="str">
        <f>_xlfn.CONCAT("""",VLOOKUP(B232,'Index Web'!A$3:L$234,4,FALSE),"""")</f>
        <v>"Isaías 66,18-21"</v>
      </c>
      <c r="I232" t="s">
        <v>945</v>
      </c>
      <c r="J232" t="str">
        <f>_xlfn.CONCAT("""",VLOOKUP(B232,'Index Web'!A$3:L$234,5,FALSE),"""")</f>
        <v>"Precatecumenado"</v>
      </c>
      <c r="K232" t="s">
        <v>946</v>
      </c>
      <c r="L232" t="str">
        <f>_xlfn.CONCAT("[",VLOOKUP(B232,'Index Web'!A$3:N$234,14,FALSE),"]")</f>
        <v>["Entrada","Final","Antiguo Testamento"]</v>
      </c>
      <c r="M232" t="s">
        <v>947</v>
      </c>
      <c r="N232" t="str">
        <f>_xlfn.CONCAT("""/resucito/src/index.html?canto=",VLOOKUP(B232,'Index Web'!A$3:N$234,13,FALSE),"""")</f>
        <v>"/resucito/src/index.html?canto=yovengoareunir"</v>
      </c>
      <c r="O232" t="s">
        <v>948</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75" thickBot="1" x14ac:dyDescent="0.3">
      <c r="B233" s="32">
        <v>178</v>
      </c>
      <c r="C233" t="s">
        <v>259</v>
      </c>
      <c r="D233">
        <f>VLOOKUP(B233,'Index Web'!A$3:L$234,2,FALSE)</f>
        <v>231</v>
      </c>
      <c r="E233" t="s">
        <v>943</v>
      </c>
      <c r="F233" t="str">
        <f>_xlfn.CONCAT("""",VLOOKUP(B233,'Index Web'!A$3:L$234,3,FALSE),"""")</f>
        <v>"Zaqueo"</v>
      </c>
      <c r="G233" t="s">
        <v>944</v>
      </c>
      <c r="H233" t="str">
        <f>_xlfn.CONCAT("""",VLOOKUP(B233,'Index Web'!A$3:L$234,4,FALSE),"""")</f>
        <v>"Lucas 19,1-10"</v>
      </c>
      <c r="I233" t="s">
        <v>945</v>
      </c>
      <c r="J233" t="str">
        <f>_xlfn.CONCAT("""",VLOOKUP(B233,'Index Web'!A$3:L$234,5,FALSE),"""")</f>
        <v>"Precatecumenado"</v>
      </c>
      <c r="K233" t="s">
        <v>946</v>
      </c>
      <c r="L233" t="str">
        <f>_xlfn.CONCAT("[",VLOOKUP(B233,'Index Web'!A$3:N$234,14,FALSE),"]")</f>
        <v>["Cuaresma","Penitencial","Entrada","Nuevo Testamento"]</v>
      </c>
      <c r="M233" t="s">
        <v>947</v>
      </c>
      <c r="N233" t="str">
        <f>_xlfn.CONCAT("""/resucito/src/index.html?canto=",VLOOKUP(B233,'Index Web'!A$3:N$234,13,FALSE),"""")</f>
        <v>"/resucito/src/index.html?canto=zaqueo"</v>
      </c>
      <c r="O233" t="s">
        <v>948</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["Cuaresma","Penitencial","Entrada","Nuevo Testamento"],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1171575</xdr:colOff>
                    <xdr:row>0</xdr:row>
                    <xdr:rowOff>200025</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561975</xdr:colOff>
                    <xdr:row>0</xdr:row>
                    <xdr:rowOff>304800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77" activePane="bottomRight" state="frozen"/>
      <selection pane="topRight" activeCell="C1" sqref="C1"/>
      <selection pane="bottomLeft" activeCell="A3" sqref="A3"/>
      <selection pane="bottomRight" activeCell="D87" sqref="D87"/>
    </sheetView>
  </sheetViews>
  <sheetFormatPr defaultRowHeight="15" x14ac:dyDescent="0.25"/>
  <cols>
    <col min="1" max="1" width="0.42578125" customWidth="1"/>
    <col min="3" max="3" width="5" bestFit="1" customWidth="1"/>
    <col min="4" max="4" width="44.42578125" bestFit="1" customWidth="1"/>
    <col min="5" max="5" width="45.85546875" bestFit="1" customWidth="1"/>
    <col min="6" max="6" width="29.140625" customWidth="1"/>
    <col min="7" max="7" width="70.5703125" customWidth="1"/>
    <col min="8" max="8" width="69.28515625" customWidth="1"/>
    <col min="9" max="9" width="74" customWidth="1"/>
  </cols>
  <sheetData>
    <row r="1" spans="2:77" ht="80.25" customHeight="1" x14ac:dyDescent="0.25">
      <c r="B1" s="22" t="s">
        <v>254</v>
      </c>
      <c r="D1" s="116" t="s">
        <v>969</v>
      </c>
      <c r="E1" s="116"/>
      <c r="F1" s="116"/>
      <c r="G1" s="116"/>
      <c r="H1" s="116"/>
    </row>
    <row r="2" spans="2:77" x14ac:dyDescent="0.25">
      <c r="B2" t="s">
        <v>0</v>
      </c>
      <c r="C2" t="s">
        <v>256</v>
      </c>
      <c r="D2" t="s">
        <v>481</v>
      </c>
      <c r="E2" t="s">
        <v>970</v>
      </c>
      <c r="F2" t="s">
        <v>972</v>
      </c>
      <c r="G2" t="s">
        <v>973</v>
      </c>
      <c r="H2" t="s">
        <v>950</v>
      </c>
      <c r="I2" t="s">
        <v>974</v>
      </c>
      <c r="BY2" t="s">
        <v>942</v>
      </c>
    </row>
    <row r="3" spans="2:77" x14ac:dyDescent="0.25">
      <c r="B3" s="24">
        <v>237</v>
      </c>
      <c r="C3" t="s">
        <v>971</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25">
      <c r="B4" s="25">
        <v>1</v>
      </c>
      <c r="C4" t="s">
        <v>971</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25">
      <c r="B5" s="26">
        <v>2</v>
      </c>
      <c r="C5" t="s">
        <v>971</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25">
      <c r="B6" s="25">
        <v>3</v>
      </c>
      <c r="C6" t="s">
        <v>971</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25">
      <c r="B7" s="26">
        <v>4</v>
      </c>
      <c r="C7" t="s">
        <v>971</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25">
      <c r="B8" s="25">
        <v>5</v>
      </c>
      <c r="C8" t="s">
        <v>971</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25">
      <c r="B9" s="26">
        <v>6</v>
      </c>
      <c r="C9" t="s">
        <v>971</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25">
      <c r="B10" s="25">
        <v>7</v>
      </c>
      <c r="C10" t="s">
        <v>971</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25">
      <c r="B11" s="26">
        <v>8</v>
      </c>
      <c r="C11" t="s">
        <v>971</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25">
      <c r="B12" s="27">
        <v>179</v>
      </c>
      <c r="C12" t="s">
        <v>971</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25">
      <c r="B13" s="26">
        <v>9</v>
      </c>
      <c r="C13" t="s">
        <v>971</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25">
      <c r="B14" s="28">
        <v>238</v>
      </c>
      <c r="C14" t="s">
        <v>971</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25">
      <c r="B15" s="26">
        <v>10</v>
      </c>
      <c r="C15" t="s">
        <v>971</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25">
      <c r="B16" s="25">
        <v>11</v>
      </c>
      <c r="C16" t="s">
        <v>971</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25">
      <c r="B17" s="26">
        <v>12</v>
      </c>
      <c r="C17" t="s">
        <v>971</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25">
      <c r="B18" s="29">
        <v>180</v>
      </c>
      <c r="C18" t="s">
        <v>971</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25">
      <c r="B19" s="27">
        <v>181</v>
      </c>
      <c r="C19" t="s">
        <v>971</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25">
      <c r="B20" s="25">
        <v>13</v>
      </c>
      <c r="C20" t="s">
        <v>971</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25">
      <c r="B21" s="26">
        <v>14</v>
      </c>
      <c r="C21" t="s">
        <v>971</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25">
      <c r="B22" s="25">
        <v>15</v>
      </c>
      <c r="C22" t="s">
        <v>971</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25">
      <c r="B23" s="26">
        <v>16</v>
      </c>
      <c r="C23" t="s">
        <v>971</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25">
      <c r="B24" s="25">
        <v>17</v>
      </c>
      <c r="C24" t="s">
        <v>971</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25">
      <c r="B25" s="26">
        <v>18</v>
      </c>
      <c r="C25" t="s">
        <v>971</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25">
      <c r="B26" s="29">
        <v>182</v>
      </c>
      <c r="C26" t="s">
        <v>971</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25">
      <c r="B27" s="26">
        <v>19</v>
      </c>
      <c r="C27" t="s">
        <v>971</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25">
      <c r="B28" s="25">
        <v>20</v>
      </c>
      <c r="C28" t="s">
        <v>971</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25">
      <c r="B29" s="26">
        <v>21</v>
      </c>
      <c r="C29" t="s">
        <v>971</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25">
      <c r="B30" s="25">
        <v>22</v>
      </c>
      <c r="C30" t="s">
        <v>971</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25">
      <c r="B31" s="26">
        <v>23</v>
      </c>
      <c r="C31" t="s">
        <v>971</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25">
      <c r="B32" s="25">
        <v>24</v>
      </c>
      <c r="C32" t="s">
        <v>971</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25">
      <c r="B33" s="26">
        <v>25</v>
      </c>
      <c r="C33" t="s">
        <v>971</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25">
      <c r="B34" s="25">
        <v>26</v>
      </c>
      <c r="C34" t="s">
        <v>971</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25">
      <c r="B35" s="27">
        <v>183</v>
      </c>
      <c r="C35" t="s">
        <v>971</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25">
      <c r="B36" s="25">
        <v>27</v>
      </c>
      <c r="C36" t="s">
        <v>971</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25">
      <c r="B37" s="26">
        <v>28</v>
      </c>
      <c r="C37" t="s">
        <v>971</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25">
      <c r="B38" s="25">
        <v>29</v>
      </c>
      <c r="C38" t="s">
        <v>971</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25">
      <c r="B39" s="26">
        <v>30</v>
      </c>
      <c r="C39" t="s">
        <v>971</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25">
      <c r="B40" s="25">
        <v>31</v>
      </c>
      <c r="C40" t="s">
        <v>971</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25">
      <c r="B41" s="26">
        <v>32</v>
      </c>
      <c r="C41" t="s">
        <v>971</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25">
      <c r="B42" s="25">
        <v>33</v>
      </c>
      <c r="C42" t="s">
        <v>971</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25">
      <c r="B43" s="26">
        <v>34</v>
      </c>
      <c r="C43" t="s">
        <v>971</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25">
      <c r="B44" s="25">
        <v>35</v>
      </c>
      <c r="C44" t="s">
        <v>971</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25">
      <c r="B45" s="26">
        <v>36</v>
      </c>
      <c r="C45" t="s">
        <v>971</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25">
      <c r="B46" s="29">
        <v>185</v>
      </c>
      <c r="C46" t="s">
        <v>971</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25">
      <c r="B47" s="26">
        <v>37</v>
      </c>
      <c r="C47" t="s">
        <v>971</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25">
      <c r="B48" s="24">
        <v>239</v>
      </c>
      <c r="C48" t="s">
        <v>971</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25">
      <c r="B49" s="30">
        <v>221</v>
      </c>
      <c r="C49" t="s">
        <v>971</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25">
      <c r="B50" s="25">
        <v>38</v>
      </c>
      <c r="C50" t="s">
        <v>971</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25">
      <c r="B51" s="26">
        <v>39</v>
      </c>
      <c r="C51" t="s">
        <v>971</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25">
      <c r="B52" s="28">
        <v>240</v>
      </c>
      <c r="C52" t="s">
        <v>971</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25">
      <c r="B53" s="26">
        <v>40</v>
      </c>
      <c r="C53" t="s">
        <v>971</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25">
      <c r="B54" s="25">
        <v>41</v>
      </c>
      <c r="C54" t="s">
        <v>971</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25">
      <c r="B55" s="27">
        <v>186</v>
      </c>
      <c r="C55" t="s">
        <v>971</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25">
      <c r="B56" s="29">
        <v>187</v>
      </c>
      <c r="C56" t="s">
        <v>971</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25">
      <c r="B57" s="26">
        <v>42</v>
      </c>
      <c r="C57" t="s">
        <v>971</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25">
      <c r="B58" s="31">
        <v>222</v>
      </c>
      <c r="C58" t="s">
        <v>971</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25">
      <c r="B59" s="26">
        <v>43</v>
      </c>
      <c r="C59" t="s">
        <v>971</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25">
      <c r="B60" s="25">
        <v>44</v>
      </c>
      <c r="C60" t="s">
        <v>971</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25">
      <c r="B61" s="26">
        <v>45</v>
      </c>
      <c r="C61" t="s">
        <v>971</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25">
      <c r="B62" s="25">
        <v>47</v>
      </c>
      <c r="C62" t="s">
        <v>971</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25">
      <c r="B63" s="30">
        <v>223</v>
      </c>
      <c r="C63" t="s">
        <v>971</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25">
      <c r="B64" s="25">
        <v>48</v>
      </c>
      <c r="C64" t="s">
        <v>971</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25">
      <c r="B65" s="26">
        <v>49</v>
      </c>
      <c r="C65" t="s">
        <v>971</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25">
      <c r="B66" s="25">
        <v>50</v>
      </c>
      <c r="C66" t="s">
        <v>971</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25">
      <c r="B67" s="26">
        <v>51</v>
      </c>
      <c r="C67" t="s">
        <v>971</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25">
      <c r="B68" s="25">
        <v>52</v>
      </c>
      <c r="C68" t="s">
        <v>971</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25">
      <c r="B69" s="26">
        <v>53</v>
      </c>
      <c r="C69" t="s">
        <v>971</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25">
      <c r="B70" s="25">
        <v>54</v>
      </c>
      <c r="C70" t="s">
        <v>971</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25">
      <c r="B71" s="26">
        <v>55</v>
      </c>
      <c r="C71" t="s">
        <v>971</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25">
      <c r="B72" s="25">
        <v>56</v>
      </c>
      <c r="C72" t="s">
        <v>971</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25">
      <c r="B73" s="26">
        <v>57</v>
      </c>
      <c r="C73" t="s">
        <v>971</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25">
      <c r="B74" s="31">
        <v>224</v>
      </c>
      <c r="C74" t="s">
        <v>971</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25">
      <c r="B75" s="26">
        <v>58</v>
      </c>
      <c r="C75" t="s">
        <v>971</v>
      </c>
      <c r="D75" t="str">
        <f>_xlfn.CONCAT("""",VLOOKUP(B75,'Index Web'!A$3:O$234,13,FALSE),"""",",")</f>
        <v>"elneciopiensaquediosno",</v>
      </c>
      <c r="E75" t="str">
        <f>_xlfn.CONCAT("""titulo""",": ","""",VLOOKUP(B75,'Index Web'!A$3:L$234,3,FALSE),"""",",")</f>
        <v>"titulo": "El necio piensa que Dios no existe",</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existe","salmo":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25">
      <c r="B76" s="25">
        <v>59</v>
      </c>
      <c r="C76" t="s">
        <v>971</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25">
      <c r="B77" s="30">
        <v>225</v>
      </c>
      <c r="C77" t="s">
        <v>971</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25">
      <c r="B78" s="25">
        <v>60</v>
      </c>
      <c r="C78" t="s">
        <v>971</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25">
      <c r="B79" s="26">
        <v>61</v>
      </c>
      <c r="C79" t="s">
        <v>971</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25">
      <c r="B80" s="25">
        <v>62</v>
      </c>
      <c r="C80" t="s">
        <v>971</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25">
      <c r="B81" s="26">
        <v>63</v>
      </c>
      <c r="C81" t="s">
        <v>971</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25">
      <c r="B82" s="25">
        <v>64</v>
      </c>
      <c r="C82" t="s">
        <v>971</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25">
      <c r="B83" s="26">
        <v>65</v>
      </c>
      <c r="C83" t="s">
        <v>971</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25">
      <c r="B84" s="25">
        <v>66</v>
      </c>
      <c r="C84" t="s">
        <v>971</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25">
      <c r="B85" s="26">
        <v>67</v>
      </c>
      <c r="C85" t="s">
        <v>971</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25">
      <c r="B86" s="25">
        <v>68</v>
      </c>
      <c r="C86" t="s">
        <v>971</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25">
      <c r="B87" s="26">
        <v>69</v>
      </c>
      <c r="C87" t="s">
        <v>971</v>
      </c>
      <c r="D87" t="str">
        <f>_xlfn.CONCAT("""",VLOOKUP(B87,'Index Web'!A$3:O$234,13,FALSE),"""",",")</f>
        <v>"escondemeenloocultodetutienda",</v>
      </c>
      <c r="E87" t="str">
        <f>_xlfn.CONCAT("""titulo""",": ","""",VLOOKUP(B87,'Index Web'!A$3:L$234,3,FALSE),"""",",")</f>
        <v>"titulo": "Escóndeme en lo oculto de tu tienda",</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H87" t="str">
        <f>_xlfn.CONCAT("""archivo""",": ","""/resucito/src/index.html?canto=",VLOOKUP(B87,'Index Web'!A$3:N$234,13,FALSE),"""","}," )</f>
        <v>"archivo": "/resucito/src/index.html?canto=escondemeenloocultodetutienda"},</v>
      </c>
      <c r="I87" t="str">
        <f>_xlfn.CONCAT(Table46[[#This Row],[id]:[URL]])</f>
        <v>{"id":"escondemeenloocultodetutienda","titulo": "Escóndeme en lo oculto de tu tienda","salmo":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escondemeenloocultodetutienda","archivo": "/resucito/src/index.html?canto=escondemeenloocultodetutienda"},</v>
      </c>
    </row>
    <row r="88" spans="2:9" x14ac:dyDescent="0.25">
      <c r="B88" s="25">
        <v>70</v>
      </c>
      <c r="C88" t="s">
        <v>971</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25">
      <c r="B89" s="26">
        <v>71</v>
      </c>
      <c r="C89" t="s">
        <v>971</v>
      </c>
      <c r="D89" t="str">
        <f>_xlfn.CONCAT("""",VLOOKUP(B89,'Index Web'!A$3:O$234,13,FALSE),"""",",")</f>
        <v>"esteeseldiaenqueactuoelsenor",</v>
      </c>
      <c r="E89" t="str">
        <f>_xlfn.CONCAT("""titulo""",": ","""",VLOOKUP(B89,'Index Web'!A$3:L$234,3,FALSE),"""",",")</f>
        <v>"titulo": "Este es el día en que actuó el Señor",</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H89" t="str">
        <f>_xlfn.CONCAT("""archivo""",": ","""/resucito/src/index.html?canto=",VLOOKUP(B89,'Index Web'!A$3:N$234,13,FALSE),"""","}," )</f>
        <v>"archivo": "/resucito/src/index.html?canto=esteeseldiaenqueactuoelsenor"},</v>
      </c>
      <c r="I89" t="str">
        <f>_xlfn.CONCAT(Table46[[#This Row],[id]:[URL]])</f>
        <v>{"id":"esteeseldiaenqueactuoelsenor","titulo": "Este es el día en que actuó el Señor","salmo":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esteeseldiaenqueactuoelsenor","archivo": "/resucito/src/index.html?canto=esteeseldiaenqueactuoelsenor"},</v>
      </c>
    </row>
    <row r="90" spans="2:9" x14ac:dyDescent="0.25">
      <c r="B90" s="25">
        <v>72</v>
      </c>
      <c r="C90" t="s">
        <v>971</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25">
      <c r="B91" s="26">
        <v>73</v>
      </c>
      <c r="C91" t="s">
        <v>971</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25">
      <c r="B92" s="25">
        <v>74</v>
      </c>
      <c r="C92" t="s">
        <v>971</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25">
      <c r="B93" s="26">
        <v>75</v>
      </c>
      <c r="C93" t="s">
        <v>971</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25">
      <c r="B94" s="25">
        <v>76</v>
      </c>
      <c r="C94" t="s">
        <v>971</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25">
      <c r="B95" s="27">
        <v>188</v>
      </c>
      <c r="C95" t="s">
        <v>971</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25">
      <c r="B96" s="25">
        <v>77</v>
      </c>
      <c r="C96" t="s">
        <v>971</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25">
      <c r="B97" s="26">
        <v>78</v>
      </c>
      <c r="C97" t="s">
        <v>971</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25">
      <c r="B98" s="25">
        <v>79</v>
      </c>
      <c r="C98" t="s">
        <v>971</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25">
      <c r="B99" s="26">
        <v>80</v>
      </c>
      <c r="C99" t="s">
        <v>971</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25">
      <c r="B100" s="25">
        <v>81</v>
      </c>
      <c r="C100" t="s">
        <v>971</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25">
      <c r="B101" s="31">
        <v>226</v>
      </c>
      <c r="C101" t="s">
        <v>971</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25">
      <c r="B102" s="25">
        <v>82</v>
      </c>
      <c r="C102" t="s">
        <v>971</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25">
      <c r="B103" s="26">
        <v>83</v>
      </c>
      <c r="C103" t="s">
        <v>971</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25">
      <c r="B104" s="24">
        <v>241</v>
      </c>
      <c r="C104" t="s">
        <v>971</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25">
      <c r="B105" s="26">
        <v>84</v>
      </c>
      <c r="C105" t="s">
        <v>971</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25">
      <c r="B106" s="25">
        <v>85</v>
      </c>
      <c r="C106" t="s">
        <v>971</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25">
      <c r="B107" s="26">
        <v>86</v>
      </c>
      <c r="C107" t="s">
        <v>971</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25">
      <c r="B108" s="30">
        <v>227</v>
      </c>
      <c r="C108" t="s">
        <v>971</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25">
      <c r="B109" s="26">
        <v>87</v>
      </c>
      <c r="C109" t="s">
        <v>971</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25">
      <c r="B110" s="25">
        <v>88</v>
      </c>
      <c r="C110" t="s">
        <v>971</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25">
      <c r="B111" s="26">
        <v>89</v>
      </c>
      <c r="C111" t="s">
        <v>971</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25">
      <c r="B112" s="25">
        <v>90</v>
      </c>
      <c r="C112" t="s">
        <v>971</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25">
      <c r="B113" s="26">
        <v>91</v>
      </c>
      <c r="C113" t="s">
        <v>971</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25">
      <c r="B114" s="25">
        <v>92</v>
      </c>
      <c r="C114" t="s">
        <v>971</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25">
      <c r="B115" s="26">
        <v>93</v>
      </c>
      <c r="C115" t="s">
        <v>971</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25">
      <c r="B116" s="31">
        <v>228</v>
      </c>
      <c r="C116" t="s">
        <v>971</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25">
      <c r="B117" s="26">
        <v>94</v>
      </c>
      <c r="C117" t="s">
        <v>971</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25">
      <c r="B118" s="25">
        <v>95</v>
      </c>
      <c r="C118" t="s">
        <v>971</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25">
      <c r="B119" s="26">
        <v>96</v>
      </c>
      <c r="C119" t="s">
        <v>971</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25">
      <c r="B120" s="25">
        <v>97</v>
      </c>
      <c r="C120" t="s">
        <v>971</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25">
      <c r="B121" s="26">
        <v>98</v>
      </c>
      <c r="C121" t="s">
        <v>971</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25">
      <c r="B122" s="28">
        <v>242</v>
      </c>
      <c r="C122" t="s">
        <v>971</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25">
      <c r="B123" s="26">
        <v>99</v>
      </c>
      <c r="C123" t="s">
        <v>971</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25">
      <c r="B124" s="25">
        <v>100</v>
      </c>
      <c r="C124" t="s">
        <v>971</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25">
      <c r="B125" s="26">
        <v>101</v>
      </c>
      <c r="C125" t="s">
        <v>971</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25">
      <c r="B126" s="25">
        <v>102</v>
      </c>
      <c r="C126" t="s">
        <v>971</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25">
      <c r="B127" s="26">
        <v>103</v>
      </c>
      <c r="C127" t="s">
        <v>971</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25">
      <c r="B128" s="29">
        <v>189</v>
      </c>
      <c r="C128" t="s">
        <v>971</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25">
      <c r="B129" s="27">
        <v>191</v>
      </c>
      <c r="C129" t="s">
        <v>971</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25">
      <c r="B130" s="29">
        <v>192</v>
      </c>
      <c r="C130" t="s">
        <v>971</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25">
      <c r="B131" s="26">
        <v>105</v>
      </c>
      <c r="C131" t="s">
        <v>971</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25">
      <c r="B132" s="25">
        <v>106</v>
      </c>
      <c r="C132" t="s">
        <v>971</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25">
      <c r="B133" s="26">
        <v>107</v>
      </c>
      <c r="C133" t="s">
        <v>971</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25">
      <c r="B134" s="25">
        <v>108</v>
      </c>
      <c r="C134" t="s">
        <v>971</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25">
      <c r="B135" s="26">
        <v>110</v>
      </c>
      <c r="C135" t="s">
        <v>971</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25">
      <c r="B136" s="25">
        <v>109</v>
      </c>
      <c r="C136" t="s">
        <v>971</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25">
      <c r="B137" s="26">
        <v>111</v>
      </c>
      <c r="C137" t="s">
        <v>971</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25">
      <c r="B138" s="25">
        <v>112</v>
      </c>
      <c r="C138" t="s">
        <v>971</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25">
      <c r="B139" s="26">
        <v>113</v>
      </c>
      <c r="C139" t="s">
        <v>971</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25">
      <c r="B140" s="25">
        <v>114</v>
      </c>
      <c r="C140" t="s">
        <v>971</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25">
      <c r="B141" s="26">
        <v>115</v>
      </c>
      <c r="C141" t="s">
        <v>971</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25">
      <c r="B142" s="24">
        <v>243</v>
      </c>
      <c r="C142" t="s">
        <v>971</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25">
      <c r="B143" s="26">
        <v>116</v>
      </c>
      <c r="C143" t="s">
        <v>971</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25">
      <c r="B144" s="25">
        <v>118</v>
      </c>
      <c r="C144" t="s">
        <v>971</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25">
      <c r="B145" s="26">
        <v>117</v>
      </c>
      <c r="C145" t="s">
        <v>971</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25">
      <c r="B146" s="25">
        <v>119</v>
      </c>
      <c r="C146" t="s">
        <v>971</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25">
      <c r="B147" s="30">
        <v>229</v>
      </c>
      <c r="C147" t="s">
        <v>971</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25">
      <c r="B148" s="25">
        <v>120</v>
      </c>
      <c r="C148" t="s">
        <v>971</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25">
      <c r="B149" s="26">
        <v>121</v>
      </c>
      <c r="C149" t="s">
        <v>971</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25">
      <c r="B150" s="31">
        <v>230</v>
      </c>
      <c r="C150" t="s">
        <v>971</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25">
      <c r="B151" s="30">
        <v>231</v>
      </c>
      <c r="C151" t="s">
        <v>971</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25">
      <c r="B152" s="25">
        <v>122</v>
      </c>
      <c r="C152" t="s">
        <v>971</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25">
      <c r="B153" s="26">
        <v>123</v>
      </c>
      <c r="C153" t="s">
        <v>971</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25">
      <c r="B154" s="25">
        <v>124</v>
      </c>
      <c r="C154" t="s">
        <v>971</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25">
      <c r="B155" s="26">
        <v>125</v>
      </c>
      <c r="C155" t="s">
        <v>971</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25">
      <c r="B156" s="25">
        <v>126</v>
      </c>
      <c r="C156" t="s">
        <v>971</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25">
      <c r="B157" s="26">
        <v>127</v>
      </c>
      <c r="C157" t="s">
        <v>971</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25">
      <c r="B158" s="31">
        <v>232</v>
      </c>
      <c r="C158" t="s">
        <v>971</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25">
      <c r="B159" s="26">
        <v>128</v>
      </c>
      <c r="C159" t="s">
        <v>971</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25">
      <c r="B160" s="25">
        <v>129</v>
      </c>
      <c r="C160" t="s">
        <v>971</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25">
      <c r="B161" s="27">
        <v>193</v>
      </c>
      <c r="C161" t="s">
        <v>971</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25">
      <c r="B162" s="25">
        <v>130</v>
      </c>
      <c r="C162" t="s">
        <v>971</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25">
      <c r="B163" s="26">
        <v>131</v>
      </c>
      <c r="C163" t="s">
        <v>971</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25">
      <c r="B164" s="29">
        <v>194</v>
      </c>
      <c r="C164" t="s">
        <v>971</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25">
      <c r="B165" s="27">
        <v>197</v>
      </c>
      <c r="C165" t="s">
        <v>971</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25">
      <c r="B166" s="29">
        <v>200</v>
      </c>
      <c r="C166" t="s">
        <v>971</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25">
      <c r="B167" s="26">
        <v>132</v>
      </c>
      <c r="C167" t="s">
        <v>971</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25">
      <c r="B168" s="25">
        <v>133</v>
      </c>
      <c r="C168" t="s">
        <v>971</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25">
      <c r="B169" s="26">
        <v>134</v>
      </c>
      <c r="C169" t="s">
        <v>971</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25">
      <c r="B170" s="25">
        <v>135</v>
      </c>
      <c r="C170" t="s">
        <v>971</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25">
      <c r="B171" s="27">
        <v>204</v>
      </c>
      <c r="C171" t="s">
        <v>971</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25">
      <c r="B172" s="29">
        <v>205</v>
      </c>
      <c r="C172" t="s">
        <v>971</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25">
      <c r="B173" s="27">
        <v>206</v>
      </c>
      <c r="C173" t="s">
        <v>971</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25">
      <c r="B174" s="25">
        <v>136</v>
      </c>
      <c r="C174" t="s">
        <v>971</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25">
      <c r="B175" s="26">
        <v>137</v>
      </c>
      <c r="C175" t="s">
        <v>971</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25">
      <c r="B176" s="25">
        <v>138</v>
      </c>
      <c r="C176" t="s">
        <v>971</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25">
      <c r="B177" s="26">
        <v>139</v>
      </c>
      <c r="C177" t="s">
        <v>971</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25">
      <c r="B178" s="25">
        <v>140</v>
      </c>
      <c r="C178" t="s">
        <v>971</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25">
      <c r="B179" s="26">
        <v>141</v>
      </c>
      <c r="C179" t="s">
        <v>971</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25">
      <c r="B180" s="25">
        <v>142</v>
      </c>
      <c r="C180" t="s">
        <v>971</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25">
      <c r="B181" s="26">
        <v>143</v>
      </c>
      <c r="C181" t="s">
        <v>971</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25">
      <c r="B182" s="29">
        <v>208</v>
      </c>
      <c r="C182" t="s">
        <v>971</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25">
      <c r="B183" s="27">
        <v>209</v>
      </c>
      <c r="C183" t="s">
        <v>971</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25">
      <c r="B184" s="29">
        <v>210</v>
      </c>
      <c r="C184" t="s">
        <v>971</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25">
      <c r="B185" s="27">
        <v>211</v>
      </c>
      <c r="C185" t="s">
        <v>971</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25">
      <c r="B186" s="29">
        <v>212</v>
      </c>
      <c r="C186" t="s">
        <v>971</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25">
      <c r="B187" s="26">
        <v>144</v>
      </c>
      <c r="C187" t="s">
        <v>971</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25">
      <c r="B188" s="27">
        <v>218</v>
      </c>
      <c r="C188" t="s">
        <v>971</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25">
      <c r="B189" s="29">
        <v>219</v>
      </c>
      <c r="C189" t="s">
        <v>971</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25">
      <c r="B190" s="29">
        <v>215</v>
      </c>
      <c r="C190" t="s">
        <v>971</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25">
      <c r="B191" s="27">
        <v>216</v>
      </c>
      <c r="C191" t="s">
        <v>971</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25">
      <c r="B192" s="27">
        <v>214</v>
      </c>
      <c r="C192" t="s">
        <v>971</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25">
      <c r="B193" s="29">
        <v>217</v>
      </c>
      <c r="C193" t="s">
        <v>971</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25">
      <c r="B194" s="25">
        <v>145</v>
      </c>
      <c r="C194" t="s">
        <v>971</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25">
      <c r="B195" s="26">
        <v>146</v>
      </c>
      <c r="C195" t="s">
        <v>971</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25">
      <c r="B196" s="25">
        <v>147</v>
      </c>
      <c r="C196" t="s">
        <v>971</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25">
      <c r="B197" s="30">
        <v>233</v>
      </c>
      <c r="C197" t="s">
        <v>971</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25">
      <c r="B198" s="25">
        <v>148</v>
      </c>
      <c r="C198" t="s">
        <v>971</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25">
      <c r="B199" s="31">
        <v>234</v>
      </c>
      <c r="C199" t="s">
        <v>971</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25">
      <c r="B200" s="25">
        <v>149</v>
      </c>
      <c r="C200" t="s">
        <v>971</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25">
      <c r="B201" s="26">
        <v>150</v>
      </c>
      <c r="C201" t="s">
        <v>971</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25">
      <c r="B202" s="25">
        <v>151</v>
      </c>
      <c r="C202" t="s">
        <v>971</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25">
      <c r="B203" s="26">
        <v>152</v>
      </c>
      <c r="C203" t="s">
        <v>971</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25">
      <c r="B204" s="25">
        <v>153</v>
      </c>
      <c r="C204" t="s">
        <v>971</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25">
      <c r="B205" s="30">
        <v>235</v>
      </c>
      <c r="C205" t="s">
        <v>971</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25">
      <c r="B206" s="25">
        <v>154</v>
      </c>
      <c r="C206" t="s">
        <v>971</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25">
      <c r="B207" s="26">
        <v>155</v>
      </c>
      <c r="C207" t="s">
        <v>971</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25">
      <c r="B208" s="25">
        <v>156</v>
      </c>
      <c r="C208" t="s">
        <v>971</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25">
      <c r="B209" s="28">
        <v>244</v>
      </c>
      <c r="C209" t="s">
        <v>971</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25">
      <c r="B210" s="25">
        <v>157</v>
      </c>
      <c r="C210" t="s">
        <v>971</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25">
      <c r="B211" s="27">
        <v>220</v>
      </c>
      <c r="C211" t="s">
        <v>971</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25">
      <c r="B212" s="25">
        <v>158</v>
      </c>
      <c r="C212" t="s">
        <v>971</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25">
      <c r="B213" s="26">
        <v>159</v>
      </c>
      <c r="C213" t="s">
        <v>971</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25">
      <c r="B214" s="31">
        <v>236</v>
      </c>
      <c r="C214" t="s">
        <v>971</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25">
      <c r="B215" s="26">
        <v>160</v>
      </c>
      <c r="C215" t="s">
        <v>971</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25">
      <c r="B216" s="25">
        <v>161</v>
      </c>
      <c r="C216" t="s">
        <v>971</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25">
      <c r="B217" s="26">
        <v>162</v>
      </c>
      <c r="C217" t="s">
        <v>971</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25">
      <c r="B218" s="25">
        <v>163</v>
      </c>
      <c r="C218" t="s">
        <v>971</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25">
      <c r="B219" s="26">
        <v>164</v>
      </c>
      <c r="C219" t="s">
        <v>971</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25">
      <c r="B220" s="25">
        <v>165</v>
      </c>
      <c r="C220" t="s">
        <v>971</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25">
      <c r="B221" s="26">
        <v>166</v>
      </c>
      <c r="C221" t="s">
        <v>971</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25">
      <c r="B222" s="25">
        <v>167</v>
      </c>
      <c r="C222" t="s">
        <v>971</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25">
      <c r="B223" s="26">
        <v>168</v>
      </c>
      <c r="C223" t="s">
        <v>971</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25">
      <c r="B224" s="25">
        <v>169</v>
      </c>
      <c r="C224" t="s">
        <v>971</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25">
      <c r="B225" s="26">
        <v>170</v>
      </c>
      <c r="C225" t="s">
        <v>971</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25">
      <c r="B226" s="25">
        <v>171</v>
      </c>
      <c r="C226" t="s">
        <v>971</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25">
      <c r="B227" s="26">
        <v>172</v>
      </c>
      <c r="C227" t="s">
        <v>971</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25">
      <c r="B228" s="25">
        <v>173</v>
      </c>
      <c r="C228" t="s">
        <v>971</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25">
      <c r="B229" s="26">
        <v>174</v>
      </c>
      <c r="C229" t="s">
        <v>971</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25">
      <c r="B230" s="25">
        <v>175</v>
      </c>
      <c r="C230" t="s">
        <v>971</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25">
      <c r="B231" s="26">
        <v>176</v>
      </c>
      <c r="C231" t="s">
        <v>971</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25">
      <c r="B232" s="25">
        <v>177</v>
      </c>
      <c r="C232" t="s">
        <v>971</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75" thickBot="1" x14ac:dyDescent="0.3">
      <c r="B233" s="32">
        <v>178</v>
      </c>
      <c r="C233" t="s">
        <v>971</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352425</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47625</xdr:colOff>
                    <xdr:row>0</xdr:row>
                    <xdr:rowOff>47625</xdr:rowOff>
                  </from>
                  <to>
                    <xdr:col>1</xdr:col>
                    <xdr:colOff>552450</xdr:colOff>
                    <xdr:row>0</xdr:row>
                    <xdr:rowOff>276225</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v>107</v>
      </c>
      <c r="E1" s="40"/>
      <c r="F1" s="40"/>
      <c r="G1" s="40"/>
      <c r="H1" s="40"/>
      <c r="I1" s="40"/>
      <c r="J1" s="40"/>
      <c r="K1" s="40"/>
      <c r="L1" s="41" t="str">
        <f>VLOOKUP(C1,'[1]Codigo Canto'!A3:AQ236,38,FALSE)</f>
        <v>LLÉVAME AL CIELO</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_xlfn.CONCAT("║           ",L1,"               ║")</f>
        <v>║           LLÉVAME AL CIELO               ║</v>
      </c>
    </row>
    <row r="5" spans="2:32" ht="23.25" x14ac:dyDescent="0.25">
      <c r="L5" s="46" t="s">
        <v>982</v>
      </c>
    </row>
    <row r="6" spans="2:32" ht="23.25" x14ac:dyDescent="0.25">
      <c r="L6" s="47" t="s">
        <v>983</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llevamealcielo</v>
      </c>
      <c r="L7" s="48" t="str">
        <f>_xlfn.CONCAT("        id: ","""",C7,"""",",")</f>
        <v xml:space="preserve">        id: "llevamealcielo",</v>
      </c>
    </row>
    <row r="8" spans="2:32" ht="23.25" x14ac:dyDescent="0.25">
      <c r="C8" t="str">
        <f>PROPER(L1)</f>
        <v>Llévame Al Cielo</v>
      </c>
      <c r="L8" s="48" t="str">
        <f>_xlfn.CONCAT("        tt: ","""",C8,"""",",")</f>
        <v xml:space="preserve">        tt: "Llévame Al Cielo",</v>
      </c>
    </row>
    <row r="9" spans="2:32" ht="23.25" x14ac:dyDescent="0.25">
      <c r="C9" t="str">
        <f>PROPER(L1)</f>
        <v>Llévame Al Cielo</v>
      </c>
      <c r="L9" s="48" t="str">
        <f>_xlfn.CONCAT("        title: ","""",C9,"""",",")</f>
        <v xml:space="preserve">        title: "Llévame Al Cielo",</v>
      </c>
    </row>
    <row r="10" spans="2:32" ht="23.25" x14ac:dyDescent="0.25">
      <c r="C10" t="str">
        <f>VLOOKUP(C1,'[1]Codigo Canto'!A3:AQ236,12,FALSE)</f>
        <v>Filipenses 1,23</v>
      </c>
      <c r="L10" s="48" t="str">
        <f>_xlfn.CONCAT("        ","subtitle: ","""",C10,"""",",")</f>
        <v xml:space="preserve">        subtitle: "Filipenses 1,23",</v>
      </c>
    </row>
    <row r="11" spans="2:32" ht="23.25" x14ac:dyDescent="0.25">
      <c r="C11" t="str">
        <f>_xlfn.CONCAT("category: [",VLOOKUP(C1,Table223[],16,FALSE),"],")</f>
        <v>category: ["Precatecumenado","Adviento","Navidad","Pascua","Pentecostés","Final","Nuevo Testamento"],</v>
      </c>
      <c r="L11" s="48" t="str">
        <f>_xlfn.CONCAT("        ",C11)</f>
        <v xml:space="preserve">        category: ["Precatecumenado","Adviento","Navidad","Pascua","Pentecostés","Final","Nuevo Testamento"],</v>
      </c>
    </row>
    <row r="12" spans="2:32" ht="23.25" x14ac:dyDescent="0.25">
      <c r="C12" t="s">
        <v>260</v>
      </c>
      <c r="L12" s="48" t="str">
        <f>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VLOOKUP(C1,'[1]Codigo Canto'!A3:AP240,1,FALSE)</f>
        <v>107</v>
      </c>
      <c r="L16" s="48" t="str">
        <f>_xlfn.CONCAT("        dbno: ","""",C16,"""",",")</f>
        <v xml:space="preserve">        dbno: "107",</v>
      </c>
    </row>
    <row r="17" spans="2:40" ht="23.25" x14ac:dyDescent="0.25">
      <c r="L17" s="48" t="str">
        <f>_xlfn.CONCAT("        notes: ","""",C17,"""",",")</f>
        <v xml:space="preserve">        notes: "",</v>
      </c>
    </row>
    <row r="18" spans="2:40" ht="23.25" x14ac:dyDescent="0.25">
      <c r="C18" t="s">
        <v>984</v>
      </c>
      <c r="L18" s="48" t="str">
        <f>_xlfn.CONCAT("        mant: ","""",C18,"""",",")</f>
        <v xml:space="preserve">        mant: "Si",</v>
      </c>
    </row>
    <row r="19" spans="2:40" ht="23.25" x14ac:dyDescent="0.25">
      <c r="C19" t="str">
        <f>C7</f>
        <v>llevamealcielo</v>
      </c>
      <c r="L19" s="48" t="str">
        <f>_xlfn.CONCAT("        audioSrc: ","""/audio/",C19,".mp3""",",")</f>
        <v xml:space="preserve">        audioSrc: "/audio/llevamealcielo.mp3",</v>
      </c>
    </row>
    <row r="20" spans="2:40" ht="23.25" x14ac:dyDescent="0.25">
      <c r="L20" s="46" t="s">
        <v>985</v>
      </c>
    </row>
    <row r="21" spans="2:40" ht="23.25" x14ac:dyDescent="0.25">
      <c r="L21" s="48" t="s">
        <v>986</v>
      </c>
    </row>
    <row r="22" spans="2:40" ht="23.25" x14ac:dyDescent="0.25">
      <c r="L22" s="48" t="s">
        <v>987</v>
      </c>
    </row>
    <row r="23" spans="2:40" ht="23.25" x14ac:dyDescent="0.25">
      <c r="L23" s="48" t="s">
        <v>988</v>
      </c>
    </row>
    <row r="24" spans="2:40" ht="23.25" x14ac:dyDescent="0.25">
      <c r="L24" s="48" t="s">
        <v>989</v>
      </c>
    </row>
    <row r="25" spans="2:40" ht="23.25" x14ac:dyDescent="0.25">
      <c r="L25" s="48" t="s">
        <v>990</v>
      </c>
    </row>
    <row r="26" spans="2:40" ht="23.25" x14ac:dyDescent="0.25">
      <c r="B26">
        <f>+C1-1</f>
        <v>106</v>
      </c>
      <c r="C26" t="str">
        <f>VLOOKUP(B26,[1]Buscador!A3:AP240,31,FALSE)</f>
        <v>/resucito/src/index.html?canto=lleguehastatupresenciamiclamor</v>
      </c>
      <c r="L26" s="48" t="str">
        <f>_xlfn.CONCAT("        ant: ","""",C26,"""",",")</f>
        <v xml:space="preserve">        ant: "/resucito/src/index.html?canto=lleguehastatupresenciamiclamor",</v>
      </c>
    </row>
    <row r="27" spans="2:40" ht="23.25" x14ac:dyDescent="0.25">
      <c r="B27">
        <f>+C1+1</f>
        <v>108</v>
      </c>
      <c r="C27" t="str">
        <f>VLOOKUP(B27,[1]Buscador!A3:AP240,31,FALSE)</f>
        <v>/resucito/src/index.html?canto=magnificat</v>
      </c>
      <c r="L27" s="48" t="str">
        <f>_xlfn.CONCAT("        sig: ","""",C27,"""",",")</f>
        <v xml:space="preserve">        sig: "/resucito/src/index.html?canto=magnificat",</v>
      </c>
    </row>
    <row r="28" spans="2:40" ht="23.25" x14ac:dyDescent="0.25">
      <c r="L28" s="46" t="s">
        <v>991</v>
      </c>
    </row>
    <row r="29" spans="2:40" ht="36" thickBot="1" x14ac:dyDescent="0.3">
      <c r="C29" s="49"/>
      <c r="D29" s="49"/>
      <c r="E29" s="49"/>
      <c r="F29" s="49"/>
      <c r="G29" s="49"/>
      <c r="H29" s="49"/>
      <c r="I29" s="49"/>
      <c r="J29" s="49"/>
      <c r="K29" s="49"/>
      <c r="L29" s="50" t="s">
        <v>992</v>
      </c>
    </row>
    <row r="30" spans="2:40" ht="25.5" thickTop="1" thickBot="1" x14ac:dyDescent="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2:40" ht="25.5" thickTop="1" thickBot="1" x14ac:dyDescent="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5.5" thickTop="1" thickBot="1" x14ac:dyDescent="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5.5" thickTop="1" thickBot="1" x14ac:dyDescent="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5.5" thickTop="1" thickBot="1" x14ac:dyDescent="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5.5" thickTop="1" thickBot="1" x14ac:dyDescent="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5.5" thickTop="1" thickBot="1" x14ac:dyDescent="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5.5" thickTop="1" thickBot="1" x14ac:dyDescent="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thickTop="1" thickBot="1" x14ac:dyDescent="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7.75" thickTop="1" thickBot="1" x14ac:dyDescent="0.4">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994</v>
      </c>
      <c r="M61" s="56" t="str">
        <f t="shared" ref="M61:M80" si="59">IF(N61="","","(")</f>
        <v/>
      </c>
      <c r="N61" s="57" t="str">
        <f t="shared" si="2"/>
        <v/>
      </c>
      <c r="O61" s="58" t="str">
        <f t="shared" ref="O61:O80" si="60">IF(N61="","",",")</f>
        <v/>
      </c>
      <c r="P61" s="59" t="str">
        <f t="shared" si="4"/>
        <v/>
      </c>
      <c r="Q61" s="60" t="str">
        <f t="shared" ref="Q61:Q80" si="61">IF(N61="","",",")</f>
        <v/>
      </c>
      <c r="R61" s="61" t="str">
        <f t="shared" ref="R61:R80" si="62">IF(N61="","",15)</f>
        <v/>
      </c>
      <c r="S61" s="56" t="str">
        <f t="shared" ref="S61:S80" si="63">IF(N61="","",")")</f>
        <v/>
      </c>
      <c r="T61" s="62" t="str">
        <f t="shared" ref="T61:T80" si="64">IF(U61="","","(")</f>
        <v/>
      </c>
      <c r="U61" s="63" t="str">
        <f t="shared" si="9"/>
        <v/>
      </c>
      <c r="V61" s="64" t="str">
        <f t="shared" ref="V61:V80" si="65">IF(U61="","",",")</f>
        <v/>
      </c>
      <c r="W61" s="65" t="str">
        <f t="shared" si="11"/>
        <v/>
      </c>
      <c r="X61" s="64" t="str">
        <f t="shared" ref="X61:X80" si="66">IF(U61="","",",")</f>
        <v/>
      </c>
      <c r="Y61" s="64" t="str">
        <f t="shared" ref="Y61:Y80" si="67">IF(U61="","",250)</f>
        <v/>
      </c>
      <c r="Z61" s="56"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9" t="str">
        <f t="shared" ref="AH61:AH80" si="75">IF(AI61="","","(")</f>
        <v/>
      </c>
      <c r="AI61" s="70" t="str">
        <f t="shared" si="23"/>
        <v/>
      </c>
      <c r="AJ61" s="64" t="str">
        <f t="shared" ref="AJ61:AJ80" si="76">IF(AI61="","",",")</f>
        <v/>
      </c>
      <c r="AK61" s="64" t="str">
        <f t="shared" ref="AK61:AK101" si="77">IF(K61="","",K61)</f>
        <v/>
      </c>
      <c r="AL61" s="64" t="str">
        <f t="shared" ref="AL61:AL80" si="78">IF(AI61="","",",")</f>
        <v/>
      </c>
      <c r="AM61" s="64" t="str">
        <f t="shared" ref="AM61:AM80" si="79">IF(AI61="","",450)</f>
        <v/>
      </c>
      <c r="AN61" s="64" t="str">
        <f t="shared" ref="AN61:AN80" si="80">IF(AI61="","",")")</f>
        <v/>
      </c>
    </row>
    <row r="62" spans="1:40" ht="25.5" thickTop="1" thickBot="1" x14ac:dyDescent="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5.5" thickTop="1" thickBot="1" x14ac:dyDescent="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5.5" thickTop="1" thickBot="1" x14ac:dyDescent="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5.5" thickTop="1" thickBot="1" x14ac:dyDescent="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5.5" thickTop="1" thickBot="1" x14ac:dyDescent="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5.5" thickTop="1" thickBot="1" x14ac:dyDescent="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5.5" thickTop="1" thickBot="1" x14ac:dyDescent="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5.5" thickTop="1" thickBot="1" x14ac:dyDescent="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5.5" thickTop="1" thickBot="1" x14ac:dyDescent="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5.5" thickTop="1" thickBot="1" x14ac:dyDescent="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5.5" thickTop="1" thickBot="1" x14ac:dyDescent="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5.5" thickTop="1" thickBot="1" x14ac:dyDescent="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5.5" thickTop="1" thickBot="1" x14ac:dyDescent="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5.5" thickTop="1" thickBot="1" x14ac:dyDescent="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5.5" thickTop="1" thickBot="1" x14ac:dyDescent="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5.5" thickTop="1" thickBot="1" x14ac:dyDescent="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5.5" thickTop="1" thickBot="1" x14ac:dyDescent="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5.5" thickTop="1" thickBot="1" x14ac:dyDescent="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5.5" thickTop="1" thickBot="1" x14ac:dyDescent="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2:40" ht="27.75" thickTop="1" thickBot="1" x14ac:dyDescent="0.4">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2:40" ht="25.5" thickTop="1" thickBot="1" x14ac:dyDescent="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2:40" ht="27.75" thickTop="1" thickBot="1" x14ac:dyDescent="0.4">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2:40" ht="25.5" thickTop="1" thickBot="1" x14ac:dyDescent="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2:40" ht="25.5" thickTop="1" thickBot="1" x14ac:dyDescent="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2:40" ht="25.5" thickTop="1" thickBot="1" x14ac:dyDescent="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2:40" ht="25.5" thickTop="1" thickBot="1" x14ac:dyDescent="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2:40" ht="25.5" thickTop="1" thickBot="1" x14ac:dyDescent="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2:40" ht="25.5" thickTop="1" thickBot="1" x14ac:dyDescent="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2:40" ht="25.5" thickTop="1" thickBot="1" x14ac:dyDescent="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2:40" ht="25.5" thickTop="1" thickBot="1" x14ac:dyDescent="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2:40" ht="24.95" customHeight="1" thickTop="1" thickBot="1" x14ac:dyDescent="0.3">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2:40" ht="25.5" thickTop="1" thickBot="1" x14ac:dyDescent="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2:40" ht="25.5" thickTop="1" thickBot="1" x14ac:dyDescent="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2:40" ht="25.5" thickTop="1" thickBot="1" x14ac:dyDescent="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2:40" ht="25.5" thickTop="1" thickBot="1" x14ac:dyDescent="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2:40" ht="25.5" thickTop="1" thickBot="1" x14ac:dyDescent="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2:40" ht="25.5" thickTop="1" thickBot="1" x14ac:dyDescent="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2:40" ht="25.5" thickTop="1" thickBot="1" x14ac:dyDescent="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2:40" ht="25.5" thickTop="1" thickBot="1" x14ac:dyDescent="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2:40" ht="25.5" thickTop="1" thickBot="1" x14ac:dyDescent="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2:40" ht="24" customHeight="1" thickTop="1" x14ac:dyDescent="0.4">
      <c r="B102" s="95"/>
      <c r="C102" s="95"/>
      <c r="D102" s="95"/>
      <c r="E102" s="95"/>
      <c r="F102" s="95"/>
      <c r="G102" s="95"/>
      <c r="H102" s="95"/>
      <c r="I102" s="95"/>
      <c r="J102" s="95"/>
      <c r="K102" s="95"/>
      <c r="L102" s="99" t="str">
        <f>_xlfn.CONCAT("]}, // ULTIMA LINEA DEL CANTO: ",L1)</f>
        <v>]}, // ULTIMA LINEA DEL CANTO: LLÉVAME AL CIELO</v>
      </c>
      <c r="M102" s="95"/>
    </row>
    <row r="103" spans="2:40" ht="20.25" x14ac:dyDescent="0.25">
      <c r="L103" s="100" t="s">
        <v>1008</v>
      </c>
      <c r="M103" s="101"/>
    </row>
    <row r="104" spans="2:40" x14ac:dyDescent="0.2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BD8EF6-A7EA-445B-8E97-25D0831CC36C}">
  <sheetPr codeName="Sheet85">
    <tabColor rgb="FF00B0F0"/>
  </sheetPr>
  <dimension ref="A1:AN73"/>
  <sheetViews>
    <sheetView zoomScale="85" zoomScaleNormal="85" workbookViewId="0">
      <pane xSplit="2" ySplit="1" topLeftCell="C21" activePane="bottomRight" state="frozen"/>
      <selection pane="topRight" activeCell="C1" sqref="C1"/>
      <selection pane="bottomLeft" activeCell="A2" sqref="A2"/>
      <selection pane="bottomRight" activeCell="L35" sqref="L35:L36"/>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108</v>
      </c>
      <c r="E1" s="40"/>
      <c r="F1" s="40"/>
      <c r="G1" s="40"/>
      <c r="H1" s="40"/>
      <c r="I1" s="40"/>
      <c r="J1" s="40"/>
      <c r="K1" s="40"/>
      <c r="L1" s="41" t="str">
        <f ca="1">UPPER(VLOOKUP(C1,Table223[],3,FALSE))</f>
        <v>MAGNÍFICAT</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MAGNÍFICAT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magnificat</v>
      </c>
      <c r="L7" s="48" t="str">
        <f ca="1">_xlfn.CONCAT("        id: ","""",C7,"""",",")</f>
        <v xml:space="preserve">        id: "magnificat",</v>
      </c>
    </row>
    <row r="8" spans="2:32" ht="23.25" x14ac:dyDescent="0.25">
      <c r="C8" t="str">
        <f ca="1">PROPER(L1)</f>
        <v>Magníficat</v>
      </c>
      <c r="L8" s="48" t="str">
        <f ca="1">_xlfn.CONCAT("        tt: ","""",C8,"""",",")</f>
        <v xml:space="preserve">        tt: "Magníficat",</v>
      </c>
    </row>
    <row r="9" spans="2:32" ht="23.25" x14ac:dyDescent="0.25">
      <c r="C9" t="str">
        <f ca="1">PROPER(L1)</f>
        <v>Magníficat</v>
      </c>
      <c r="L9" s="48" t="str">
        <f ca="1">_xlfn.CONCAT("        title: ","""",C9,"""",",")</f>
        <v xml:space="preserve">        title: "Magníficat",</v>
      </c>
    </row>
    <row r="10" spans="2:32" ht="23.25" x14ac:dyDescent="0.25">
      <c r="C10" t="str">
        <f ca="1">VLOOKUP(C1,Table223[],4,FALSE)</f>
        <v>Lucas 1,46-55</v>
      </c>
      <c r="L10" s="48" t="str">
        <f ca="1">_xlfn.CONCAT("        ","subtitle: ","""",C10,"""",",")</f>
        <v xml:space="preserve">        subtitle: "Lucas 1,46-55",</v>
      </c>
    </row>
    <row r="11" spans="2:32" ht="23.25" x14ac:dyDescent="0.25">
      <c r="C11" t="str">
        <f ca="1">_xlfn.CONCAT("category: [",VLOOKUP(C1,Table223[],16,FALSE),"],")</f>
        <v>category: ["Precatecumenado","Vírgen María","Nuevo Testamento"],</v>
      </c>
      <c r="L11" s="48" t="str">
        <f ca="1">_xlfn.CONCAT("        ",C11)</f>
        <v xml:space="preserve">        category: ["Precatecumenado","Vírgen María","Nuevo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108</v>
      </c>
      <c r="L16" s="48" t="str">
        <f ca="1">_xlfn.CONCAT("        dbno: ","""",C16,"""",",")</f>
        <v xml:space="preserve">        dbno: "108",</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magnificat</v>
      </c>
      <c r="L19" s="48" t="str">
        <f ca="1">_xlfn.CONCAT("        audioSrc: ","""/audio/",C19,".mp3""",",")</f>
        <v xml:space="preserve">        audioSrc: "/audio/magnificat.mp3",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107</v>
      </c>
      <c r="C26" t="str">
        <f ca="1">VLOOKUP(B26,Table4[],13,FALSE)</f>
        <v>"/resucito/src/index.html?canto=llevamealcielo"</v>
      </c>
      <c r="L26" s="48" t="str">
        <f ca="1">_xlfn.CONCAT("        ant: ",C26,",")</f>
        <v xml:space="preserve">        ant: "/resucito/src/index.html?canto=llevamealcielo",</v>
      </c>
    </row>
    <row r="27" spans="1:40" ht="23.25" x14ac:dyDescent="0.25">
      <c r="B27">
        <f ca="1">+C1+1</f>
        <v>109</v>
      </c>
      <c r="C27" t="str">
        <f ca="1">VLOOKUP(B27,Table4[],13,FALSE)</f>
        <v>"/resucito/src/index.html?canto=mariacasadebendicion"</v>
      </c>
      <c r="L27" s="48" t="str">
        <f ca="1">_xlfn.CONCAT("        sig: ",C27,",")</f>
        <v xml:space="preserve">        sig: "/resucito/src/index.html?canto=mariacasadebendicion",</v>
      </c>
    </row>
    <row r="28" spans="1:40" ht="23.25" x14ac:dyDescent="0.25">
      <c r="L28" s="46" t="s">
        <v>991</v>
      </c>
    </row>
    <row r="29" spans="1:40" ht="36" thickBot="1" x14ac:dyDescent="0.3">
      <c r="A29" s="49"/>
      <c r="B29" s="49"/>
      <c r="C29" s="49" t="s">
        <v>1050</v>
      </c>
      <c r="D29" s="49"/>
      <c r="E29" s="49"/>
      <c r="F29" s="49"/>
      <c r="G29" s="49"/>
      <c r="H29" s="49"/>
      <c r="I29" s="49"/>
      <c r="J29" s="49"/>
      <c r="K29" s="49"/>
      <c r="L29" s="50" t="s">
        <v>992</v>
      </c>
    </row>
    <row r="30" spans="1:40" ht="25.5" thickTop="1" thickBot="1" x14ac:dyDescent="0.4">
      <c r="B30" t="s">
        <v>997</v>
      </c>
      <c r="C30" s="113" t="s">
        <v>1053</v>
      </c>
      <c r="D30" s="112" t="s">
        <v>1047</v>
      </c>
      <c r="E30" s="52"/>
      <c r="F30" s="53"/>
      <c r="G30" s="53"/>
      <c r="H30" s="52"/>
      <c r="I30" s="52"/>
      <c r="J30" s="54"/>
      <c r="K30" s="54"/>
      <c r="L30" s="55" t="str">
        <f t="shared" ref="L30:L31" si="0">IF(C30="","",_xlfn.CONCAT("            { line: ","""",C30,", ",M30:AN30,""", sC: ","""",B30,"""},"))</f>
        <v xml:space="preserve">            { line: "PROCLAMA MI ALMA, (Re,,22)", sC: "ta as"},</v>
      </c>
      <c r="M30" s="56" t="str">
        <f t="shared" ref="M30:M33" si="1">IF(N30="","","(")</f>
        <v>(</v>
      </c>
      <c r="N30" s="57" t="str">
        <f t="shared" ref="N30:N64" si="2">IF(D30="","",D30)</f>
        <v>Re</v>
      </c>
      <c r="O30" s="58" t="str">
        <f t="shared" ref="O30:O33" si="3">IF(N30="","",",")</f>
        <v>,</v>
      </c>
      <c r="P30" s="59" t="str">
        <f t="shared" ref="P30:P64" si="4">IF(E30="","",E30)</f>
        <v/>
      </c>
      <c r="Q30" s="60" t="str">
        <f t="shared" ref="Q30:Q33" si="5">IF(N30="","",",")</f>
        <v>,</v>
      </c>
      <c r="R30" s="61">
        <f>IF(N30="Do",10,IF(N30="Re",22,IF(N30="Mi",20,IF(N30="Fa",20,IF(N30="Sol",14,IF(N30="La",20,IF(N30="Si",20,IF(N30="Do#",14,IF(N30="Fa#",15,IF(N30="Sol#",20,""))))))))))</f>
        <v>22</v>
      </c>
      <c r="S30" s="56" t="str">
        <f t="shared" ref="S30:S33" si="6">IF(N30="","",")")</f>
        <v>)</v>
      </c>
      <c r="T30" s="62" t="str">
        <f t="shared" ref="T30:T33" si="7">IF(U30="","","(")</f>
        <v/>
      </c>
      <c r="U30" s="63" t="str">
        <f t="shared" ref="U30:U64" si="8">IF(F30="","",F30)</f>
        <v/>
      </c>
      <c r="V30" s="64" t="str">
        <f t="shared" ref="V30:V33" si="9">IF(U30="","",",")</f>
        <v/>
      </c>
      <c r="W30" s="65" t="str">
        <f t="shared" ref="W30:W64" si="10">IF(G30="","",G30)</f>
        <v/>
      </c>
      <c r="X30" s="64" t="str">
        <f t="shared" ref="X30:X33" si="11">IF(U30="","",",")</f>
        <v/>
      </c>
      <c r="Y30" s="64" t="str">
        <f t="shared" ref="Y30:Y33" si="12">IF(U30="","",250)</f>
        <v/>
      </c>
      <c r="Z30" s="56" t="str">
        <f t="shared" ref="Z30:Z33" si="13">IF(U30="","",")")</f>
        <v/>
      </c>
      <c r="AA30" s="66" t="str">
        <f t="shared" ref="AA30:AA33" si="14">IF(AB30="","","(")</f>
        <v/>
      </c>
      <c r="AB30" s="57" t="str">
        <f t="shared" ref="AB30:AB64" si="15">IF(H30="","",H30)</f>
        <v/>
      </c>
      <c r="AC30" s="67" t="str">
        <f t="shared" ref="AC30:AC33" si="16">IF(AB30="","",",")</f>
        <v/>
      </c>
      <c r="AD30" s="59" t="str">
        <f t="shared" ref="AD30:AD33" si="17">IF(I30="","",I30)</f>
        <v/>
      </c>
      <c r="AE30" s="68" t="str">
        <f t="shared" ref="AE30:AE33" si="18">IF(AB30="","",",")</f>
        <v/>
      </c>
      <c r="AF30" s="61" t="str">
        <f t="shared" ref="AF30:AF33" si="19">IF(AB30="","",350)</f>
        <v/>
      </c>
      <c r="AG30" s="61" t="str">
        <f t="shared" ref="AG30:AG33" si="20">IF(AB30="","",")")</f>
        <v/>
      </c>
      <c r="AH30" s="69" t="str">
        <f t="shared" ref="AH30:AH33" si="21">IF(AI30="","","(")</f>
        <v/>
      </c>
      <c r="AI30" s="70" t="str">
        <f t="shared" ref="AI30:AI64" si="22">IF(J30="","",J30)</f>
        <v/>
      </c>
      <c r="AJ30" s="64" t="str">
        <f t="shared" ref="AJ30:AJ33" si="23">IF(AI30="","",",")</f>
        <v/>
      </c>
      <c r="AK30" s="64" t="str">
        <f t="shared" ref="AK30:AK33" si="24">IF(K30="","",K30)</f>
        <v/>
      </c>
      <c r="AL30" s="64" t="str">
        <f t="shared" ref="AL30:AL33" si="25">IF(AI30="","",",")</f>
        <v/>
      </c>
      <c r="AM30" s="64" t="str">
        <f t="shared" ref="AM30:AM33" si="26">IF(AI30="","",450)</f>
        <v/>
      </c>
      <c r="AN30" s="64" t="str">
        <f t="shared" ref="AN30:AN33" si="27">IF(AI30="","",")")</f>
        <v/>
      </c>
    </row>
    <row r="31" spans="1:40" ht="25.5" thickTop="1" thickBot="1" x14ac:dyDescent="0.4">
      <c r="B31" t="s">
        <v>1049</v>
      </c>
      <c r="C31" s="113" t="s">
        <v>1054</v>
      </c>
      <c r="D31" s="112" t="s">
        <v>1011</v>
      </c>
      <c r="E31" s="52"/>
      <c r="F31" s="53"/>
      <c r="G31" s="53"/>
      <c r="H31" s="52"/>
      <c r="I31" s="52"/>
      <c r="J31" s="54"/>
      <c r="K31" s="54"/>
      <c r="L31" s="55" t="str">
        <f t="shared" si="0"/>
        <v xml:space="preserve">            { line: "LA GRANDEZA DEL SEÑOR,, (Mi,,20)", sC: "as r1"},</v>
      </c>
      <c r="M31" s="56" t="str">
        <f t="shared" si="1"/>
        <v>(</v>
      </c>
      <c r="N31" s="57" t="str">
        <f t="shared" si="2"/>
        <v>Mi</v>
      </c>
      <c r="O31" s="58" t="str">
        <f t="shared" si="3"/>
        <v>,</v>
      </c>
      <c r="P31" s="59" t="str">
        <f t="shared" si="4"/>
        <v/>
      </c>
      <c r="Q31" s="60" t="str">
        <f t="shared" si="5"/>
        <v>,</v>
      </c>
      <c r="R31" s="61">
        <f t="shared" ref="R31:R65" si="28">IF(N31="Do",10,IF(N31="Re",22,IF(N31="Mi",20,IF(N31="Fa",20,IF(N31="Sol",14,IF(N31="La",20,IF(N31="Si",20,IF(N31="Do#",14,IF(N31="Fa#",15,IF(N31="Sol#",20,""))))))))))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B32" t="s">
        <v>999</v>
      </c>
      <c r="C32" s="113" t="s">
        <v>1055</v>
      </c>
      <c r="D32" s="112"/>
      <c r="E32" s="52"/>
      <c r="F32" s="53"/>
      <c r="G32" s="53"/>
      <c r="H32" s="52"/>
      <c r="I32" s="52"/>
      <c r="J32" s="54"/>
      <c r="K32" s="54"/>
      <c r="L32" s="55" t="str">
        <f>IF(C32="","",_xlfn.CONCAT("            { line: ","""",C32,", ",M32:AN32,""", sC: ","""",B32,"""},"))</f>
        <v xml:space="preserve">            { line: "SE ALEGRA MI ESPÍRITU, ", sC: "as"},</v>
      </c>
      <c r="M32" s="56" t="str">
        <f t="shared" si="1"/>
        <v/>
      </c>
      <c r="N32" s="57" t="str">
        <f t="shared" si="2"/>
        <v/>
      </c>
      <c r="O32" s="58" t="str">
        <f t="shared" si="3"/>
        <v/>
      </c>
      <c r="P32" s="59" t="str">
        <f t="shared" si="4"/>
        <v/>
      </c>
      <c r="Q32" s="60" t="str">
        <f t="shared" si="5"/>
        <v/>
      </c>
      <c r="R32" s="61" t="str">
        <f t="shared" si="28"/>
        <v/>
      </c>
      <c r="S32" s="56" t="str">
        <f t="shared" si="6"/>
        <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B33" t="s">
        <v>999</v>
      </c>
      <c r="C33" s="113" t="s">
        <v>1056</v>
      </c>
      <c r="D33" s="112" t="s">
        <v>1047</v>
      </c>
      <c r="E33" s="52"/>
      <c r="F33" s="53" t="s">
        <v>1013</v>
      </c>
      <c r="G33" s="53"/>
      <c r="H33" s="52" t="s">
        <v>1011</v>
      </c>
      <c r="I33" s="52"/>
      <c r="J33" s="54" t="s">
        <v>1013</v>
      </c>
      <c r="K33" s="54"/>
      <c r="L33" s="55" t="str">
        <f>IF(C33="","",_xlfn.CONCAT("            { line: ","""",C33,", ",M33:AN33,""", sC: ","""",B33,"""},"))</f>
        <v xml:space="preserve">            { line: "EN DIOS MI SALVADOR., (Re,,22)(La,,250)(Mi,,350)(La,,450)", sC: "as"},</v>
      </c>
      <c r="M33" s="56" t="str">
        <f t="shared" si="1"/>
        <v>(</v>
      </c>
      <c r="N33" s="57" t="str">
        <f t="shared" si="2"/>
        <v>Re</v>
      </c>
      <c r="O33" s="58" t="str">
        <f t="shared" si="3"/>
        <v>,</v>
      </c>
      <c r="P33" s="59" t="str">
        <f t="shared" si="4"/>
        <v/>
      </c>
      <c r="Q33" s="60" t="str">
        <f t="shared" si="5"/>
        <v>,</v>
      </c>
      <c r="R33" s="61">
        <f t="shared" si="28"/>
        <v>22</v>
      </c>
      <c r="S33" s="56" t="str">
        <f t="shared" si="6"/>
        <v>)</v>
      </c>
      <c r="T33" s="62" t="str">
        <f t="shared" si="7"/>
        <v>(</v>
      </c>
      <c r="U33" s="63" t="str">
        <f t="shared" si="8"/>
        <v>La</v>
      </c>
      <c r="V33" s="64" t="str">
        <f t="shared" si="9"/>
        <v>,</v>
      </c>
      <c r="W33" s="65" t="str">
        <f t="shared" si="10"/>
        <v/>
      </c>
      <c r="X33" s="64" t="str">
        <f t="shared" si="11"/>
        <v>,</v>
      </c>
      <c r="Y33" s="64">
        <f t="shared" si="12"/>
        <v>250</v>
      </c>
      <c r="Z33" s="56" t="str">
        <f t="shared" si="13"/>
        <v>)</v>
      </c>
      <c r="AA33" s="66" t="str">
        <f t="shared" si="14"/>
        <v>(</v>
      </c>
      <c r="AB33" s="57" t="str">
        <f t="shared" si="15"/>
        <v>Mi</v>
      </c>
      <c r="AC33" s="67" t="str">
        <f t="shared" si="16"/>
        <v>,</v>
      </c>
      <c r="AD33" s="59" t="str">
        <f t="shared" si="17"/>
        <v/>
      </c>
      <c r="AE33" s="68" t="str">
        <f t="shared" si="18"/>
        <v>,</v>
      </c>
      <c r="AF33" s="61">
        <f t="shared" si="19"/>
        <v>350</v>
      </c>
      <c r="AG33" s="61" t="str">
        <f t="shared" si="20"/>
        <v>)</v>
      </c>
      <c r="AH33" s="69" t="str">
        <f t="shared" si="21"/>
        <v>(</v>
      </c>
      <c r="AI33" s="70" t="str">
        <f t="shared" si="22"/>
        <v>La</v>
      </c>
      <c r="AJ33" s="64" t="str">
        <f t="shared" si="23"/>
        <v>,</v>
      </c>
      <c r="AK33" s="64" t="str">
        <f t="shared" si="24"/>
        <v/>
      </c>
      <c r="AL33" s="64" t="str">
        <f t="shared" si="25"/>
        <v>,</v>
      </c>
      <c r="AM33" s="64">
        <f t="shared" si="26"/>
        <v>450</v>
      </c>
      <c r="AN33" s="64" t="str">
        <f t="shared" si="27"/>
        <v>)</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 t="shared" ref="R34" si="29">IF(N34="Do",10,IF(N34="Re",22,IF(N34="Mi",20,IF(N34="Fa",20,IF(N34="Sol",14,IF(N34="La",20,IF(N34="Si",20,IF(N34="Do#",14,IF(N34="Fa#",15,IF(N34="Sol#",20,""))))))))))</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B35" t="s">
        <v>1014</v>
      </c>
      <c r="C35" s="113" t="s">
        <v>1057</v>
      </c>
      <c r="D35" s="112" t="s">
        <v>1013</v>
      </c>
      <c r="E35" s="52"/>
      <c r="F35" s="53" t="s">
        <v>1011</v>
      </c>
      <c r="G35" s="53"/>
      <c r="H35" s="52"/>
      <c r="I35" s="52"/>
      <c r="J35" s="54"/>
      <c r="K35" s="54"/>
      <c r="L35" s="55" t="str">
        <f t="shared" ref="L35:L49" si="30">IF(C35="","",_xlfn.CONCAT("            { line: ","""",C35,", ",M35:AN35,""", sC: ","""",B35,"""},"))</f>
        <v xml:space="preserve">            { line: "Desde ahora me felicitarán, (La,,20)(Mi,,250)", sC: "tc"},</v>
      </c>
      <c r="M35" s="56" t="str">
        <f>IF(N35="","","(")</f>
        <v>(</v>
      </c>
      <c r="N35" s="57" t="str">
        <f>IF(D35="","",D35)</f>
        <v>La</v>
      </c>
      <c r="O35" s="58" t="str">
        <f>IF(N35="","",",")</f>
        <v>,</v>
      </c>
      <c r="P35" s="59" t="str">
        <f>IF(E35="","",E35)</f>
        <v/>
      </c>
      <c r="Q35" s="60" t="str">
        <f>IF(N35="","",",")</f>
        <v>,</v>
      </c>
      <c r="R35" s="61">
        <f t="shared" si="28"/>
        <v>20</v>
      </c>
      <c r="S35" s="56" t="str">
        <f>IF(N35="","",")")</f>
        <v>)</v>
      </c>
      <c r="T35" s="62" t="str">
        <f>IF(U35="","","(")</f>
        <v>(</v>
      </c>
      <c r="U35" s="63" t="str">
        <f>IF(F35="","",F35)</f>
        <v>Mi</v>
      </c>
      <c r="V35" s="64" t="str">
        <f>IF(U35="","",",")</f>
        <v>,</v>
      </c>
      <c r="W35" s="65" t="str">
        <f>IF(G35="","",G35)</f>
        <v/>
      </c>
      <c r="X35" s="64" t="str">
        <f>IF(U35="","",",")</f>
        <v>,</v>
      </c>
      <c r="Y35" s="64">
        <f>IF(U35="","",250)</f>
        <v>250</v>
      </c>
      <c r="Z35" s="56" t="str">
        <f>IF(U35="","",")")</f>
        <v>)</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1:40" ht="25.5" thickTop="1" thickBot="1" x14ac:dyDescent="0.4">
      <c r="C36" s="113" t="s">
        <v>1058</v>
      </c>
      <c r="D36" s="112" t="s">
        <v>1013</v>
      </c>
      <c r="E36" s="52"/>
      <c r="F36" s="53"/>
      <c r="G36" s="53"/>
      <c r="H36" s="52"/>
      <c r="I36" s="52"/>
      <c r="J36" s="54"/>
      <c r="K36" s="54"/>
      <c r="L36" s="55" t="str">
        <f t="shared" si="30"/>
        <v xml:space="preserve">            { line: "todas las generaciones., (La,,20)", sC: ""},</v>
      </c>
      <c r="M36" s="56" t="str">
        <f>IF(N36="","","(")</f>
        <v>(</v>
      </c>
      <c r="N36" s="57" t="str">
        <f>IF(D36="","",D36)</f>
        <v>La</v>
      </c>
      <c r="O36" s="58" t="str">
        <f>IF(N36="","",",")</f>
        <v>,</v>
      </c>
      <c r="P36" s="59" t="str">
        <f>IF(E36="","",E36)</f>
        <v/>
      </c>
      <c r="Q36" s="60" t="str">
        <f>IF(N36="","",",")</f>
        <v>,</v>
      </c>
      <c r="R36" s="61">
        <f t="shared" si="28"/>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B37" t="s">
        <v>997</v>
      </c>
      <c r="C37" s="113" t="s">
        <v>1059</v>
      </c>
      <c r="D37" s="112" t="s">
        <v>1011</v>
      </c>
      <c r="E37" s="52"/>
      <c r="F37" s="53"/>
      <c r="G37" s="53"/>
      <c r="H37" s="52"/>
      <c r="I37" s="52"/>
      <c r="J37" s="54"/>
      <c r="K37" s="54"/>
      <c r="L37" s="55" t="str">
        <f t="shared" si="30"/>
        <v xml:space="preserve">            { line: "DESDE AHORA ME FELICITARÁN, (Mi,,20)", sC: "ta as"},</v>
      </c>
      <c r="M37" s="56" t="str">
        <f>IF(N37="","","(")</f>
        <v>(</v>
      </c>
      <c r="N37" s="57" t="str">
        <f>IF(D37="","",D37)</f>
        <v>Mi</v>
      </c>
      <c r="O37" s="58" t="str">
        <f>IF(N37="","",",")</f>
        <v>,</v>
      </c>
      <c r="P37" s="59" t="str">
        <f>IF(E37="","",E37)</f>
        <v/>
      </c>
      <c r="Q37" s="60" t="str">
        <f>IF(N37="","",",")</f>
        <v>,</v>
      </c>
      <c r="R37" s="61">
        <f t="shared" si="28"/>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B38" t="s">
        <v>999</v>
      </c>
      <c r="C38" s="113" t="s">
        <v>1060</v>
      </c>
      <c r="D38" s="112" t="s">
        <v>1013</v>
      </c>
      <c r="E38" s="52"/>
      <c r="F38" s="53"/>
      <c r="G38" s="53"/>
      <c r="H38" s="52"/>
      <c r="I38" s="52"/>
      <c r="J38" s="54"/>
      <c r="K38" s="54"/>
      <c r="L38" s="55" t="str">
        <f t="shared" si="30"/>
        <v xml:space="preserve">            { line: "TODAS LAS GENERACIONES., (La,,20)", sC: "as"},</v>
      </c>
      <c r="M38" s="56" t="str">
        <f t="shared" ref="M38:M40" si="31">IF(N38="","","(")</f>
        <v>(</v>
      </c>
      <c r="N38" s="57" t="str">
        <f t="shared" ref="N38:N40" si="32">IF(D38="","",D38)</f>
        <v>La</v>
      </c>
      <c r="O38" s="58" t="str">
        <f t="shared" ref="O38:O40" si="33">IF(N38="","",",")</f>
        <v>,</v>
      </c>
      <c r="P38" s="59" t="str">
        <f t="shared" ref="P38:P40" si="34">IF(E38="","",E38)</f>
        <v/>
      </c>
      <c r="Q38" s="60" t="str">
        <f t="shared" ref="Q38:Q40" si="35">IF(N38="","",",")</f>
        <v>,</v>
      </c>
      <c r="R38" s="61">
        <f t="shared" si="28"/>
        <v>20</v>
      </c>
      <c r="S38" s="56" t="str">
        <f t="shared" ref="S38:S40" si="36">IF(N38="","",")")</f>
        <v>)</v>
      </c>
      <c r="T38" s="62" t="str">
        <f t="shared" ref="T38:T40" si="37">IF(U38="","","(")</f>
        <v/>
      </c>
      <c r="U38" s="63" t="str">
        <f t="shared" ref="U38:U40" si="38">IF(F38="","",F38)</f>
        <v/>
      </c>
      <c r="V38" s="64" t="str">
        <f t="shared" ref="V38:V40" si="39">IF(U38="","",",")</f>
        <v/>
      </c>
      <c r="W38" s="65" t="str">
        <f t="shared" ref="W38:W40" si="40">IF(G38="","",G38)</f>
        <v/>
      </c>
      <c r="X38" s="64" t="str">
        <f t="shared" ref="X38:X40" si="41">IF(U38="","",",")</f>
        <v/>
      </c>
      <c r="Y38" s="64" t="str">
        <f t="shared" ref="Y38:Y40" si="42">IF(U38="","",250)</f>
        <v/>
      </c>
      <c r="Z38" s="56" t="str">
        <f t="shared" ref="Z38:Z40" si="43">IF(U38="","",")")</f>
        <v/>
      </c>
      <c r="AA38" s="66" t="str">
        <f t="shared" ref="AA38:AA40" si="44">IF(AB38="","","(")</f>
        <v/>
      </c>
      <c r="AB38" s="57" t="str">
        <f t="shared" ref="AB38:AB40" si="45">IF(H38="","",H38)</f>
        <v/>
      </c>
      <c r="AC38" s="67" t="str">
        <f t="shared" ref="AC38:AC40" si="46">IF(AB38="","",",")</f>
        <v/>
      </c>
      <c r="AD38" s="59" t="str">
        <f t="shared" ref="AD38:AD40" si="47">IF(I38="","",I38)</f>
        <v/>
      </c>
      <c r="AE38" s="68" t="str">
        <f t="shared" ref="AE38:AE40" si="48">IF(AB38="","",",")</f>
        <v/>
      </c>
      <c r="AF38" s="61" t="str">
        <f t="shared" ref="AF38:AF40" si="49">IF(AB38="","",350)</f>
        <v/>
      </c>
      <c r="AG38" s="61" t="str">
        <f t="shared" ref="AG38:AG40" si="50">IF(AB38="","",")")</f>
        <v/>
      </c>
      <c r="AH38" s="69" t="str">
        <f t="shared" ref="AH38:AH40" si="51">IF(AI38="","","(")</f>
        <v/>
      </c>
      <c r="AI38" s="70" t="str">
        <f t="shared" ref="AI38:AI40" si="52">IF(J38="","",J38)</f>
        <v/>
      </c>
      <c r="AJ38" s="64" t="str">
        <f t="shared" ref="AJ38:AJ40" si="53">IF(AI38="","",",")</f>
        <v/>
      </c>
      <c r="AK38" s="64" t="str">
        <f t="shared" ref="AK38:AK40" si="54">IF(K38="","",K38)</f>
        <v/>
      </c>
      <c r="AL38" s="64" t="str">
        <f t="shared" ref="AL38:AL40" si="55">IF(AI38="","",",")</f>
        <v/>
      </c>
      <c r="AM38" s="64" t="str">
        <f t="shared" ref="AM38:AM40" si="56">IF(AI38="","",450)</f>
        <v/>
      </c>
      <c r="AN38" s="64" t="str">
        <f t="shared" ref="AN38:AN40" si="57">IF(AI38="","",")")</f>
        <v/>
      </c>
    </row>
    <row r="39" spans="1:40" ht="25.5" thickTop="1" thickBot="1" x14ac:dyDescent="0.4">
      <c r="B39" t="s">
        <v>1014</v>
      </c>
      <c r="C39" s="113" t="s">
        <v>1061</v>
      </c>
      <c r="D39" s="112" t="s">
        <v>1047</v>
      </c>
      <c r="E39" s="52"/>
      <c r="F39" s="53"/>
      <c r="G39" s="53"/>
      <c r="H39" s="52"/>
      <c r="I39" s="52"/>
      <c r="J39" s="54"/>
      <c r="K39" s="54"/>
      <c r="L39" s="55" t="str">
        <f t="shared" si="30"/>
        <v xml:space="preserve">            { line: "Porque el Poderoso, (Re,,22)", sC: "tc"},</v>
      </c>
      <c r="M39" s="56" t="str">
        <f t="shared" si="31"/>
        <v>(</v>
      </c>
      <c r="N39" s="57" t="str">
        <f t="shared" si="32"/>
        <v>Re</v>
      </c>
      <c r="O39" s="58" t="str">
        <f t="shared" si="33"/>
        <v>,</v>
      </c>
      <c r="P39" s="59" t="str">
        <f t="shared" si="34"/>
        <v/>
      </c>
      <c r="Q39" s="60" t="str">
        <f t="shared" si="35"/>
        <v>,</v>
      </c>
      <c r="R39" s="61">
        <f t="shared" si="28"/>
        <v>22</v>
      </c>
      <c r="S39" s="56" t="str">
        <f t="shared" si="36"/>
        <v>)</v>
      </c>
      <c r="T39" s="62" t="str">
        <f t="shared" si="37"/>
        <v/>
      </c>
      <c r="U39" s="63" t="str">
        <f t="shared" si="38"/>
        <v/>
      </c>
      <c r="V39" s="64" t="str">
        <f t="shared" si="39"/>
        <v/>
      </c>
      <c r="W39" s="65" t="str">
        <f t="shared" si="40"/>
        <v/>
      </c>
      <c r="X39" s="64" t="str">
        <f t="shared" si="41"/>
        <v/>
      </c>
      <c r="Y39" s="64" t="str">
        <f t="shared" si="42"/>
        <v/>
      </c>
      <c r="Z39" s="56" t="str">
        <f t="shared" si="43"/>
        <v/>
      </c>
      <c r="AA39" s="66" t="str">
        <f t="shared" si="44"/>
        <v/>
      </c>
      <c r="AB39" s="57" t="str">
        <f t="shared" si="45"/>
        <v/>
      </c>
      <c r="AC39" s="67" t="str">
        <f t="shared" si="46"/>
        <v/>
      </c>
      <c r="AD39" s="59" t="str">
        <f t="shared" si="47"/>
        <v/>
      </c>
      <c r="AE39" s="68" t="str">
        <f t="shared" si="48"/>
        <v/>
      </c>
      <c r="AF39" s="61" t="str">
        <f t="shared" si="49"/>
        <v/>
      </c>
      <c r="AG39" s="61" t="str">
        <f t="shared" si="50"/>
        <v/>
      </c>
      <c r="AH39" s="69" t="str">
        <f t="shared" si="51"/>
        <v/>
      </c>
      <c r="AI39" s="70" t="str">
        <f t="shared" si="52"/>
        <v/>
      </c>
      <c r="AJ39" s="64" t="str">
        <f t="shared" si="53"/>
        <v/>
      </c>
      <c r="AK39" s="64" t="str">
        <f t="shared" si="54"/>
        <v/>
      </c>
      <c r="AL39" s="64" t="str">
        <f t="shared" si="55"/>
        <v/>
      </c>
      <c r="AM39" s="64" t="str">
        <f t="shared" si="56"/>
        <v/>
      </c>
      <c r="AN39" s="64" t="str">
        <f t="shared" si="57"/>
        <v/>
      </c>
    </row>
    <row r="40" spans="1:40" ht="25.5" thickTop="1" thickBot="1" x14ac:dyDescent="0.4">
      <c r="C40" s="113" t="s">
        <v>1062</v>
      </c>
      <c r="D40" s="112" t="s">
        <v>1013</v>
      </c>
      <c r="E40" s="52"/>
      <c r="F40" s="53"/>
      <c r="G40" s="53"/>
      <c r="H40" s="52"/>
      <c r="I40" s="52"/>
      <c r="J40" s="54"/>
      <c r="K40" s="54"/>
      <c r="L40" s="55" t="str">
        <f t="shared" si="30"/>
        <v xml:space="preserve">            { line: "ha hecho grandes cosas en mí,, (La,,20)", sC: ""},</v>
      </c>
      <c r="M40" s="56" t="str">
        <f t="shared" si="31"/>
        <v>(</v>
      </c>
      <c r="N40" s="57" t="str">
        <f t="shared" si="32"/>
        <v>La</v>
      </c>
      <c r="O40" s="58" t="str">
        <f t="shared" si="33"/>
        <v>,</v>
      </c>
      <c r="P40" s="59" t="str">
        <f t="shared" si="34"/>
        <v/>
      </c>
      <c r="Q40" s="60" t="str">
        <f t="shared" si="35"/>
        <v>,</v>
      </c>
      <c r="R40" s="61">
        <f t="shared" si="28"/>
        <v>20</v>
      </c>
      <c r="S40" s="56" t="str">
        <f t="shared" si="36"/>
        <v>)</v>
      </c>
      <c r="T40" s="62" t="str">
        <f t="shared" si="37"/>
        <v/>
      </c>
      <c r="U40" s="63" t="str">
        <f t="shared" si="38"/>
        <v/>
      </c>
      <c r="V40" s="64" t="str">
        <f t="shared" si="39"/>
        <v/>
      </c>
      <c r="W40" s="65" t="str">
        <f t="shared" si="40"/>
        <v/>
      </c>
      <c r="X40" s="64" t="str">
        <f t="shared" si="41"/>
        <v/>
      </c>
      <c r="Y40" s="64" t="str">
        <f t="shared" si="42"/>
        <v/>
      </c>
      <c r="Z40" s="56" t="str">
        <f t="shared" si="43"/>
        <v/>
      </c>
      <c r="AA40" s="66" t="str">
        <f t="shared" si="44"/>
        <v/>
      </c>
      <c r="AB40" s="57" t="str">
        <f t="shared" si="45"/>
        <v/>
      </c>
      <c r="AC40" s="67" t="str">
        <f t="shared" si="46"/>
        <v/>
      </c>
      <c r="AD40" s="59" t="str">
        <f t="shared" si="47"/>
        <v/>
      </c>
      <c r="AE40" s="68" t="str">
        <f t="shared" si="48"/>
        <v/>
      </c>
      <c r="AF40" s="61" t="str">
        <f t="shared" si="49"/>
        <v/>
      </c>
      <c r="AG40" s="61" t="str">
        <f t="shared" si="50"/>
        <v/>
      </c>
      <c r="AH40" s="69" t="str">
        <f t="shared" si="51"/>
        <v/>
      </c>
      <c r="AI40" s="70" t="str">
        <f t="shared" si="52"/>
        <v/>
      </c>
      <c r="AJ40" s="64" t="str">
        <f t="shared" si="53"/>
        <v/>
      </c>
      <c r="AK40" s="64" t="str">
        <f t="shared" si="54"/>
        <v/>
      </c>
      <c r="AL40" s="64" t="str">
        <f t="shared" si="55"/>
        <v/>
      </c>
      <c r="AM40" s="64" t="str">
        <f t="shared" si="56"/>
        <v/>
      </c>
      <c r="AN40" s="64" t="str">
        <f t="shared" si="57"/>
        <v/>
      </c>
    </row>
    <row r="41" spans="1:40" ht="25.5" thickTop="1" thickBot="1" x14ac:dyDescent="0.4">
      <c r="C41" s="113" t="s">
        <v>1063</v>
      </c>
      <c r="D41" s="112" t="s">
        <v>1011</v>
      </c>
      <c r="E41" s="52"/>
      <c r="F41" s="53" t="s">
        <v>1013</v>
      </c>
      <c r="G41" s="53"/>
      <c r="H41" s="52"/>
      <c r="I41" s="52"/>
      <c r="J41" s="54"/>
      <c r="K41" s="54"/>
      <c r="L41" s="55" t="str">
        <f t="shared" si="30"/>
        <v xml:space="preserve">            { line: "su nombre es santo., (Mi,,20)(La,,250)", sC: ""},</v>
      </c>
      <c r="M41" s="56" t="str">
        <f>IF(N41="","","(")</f>
        <v>(</v>
      </c>
      <c r="N41" s="57" t="str">
        <f>IF(D41="","",D41)</f>
        <v>Mi</v>
      </c>
      <c r="O41" s="58" t="str">
        <f>IF(N41="","",",")</f>
        <v>,</v>
      </c>
      <c r="P41" s="59" t="str">
        <f>IF(E41="","",E41)</f>
        <v/>
      </c>
      <c r="Q41" s="60" t="str">
        <f>IF(N41="","",",")</f>
        <v>,</v>
      </c>
      <c r="R41" s="61">
        <f t="shared" si="28"/>
        <v>20</v>
      </c>
      <c r="S41" s="56" t="str">
        <f>IF(N41="","",")")</f>
        <v>)</v>
      </c>
      <c r="T41" s="62" t="str">
        <f>IF(U41="","","(")</f>
        <v>(</v>
      </c>
      <c r="U41" s="63" t="str">
        <f>IF(F41="","",F41)</f>
        <v>La</v>
      </c>
      <c r="V41" s="64" t="str">
        <f>IF(U41="","",",")</f>
        <v>,</v>
      </c>
      <c r="W41" s="65" t="str">
        <f>IF(G41="","",G41)</f>
        <v/>
      </c>
      <c r="X41" s="64" t="str">
        <f>IF(U41="","",",")</f>
        <v>,</v>
      </c>
      <c r="Y41" s="64">
        <f>IF(U41="","",250)</f>
        <v>250</v>
      </c>
      <c r="Z41" s="56" t="str">
        <f>IF(U41="","",")")</f>
        <v>)</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5.5" thickTop="1" thickBot="1" x14ac:dyDescent="0.4">
      <c r="B42" t="s">
        <v>997</v>
      </c>
      <c r="C42" s="113" t="s">
        <v>1064</v>
      </c>
      <c r="D42" s="112" t="s">
        <v>1047</v>
      </c>
      <c r="E42" s="52"/>
      <c r="F42" s="53"/>
      <c r="G42" s="53"/>
      <c r="H42" s="52"/>
      <c r="I42" s="52"/>
      <c r="J42" s="54"/>
      <c r="K42" s="54"/>
      <c r="L42" s="55" t="str">
        <f t="shared" si="30"/>
        <v xml:space="preserve">            { line: "PORQUE EL PODEROSO, (Re,,22)", sC: "ta as"},</v>
      </c>
      <c r="M42" s="56" t="str">
        <f>IF(N42="","","(")</f>
        <v>(</v>
      </c>
      <c r="N42" s="57" t="str">
        <f>IF(D42="","",D42)</f>
        <v>Re</v>
      </c>
      <c r="O42" s="58" t="str">
        <f>IF(N42="","",",")</f>
        <v>,</v>
      </c>
      <c r="P42" s="59" t="str">
        <f>IF(E42="","",E42)</f>
        <v/>
      </c>
      <c r="Q42" s="60" t="str">
        <f>IF(N42="","",",")</f>
        <v>,</v>
      </c>
      <c r="R42" s="61">
        <f t="shared" si="28"/>
        <v>22</v>
      </c>
      <c r="S42" s="56" t="str">
        <f>IF(N42="","",")")</f>
        <v>)</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1:40" ht="25.5" thickTop="1" thickBot="1" x14ac:dyDescent="0.4">
      <c r="B43" t="s">
        <v>999</v>
      </c>
      <c r="C43" s="113" t="s">
        <v>1065</v>
      </c>
      <c r="D43" s="112" t="s">
        <v>1013</v>
      </c>
      <c r="E43" s="52"/>
      <c r="F43" s="53"/>
      <c r="G43" s="53"/>
      <c r="H43" s="52"/>
      <c r="I43" s="52"/>
      <c r="J43" s="54"/>
      <c r="K43" s="54"/>
      <c r="L43" s="55" t="str">
        <f t="shared" si="30"/>
        <v xml:space="preserve">            { line: "HA HECHO GRANDES COSAS EN MÍ,, (La,,20)", sC: "as"},</v>
      </c>
      <c r="M43" s="56" t="str">
        <f>IF(N43="","","(")</f>
        <v>(</v>
      </c>
      <c r="N43" s="57" t="str">
        <f>IF(D43="","",D43)</f>
        <v>La</v>
      </c>
      <c r="O43" s="58" t="str">
        <f>IF(N43="","",",")</f>
        <v>,</v>
      </c>
      <c r="P43" s="59" t="str">
        <f>IF(E43="","",E43)</f>
        <v/>
      </c>
      <c r="Q43" s="60" t="str">
        <f>IF(N43="","",",")</f>
        <v>,</v>
      </c>
      <c r="R43" s="61">
        <f t="shared" si="28"/>
        <v>20</v>
      </c>
      <c r="S43" s="56" t="str">
        <f>IF(N43="","",")")</f>
        <v>)</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5.5" thickTop="1" thickBot="1" x14ac:dyDescent="0.4">
      <c r="B44" t="s">
        <v>999</v>
      </c>
      <c r="C44" s="113" t="s">
        <v>1066</v>
      </c>
      <c r="D44" s="112" t="s">
        <v>1011</v>
      </c>
      <c r="E44" s="52"/>
      <c r="F44" s="53" t="s">
        <v>1013</v>
      </c>
      <c r="G44" s="53"/>
      <c r="H44" s="52"/>
      <c r="I44" s="52"/>
      <c r="J44" s="54"/>
      <c r="K44" s="54"/>
      <c r="L44" s="55" t="str">
        <f t="shared" si="30"/>
        <v xml:space="preserve">            { line: "SU NOMBRE ES SANTO., (Mi,,20)(La,,250)", sC: "as"},</v>
      </c>
      <c r="M44" s="56" t="str">
        <f>IF(N44="","","(")</f>
        <v>(</v>
      </c>
      <c r="N44" s="57" t="str">
        <f>IF(D44="","",D44)</f>
        <v>Mi</v>
      </c>
      <c r="O44" s="58" t="str">
        <f>IF(N44="","",",")</f>
        <v>,</v>
      </c>
      <c r="P44" s="59" t="str">
        <f>IF(E44="","",E44)</f>
        <v/>
      </c>
      <c r="Q44" s="60" t="str">
        <f>IF(N44="","",",")</f>
        <v>,</v>
      </c>
      <c r="R44" s="61">
        <f t="shared" si="28"/>
        <v>20</v>
      </c>
      <c r="S44" s="56" t="str">
        <f>IF(N44="","",")")</f>
        <v>)</v>
      </c>
      <c r="T44" s="62" t="str">
        <f>IF(U44="","","(")</f>
        <v>(</v>
      </c>
      <c r="U44" s="63" t="str">
        <f>IF(F44="","",F44)</f>
        <v>La</v>
      </c>
      <c r="V44" s="64" t="str">
        <f>IF(U44="","",",")</f>
        <v>,</v>
      </c>
      <c r="W44" s="65" t="str">
        <f>IF(G44="","",G44)</f>
        <v/>
      </c>
      <c r="X44" s="64" t="str">
        <f>IF(U44="","",",")</f>
        <v>,</v>
      </c>
      <c r="Y44" s="64">
        <f>IF(U44="","",250)</f>
        <v>250</v>
      </c>
      <c r="Z44" s="56" t="str">
        <f>IF(U44="","",")")</f>
        <v>)</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7.75" thickTop="1" thickBot="1" x14ac:dyDescent="0.4">
      <c r="A45" s="73"/>
      <c r="B45" s="73"/>
      <c r="C45" s="73"/>
      <c r="D45" s="74"/>
      <c r="E45" s="74"/>
      <c r="F45" s="74"/>
      <c r="G45" s="74"/>
      <c r="H45" s="74"/>
      <c r="I45" s="74"/>
      <c r="J45" s="74"/>
      <c r="K45" s="74"/>
      <c r="L45" s="75" t="s">
        <v>993</v>
      </c>
      <c r="M45" s="56"/>
      <c r="N45" s="57"/>
      <c r="O45" s="58"/>
      <c r="P45" s="59"/>
      <c r="Q45" s="60"/>
      <c r="R45" s="61" t="str">
        <f t="shared" si="28"/>
        <v/>
      </c>
      <c r="S45" s="56"/>
      <c r="T45" s="62"/>
      <c r="U45" s="63"/>
      <c r="V45" s="64"/>
      <c r="W45" s="65"/>
      <c r="X45" s="64"/>
      <c r="Y45" s="64"/>
      <c r="Z45" s="56"/>
      <c r="AA45" s="66"/>
      <c r="AB45" s="57"/>
      <c r="AC45" s="67"/>
      <c r="AD45" s="59"/>
      <c r="AE45" s="68"/>
      <c r="AF45" s="61"/>
      <c r="AG45" s="61"/>
      <c r="AH45" s="69"/>
      <c r="AI45" s="70"/>
      <c r="AJ45" s="64"/>
      <c r="AK45" s="64"/>
      <c r="AL45" s="64"/>
      <c r="AM45" s="64"/>
      <c r="AN45" s="64"/>
    </row>
    <row r="46" spans="1:40" ht="25.5" thickTop="1" thickBot="1" x14ac:dyDescent="0.4">
      <c r="B46" t="s">
        <v>1014</v>
      </c>
      <c r="C46" s="113" t="s">
        <v>1067</v>
      </c>
      <c r="D46" s="112" t="s">
        <v>1013</v>
      </c>
      <c r="E46" s="52"/>
      <c r="F46" s="53" t="s">
        <v>1011</v>
      </c>
      <c r="G46" s="53"/>
      <c r="H46" s="52"/>
      <c r="I46" s="52"/>
      <c r="J46" s="54"/>
      <c r="K46" s="54"/>
      <c r="L46" s="55" t="str">
        <f t="shared" si="30"/>
        <v xml:space="preserve">            { line: "Él hace proezas con su brazo:, (La,,20)(Mi,,250)", sC: "tc"},</v>
      </c>
      <c r="M46" s="56" t="str">
        <f t="shared" ref="M46:M49" si="58">IF(N46="","","(")</f>
        <v>(</v>
      </c>
      <c r="N46" s="57" t="str">
        <f t="shared" ref="N46:N49" si="59">IF(D46="","",D46)</f>
        <v>La</v>
      </c>
      <c r="O46" s="58" t="str">
        <f t="shared" ref="O46:O49" si="60">IF(N46="","",",")</f>
        <v>,</v>
      </c>
      <c r="P46" s="59" t="str">
        <f t="shared" ref="P46:P49" si="61">IF(E46="","",E46)</f>
        <v/>
      </c>
      <c r="Q46" s="60" t="str">
        <f t="shared" ref="Q46:Q49" si="62">IF(N46="","",",")</f>
        <v>,</v>
      </c>
      <c r="R46" s="61">
        <f t="shared" si="28"/>
        <v>20</v>
      </c>
      <c r="S46" s="56" t="str">
        <f t="shared" ref="S46:S49" si="63">IF(N46="","",")")</f>
        <v>)</v>
      </c>
      <c r="T46" s="62" t="str">
        <f t="shared" ref="T46:T49" si="64">IF(U46="","","(")</f>
        <v>(</v>
      </c>
      <c r="U46" s="63" t="str">
        <f t="shared" ref="U46:U49" si="65">IF(F46="","",F46)</f>
        <v>Mi</v>
      </c>
      <c r="V46" s="64" t="str">
        <f t="shared" ref="V46:V49" si="66">IF(U46="","",",")</f>
        <v>,</v>
      </c>
      <c r="W46" s="65" t="str">
        <f t="shared" ref="W46:W49" si="67">IF(G46="","",G46)</f>
        <v/>
      </c>
      <c r="X46" s="64" t="str">
        <f t="shared" ref="X46:X49" si="68">IF(U46="","",",")</f>
        <v>,</v>
      </c>
      <c r="Y46" s="64">
        <f t="shared" ref="Y46:Y49" si="69">IF(U46="","",250)</f>
        <v>250</v>
      </c>
      <c r="Z46" s="56" t="str">
        <f t="shared" ref="Z46:Z49" si="70">IF(U46="","",")")</f>
        <v>)</v>
      </c>
      <c r="AA46" s="66" t="str">
        <f t="shared" ref="AA46:AA49" si="71">IF(AB46="","","(")</f>
        <v/>
      </c>
      <c r="AB46" s="57" t="str">
        <f t="shared" ref="AB46:AB49" si="72">IF(H46="","",H46)</f>
        <v/>
      </c>
      <c r="AC46" s="67" t="str">
        <f t="shared" ref="AC46:AC49" si="73">IF(AB46="","",",")</f>
        <v/>
      </c>
      <c r="AD46" s="59" t="str">
        <f t="shared" ref="AD46:AD49" si="74">IF(I46="","",I46)</f>
        <v/>
      </c>
      <c r="AE46" s="68" t="str">
        <f t="shared" ref="AE46:AE49" si="75">IF(AB46="","",",")</f>
        <v/>
      </c>
      <c r="AF46" s="61" t="str">
        <f t="shared" ref="AF46:AF49" si="76">IF(AB46="","",350)</f>
        <v/>
      </c>
      <c r="AG46" s="61" t="str">
        <f t="shared" ref="AG46:AG49" si="77">IF(AB46="","",")")</f>
        <v/>
      </c>
      <c r="AH46" s="69" t="str">
        <f t="shared" ref="AH46:AH49" si="78">IF(AI46="","","(")</f>
        <v/>
      </c>
      <c r="AI46" s="70" t="str">
        <f t="shared" ref="AI46:AI49" si="79">IF(J46="","",J46)</f>
        <v/>
      </c>
      <c r="AJ46" s="64" t="str">
        <f t="shared" ref="AJ46:AJ49" si="80">IF(AI46="","",",")</f>
        <v/>
      </c>
      <c r="AK46" s="64" t="str">
        <f t="shared" ref="AK46:AK49" si="81">IF(K46="","",K46)</f>
        <v/>
      </c>
      <c r="AL46" s="64" t="str">
        <f t="shared" ref="AL46:AL49" si="82">IF(AI46="","",",")</f>
        <v/>
      </c>
      <c r="AM46" s="64" t="str">
        <f t="shared" ref="AM46:AM49" si="83">IF(AI46="","",450)</f>
        <v/>
      </c>
      <c r="AN46" s="64" t="str">
        <f t="shared" ref="AN46:AN49" si="84">IF(AI46="","",")")</f>
        <v/>
      </c>
    </row>
    <row r="47" spans="1:40" ht="25.5" thickTop="1" thickBot="1" x14ac:dyDescent="0.4">
      <c r="C47" s="113" t="s">
        <v>1068</v>
      </c>
      <c r="D47" s="112" t="s">
        <v>1013</v>
      </c>
      <c r="E47" s="52"/>
      <c r="F47" s="53"/>
      <c r="G47" s="53"/>
      <c r="H47" s="52"/>
      <c r="I47" s="52"/>
      <c r="J47" s="54"/>
      <c r="K47" s="54"/>
      <c r="L47" s="55" t="str">
        <f t="shared" si="30"/>
        <v xml:space="preserve">            { line: "dispersa a los soberbios de corazón., (La,,20)", sC: ""},</v>
      </c>
      <c r="M47" s="56" t="str">
        <f t="shared" si="58"/>
        <v>(</v>
      </c>
      <c r="N47" s="57" t="str">
        <f t="shared" si="59"/>
        <v>La</v>
      </c>
      <c r="O47" s="58" t="str">
        <f t="shared" si="60"/>
        <v>,</v>
      </c>
      <c r="P47" s="59" t="str">
        <f t="shared" si="61"/>
        <v/>
      </c>
      <c r="Q47" s="60" t="str">
        <f t="shared" si="62"/>
        <v>,</v>
      </c>
      <c r="R47" s="61">
        <f t="shared" si="28"/>
        <v>20</v>
      </c>
      <c r="S47" s="56" t="str">
        <f t="shared" si="63"/>
        <v>)</v>
      </c>
      <c r="T47" s="62" t="str">
        <f t="shared" si="64"/>
        <v/>
      </c>
      <c r="U47" s="63" t="str">
        <f t="shared" si="65"/>
        <v/>
      </c>
      <c r="V47" s="64" t="str">
        <f t="shared" si="66"/>
        <v/>
      </c>
      <c r="W47" s="65" t="str">
        <f t="shared" si="67"/>
        <v/>
      </c>
      <c r="X47" s="64" t="str">
        <f t="shared" si="68"/>
        <v/>
      </c>
      <c r="Y47" s="64" t="str">
        <f t="shared" si="69"/>
        <v/>
      </c>
      <c r="Z47" s="56" t="str">
        <f t="shared" si="70"/>
        <v/>
      </c>
      <c r="AA47" s="66" t="str">
        <f t="shared" si="71"/>
        <v/>
      </c>
      <c r="AB47" s="57" t="str">
        <f t="shared" si="72"/>
        <v/>
      </c>
      <c r="AC47" s="67" t="str">
        <f t="shared" si="73"/>
        <v/>
      </c>
      <c r="AD47" s="59" t="str">
        <f t="shared" si="74"/>
        <v/>
      </c>
      <c r="AE47" s="68" t="str">
        <f t="shared" si="75"/>
        <v/>
      </c>
      <c r="AF47" s="61" t="str">
        <f t="shared" si="76"/>
        <v/>
      </c>
      <c r="AG47" s="61" t="str">
        <f t="shared" si="77"/>
        <v/>
      </c>
      <c r="AH47" s="69" t="str">
        <f t="shared" si="78"/>
        <v/>
      </c>
      <c r="AI47" s="70" t="str">
        <f t="shared" si="79"/>
        <v/>
      </c>
      <c r="AJ47" s="64" t="str">
        <f t="shared" si="80"/>
        <v/>
      </c>
      <c r="AK47" s="64" t="str">
        <f t="shared" si="81"/>
        <v/>
      </c>
      <c r="AL47" s="64" t="str">
        <f t="shared" si="82"/>
        <v/>
      </c>
      <c r="AM47" s="64" t="str">
        <f t="shared" si="83"/>
        <v/>
      </c>
      <c r="AN47" s="64" t="str">
        <f t="shared" si="84"/>
        <v/>
      </c>
    </row>
    <row r="48" spans="1:40" ht="25.5" thickTop="1" thickBot="1" x14ac:dyDescent="0.4">
      <c r="B48" t="s">
        <v>997</v>
      </c>
      <c r="C48" s="113" t="s">
        <v>1069</v>
      </c>
      <c r="D48" s="112" t="s">
        <v>1011</v>
      </c>
      <c r="E48" s="52"/>
      <c r="F48" s="53"/>
      <c r="G48" s="53"/>
      <c r="H48" s="52"/>
      <c r="I48" s="52"/>
      <c r="J48" s="54"/>
      <c r="K48" s="54"/>
      <c r="L48" s="55" t="str">
        <f t="shared" si="30"/>
        <v xml:space="preserve">            { line: "ÉL HACE PROEZAS CON SU BRAZO:, (Mi,,20)", sC: "ta as"},</v>
      </c>
      <c r="M48" s="56" t="str">
        <f t="shared" si="58"/>
        <v>(</v>
      </c>
      <c r="N48" s="57" t="str">
        <f t="shared" si="59"/>
        <v>Mi</v>
      </c>
      <c r="O48" s="58" t="str">
        <f t="shared" si="60"/>
        <v>,</v>
      </c>
      <c r="P48" s="59" t="str">
        <f t="shared" si="61"/>
        <v/>
      </c>
      <c r="Q48" s="60" t="str">
        <f t="shared" si="62"/>
        <v>,</v>
      </c>
      <c r="R48" s="61">
        <f t="shared" si="28"/>
        <v>20</v>
      </c>
      <c r="S48" s="56" t="str">
        <f t="shared" si="63"/>
        <v>)</v>
      </c>
      <c r="T48" s="62" t="str">
        <f t="shared" si="64"/>
        <v/>
      </c>
      <c r="U48" s="63" t="str">
        <f t="shared" si="65"/>
        <v/>
      </c>
      <c r="V48" s="64" t="str">
        <f t="shared" si="66"/>
        <v/>
      </c>
      <c r="W48" s="65" t="str">
        <f t="shared" si="67"/>
        <v/>
      </c>
      <c r="X48" s="64" t="str">
        <f t="shared" si="68"/>
        <v/>
      </c>
      <c r="Y48" s="64" t="str">
        <f t="shared" si="69"/>
        <v/>
      </c>
      <c r="Z48" s="56" t="str">
        <f t="shared" si="70"/>
        <v/>
      </c>
      <c r="AA48" s="66" t="str">
        <f t="shared" si="71"/>
        <v/>
      </c>
      <c r="AB48" s="57" t="str">
        <f t="shared" si="72"/>
        <v/>
      </c>
      <c r="AC48" s="67" t="str">
        <f t="shared" si="73"/>
        <v/>
      </c>
      <c r="AD48" s="59" t="str">
        <f t="shared" si="74"/>
        <v/>
      </c>
      <c r="AE48" s="68" t="str">
        <f t="shared" si="75"/>
        <v/>
      </c>
      <c r="AF48" s="61" t="str">
        <f t="shared" si="76"/>
        <v/>
      </c>
      <c r="AG48" s="61" t="str">
        <f t="shared" si="77"/>
        <v/>
      </c>
      <c r="AH48" s="69" t="str">
        <f t="shared" si="78"/>
        <v/>
      </c>
      <c r="AI48" s="70" t="str">
        <f t="shared" si="79"/>
        <v/>
      </c>
      <c r="AJ48" s="64" t="str">
        <f t="shared" si="80"/>
        <v/>
      </c>
      <c r="AK48" s="64" t="str">
        <f t="shared" si="81"/>
        <v/>
      </c>
      <c r="AL48" s="64" t="str">
        <f t="shared" si="82"/>
        <v/>
      </c>
      <c r="AM48" s="64" t="str">
        <f t="shared" si="83"/>
        <v/>
      </c>
      <c r="AN48" s="64" t="str">
        <f t="shared" si="84"/>
        <v/>
      </c>
    </row>
    <row r="49" spans="1:40" ht="25.5" thickTop="1" thickBot="1" x14ac:dyDescent="0.4">
      <c r="B49" t="s">
        <v>999</v>
      </c>
      <c r="C49" s="113" t="s">
        <v>1070</v>
      </c>
      <c r="D49" s="112" t="s">
        <v>1013</v>
      </c>
      <c r="E49" s="52"/>
      <c r="F49" s="53"/>
      <c r="G49" s="53"/>
      <c r="H49" s="52"/>
      <c r="I49" s="52"/>
      <c r="J49" s="54"/>
      <c r="K49" s="54"/>
      <c r="L49" s="55" t="str">
        <f t="shared" si="30"/>
        <v xml:space="preserve">            { line: "DISPERSA A LOS SOBERBIOS DE CORAZÓN., (La,,20)", sC: "as"},</v>
      </c>
      <c r="M49" s="56" t="str">
        <f t="shared" si="58"/>
        <v>(</v>
      </c>
      <c r="N49" s="57" t="str">
        <f t="shared" si="59"/>
        <v>La</v>
      </c>
      <c r="O49" s="58" t="str">
        <f t="shared" si="60"/>
        <v>,</v>
      </c>
      <c r="P49" s="59" t="str">
        <f t="shared" si="61"/>
        <v/>
      </c>
      <c r="Q49" s="60" t="str">
        <f t="shared" si="62"/>
        <v>,</v>
      </c>
      <c r="R49" s="61">
        <f t="shared" si="28"/>
        <v>20</v>
      </c>
      <c r="S49" s="56" t="str">
        <f t="shared" si="63"/>
        <v>)</v>
      </c>
      <c r="T49" s="62" t="str">
        <f t="shared" si="64"/>
        <v/>
      </c>
      <c r="U49" s="63" t="str">
        <f t="shared" si="65"/>
        <v/>
      </c>
      <c r="V49" s="64" t="str">
        <f t="shared" si="66"/>
        <v/>
      </c>
      <c r="W49" s="65" t="str">
        <f t="shared" si="67"/>
        <v/>
      </c>
      <c r="X49" s="64" t="str">
        <f t="shared" si="68"/>
        <v/>
      </c>
      <c r="Y49" s="64" t="str">
        <f t="shared" si="69"/>
        <v/>
      </c>
      <c r="Z49" s="56" t="str">
        <f t="shared" si="70"/>
        <v/>
      </c>
      <c r="AA49" s="66" t="str">
        <f t="shared" si="71"/>
        <v/>
      </c>
      <c r="AB49" s="57" t="str">
        <f t="shared" si="72"/>
        <v/>
      </c>
      <c r="AC49" s="67" t="str">
        <f t="shared" si="73"/>
        <v/>
      </c>
      <c r="AD49" s="59" t="str">
        <f t="shared" si="74"/>
        <v/>
      </c>
      <c r="AE49" s="68" t="str">
        <f t="shared" si="75"/>
        <v/>
      </c>
      <c r="AF49" s="61" t="str">
        <f t="shared" si="76"/>
        <v/>
      </c>
      <c r="AG49" s="61" t="str">
        <f t="shared" si="77"/>
        <v/>
      </c>
      <c r="AH49" s="69" t="str">
        <f t="shared" si="78"/>
        <v/>
      </c>
      <c r="AI49" s="70" t="str">
        <f t="shared" si="79"/>
        <v/>
      </c>
      <c r="AJ49" s="64" t="str">
        <f t="shared" si="80"/>
        <v/>
      </c>
      <c r="AK49" s="64" t="str">
        <f t="shared" si="81"/>
        <v/>
      </c>
      <c r="AL49" s="64" t="str">
        <f t="shared" si="82"/>
        <v/>
      </c>
      <c r="AM49" s="64" t="str">
        <f t="shared" si="83"/>
        <v/>
      </c>
      <c r="AN49" s="64" t="str">
        <f t="shared" si="84"/>
        <v/>
      </c>
    </row>
    <row r="50" spans="1:40" ht="36.75" thickTop="1" thickBot="1" x14ac:dyDescent="0.4">
      <c r="A50" s="76"/>
      <c r="B50" s="76"/>
      <c r="C50" s="76" t="s">
        <v>1050</v>
      </c>
      <c r="D50" s="77"/>
      <c r="E50" s="77"/>
      <c r="F50" s="77"/>
      <c r="G50" s="77"/>
      <c r="H50" s="77"/>
      <c r="I50" s="77"/>
      <c r="J50" s="77"/>
      <c r="K50" s="77"/>
      <c r="L50" s="50" t="s">
        <v>994</v>
      </c>
      <c r="M50" s="104"/>
      <c r="N50" s="57"/>
      <c r="O50" s="105"/>
      <c r="P50" s="59"/>
      <c r="Q50" s="106"/>
      <c r="R50" s="61" t="str">
        <f t="shared" si="28"/>
        <v/>
      </c>
      <c r="S50" s="104"/>
      <c r="T50" s="107"/>
      <c r="U50" s="108"/>
      <c r="V50" s="109"/>
      <c r="W50" s="110"/>
      <c r="X50" s="109"/>
      <c r="Y50" s="109"/>
      <c r="Z50" s="104"/>
      <c r="AA50" s="66"/>
      <c r="AB50" s="57"/>
      <c r="AC50" s="67"/>
      <c r="AD50" s="59"/>
      <c r="AE50" s="68"/>
      <c r="AF50" s="61"/>
      <c r="AG50" s="61"/>
      <c r="AH50" s="66"/>
      <c r="AI50" s="111"/>
      <c r="AJ50" s="109"/>
      <c r="AK50" s="109"/>
      <c r="AL50" s="109"/>
      <c r="AM50" s="109"/>
      <c r="AN50" s="109"/>
    </row>
    <row r="51" spans="1:40" ht="25.5" thickTop="1" thickBot="1" x14ac:dyDescent="0.4">
      <c r="B51" t="s">
        <v>1014</v>
      </c>
      <c r="C51" s="113" t="s">
        <v>1071</v>
      </c>
      <c r="D51" s="112" t="s">
        <v>1047</v>
      </c>
      <c r="E51" s="52"/>
      <c r="F51" s="53" t="s">
        <v>1013</v>
      </c>
      <c r="G51" s="53"/>
      <c r="H51" s="52"/>
      <c r="I51" s="52"/>
      <c r="J51" s="54"/>
      <c r="K51" s="54"/>
      <c r="L51" s="55" t="str">
        <f t="shared" ref="L51:L64" si="85">IF(C51="","",_xlfn.CONCAT("            { line: ","""",C51,", ",M51:AN51,""", sC: ","""",B51,"""},"))</f>
        <v xml:space="preserve">            { line: "Derriba a los poderosos, (Re,,22)(La,,250)", sC: "tc"},</v>
      </c>
      <c r="M51" s="56" t="str">
        <f t="shared" ref="M51:M64" si="86">IF(N51="","","(")</f>
        <v>(</v>
      </c>
      <c r="N51" s="57" t="str">
        <f t="shared" si="2"/>
        <v>Re</v>
      </c>
      <c r="O51" s="58" t="str">
        <f t="shared" ref="O51:O64" si="87">IF(N51="","",",")</f>
        <v>,</v>
      </c>
      <c r="P51" s="59" t="str">
        <f t="shared" si="4"/>
        <v/>
      </c>
      <c r="Q51" s="60" t="str">
        <f t="shared" ref="Q51:Q64" si="88">IF(N51="","",",")</f>
        <v>,</v>
      </c>
      <c r="R51" s="61">
        <f t="shared" si="28"/>
        <v>22</v>
      </c>
      <c r="S51" s="56" t="str">
        <f t="shared" ref="S51:S64" si="89">IF(N51="","",")")</f>
        <v>)</v>
      </c>
      <c r="T51" s="62" t="str">
        <f t="shared" ref="T51:T64" si="90">IF(U51="","","(")</f>
        <v>(</v>
      </c>
      <c r="U51" s="63" t="str">
        <f t="shared" si="8"/>
        <v>La</v>
      </c>
      <c r="V51" s="64" t="str">
        <f t="shared" ref="V51:V64" si="91">IF(U51="","",",")</f>
        <v>,</v>
      </c>
      <c r="W51" s="65" t="str">
        <f t="shared" si="10"/>
        <v/>
      </c>
      <c r="X51" s="64" t="str">
        <f t="shared" ref="X51:X64" si="92">IF(U51="","",",")</f>
        <v>,</v>
      </c>
      <c r="Y51" s="64">
        <f t="shared" ref="Y51:Y64" si="93">IF(U51="","",250)</f>
        <v>250</v>
      </c>
      <c r="Z51" s="56" t="str">
        <f t="shared" ref="Z51:Z64" si="94">IF(U51="","",")")</f>
        <v>)</v>
      </c>
      <c r="AA51" s="66" t="str">
        <f t="shared" ref="AA51:AA64" si="95">IF(AB51="","","(")</f>
        <v/>
      </c>
      <c r="AB51" s="57" t="str">
        <f t="shared" si="15"/>
        <v/>
      </c>
      <c r="AC51" s="67" t="str">
        <f t="shared" ref="AC51:AC64" si="96">IF(AB51="","",",")</f>
        <v/>
      </c>
      <c r="AD51" s="59" t="str">
        <f t="shared" ref="AD51:AD64" si="97">IF(I51="","",I51)</f>
        <v/>
      </c>
      <c r="AE51" s="68" t="str">
        <f t="shared" ref="AE51:AE64" si="98">IF(AB51="","",",")</f>
        <v/>
      </c>
      <c r="AF51" s="61" t="str">
        <f t="shared" ref="AF51:AF64" si="99">IF(AB51="","",350)</f>
        <v/>
      </c>
      <c r="AG51" s="61" t="str">
        <f t="shared" ref="AG51:AG64" si="100">IF(AB51="","",")")</f>
        <v/>
      </c>
      <c r="AH51" s="69" t="str">
        <f t="shared" ref="AH51:AH64" si="101">IF(AI51="","","(")</f>
        <v/>
      </c>
      <c r="AI51" s="70" t="str">
        <f t="shared" si="22"/>
        <v/>
      </c>
      <c r="AJ51" s="64" t="str">
        <f t="shared" ref="AJ51:AJ64" si="102">IF(AI51="","",",")</f>
        <v/>
      </c>
      <c r="AK51" s="64" t="str">
        <f t="shared" ref="AK51:AK64" si="103">IF(K51="","",K51)</f>
        <v/>
      </c>
      <c r="AL51" s="64" t="str">
        <f t="shared" ref="AL51:AL64" si="104">IF(AI51="","",",")</f>
        <v/>
      </c>
      <c r="AM51" s="64" t="str">
        <f t="shared" ref="AM51:AM64" si="105">IF(AI51="","",450)</f>
        <v/>
      </c>
      <c r="AN51" s="64" t="str">
        <f t="shared" ref="AN51:AN64" si="106">IF(AI51="","",")")</f>
        <v/>
      </c>
    </row>
    <row r="52" spans="1:40" ht="25.5" thickTop="1" thickBot="1" x14ac:dyDescent="0.4">
      <c r="C52" s="113" t="s">
        <v>1072</v>
      </c>
      <c r="D52" s="112" t="s">
        <v>1011</v>
      </c>
      <c r="E52" s="52"/>
      <c r="F52" s="53" t="s">
        <v>1013</v>
      </c>
      <c r="G52" s="53"/>
      <c r="H52" s="52"/>
      <c r="I52" s="52"/>
      <c r="J52" s="54"/>
      <c r="K52" s="54"/>
      <c r="L52" s="55" t="str">
        <f t="shared" si="85"/>
        <v xml:space="preserve">            { line: "y ensalza a los humildes., (Mi,,20)(La,,250)", sC: ""},</v>
      </c>
      <c r="M52" s="56" t="str">
        <f t="shared" si="86"/>
        <v>(</v>
      </c>
      <c r="N52" s="57" t="str">
        <f t="shared" si="2"/>
        <v>Mi</v>
      </c>
      <c r="O52" s="58" t="str">
        <f t="shared" si="87"/>
        <v>,</v>
      </c>
      <c r="P52" s="59" t="str">
        <f t="shared" si="4"/>
        <v/>
      </c>
      <c r="Q52" s="60" t="str">
        <f t="shared" si="88"/>
        <v>,</v>
      </c>
      <c r="R52" s="61">
        <f t="shared" si="28"/>
        <v>20</v>
      </c>
      <c r="S52" s="56" t="str">
        <f t="shared" si="89"/>
        <v>)</v>
      </c>
      <c r="T52" s="62" t="str">
        <f t="shared" si="90"/>
        <v>(</v>
      </c>
      <c r="U52" s="63" t="str">
        <f t="shared" si="8"/>
        <v>La</v>
      </c>
      <c r="V52" s="64" t="str">
        <f t="shared" si="91"/>
        <v>,</v>
      </c>
      <c r="W52" s="65" t="str">
        <f t="shared" si="10"/>
        <v/>
      </c>
      <c r="X52" s="64" t="str">
        <f t="shared" si="92"/>
        <v>,</v>
      </c>
      <c r="Y52" s="64">
        <f t="shared" si="93"/>
        <v>250</v>
      </c>
      <c r="Z52" s="56" t="str">
        <f t="shared" si="94"/>
        <v>)</v>
      </c>
      <c r="AA52" s="66" t="str">
        <f t="shared" si="95"/>
        <v/>
      </c>
      <c r="AB52" s="57" t="str">
        <f t="shared" si="15"/>
        <v/>
      </c>
      <c r="AC52" s="67" t="str">
        <f t="shared" si="96"/>
        <v/>
      </c>
      <c r="AD52" s="59" t="str">
        <f t="shared" si="97"/>
        <v/>
      </c>
      <c r="AE52" s="68" t="str">
        <f t="shared" si="98"/>
        <v/>
      </c>
      <c r="AF52" s="61" t="str">
        <f t="shared" si="99"/>
        <v/>
      </c>
      <c r="AG52" s="61" t="str">
        <f t="shared" si="100"/>
        <v/>
      </c>
      <c r="AH52" s="69" t="str">
        <f t="shared" si="101"/>
        <v/>
      </c>
      <c r="AI52" s="70" t="str">
        <f t="shared" si="22"/>
        <v/>
      </c>
      <c r="AJ52" s="64" t="str">
        <f t="shared" si="102"/>
        <v/>
      </c>
      <c r="AK52" s="64" t="str">
        <f t="shared" si="103"/>
        <v/>
      </c>
      <c r="AL52" s="64" t="str">
        <f t="shared" si="104"/>
        <v/>
      </c>
      <c r="AM52" s="64" t="str">
        <f t="shared" si="105"/>
        <v/>
      </c>
      <c r="AN52" s="64" t="str">
        <f t="shared" si="106"/>
        <v/>
      </c>
    </row>
    <row r="53" spans="1:40" ht="25.5" thickTop="1" thickBot="1" x14ac:dyDescent="0.4">
      <c r="B53" t="s">
        <v>997</v>
      </c>
      <c r="C53" s="113" t="s">
        <v>1073</v>
      </c>
      <c r="D53" s="112" t="s">
        <v>1013</v>
      </c>
      <c r="E53" s="52">
        <v>7</v>
      </c>
      <c r="F53" s="53" t="s">
        <v>1047</v>
      </c>
      <c r="G53" s="53"/>
      <c r="H53" s="52"/>
      <c r="I53" s="52"/>
      <c r="J53" s="54"/>
      <c r="K53" s="54"/>
      <c r="L53" s="55" t="str">
        <f t="shared" si="85"/>
        <v xml:space="preserve">            { line: "LOS HAMBRIENTOS, (La,7,20)(Re,,250)", sC: "ta as"},</v>
      </c>
      <c r="M53" s="56" t="str">
        <f t="shared" si="86"/>
        <v>(</v>
      </c>
      <c r="N53" s="57" t="str">
        <f t="shared" si="2"/>
        <v>La</v>
      </c>
      <c r="O53" s="58" t="str">
        <f t="shared" si="87"/>
        <v>,</v>
      </c>
      <c r="P53" s="59">
        <f t="shared" si="4"/>
        <v>7</v>
      </c>
      <c r="Q53" s="60" t="str">
        <f t="shared" si="88"/>
        <v>,</v>
      </c>
      <c r="R53" s="61">
        <f t="shared" si="28"/>
        <v>20</v>
      </c>
      <c r="S53" s="56" t="str">
        <f t="shared" si="89"/>
        <v>)</v>
      </c>
      <c r="T53" s="62" t="str">
        <f t="shared" si="90"/>
        <v>(</v>
      </c>
      <c r="U53" s="63" t="str">
        <f t="shared" si="8"/>
        <v>Re</v>
      </c>
      <c r="V53" s="64" t="str">
        <f t="shared" si="91"/>
        <v>,</v>
      </c>
      <c r="W53" s="65" t="str">
        <f t="shared" si="10"/>
        <v/>
      </c>
      <c r="X53" s="64" t="str">
        <f t="shared" si="92"/>
        <v>,</v>
      </c>
      <c r="Y53" s="64">
        <f t="shared" si="93"/>
        <v>250</v>
      </c>
      <c r="Z53" s="56" t="str">
        <f t="shared" si="94"/>
        <v>)</v>
      </c>
      <c r="AA53" s="66" t="str">
        <f t="shared" si="95"/>
        <v/>
      </c>
      <c r="AB53" s="57" t="str">
        <f t="shared" si="15"/>
        <v/>
      </c>
      <c r="AC53" s="67" t="str">
        <f t="shared" si="96"/>
        <v/>
      </c>
      <c r="AD53" s="59" t="str">
        <f t="shared" si="97"/>
        <v/>
      </c>
      <c r="AE53" s="68" t="str">
        <f t="shared" si="98"/>
        <v/>
      </c>
      <c r="AF53" s="61" t="str">
        <f t="shared" si="99"/>
        <v/>
      </c>
      <c r="AG53" s="61" t="str">
        <f t="shared" si="100"/>
        <v/>
      </c>
      <c r="AH53" s="69" t="str">
        <f t="shared" si="101"/>
        <v/>
      </c>
      <c r="AI53" s="70" t="str">
        <f t="shared" si="22"/>
        <v/>
      </c>
      <c r="AJ53" s="64" t="str">
        <f t="shared" si="102"/>
        <v/>
      </c>
      <c r="AK53" s="64" t="str">
        <f t="shared" si="103"/>
        <v/>
      </c>
      <c r="AL53" s="64" t="str">
        <f t="shared" si="104"/>
        <v/>
      </c>
      <c r="AM53" s="64" t="str">
        <f t="shared" si="105"/>
        <v/>
      </c>
      <c r="AN53" s="64" t="str">
        <f t="shared" si="106"/>
        <v/>
      </c>
    </row>
    <row r="54" spans="1:40" ht="25.5" thickTop="1" thickBot="1" x14ac:dyDescent="0.4">
      <c r="B54" t="s">
        <v>999</v>
      </c>
      <c r="C54" s="113" t="s">
        <v>1074</v>
      </c>
      <c r="D54" s="112" t="s">
        <v>1013</v>
      </c>
      <c r="E54" s="52"/>
      <c r="F54" s="53"/>
      <c r="G54" s="53"/>
      <c r="H54" s="52"/>
      <c r="I54" s="52"/>
      <c r="J54" s="54"/>
      <c r="K54" s="54"/>
      <c r="L54" s="55" t="str">
        <f t="shared" si="85"/>
        <v xml:space="preserve">            { line: "COLMA DE BIENES, (La,,20)", sC: "as"},</v>
      </c>
      <c r="M54" s="56" t="str">
        <f t="shared" si="86"/>
        <v>(</v>
      </c>
      <c r="N54" s="57" t="str">
        <f t="shared" si="2"/>
        <v>La</v>
      </c>
      <c r="O54" s="58" t="str">
        <f t="shared" si="87"/>
        <v>,</v>
      </c>
      <c r="P54" s="59" t="str">
        <f t="shared" si="4"/>
        <v/>
      </c>
      <c r="Q54" s="60" t="str">
        <f t="shared" si="88"/>
        <v>,</v>
      </c>
      <c r="R54" s="61">
        <f t="shared" si="28"/>
        <v>20</v>
      </c>
      <c r="S54" s="56" t="str">
        <f t="shared" si="89"/>
        <v>)</v>
      </c>
      <c r="T54" s="62" t="str">
        <f t="shared" si="90"/>
        <v/>
      </c>
      <c r="U54" s="63" t="str">
        <f t="shared" si="8"/>
        <v/>
      </c>
      <c r="V54" s="64" t="str">
        <f t="shared" si="91"/>
        <v/>
      </c>
      <c r="W54" s="65" t="str">
        <f t="shared" si="10"/>
        <v/>
      </c>
      <c r="X54" s="64" t="str">
        <f t="shared" si="92"/>
        <v/>
      </c>
      <c r="Y54" s="64" t="str">
        <f t="shared" si="93"/>
        <v/>
      </c>
      <c r="Z54" s="56" t="str">
        <f t="shared" si="94"/>
        <v/>
      </c>
      <c r="AA54" s="66" t="str">
        <f t="shared" si="95"/>
        <v/>
      </c>
      <c r="AB54" s="57" t="str">
        <f t="shared" si="15"/>
        <v/>
      </c>
      <c r="AC54" s="67" t="str">
        <f t="shared" si="96"/>
        <v/>
      </c>
      <c r="AD54" s="59" t="str">
        <f t="shared" si="97"/>
        <v/>
      </c>
      <c r="AE54" s="68" t="str">
        <f t="shared" si="98"/>
        <v/>
      </c>
      <c r="AF54" s="61" t="str">
        <f t="shared" si="99"/>
        <v/>
      </c>
      <c r="AG54" s="61" t="str">
        <f t="shared" si="100"/>
        <v/>
      </c>
      <c r="AH54" s="69" t="str">
        <f t="shared" si="101"/>
        <v/>
      </c>
      <c r="AI54" s="70" t="str">
        <f t="shared" si="22"/>
        <v/>
      </c>
      <c r="AJ54" s="64" t="str">
        <f t="shared" si="102"/>
        <v/>
      </c>
      <c r="AK54" s="64" t="str">
        <f t="shared" si="103"/>
        <v/>
      </c>
      <c r="AL54" s="64" t="str">
        <f t="shared" si="104"/>
        <v/>
      </c>
      <c r="AM54" s="64" t="str">
        <f t="shared" si="105"/>
        <v/>
      </c>
      <c r="AN54" s="64" t="str">
        <f t="shared" si="106"/>
        <v/>
      </c>
    </row>
    <row r="55" spans="1:40" ht="25.5" thickTop="1" thickBot="1" x14ac:dyDescent="0.4">
      <c r="B55" t="s">
        <v>999</v>
      </c>
      <c r="C55" s="113" t="s">
        <v>1075</v>
      </c>
      <c r="D55" s="112" t="s">
        <v>1011</v>
      </c>
      <c r="E55" s="52"/>
      <c r="F55" s="53" t="s">
        <v>1013</v>
      </c>
      <c r="G55" s="53"/>
      <c r="H55" s="52"/>
      <c r="I55" s="52"/>
      <c r="J55" s="54"/>
      <c r="K55" s="54"/>
      <c r="L55" s="78" t="str">
        <f t="shared" si="85"/>
        <v xml:space="preserve">            { line: "Y A LOS RICOS DESPIDE VACÍOS., (Mi,,20)(La,,250)", sC: "as"},</v>
      </c>
      <c r="M55" s="56" t="str">
        <f t="shared" si="86"/>
        <v>(</v>
      </c>
      <c r="N55" s="57" t="str">
        <f t="shared" si="2"/>
        <v>Mi</v>
      </c>
      <c r="O55" s="58" t="str">
        <f t="shared" si="87"/>
        <v>,</v>
      </c>
      <c r="P55" s="59" t="str">
        <f t="shared" si="4"/>
        <v/>
      </c>
      <c r="Q55" s="60" t="str">
        <f t="shared" si="88"/>
        <v>,</v>
      </c>
      <c r="R55" s="61">
        <f t="shared" si="28"/>
        <v>20</v>
      </c>
      <c r="S55" s="56" t="str">
        <f t="shared" si="89"/>
        <v>)</v>
      </c>
      <c r="T55" s="62" t="str">
        <f t="shared" si="90"/>
        <v>(</v>
      </c>
      <c r="U55" s="63" t="str">
        <f t="shared" si="8"/>
        <v>La</v>
      </c>
      <c r="V55" s="64" t="str">
        <f t="shared" si="91"/>
        <v>,</v>
      </c>
      <c r="W55" s="65" t="str">
        <f t="shared" si="10"/>
        <v/>
      </c>
      <c r="X55" s="64" t="str">
        <f t="shared" si="92"/>
        <v>,</v>
      </c>
      <c r="Y55" s="64">
        <f t="shared" si="93"/>
        <v>250</v>
      </c>
      <c r="Z55" s="56" t="str">
        <f t="shared" si="94"/>
        <v>)</v>
      </c>
      <c r="AA55" s="66" t="str">
        <f t="shared" si="95"/>
        <v/>
      </c>
      <c r="AB55" s="57" t="str">
        <f t="shared" si="15"/>
        <v/>
      </c>
      <c r="AC55" s="67" t="str">
        <f t="shared" si="96"/>
        <v/>
      </c>
      <c r="AD55" s="59" t="str">
        <f t="shared" si="97"/>
        <v/>
      </c>
      <c r="AE55" s="68" t="str">
        <f t="shared" si="98"/>
        <v/>
      </c>
      <c r="AF55" s="61" t="str">
        <f t="shared" si="99"/>
        <v/>
      </c>
      <c r="AG55" s="61" t="str">
        <f t="shared" si="100"/>
        <v/>
      </c>
      <c r="AH55" s="69" t="str">
        <f t="shared" si="101"/>
        <v/>
      </c>
      <c r="AI55" s="70" t="str">
        <f t="shared" si="22"/>
        <v/>
      </c>
      <c r="AJ55" s="64" t="str">
        <f t="shared" si="102"/>
        <v/>
      </c>
      <c r="AK55" s="64" t="str">
        <f t="shared" si="103"/>
        <v/>
      </c>
      <c r="AL55" s="64" t="str">
        <f t="shared" si="104"/>
        <v/>
      </c>
      <c r="AM55" s="64" t="str">
        <f t="shared" si="105"/>
        <v/>
      </c>
      <c r="AN55" s="64" t="str">
        <f t="shared" si="106"/>
        <v/>
      </c>
    </row>
    <row r="56" spans="1:40" ht="27.75" thickTop="1" thickBot="1" x14ac:dyDescent="0.4">
      <c r="A56" s="73"/>
      <c r="B56" s="73"/>
      <c r="C56" s="73"/>
      <c r="D56" s="74"/>
      <c r="E56" s="74"/>
      <c r="F56" s="74"/>
      <c r="G56" s="74"/>
      <c r="H56" s="74"/>
      <c r="I56" s="74"/>
      <c r="J56" s="74"/>
      <c r="K56" s="74"/>
      <c r="L56" s="75" t="s">
        <v>993</v>
      </c>
      <c r="M56" s="56"/>
      <c r="N56" s="57"/>
      <c r="O56" s="58"/>
      <c r="P56" s="59"/>
      <c r="Q56" s="60"/>
      <c r="R56" s="61" t="str">
        <f t="shared" ref="R56" si="107">IF(N56="Do",10,IF(N56="Re",22,IF(N56="Mi",20,IF(N56="Fa",20,IF(N56="Sol",14,IF(N56="La",20,IF(N56="Si",20,IF(N56="Do#",14,IF(N56="Fa#",15,IF(N56="Sol#",20,""))))))))))</f>
        <v/>
      </c>
      <c r="S56" s="56"/>
      <c r="T56" s="62"/>
      <c r="U56" s="63"/>
      <c r="V56" s="64"/>
      <c r="W56" s="65"/>
      <c r="X56" s="64"/>
      <c r="Y56" s="64"/>
      <c r="Z56" s="56"/>
      <c r="AA56" s="66"/>
      <c r="AB56" s="57"/>
      <c r="AC56" s="67"/>
      <c r="AD56" s="59"/>
      <c r="AE56" s="68"/>
      <c r="AF56" s="61"/>
      <c r="AG56" s="61"/>
      <c r="AH56" s="69"/>
      <c r="AI56" s="70"/>
      <c r="AJ56" s="64"/>
      <c r="AK56" s="64"/>
      <c r="AL56" s="64"/>
      <c r="AM56" s="64"/>
      <c r="AN56" s="64"/>
    </row>
    <row r="57" spans="1:40" ht="25.5" thickTop="1" thickBot="1" x14ac:dyDescent="0.4">
      <c r="B57" t="s">
        <v>1014</v>
      </c>
      <c r="C57" s="113" t="s">
        <v>1076</v>
      </c>
      <c r="D57" s="112" t="s">
        <v>1013</v>
      </c>
      <c r="E57" s="52"/>
      <c r="F57" s="53" t="s">
        <v>1011</v>
      </c>
      <c r="G57" s="53"/>
      <c r="H57" s="52"/>
      <c r="I57" s="52"/>
      <c r="J57" s="54"/>
      <c r="K57" s="54"/>
      <c r="L57" s="78" t="str">
        <f t="shared" si="85"/>
        <v xml:space="preserve">            { line: "Auxilia a Israel, su siervo,, (La,,20)(Mi,,250)", sC: "tc"},</v>
      </c>
      <c r="M57" s="56" t="str">
        <f t="shared" si="86"/>
        <v>(</v>
      </c>
      <c r="N57" s="57" t="str">
        <f t="shared" si="2"/>
        <v>La</v>
      </c>
      <c r="O57" s="58" t="str">
        <f t="shared" si="87"/>
        <v>,</v>
      </c>
      <c r="P57" s="59" t="str">
        <f t="shared" si="4"/>
        <v/>
      </c>
      <c r="Q57" s="60" t="str">
        <f t="shared" si="88"/>
        <v>,</v>
      </c>
      <c r="R57" s="61">
        <f t="shared" si="28"/>
        <v>20</v>
      </c>
      <c r="S57" s="56" t="str">
        <f t="shared" si="89"/>
        <v>)</v>
      </c>
      <c r="T57" s="62" t="str">
        <f t="shared" si="90"/>
        <v>(</v>
      </c>
      <c r="U57" s="63" t="str">
        <f t="shared" si="8"/>
        <v>Mi</v>
      </c>
      <c r="V57" s="64" t="str">
        <f t="shared" si="91"/>
        <v>,</v>
      </c>
      <c r="W57" s="65" t="str">
        <f t="shared" si="10"/>
        <v/>
      </c>
      <c r="X57" s="64" t="str">
        <f t="shared" si="92"/>
        <v>,</v>
      </c>
      <c r="Y57" s="64">
        <f t="shared" si="93"/>
        <v>250</v>
      </c>
      <c r="Z57" s="56" t="str">
        <f t="shared" si="94"/>
        <v>)</v>
      </c>
      <c r="AA57" s="66" t="str">
        <f t="shared" si="95"/>
        <v/>
      </c>
      <c r="AB57" s="57" t="str">
        <f t="shared" si="15"/>
        <v/>
      </c>
      <c r="AC57" s="67" t="str">
        <f t="shared" si="96"/>
        <v/>
      </c>
      <c r="AD57" s="59" t="str">
        <f t="shared" si="97"/>
        <v/>
      </c>
      <c r="AE57" s="68" t="str">
        <f t="shared" si="98"/>
        <v/>
      </c>
      <c r="AF57" s="61" t="str">
        <f t="shared" si="99"/>
        <v/>
      </c>
      <c r="AG57" s="61" t="str">
        <f t="shared" si="100"/>
        <v/>
      </c>
      <c r="AH57" s="69" t="str">
        <f t="shared" si="101"/>
        <v/>
      </c>
      <c r="AI57" s="70" t="str">
        <f t="shared" si="22"/>
        <v/>
      </c>
      <c r="AJ57" s="64" t="str">
        <f t="shared" si="102"/>
        <v/>
      </c>
      <c r="AK57" s="64" t="str">
        <f t="shared" si="103"/>
        <v/>
      </c>
      <c r="AL57" s="64" t="str">
        <f t="shared" si="104"/>
        <v/>
      </c>
      <c r="AM57" s="64" t="str">
        <f t="shared" si="105"/>
        <v/>
      </c>
      <c r="AN57" s="64" t="str">
        <f t="shared" si="106"/>
        <v/>
      </c>
    </row>
    <row r="58" spans="1:40" ht="25.5" thickTop="1" thickBot="1" x14ac:dyDescent="0.4">
      <c r="C58" s="113" t="s">
        <v>1077</v>
      </c>
      <c r="D58" s="112" t="s">
        <v>1013</v>
      </c>
      <c r="E58" s="52"/>
      <c r="F58" s="53"/>
      <c r="G58" s="53"/>
      <c r="H58" s="52"/>
      <c r="I58" s="52"/>
      <c r="J58" s="54"/>
      <c r="K58" s="54"/>
      <c r="L58" s="78" t="str">
        <f t="shared" si="85"/>
        <v xml:space="preserve">            { line: "acordándose de la misericordia., (La,,20)", sC: ""},</v>
      </c>
      <c r="M58" s="56" t="str">
        <f t="shared" si="86"/>
        <v>(</v>
      </c>
      <c r="N58" s="57" t="str">
        <f t="shared" si="2"/>
        <v>La</v>
      </c>
      <c r="O58" s="58" t="str">
        <f t="shared" si="87"/>
        <v>,</v>
      </c>
      <c r="P58" s="59" t="str">
        <f t="shared" si="4"/>
        <v/>
      </c>
      <c r="Q58" s="60" t="str">
        <f t="shared" si="88"/>
        <v>,</v>
      </c>
      <c r="R58" s="61">
        <f t="shared" si="28"/>
        <v>20</v>
      </c>
      <c r="S58" s="56" t="str">
        <f t="shared" si="89"/>
        <v>)</v>
      </c>
      <c r="T58" s="62" t="str">
        <f t="shared" si="90"/>
        <v/>
      </c>
      <c r="U58" s="63" t="str">
        <f t="shared" si="8"/>
        <v/>
      </c>
      <c r="V58" s="64" t="str">
        <f t="shared" si="91"/>
        <v/>
      </c>
      <c r="W58" s="65" t="str">
        <f t="shared" si="10"/>
        <v/>
      </c>
      <c r="X58" s="64" t="str">
        <f t="shared" si="92"/>
        <v/>
      </c>
      <c r="Y58" s="64" t="str">
        <f t="shared" si="93"/>
        <v/>
      </c>
      <c r="Z58" s="56" t="str">
        <f t="shared" si="94"/>
        <v/>
      </c>
      <c r="AA58" s="66" t="str">
        <f t="shared" si="95"/>
        <v/>
      </c>
      <c r="AB58" s="57" t="str">
        <f t="shared" si="15"/>
        <v/>
      </c>
      <c r="AC58" s="67" t="str">
        <f t="shared" si="96"/>
        <v/>
      </c>
      <c r="AD58" s="59" t="str">
        <f t="shared" si="97"/>
        <v/>
      </c>
      <c r="AE58" s="68" t="str">
        <f t="shared" si="98"/>
        <v/>
      </c>
      <c r="AF58" s="61" t="str">
        <f t="shared" si="99"/>
        <v/>
      </c>
      <c r="AG58" s="61" t="str">
        <f t="shared" si="100"/>
        <v/>
      </c>
      <c r="AH58" s="69" t="str">
        <f t="shared" si="101"/>
        <v/>
      </c>
      <c r="AI58" s="70" t="str">
        <f t="shared" si="22"/>
        <v/>
      </c>
      <c r="AJ58" s="64" t="str">
        <f t="shared" si="102"/>
        <v/>
      </c>
      <c r="AK58" s="64" t="str">
        <f t="shared" si="103"/>
        <v/>
      </c>
      <c r="AL58" s="64" t="str">
        <f t="shared" si="104"/>
        <v/>
      </c>
      <c r="AM58" s="64" t="str">
        <f t="shared" si="105"/>
        <v/>
      </c>
      <c r="AN58" s="64" t="str">
        <f t="shared" si="106"/>
        <v/>
      </c>
    </row>
    <row r="59" spans="1:40" ht="25.5" thickTop="1" thickBot="1" x14ac:dyDescent="0.4">
      <c r="B59" t="s">
        <v>997</v>
      </c>
      <c r="C59" s="113" t="s">
        <v>1078</v>
      </c>
      <c r="D59" s="112" t="s">
        <v>1011</v>
      </c>
      <c r="E59" s="52"/>
      <c r="F59" s="53"/>
      <c r="G59" s="53"/>
      <c r="H59" s="52"/>
      <c r="I59" s="52"/>
      <c r="J59" s="54"/>
      <c r="K59" s="54"/>
      <c r="L59" s="55" t="str">
        <f t="shared" si="85"/>
        <v xml:space="preserve">            { line: "AUXILIA A ISRAEL, SU SIERVO,, (Mi,,20)", sC: "ta as"},</v>
      </c>
      <c r="M59" s="56" t="str">
        <f t="shared" si="86"/>
        <v>(</v>
      </c>
      <c r="N59" s="57" t="str">
        <f t="shared" si="2"/>
        <v>Mi</v>
      </c>
      <c r="O59" s="58" t="str">
        <f t="shared" si="87"/>
        <v>,</v>
      </c>
      <c r="P59" s="59" t="str">
        <f t="shared" si="4"/>
        <v/>
      </c>
      <c r="Q59" s="60" t="str">
        <f t="shared" si="88"/>
        <v>,</v>
      </c>
      <c r="R59" s="61">
        <f t="shared" si="28"/>
        <v>20</v>
      </c>
      <c r="S59" s="56" t="str">
        <f t="shared" si="89"/>
        <v>)</v>
      </c>
      <c r="T59" s="62" t="str">
        <f t="shared" si="90"/>
        <v/>
      </c>
      <c r="U59" s="63" t="str">
        <f t="shared" si="8"/>
        <v/>
      </c>
      <c r="V59" s="64" t="str">
        <f t="shared" si="91"/>
        <v/>
      </c>
      <c r="W59" s="65" t="str">
        <f t="shared" si="10"/>
        <v/>
      </c>
      <c r="X59" s="64" t="str">
        <f t="shared" si="92"/>
        <v/>
      </c>
      <c r="Y59" s="64" t="str">
        <f t="shared" si="93"/>
        <v/>
      </c>
      <c r="Z59" s="56" t="str">
        <f t="shared" si="94"/>
        <v/>
      </c>
      <c r="AA59" s="66" t="str">
        <f t="shared" si="95"/>
        <v/>
      </c>
      <c r="AB59" s="57" t="str">
        <f t="shared" si="15"/>
        <v/>
      </c>
      <c r="AC59" s="67" t="str">
        <f t="shared" si="96"/>
        <v/>
      </c>
      <c r="AD59" s="59" t="str">
        <f t="shared" si="97"/>
        <v/>
      </c>
      <c r="AE59" s="68" t="str">
        <f t="shared" si="98"/>
        <v/>
      </c>
      <c r="AF59" s="61" t="str">
        <f t="shared" si="99"/>
        <v/>
      </c>
      <c r="AG59" s="61" t="str">
        <f t="shared" si="100"/>
        <v/>
      </c>
      <c r="AH59" s="69" t="str">
        <f t="shared" si="101"/>
        <v/>
      </c>
      <c r="AI59" s="70" t="str">
        <f t="shared" si="22"/>
        <v/>
      </c>
      <c r="AJ59" s="64" t="str">
        <f t="shared" si="102"/>
        <v/>
      </c>
      <c r="AK59" s="64" t="str">
        <f t="shared" si="103"/>
        <v/>
      </c>
      <c r="AL59" s="64" t="str">
        <f t="shared" si="104"/>
        <v/>
      </c>
      <c r="AM59" s="64" t="str">
        <f t="shared" si="105"/>
        <v/>
      </c>
      <c r="AN59" s="64" t="str">
        <f t="shared" si="106"/>
        <v/>
      </c>
    </row>
    <row r="60" spans="1:40" ht="25.5" thickTop="1" thickBot="1" x14ac:dyDescent="0.4">
      <c r="B60" t="s">
        <v>999</v>
      </c>
      <c r="C60" s="113" t="s">
        <v>1079</v>
      </c>
      <c r="D60" s="112" t="s">
        <v>1013</v>
      </c>
      <c r="E60" s="52"/>
      <c r="F60" s="53"/>
      <c r="G60" s="53"/>
      <c r="H60" s="52"/>
      <c r="I60" s="52"/>
      <c r="J60" s="54"/>
      <c r="K60" s="54"/>
      <c r="L60" s="55" t="str">
        <f t="shared" si="85"/>
        <v xml:space="preserve">            { line: "ACORDÁNDOSE DE LA MISERICORDIA., (La,,20)", sC: "as"},</v>
      </c>
      <c r="M60" s="56" t="str">
        <f t="shared" si="86"/>
        <v>(</v>
      </c>
      <c r="N60" s="57" t="str">
        <f t="shared" si="2"/>
        <v>La</v>
      </c>
      <c r="O60" s="58" t="str">
        <f t="shared" si="87"/>
        <v>,</v>
      </c>
      <c r="P60" s="59" t="str">
        <f t="shared" si="4"/>
        <v/>
      </c>
      <c r="Q60" s="60" t="str">
        <f t="shared" si="88"/>
        <v>,</v>
      </c>
      <c r="R60" s="61">
        <f t="shared" si="28"/>
        <v>20</v>
      </c>
      <c r="S60" s="56" t="str">
        <f t="shared" si="89"/>
        <v>)</v>
      </c>
      <c r="T60" s="62" t="str">
        <f t="shared" si="90"/>
        <v/>
      </c>
      <c r="U60" s="63" t="str">
        <f t="shared" si="8"/>
        <v/>
      </c>
      <c r="V60" s="64" t="str">
        <f t="shared" si="91"/>
        <v/>
      </c>
      <c r="W60" s="65" t="str">
        <f t="shared" si="10"/>
        <v/>
      </c>
      <c r="X60" s="64" t="str">
        <f t="shared" si="92"/>
        <v/>
      </c>
      <c r="Y60" s="64" t="str">
        <f t="shared" si="93"/>
        <v/>
      </c>
      <c r="Z60" s="56" t="str">
        <f t="shared" si="94"/>
        <v/>
      </c>
      <c r="AA60" s="66" t="str">
        <f t="shared" si="95"/>
        <v/>
      </c>
      <c r="AB60" s="57" t="str">
        <f t="shared" si="15"/>
        <v/>
      </c>
      <c r="AC60" s="67" t="str">
        <f t="shared" si="96"/>
        <v/>
      </c>
      <c r="AD60" s="59" t="str">
        <f t="shared" si="97"/>
        <v/>
      </c>
      <c r="AE60" s="68" t="str">
        <f t="shared" si="98"/>
        <v/>
      </c>
      <c r="AF60" s="61" t="str">
        <f t="shared" si="99"/>
        <v/>
      </c>
      <c r="AG60" s="61" t="str">
        <f t="shared" si="100"/>
        <v/>
      </c>
      <c r="AH60" s="69" t="str">
        <f t="shared" si="101"/>
        <v/>
      </c>
      <c r="AI60" s="70" t="str">
        <f t="shared" si="22"/>
        <v/>
      </c>
      <c r="AJ60" s="64" t="str">
        <f t="shared" si="102"/>
        <v/>
      </c>
      <c r="AK60" s="64" t="str">
        <f t="shared" si="103"/>
        <v/>
      </c>
      <c r="AL60" s="64" t="str">
        <f t="shared" si="104"/>
        <v/>
      </c>
      <c r="AM60" s="64" t="str">
        <f t="shared" si="105"/>
        <v/>
      </c>
      <c r="AN60" s="64" t="str">
        <f t="shared" si="106"/>
        <v/>
      </c>
    </row>
    <row r="61" spans="1:40" ht="25.5" thickTop="1" thickBot="1" x14ac:dyDescent="0.4">
      <c r="B61" t="s">
        <v>1014</v>
      </c>
      <c r="C61" s="113" t="s">
        <v>1080</v>
      </c>
      <c r="D61" s="112" t="s">
        <v>1047</v>
      </c>
      <c r="E61" s="52"/>
      <c r="F61" s="53" t="s">
        <v>1013</v>
      </c>
      <c r="G61" s="53"/>
      <c r="H61" s="52"/>
      <c r="I61" s="52"/>
      <c r="J61" s="54"/>
      <c r="K61" s="54"/>
      <c r="L61" s="55" t="str">
        <f t="shared" si="85"/>
        <v xml:space="preserve">            { line: "Como lo había prometido, (Re,,22)(La,,250)", sC: "tc"},</v>
      </c>
      <c r="M61" s="56" t="str">
        <f t="shared" si="86"/>
        <v>(</v>
      </c>
      <c r="N61" s="57" t="str">
        <f t="shared" si="2"/>
        <v>Re</v>
      </c>
      <c r="O61" s="58" t="str">
        <f t="shared" si="87"/>
        <v>,</v>
      </c>
      <c r="P61" s="59" t="str">
        <f t="shared" si="4"/>
        <v/>
      </c>
      <c r="Q61" s="60" t="str">
        <f t="shared" si="88"/>
        <v>,</v>
      </c>
      <c r="R61" s="61">
        <f t="shared" si="28"/>
        <v>22</v>
      </c>
      <c r="S61" s="56" t="str">
        <f t="shared" si="89"/>
        <v>)</v>
      </c>
      <c r="T61" s="62" t="str">
        <f t="shared" si="90"/>
        <v>(</v>
      </c>
      <c r="U61" s="63" t="str">
        <f t="shared" si="8"/>
        <v>La</v>
      </c>
      <c r="V61" s="64" t="str">
        <f t="shared" si="91"/>
        <v>,</v>
      </c>
      <c r="W61" s="65" t="str">
        <f t="shared" si="10"/>
        <v/>
      </c>
      <c r="X61" s="64" t="str">
        <f t="shared" si="92"/>
        <v>,</v>
      </c>
      <c r="Y61" s="64">
        <f t="shared" si="93"/>
        <v>250</v>
      </c>
      <c r="Z61" s="56" t="str">
        <f t="shared" si="94"/>
        <v>)</v>
      </c>
      <c r="AA61" s="66" t="str">
        <f t="shared" si="95"/>
        <v/>
      </c>
      <c r="AB61" s="57" t="str">
        <f t="shared" si="15"/>
        <v/>
      </c>
      <c r="AC61" s="67" t="str">
        <f t="shared" si="96"/>
        <v/>
      </c>
      <c r="AD61" s="59" t="str">
        <f t="shared" si="97"/>
        <v/>
      </c>
      <c r="AE61" s="68" t="str">
        <f t="shared" si="98"/>
        <v/>
      </c>
      <c r="AF61" s="61" t="str">
        <f t="shared" si="99"/>
        <v/>
      </c>
      <c r="AG61" s="61" t="str">
        <f t="shared" si="100"/>
        <v/>
      </c>
      <c r="AH61" s="69" t="str">
        <f t="shared" si="101"/>
        <v/>
      </c>
      <c r="AI61" s="70" t="str">
        <f t="shared" si="22"/>
        <v/>
      </c>
      <c r="AJ61" s="64" t="str">
        <f t="shared" si="102"/>
        <v/>
      </c>
      <c r="AK61" s="64" t="str">
        <f t="shared" si="103"/>
        <v/>
      </c>
      <c r="AL61" s="64" t="str">
        <f t="shared" si="104"/>
        <v/>
      </c>
      <c r="AM61" s="64" t="str">
        <f t="shared" si="105"/>
        <v/>
      </c>
      <c r="AN61" s="64" t="str">
        <f t="shared" si="106"/>
        <v/>
      </c>
    </row>
    <row r="62" spans="1:40" ht="25.5" thickTop="1" thickBot="1" x14ac:dyDescent="0.4">
      <c r="C62" s="113" t="s">
        <v>1081</v>
      </c>
      <c r="D62" s="112" t="s">
        <v>1011</v>
      </c>
      <c r="E62" s="52"/>
      <c r="F62" s="53" t="s">
        <v>1013</v>
      </c>
      <c r="G62" s="53"/>
      <c r="H62" s="52"/>
      <c r="I62" s="52"/>
      <c r="J62" s="54"/>
      <c r="K62" s="54"/>
      <c r="L62" s="55" t="str">
        <f t="shared" si="85"/>
        <v xml:space="preserve">            { line: "en favor de Abraham., (Mi,,20)(La,,250)", sC: ""},</v>
      </c>
      <c r="M62" s="56" t="str">
        <f t="shared" si="86"/>
        <v>(</v>
      </c>
      <c r="N62" s="57" t="str">
        <f t="shared" si="2"/>
        <v>Mi</v>
      </c>
      <c r="O62" s="58" t="str">
        <f t="shared" si="87"/>
        <v>,</v>
      </c>
      <c r="P62" s="59" t="str">
        <f t="shared" si="4"/>
        <v/>
      </c>
      <c r="Q62" s="60" t="str">
        <f t="shared" si="88"/>
        <v>,</v>
      </c>
      <c r="R62" s="61">
        <f t="shared" si="28"/>
        <v>20</v>
      </c>
      <c r="S62" s="56" t="str">
        <f t="shared" si="89"/>
        <v>)</v>
      </c>
      <c r="T62" s="62" t="str">
        <f t="shared" si="90"/>
        <v>(</v>
      </c>
      <c r="U62" s="63" t="str">
        <f t="shared" si="8"/>
        <v>La</v>
      </c>
      <c r="V62" s="64" t="str">
        <f t="shared" si="91"/>
        <v>,</v>
      </c>
      <c r="W62" s="65" t="str">
        <f t="shared" si="10"/>
        <v/>
      </c>
      <c r="X62" s="64" t="str">
        <f t="shared" si="92"/>
        <v>,</v>
      </c>
      <c r="Y62" s="64">
        <f t="shared" si="93"/>
        <v>250</v>
      </c>
      <c r="Z62" s="56" t="str">
        <f t="shared" si="94"/>
        <v>)</v>
      </c>
      <c r="AA62" s="66" t="str">
        <f t="shared" si="95"/>
        <v/>
      </c>
      <c r="AB62" s="57" t="str">
        <f t="shared" si="15"/>
        <v/>
      </c>
      <c r="AC62" s="67" t="str">
        <f t="shared" si="96"/>
        <v/>
      </c>
      <c r="AD62" s="59" t="str">
        <f t="shared" si="97"/>
        <v/>
      </c>
      <c r="AE62" s="68" t="str">
        <f t="shared" si="98"/>
        <v/>
      </c>
      <c r="AF62" s="61" t="str">
        <f t="shared" si="99"/>
        <v/>
      </c>
      <c r="AG62" s="61" t="str">
        <f t="shared" si="100"/>
        <v/>
      </c>
      <c r="AH62" s="69" t="str">
        <f t="shared" si="101"/>
        <v/>
      </c>
      <c r="AI62" s="70" t="str">
        <f t="shared" si="22"/>
        <v/>
      </c>
      <c r="AJ62" s="64" t="str">
        <f t="shared" si="102"/>
        <v/>
      </c>
      <c r="AK62" s="64" t="str">
        <f t="shared" si="103"/>
        <v/>
      </c>
      <c r="AL62" s="64" t="str">
        <f t="shared" si="104"/>
        <v/>
      </c>
      <c r="AM62" s="64" t="str">
        <f t="shared" si="105"/>
        <v/>
      </c>
      <c r="AN62" s="64" t="str">
        <f t="shared" si="106"/>
        <v/>
      </c>
    </row>
    <row r="63" spans="1:40" ht="25.5" thickTop="1" thickBot="1" x14ac:dyDescent="0.4">
      <c r="B63" t="s">
        <v>997</v>
      </c>
      <c r="C63" s="113" t="s">
        <v>1082</v>
      </c>
      <c r="D63" s="112" t="s">
        <v>1047</v>
      </c>
      <c r="E63" s="52"/>
      <c r="F63" s="53" t="s">
        <v>1013</v>
      </c>
      <c r="G63" s="53"/>
      <c r="H63" s="52"/>
      <c r="I63" s="52"/>
      <c r="J63" s="54"/>
      <c r="K63" s="54"/>
      <c r="L63" s="55" t="str">
        <f t="shared" si="85"/>
        <v xml:space="preserve">            { line: "COMO LO HABÍA PROMETIDO, (Re,,22)(La,,250)", sC: "ta as"},</v>
      </c>
      <c r="M63" s="56" t="str">
        <f t="shared" si="86"/>
        <v>(</v>
      </c>
      <c r="N63" s="57" t="str">
        <f t="shared" si="2"/>
        <v>Re</v>
      </c>
      <c r="O63" s="58" t="str">
        <f t="shared" si="87"/>
        <v>,</v>
      </c>
      <c r="P63" s="59" t="str">
        <f t="shared" si="4"/>
        <v/>
      </c>
      <c r="Q63" s="60" t="str">
        <f t="shared" si="88"/>
        <v>,</v>
      </c>
      <c r="R63" s="61">
        <f t="shared" si="28"/>
        <v>22</v>
      </c>
      <c r="S63" s="56" t="str">
        <f t="shared" si="89"/>
        <v>)</v>
      </c>
      <c r="T63" s="62" t="str">
        <f t="shared" si="90"/>
        <v>(</v>
      </c>
      <c r="U63" s="63" t="str">
        <f t="shared" si="8"/>
        <v>La</v>
      </c>
      <c r="V63" s="64" t="str">
        <f t="shared" si="91"/>
        <v>,</v>
      </c>
      <c r="W63" s="65" t="str">
        <f t="shared" si="10"/>
        <v/>
      </c>
      <c r="X63" s="64" t="str">
        <f t="shared" si="92"/>
        <v>,</v>
      </c>
      <c r="Y63" s="64">
        <f t="shared" si="93"/>
        <v>250</v>
      </c>
      <c r="Z63" s="56" t="str">
        <f t="shared" si="94"/>
        <v>)</v>
      </c>
      <c r="AA63" s="66" t="str">
        <f t="shared" si="95"/>
        <v/>
      </c>
      <c r="AB63" s="57" t="str">
        <f t="shared" si="15"/>
        <v/>
      </c>
      <c r="AC63" s="67" t="str">
        <f t="shared" si="96"/>
        <v/>
      </c>
      <c r="AD63" s="59" t="str">
        <f t="shared" si="97"/>
        <v/>
      </c>
      <c r="AE63" s="68" t="str">
        <f t="shared" si="98"/>
        <v/>
      </c>
      <c r="AF63" s="61" t="str">
        <f t="shared" si="99"/>
        <v/>
      </c>
      <c r="AG63" s="61" t="str">
        <f t="shared" si="100"/>
        <v/>
      </c>
      <c r="AH63" s="69" t="str">
        <f t="shared" si="101"/>
        <v/>
      </c>
      <c r="AI63" s="70" t="str">
        <f t="shared" si="22"/>
        <v/>
      </c>
      <c r="AJ63" s="64" t="str">
        <f t="shared" si="102"/>
        <v/>
      </c>
      <c r="AK63" s="64" t="str">
        <f t="shared" si="103"/>
        <v/>
      </c>
      <c r="AL63" s="64" t="str">
        <f t="shared" si="104"/>
        <v/>
      </c>
      <c r="AM63" s="64" t="str">
        <f t="shared" si="105"/>
        <v/>
      </c>
      <c r="AN63" s="64" t="str">
        <f t="shared" si="106"/>
        <v/>
      </c>
    </row>
    <row r="64" spans="1:40" ht="25.5" thickTop="1" thickBot="1" x14ac:dyDescent="0.4">
      <c r="B64" t="s">
        <v>999</v>
      </c>
      <c r="C64" s="113" t="s">
        <v>1083</v>
      </c>
      <c r="D64" s="112" t="s">
        <v>1011</v>
      </c>
      <c r="E64" s="52"/>
      <c r="F64" s="53" t="s">
        <v>1013</v>
      </c>
      <c r="G64" s="53"/>
      <c r="H64" s="52"/>
      <c r="I64" s="52"/>
      <c r="J64" s="54"/>
      <c r="K64" s="54"/>
      <c r="L64" s="78" t="str">
        <f t="shared" si="85"/>
        <v xml:space="preserve">            { line: "EN FAVOR DE ABRAHAM., (Mi,,20)(La,,250)", sC: "as"},</v>
      </c>
      <c r="M64" s="56" t="str">
        <f t="shared" si="86"/>
        <v>(</v>
      </c>
      <c r="N64" s="57" t="str">
        <f t="shared" si="2"/>
        <v>Mi</v>
      </c>
      <c r="O64" s="58" t="str">
        <f t="shared" si="87"/>
        <v>,</v>
      </c>
      <c r="P64" s="59" t="str">
        <f t="shared" si="4"/>
        <v/>
      </c>
      <c r="Q64" s="60" t="str">
        <f t="shared" si="88"/>
        <v>,</v>
      </c>
      <c r="R64" s="61">
        <f t="shared" si="28"/>
        <v>20</v>
      </c>
      <c r="S64" s="56" t="str">
        <f t="shared" si="89"/>
        <v>)</v>
      </c>
      <c r="T64" s="62" t="str">
        <f t="shared" si="90"/>
        <v>(</v>
      </c>
      <c r="U64" s="63" t="str">
        <f t="shared" si="8"/>
        <v>La</v>
      </c>
      <c r="V64" s="64" t="str">
        <f t="shared" si="91"/>
        <v>,</v>
      </c>
      <c r="W64" s="65" t="str">
        <f t="shared" si="10"/>
        <v/>
      </c>
      <c r="X64" s="64" t="str">
        <f t="shared" si="92"/>
        <v>,</v>
      </c>
      <c r="Y64" s="64">
        <f t="shared" si="93"/>
        <v>250</v>
      </c>
      <c r="Z64" s="56" t="str">
        <f t="shared" si="94"/>
        <v>)</v>
      </c>
      <c r="AA64" s="66" t="str">
        <f t="shared" si="95"/>
        <v/>
      </c>
      <c r="AB64" s="57" t="str">
        <f t="shared" si="15"/>
        <v/>
      </c>
      <c r="AC64" s="67" t="str">
        <f t="shared" si="96"/>
        <v/>
      </c>
      <c r="AD64" s="59" t="str">
        <f t="shared" si="97"/>
        <v/>
      </c>
      <c r="AE64" s="68" t="str">
        <f t="shared" si="98"/>
        <v/>
      </c>
      <c r="AF64" s="61" t="str">
        <f t="shared" si="99"/>
        <v/>
      </c>
      <c r="AG64" s="61" t="str">
        <f t="shared" si="100"/>
        <v/>
      </c>
      <c r="AH64" s="69" t="str">
        <f t="shared" si="101"/>
        <v/>
      </c>
      <c r="AI64" s="70" t="str">
        <f t="shared" si="22"/>
        <v/>
      </c>
      <c r="AJ64" s="64" t="str">
        <f t="shared" si="102"/>
        <v/>
      </c>
      <c r="AK64" s="64" t="str">
        <f t="shared" si="103"/>
        <v/>
      </c>
      <c r="AL64" s="64" t="str">
        <f t="shared" si="104"/>
        <v/>
      </c>
      <c r="AM64" s="64" t="str">
        <f t="shared" si="105"/>
        <v/>
      </c>
      <c r="AN64" s="64" t="str">
        <f t="shared" si="106"/>
        <v/>
      </c>
    </row>
    <row r="65" spans="1:40" ht="27.75" thickTop="1" thickBot="1" x14ac:dyDescent="0.4">
      <c r="A65" s="73"/>
      <c r="B65" s="73"/>
      <c r="C65" s="73"/>
      <c r="D65" s="74"/>
      <c r="E65" s="74"/>
      <c r="F65" s="74"/>
      <c r="G65" s="74"/>
      <c r="H65" s="74"/>
      <c r="I65" s="74"/>
      <c r="J65" s="74"/>
      <c r="K65" s="74"/>
      <c r="L65" s="75" t="s">
        <v>993</v>
      </c>
      <c r="M65" s="56"/>
      <c r="N65" s="57"/>
      <c r="O65" s="58"/>
      <c r="P65" s="59"/>
      <c r="Q65" s="60"/>
      <c r="R65" s="61" t="str">
        <f t="shared" si="28"/>
        <v/>
      </c>
      <c r="S65" s="56"/>
      <c r="T65" s="62"/>
      <c r="U65" s="63"/>
      <c r="V65" s="64"/>
      <c r="W65" s="65"/>
      <c r="X65" s="64"/>
      <c r="Y65" s="64"/>
      <c r="Z65" s="56"/>
      <c r="AA65" s="66"/>
      <c r="AB65" s="57"/>
      <c r="AC65" s="67"/>
      <c r="AD65" s="59"/>
      <c r="AE65" s="68"/>
      <c r="AF65" s="61"/>
      <c r="AG65" s="61"/>
      <c r="AH65" s="69"/>
      <c r="AI65" s="70"/>
      <c r="AJ65" s="64"/>
      <c r="AK65" s="64"/>
      <c r="AL65" s="64"/>
      <c r="AM65" s="64"/>
      <c r="AN65" s="64"/>
    </row>
    <row r="66" spans="1:40" ht="25.5" thickTop="1" thickBot="1" x14ac:dyDescent="0.4">
      <c r="C66" s="79" t="s">
        <v>995</v>
      </c>
      <c r="D66" s="80"/>
      <c r="E66" s="80"/>
      <c r="F66" s="80"/>
      <c r="G66" s="80"/>
      <c r="H66" s="80"/>
      <c r="I66" s="80"/>
      <c r="J66" s="80"/>
      <c r="K66" s="80"/>
      <c r="L66" s="81" t="s">
        <v>996</v>
      </c>
      <c r="M66" s="56" t="str">
        <f t="shared" ref="M66:M70" si="108">IF(N66="","","(")</f>
        <v/>
      </c>
      <c r="N66" s="57" t="str">
        <f t="shared" ref="N66:N70" si="109">IF(D66="","",D66)</f>
        <v/>
      </c>
      <c r="O66" s="58" t="str">
        <f t="shared" ref="O66:O70" si="110">IF(N66="","",",")</f>
        <v/>
      </c>
      <c r="P66" s="59" t="str">
        <f t="shared" ref="P66:P70" si="111">IF(E66="","",E66)</f>
        <v/>
      </c>
      <c r="Q66" s="60" t="str">
        <f t="shared" ref="Q66:Q70" si="112">IF(N66="","",",")</f>
        <v/>
      </c>
      <c r="R66" s="61" t="str">
        <f t="shared" ref="R66:R70" si="113">IF(N66="Do",10,IF(N66="Re",22,IF(N66="Mi",20,IF(N66="Fa",20,IF(N66="Sol",14,IF(N66="La",20,IF(N66="Si",20,IF(N66="Do#",14,IF(N66="Fa#",15,IF(N66="Sol#",20,""))))))))))</f>
        <v/>
      </c>
      <c r="S66" s="56" t="str">
        <f t="shared" ref="S66:S70" si="114">IF(N66="","",")")</f>
        <v/>
      </c>
      <c r="T66" s="62" t="str">
        <f t="shared" ref="T66:T70" si="115">IF(U66="","","(")</f>
        <v/>
      </c>
      <c r="U66" s="63" t="str">
        <f t="shared" ref="U66:U70" si="116">IF(F66="","",F66)</f>
        <v/>
      </c>
      <c r="V66" s="64" t="str">
        <f t="shared" ref="V66:V70" si="117">IF(U66="","",",")</f>
        <v/>
      </c>
      <c r="W66" s="65" t="str">
        <f t="shared" ref="W66:W70" si="118">IF(G66="","",G66)</f>
        <v/>
      </c>
      <c r="X66" s="64" t="str">
        <f t="shared" ref="X66:X70" si="119">IF(U66="","",",")</f>
        <v/>
      </c>
      <c r="Y66" s="64" t="str">
        <f t="shared" ref="Y66:Y70" si="120">IF(U66="","",250)</f>
        <v/>
      </c>
      <c r="Z66" s="56" t="str">
        <f t="shared" ref="Z66:Z70" si="121">IF(U66="","",")")</f>
        <v/>
      </c>
      <c r="AA66" s="66" t="str">
        <f t="shared" ref="AA66:AA70" si="122">IF(AB66="","","(")</f>
        <v/>
      </c>
      <c r="AB66" s="57" t="str">
        <f t="shared" ref="AB66:AB70" si="123">IF(H66="","",H66)</f>
        <v/>
      </c>
      <c r="AC66" s="67" t="str">
        <f t="shared" ref="AC66:AC70" si="124">IF(AB66="","",",")</f>
        <v/>
      </c>
      <c r="AD66" s="59" t="str">
        <f t="shared" ref="AD66:AD70" si="125">IF(I66="","",I66)</f>
        <v/>
      </c>
      <c r="AE66" s="68" t="str">
        <f t="shared" ref="AE66:AE70" si="126">IF(AB66="","",",")</f>
        <v/>
      </c>
      <c r="AF66" s="61" t="str">
        <f t="shared" ref="AF66:AF70" si="127">IF(AB66="","",350)</f>
        <v/>
      </c>
      <c r="AG66" s="61" t="str">
        <f t="shared" ref="AG66:AG70" si="128">IF(AB66="","",")")</f>
        <v/>
      </c>
      <c r="AH66" s="69" t="str">
        <f t="shared" ref="AH66:AH70" si="129">IF(AI66="","","(")</f>
        <v/>
      </c>
      <c r="AI66" s="70" t="str">
        <f t="shared" ref="AI66:AI70" si="130">IF(J66="","",J66)</f>
        <v/>
      </c>
      <c r="AJ66" s="64" t="str">
        <f t="shared" ref="AJ66:AJ70" si="131">IF(AI66="","",",")</f>
        <v/>
      </c>
      <c r="AK66" s="64" t="str">
        <f t="shared" ref="AK66:AK70" si="132">IF(K66="","",K66)</f>
        <v/>
      </c>
      <c r="AL66" s="64" t="str">
        <f t="shared" ref="AL66:AL70" si="133">IF(AI66="","",",")</f>
        <v/>
      </c>
      <c r="AM66" s="64" t="str">
        <f t="shared" ref="AM66:AM70" si="134">IF(AI66="","",450)</f>
        <v/>
      </c>
      <c r="AN66" s="64" t="str">
        <f t="shared" ref="AN66:AN70" si="135">IF(AI66="","",")")</f>
        <v/>
      </c>
    </row>
    <row r="67" spans="1:40" ht="25.5" thickTop="1" thickBot="1" x14ac:dyDescent="0.4">
      <c r="B67" t="s">
        <v>997</v>
      </c>
      <c r="C67" s="82" t="s">
        <v>1053</v>
      </c>
      <c r="D67" s="83" t="s">
        <v>1047</v>
      </c>
      <c r="E67" s="83"/>
      <c r="F67" s="83"/>
      <c r="G67" s="83"/>
      <c r="H67" s="83"/>
      <c r="I67" s="83"/>
      <c r="J67" s="83"/>
      <c r="K67" s="83"/>
      <c r="L67" s="84" t="str">
        <f>IF(C67="","",_xlfn.CONCAT("       triggerLine: ","""",C67,", ",M67:AN67,""", sC: ","""",B67,""", lines: ["))</f>
        <v xml:space="preserve">       triggerLine: "PROCLAMA MI ALMA, (Re,,22)", sC: "ta as", lines: [</v>
      </c>
      <c r="M67" s="56" t="str">
        <f t="shared" si="108"/>
        <v>(</v>
      </c>
      <c r="N67" s="57" t="str">
        <f t="shared" si="109"/>
        <v>Re</v>
      </c>
      <c r="O67" s="58" t="str">
        <f t="shared" si="110"/>
        <v>,</v>
      </c>
      <c r="P67" s="59" t="str">
        <f t="shared" si="111"/>
        <v/>
      </c>
      <c r="Q67" s="60" t="str">
        <f t="shared" si="112"/>
        <v>,</v>
      </c>
      <c r="R67" s="61">
        <f t="shared" si="113"/>
        <v>22</v>
      </c>
      <c r="S67" s="56" t="str">
        <f t="shared" si="114"/>
        <v>)</v>
      </c>
      <c r="T67" s="62" t="str">
        <f t="shared" si="115"/>
        <v/>
      </c>
      <c r="U67" s="63" t="str">
        <f t="shared" si="116"/>
        <v/>
      </c>
      <c r="V67" s="64" t="str">
        <f t="shared" si="117"/>
        <v/>
      </c>
      <c r="W67" s="65" t="str">
        <f t="shared" si="118"/>
        <v/>
      </c>
      <c r="X67" s="64" t="str">
        <f t="shared" si="119"/>
        <v/>
      </c>
      <c r="Y67" s="64" t="str">
        <f t="shared" si="120"/>
        <v/>
      </c>
      <c r="Z67" s="56" t="str">
        <f t="shared" si="121"/>
        <v/>
      </c>
      <c r="AA67" s="66" t="str">
        <f t="shared" si="122"/>
        <v/>
      </c>
      <c r="AB67" s="57" t="str">
        <f t="shared" si="123"/>
        <v/>
      </c>
      <c r="AC67" s="67" t="str">
        <f t="shared" si="124"/>
        <v/>
      </c>
      <c r="AD67" s="59" t="str">
        <f t="shared" si="125"/>
        <v/>
      </c>
      <c r="AE67" s="68" t="str">
        <f t="shared" si="126"/>
        <v/>
      </c>
      <c r="AF67" s="61" t="str">
        <f t="shared" si="127"/>
        <v/>
      </c>
      <c r="AG67" s="61" t="str">
        <f t="shared" si="128"/>
        <v/>
      </c>
      <c r="AH67" s="69" t="str">
        <f t="shared" si="129"/>
        <v/>
      </c>
      <c r="AI67" s="70" t="str">
        <f t="shared" si="130"/>
        <v/>
      </c>
      <c r="AJ67" s="64" t="str">
        <f t="shared" si="131"/>
        <v/>
      </c>
      <c r="AK67" s="64" t="str">
        <f t="shared" si="132"/>
        <v/>
      </c>
      <c r="AL67" s="64" t="str">
        <f t="shared" si="133"/>
        <v/>
      </c>
      <c r="AM67" s="64" t="str">
        <f t="shared" si="134"/>
        <v/>
      </c>
      <c r="AN67" s="64" t="str">
        <f t="shared" si="135"/>
        <v/>
      </c>
    </row>
    <row r="68" spans="1:40" ht="25.5" thickTop="1" thickBot="1" x14ac:dyDescent="0.4">
      <c r="B68" t="s">
        <v>1049</v>
      </c>
      <c r="C68" s="85" t="s">
        <v>1054</v>
      </c>
      <c r="D68" s="86" t="s">
        <v>1011</v>
      </c>
      <c r="E68" s="86"/>
      <c r="F68" s="86"/>
      <c r="G68" s="86"/>
      <c r="H68" s="87"/>
      <c r="I68" s="87"/>
      <c r="J68" s="87"/>
      <c r="K68" s="87"/>
      <c r="L68" s="88" t="str">
        <f>IF(C68="","",_xlfn.CONCAT("            { line: ","""",C68,", ",M68:AN68,""", sC: ","""",B68,"""},"))</f>
        <v xml:space="preserve">            { line: "LA GRANDEZA DEL SEÑOR,, (Mi,,20)", sC: "as r1"},</v>
      </c>
      <c r="M68" s="56" t="str">
        <f t="shared" si="108"/>
        <v>(</v>
      </c>
      <c r="N68" s="57" t="str">
        <f t="shared" si="109"/>
        <v>Mi</v>
      </c>
      <c r="O68" s="58" t="str">
        <f t="shared" si="110"/>
        <v>,</v>
      </c>
      <c r="P68" s="59" t="str">
        <f t="shared" si="111"/>
        <v/>
      </c>
      <c r="Q68" s="60" t="str">
        <f t="shared" si="112"/>
        <v>,</v>
      </c>
      <c r="R68" s="61">
        <f t="shared" si="113"/>
        <v>20</v>
      </c>
      <c r="S68" s="56" t="str">
        <f t="shared" si="114"/>
        <v>)</v>
      </c>
      <c r="T68" s="62" t="str">
        <f t="shared" si="115"/>
        <v/>
      </c>
      <c r="U68" s="63" t="str">
        <f t="shared" si="116"/>
        <v/>
      </c>
      <c r="V68" s="64" t="str">
        <f t="shared" si="117"/>
        <v/>
      </c>
      <c r="W68" s="65" t="str">
        <f t="shared" si="118"/>
        <v/>
      </c>
      <c r="X68" s="64" t="str">
        <f t="shared" si="119"/>
        <v/>
      </c>
      <c r="Y68" s="64" t="str">
        <f t="shared" si="120"/>
        <v/>
      </c>
      <c r="Z68" s="56" t="str">
        <f t="shared" si="121"/>
        <v/>
      </c>
      <c r="AA68" s="66" t="str">
        <f t="shared" si="122"/>
        <v/>
      </c>
      <c r="AB68" s="57" t="str">
        <f t="shared" si="123"/>
        <v/>
      </c>
      <c r="AC68" s="67" t="str">
        <f t="shared" si="124"/>
        <v/>
      </c>
      <c r="AD68" s="59" t="str">
        <f t="shared" si="125"/>
        <v/>
      </c>
      <c r="AE68" s="68" t="str">
        <f t="shared" si="126"/>
        <v/>
      </c>
      <c r="AF68" s="61" t="str">
        <f t="shared" si="127"/>
        <v/>
      </c>
      <c r="AG68" s="61" t="str">
        <f t="shared" si="128"/>
        <v/>
      </c>
      <c r="AH68" s="69" t="str">
        <f t="shared" si="129"/>
        <v/>
      </c>
      <c r="AI68" s="70" t="str">
        <f t="shared" si="130"/>
        <v/>
      </c>
      <c r="AJ68" s="64" t="str">
        <f t="shared" si="131"/>
        <v/>
      </c>
      <c r="AK68" s="64" t="str">
        <f t="shared" si="132"/>
        <v/>
      </c>
      <c r="AL68" s="64" t="str">
        <f t="shared" si="133"/>
        <v/>
      </c>
      <c r="AM68" s="64" t="str">
        <f t="shared" si="134"/>
        <v/>
      </c>
      <c r="AN68" s="64" t="str">
        <f t="shared" si="135"/>
        <v/>
      </c>
    </row>
    <row r="69" spans="1:40" ht="25.5" thickTop="1" thickBot="1" x14ac:dyDescent="0.4">
      <c r="B69" t="s">
        <v>999</v>
      </c>
      <c r="C69" s="85" t="s">
        <v>1055</v>
      </c>
      <c r="D69" s="89"/>
      <c r="E69" s="89"/>
      <c r="F69" s="89"/>
      <c r="G69" s="89"/>
      <c r="H69" s="90"/>
      <c r="I69" s="90"/>
      <c r="J69" s="90"/>
      <c r="K69" s="90"/>
      <c r="L69" s="88" t="str">
        <f>IF(C69="","",_xlfn.CONCAT("            { line: ","""",C69,", ",M69:AN69,""", sC: ","""",B69,"""},"))</f>
        <v xml:space="preserve">            { line: "SE ALEGRA MI ESPÍRITU, ", sC: "as"},</v>
      </c>
      <c r="M69" s="56" t="str">
        <f t="shared" si="108"/>
        <v/>
      </c>
      <c r="N69" s="57" t="str">
        <f t="shared" si="109"/>
        <v/>
      </c>
      <c r="O69" s="58" t="str">
        <f t="shared" si="110"/>
        <v/>
      </c>
      <c r="P69" s="59" t="str">
        <f t="shared" si="111"/>
        <v/>
      </c>
      <c r="Q69" s="60" t="str">
        <f t="shared" si="112"/>
        <v/>
      </c>
      <c r="R69" s="61" t="str">
        <f t="shared" si="113"/>
        <v/>
      </c>
      <c r="S69" s="56" t="str">
        <f t="shared" si="114"/>
        <v/>
      </c>
      <c r="T69" s="62" t="str">
        <f t="shared" si="115"/>
        <v/>
      </c>
      <c r="U69" s="63" t="str">
        <f t="shared" si="116"/>
        <v/>
      </c>
      <c r="V69" s="64" t="str">
        <f t="shared" si="117"/>
        <v/>
      </c>
      <c r="W69" s="65" t="str">
        <f t="shared" si="118"/>
        <v/>
      </c>
      <c r="X69" s="64" t="str">
        <f t="shared" si="119"/>
        <v/>
      </c>
      <c r="Y69" s="64" t="str">
        <f t="shared" si="120"/>
        <v/>
      </c>
      <c r="Z69" s="56" t="str">
        <f t="shared" si="121"/>
        <v/>
      </c>
      <c r="AA69" s="66" t="str">
        <f t="shared" si="122"/>
        <v/>
      </c>
      <c r="AB69" s="57" t="str">
        <f t="shared" si="123"/>
        <v/>
      </c>
      <c r="AC69" s="67" t="str">
        <f t="shared" si="124"/>
        <v/>
      </c>
      <c r="AD69" s="59" t="str">
        <f t="shared" si="125"/>
        <v/>
      </c>
      <c r="AE69" s="68" t="str">
        <f t="shared" si="126"/>
        <v/>
      </c>
      <c r="AF69" s="61" t="str">
        <f t="shared" si="127"/>
        <v/>
      </c>
      <c r="AG69" s="61" t="str">
        <f t="shared" si="128"/>
        <v/>
      </c>
      <c r="AH69" s="69" t="str">
        <f t="shared" si="129"/>
        <v/>
      </c>
      <c r="AI69" s="70" t="str">
        <f t="shared" si="130"/>
        <v/>
      </c>
      <c r="AJ69" s="64" t="str">
        <f t="shared" si="131"/>
        <v/>
      </c>
      <c r="AK69" s="64" t="str">
        <f t="shared" si="132"/>
        <v/>
      </c>
      <c r="AL69" s="64" t="str">
        <f t="shared" si="133"/>
        <v/>
      </c>
      <c r="AM69" s="64" t="str">
        <f t="shared" si="134"/>
        <v/>
      </c>
      <c r="AN69" s="64" t="str">
        <f t="shared" si="135"/>
        <v/>
      </c>
    </row>
    <row r="70" spans="1:40" ht="25.5" thickTop="1" thickBot="1" x14ac:dyDescent="0.4">
      <c r="B70" t="s">
        <v>999</v>
      </c>
      <c r="C70" s="93" t="s">
        <v>1056</v>
      </c>
      <c r="D70" s="83" t="s">
        <v>1047</v>
      </c>
      <c r="E70" s="83"/>
      <c r="F70" s="83" t="s">
        <v>1013</v>
      </c>
      <c r="G70" s="83"/>
      <c r="H70" s="83" t="s">
        <v>1011</v>
      </c>
      <c r="I70" s="83"/>
      <c r="J70" s="83" t="s">
        <v>1013</v>
      </c>
      <c r="K70" s="83"/>
      <c r="L70" s="94" t="str">
        <f>IF(C70="","",_xlfn.CONCAT("            { line: ","""",C70,", ",M70:AN70,""", sC: ","""",B70,"""},  ]},"))</f>
        <v xml:space="preserve">            { line: "EN DIOS MI SALVADOR., (Re,,22)(La,,250)(Mi,,350)(La,,450)", sC: "as"},  ]},</v>
      </c>
      <c r="M70" s="56" t="str">
        <f t="shared" si="108"/>
        <v>(</v>
      </c>
      <c r="N70" s="57" t="str">
        <f t="shared" si="109"/>
        <v>Re</v>
      </c>
      <c r="O70" s="58" t="str">
        <f t="shared" si="110"/>
        <v>,</v>
      </c>
      <c r="P70" s="59" t="str">
        <f t="shared" si="111"/>
        <v/>
      </c>
      <c r="Q70" s="60" t="str">
        <f t="shared" si="112"/>
        <v>,</v>
      </c>
      <c r="R70" s="61">
        <f t="shared" si="113"/>
        <v>22</v>
      </c>
      <c r="S70" s="56" t="str">
        <f t="shared" si="114"/>
        <v>)</v>
      </c>
      <c r="T70" s="62" t="str">
        <f t="shared" si="115"/>
        <v>(</v>
      </c>
      <c r="U70" s="63" t="str">
        <f t="shared" si="116"/>
        <v>La</v>
      </c>
      <c r="V70" s="64" t="str">
        <f t="shared" si="117"/>
        <v>,</v>
      </c>
      <c r="W70" s="65" t="str">
        <f t="shared" si="118"/>
        <v/>
      </c>
      <c r="X70" s="64" t="str">
        <f t="shared" si="119"/>
        <v>,</v>
      </c>
      <c r="Y70" s="64">
        <f t="shared" si="120"/>
        <v>250</v>
      </c>
      <c r="Z70" s="56" t="str">
        <f t="shared" si="121"/>
        <v>)</v>
      </c>
      <c r="AA70" s="66" t="str">
        <f t="shared" si="122"/>
        <v>(</v>
      </c>
      <c r="AB70" s="57" t="str">
        <f t="shared" si="123"/>
        <v>Mi</v>
      </c>
      <c r="AC70" s="67" t="str">
        <f t="shared" si="124"/>
        <v>,</v>
      </c>
      <c r="AD70" s="59" t="str">
        <f t="shared" si="125"/>
        <v/>
      </c>
      <c r="AE70" s="68" t="str">
        <f t="shared" si="126"/>
        <v>,</v>
      </c>
      <c r="AF70" s="61">
        <f t="shared" si="127"/>
        <v>350</v>
      </c>
      <c r="AG70" s="61" t="str">
        <f t="shared" si="128"/>
        <v>)</v>
      </c>
      <c r="AH70" s="69" t="str">
        <f t="shared" si="129"/>
        <v>(</v>
      </c>
      <c r="AI70" s="70" t="str">
        <f t="shared" si="130"/>
        <v>La</v>
      </c>
      <c r="AJ70" s="64" t="str">
        <f t="shared" si="131"/>
        <v>,</v>
      </c>
      <c r="AK70" s="64" t="str">
        <f t="shared" si="132"/>
        <v/>
      </c>
      <c r="AL70" s="64" t="str">
        <f t="shared" si="133"/>
        <v>,</v>
      </c>
      <c r="AM70" s="64">
        <f t="shared" si="134"/>
        <v>450</v>
      </c>
      <c r="AN70" s="64" t="str">
        <f t="shared" si="135"/>
        <v>)</v>
      </c>
    </row>
    <row r="71" spans="1:40" ht="24" customHeight="1" x14ac:dyDescent="0.4">
      <c r="A71" s="95"/>
      <c r="B71" s="95"/>
      <c r="C71" s="95"/>
      <c r="D71" s="95"/>
      <c r="E71" s="95"/>
      <c r="F71" s="95"/>
      <c r="G71" s="95"/>
      <c r="H71" s="95"/>
      <c r="I71" s="95"/>
      <c r="J71" s="95"/>
      <c r="K71" s="95"/>
      <c r="L71" s="99" t="str">
        <f ca="1">_xlfn.CONCAT("]}, // ULTIMA LINEA DEL CANTO: ",L1)</f>
        <v>]}, // ULTIMA LINEA DEL CANTO: MAGNÍFICAT</v>
      </c>
      <c r="M71" s="95"/>
    </row>
    <row r="72" spans="1:40" ht="20.25" x14ac:dyDescent="0.25">
      <c r="L72" s="100" t="s">
        <v>1008</v>
      </c>
      <c r="M72" s="101"/>
    </row>
    <row r="73" spans="1:40" x14ac:dyDescent="0.25">
      <c r="M73"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929" r:id="rId4" name="Button 1">
              <controlPr defaultSize="0" print="0" autoFill="0" autoPict="0" macro="[0]!JS_Click">
                <anchor moveWithCells="1" sizeWithCells="1">
                  <from>
                    <xdr:col>3</xdr:col>
                    <xdr:colOff>352425</xdr:colOff>
                    <xdr:row>0</xdr:row>
                    <xdr:rowOff>66675</xdr:rowOff>
                  </from>
                  <to>
                    <xdr:col>8</xdr:col>
                    <xdr:colOff>323850</xdr:colOff>
                    <xdr:row>0</xdr:row>
                    <xdr:rowOff>781050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1CDDC-D02F-4A82-8467-D9C2E3D26F24}">
  <sheetPr codeName="Sheet69">
    <tabColor rgb="FF00B0F0"/>
  </sheetPr>
  <dimension ref="A1:AN58"/>
  <sheetViews>
    <sheetView zoomScale="85" zoomScaleNormal="85" workbookViewId="0">
      <pane xSplit="2" ySplit="1" topLeftCell="C29" activePane="bottomRight" state="frozen"/>
      <selection pane="topRight" activeCell="C1" sqref="C1"/>
      <selection pane="bottomLeft" activeCell="A2" sqref="A2"/>
      <selection pane="bottomRight" activeCell="B42" sqref="B4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109</v>
      </c>
      <c r="E1" s="40"/>
      <c r="F1" s="40"/>
      <c r="G1" s="40"/>
      <c r="H1" s="40"/>
      <c r="I1" s="40"/>
      <c r="J1" s="40"/>
      <c r="K1" s="40"/>
      <c r="L1" s="41" t="str">
        <f ca="1">UPPER(VLOOKUP(C1,Table223[],3,FALSE))</f>
        <v>MARÍA, CASA DE BENDICIÓN</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MARÍA, CASA DE BENDICIÓN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mariacasadebendicion</v>
      </c>
      <c r="L7" s="48" t="str">
        <f ca="1">_xlfn.CONCAT("        id: ","""",C7,"""",",")</f>
        <v xml:space="preserve">        id: "mariacasadebendicion",</v>
      </c>
    </row>
    <row r="8" spans="2:32" ht="23.25" x14ac:dyDescent="0.25">
      <c r="C8" t="str">
        <f ca="1">PROPER(L1)</f>
        <v>María, Casa De Bendición</v>
      </c>
      <c r="L8" s="48" t="str">
        <f ca="1">_xlfn.CONCAT("        tt: ","""",C8,"""",",")</f>
        <v xml:space="preserve">        tt: "María, Casa De Bendición",</v>
      </c>
    </row>
    <row r="9" spans="2:32" ht="23.25" x14ac:dyDescent="0.25">
      <c r="C9" t="str">
        <f ca="1">PROPER(L1)</f>
        <v>María, Casa De Bendición</v>
      </c>
      <c r="L9" s="48" t="str">
        <f ca="1">_xlfn.CONCAT("        title: ","""",C9,"""",",")</f>
        <v xml:space="preserve">        title: "María, Casa De Bendición",</v>
      </c>
    </row>
    <row r="10" spans="2:32" ht="23.25" x14ac:dyDescent="0.25">
      <c r="C10" t="str">
        <f ca="1">VLOOKUP(C1,Table223[],4,FALSE)</f>
        <v>Juan 2,1–11 – Las Bodas de Caná</v>
      </c>
      <c r="L10" s="48" t="str">
        <f ca="1">_xlfn.CONCAT("        ","subtitle: ","""",C10,"""",",")</f>
        <v xml:space="preserve">        subtitle: "Juan 2,1–11 – Las Bodas de Caná",</v>
      </c>
    </row>
    <row r="11" spans="2:32" ht="23.25" x14ac:dyDescent="0.25">
      <c r="C11" t="str">
        <f ca="1">_xlfn.CONCAT("category: [",VLOOKUP(C1,Table223[],16,FALSE),"],")</f>
        <v>category: ["Precatecumenado","Vírgen María","Pascua","Comunión","Pentecostés"],</v>
      </c>
      <c r="L11" s="48" t="str">
        <f ca="1">_xlfn.CONCAT("        ",C11)</f>
        <v xml:space="preserve">        category: ["Precatecumenado","Vírgen María","Pascua","Comunión","Pentecostés"],</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109</v>
      </c>
      <c r="L16" s="48" t="str">
        <f ca="1">_xlfn.CONCAT("        dbno: ","""",C16,"""",",")</f>
        <v xml:space="preserve">        dbno: "109",</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mariacasadebendicion</v>
      </c>
      <c r="L19" s="48" t="str">
        <f ca="1">_xlfn.CONCAT("        audioSrc: ","""/audio/",C19,".mp3""",",")</f>
        <v xml:space="preserve">        audioSrc: "/audio/mariacasadebendicion.mp3",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108</v>
      </c>
      <c r="C26" t="str">
        <f ca="1">VLOOKUP(B26,Table4[],13,FALSE)</f>
        <v>"/resucito/src/index.html?canto=magnificat"</v>
      </c>
      <c r="L26" s="48" t="str">
        <f ca="1">_xlfn.CONCAT("        ant: ",C26,",")</f>
        <v xml:space="preserve">        ant: "/resucito/src/index.html?canto=magnificat",</v>
      </c>
    </row>
    <row r="27" spans="1:40" ht="23.25" x14ac:dyDescent="0.25">
      <c r="B27">
        <f ca="1">+C1+1</f>
        <v>110</v>
      </c>
      <c r="C27" t="str">
        <f ca="1">VLOOKUP(B27,Table4[],13,FALSE)</f>
        <v>"/resucito/src/index.html?canto=mariadejasnagora"</v>
      </c>
      <c r="L27" s="48" t="str">
        <f ca="1">_xlfn.CONCAT("        sig: ",C27,",")</f>
        <v xml:space="preserve">        sig: "/resucito/src/index.html?canto=mariadejasnagora",</v>
      </c>
    </row>
    <row r="28" spans="1:40" ht="23.25" x14ac:dyDescent="0.25">
      <c r="L28" s="46" t="s">
        <v>991</v>
      </c>
    </row>
    <row r="29" spans="1:40" ht="36" thickBot="1" x14ac:dyDescent="0.3">
      <c r="A29" s="49"/>
      <c r="B29" s="49"/>
      <c r="C29" s="49" t="s">
        <v>1050</v>
      </c>
      <c r="D29" s="49"/>
      <c r="E29" s="49"/>
      <c r="F29" s="49"/>
      <c r="G29" s="49"/>
      <c r="H29" s="49"/>
      <c r="I29" s="49"/>
      <c r="J29" s="49"/>
      <c r="K29" s="49"/>
      <c r="L29" s="50" t="s">
        <v>992</v>
      </c>
    </row>
    <row r="30" spans="1:40" ht="25.5" thickTop="1" thickBot="1" x14ac:dyDescent="0.4">
      <c r="B30" t="s">
        <v>997</v>
      </c>
      <c r="C30" s="113" t="s">
        <v>1084</v>
      </c>
      <c r="D30" s="112" t="s">
        <v>1047</v>
      </c>
      <c r="E30" s="52" t="s">
        <v>1012</v>
      </c>
      <c r="F30" s="53" t="s">
        <v>1015</v>
      </c>
      <c r="G30" s="53" t="s">
        <v>1012</v>
      </c>
      <c r="H30" s="52" t="s">
        <v>1047</v>
      </c>
      <c r="I30" s="52" t="s">
        <v>1012</v>
      </c>
      <c r="J30" s="54"/>
      <c r="K30" s="54"/>
      <c r="L30" s="55" t="str">
        <f t="shared" ref="L30:L31" si="0">IF(C30="","",_xlfn.CONCAT("            { line: ","""",C30,", ",M30:AN30,""", sC: ","""",B30,"""},"))</f>
        <v xml:space="preserve">            { line: "MARÍA, CASA DE BENDICIÓN,, (Re,m,22)(Sol,m,250)(Re,m,350)", sC: "ta as"},</v>
      </c>
      <c r="M30" s="56" t="str">
        <f t="shared" ref="M30:M35" si="1">IF(N30="","","(")</f>
        <v>(</v>
      </c>
      <c r="N30" s="57" t="str">
        <f t="shared" ref="N30:N35" si="2">IF(D30="","",D30)</f>
        <v>Re</v>
      </c>
      <c r="O30" s="58" t="str">
        <f t="shared" ref="O30:O35" si="3">IF(N30="","",",")</f>
        <v>,</v>
      </c>
      <c r="P30" s="59" t="str">
        <f t="shared" ref="P30:P35" si="4">IF(E30="","",E30)</f>
        <v>m</v>
      </c>
      <c r="Q30" s="60" t="str">
        <f t="shared" ref="Q30:Q35" si="5">IF(N30="","",",")</f>
        <v>,</v>
      </c>
      <c r="R30" s="61">
        <f>IF(N30="Do",10,IF(N30="Re",22,IF(N30="Mi",20,IF(N30="Fa",20,IF(N30="Sol",14,IF(N30="La",20,IF(N30="Si",20,IF(N30="Do#",14,IF(N30="Fa#",15,IF(N30="Sol#",20,""))))))))))</f>
        <v>22</v>
      </c>
      <c r="S30" s="56" t="str">
        <f t="shared" ref="S30:S35" si="6">IF(N30="","",")")</f>
        <v>)</v>
      </c>
      <c r="T30" s="62" t="str">
        <f t="shared" ref="T30:T35" si="7">IF(U30="","","(")</f>
        <v>(</v>
      </c>
      <c r="U30" s="63" t="str">
        <f t="shared" ref="U30:U35" si="8">IF(F30="","",F30)</f>
        <v>Sol</v>
      </c>
      <c r="V30" s="64" t="str">
        <f t="shared" ref="V30:V35" si="9">IF(U30="","",",")</f>
        <v>,</v>
      </c>
      <c r="W30" s="65" t="str">
        <f t="shared" ref="W30:W35" si="10">IF(G30="","",G30)</f>
        <v>m</v>
      </c>
      <c r="X30" s="64" t="str">
        <f t="shared" ref="X30:X35" si="11">IF(U30="","",",")</f>
        <v>,</v>
      </c>
      <c r="Y30" s="64">
        <f t="shared" ref="Y30:Y35" si="12">IF(U30="","",250)</f>
        <v>250</v>
      </c>
      <c r="Z30" s="56" t="str">
        <f t="shared" ref="Z30:Z35" si="13">IF(U30="","",")")</f>
        <v>)</v>
      </c>
      <c r="AA30" s="66" t="str">
        <f t="shared" ref="AA30:AA35" si="14">IF(AB30="","","(")</f>
        <v>(</v>
      </c>
      <c r="AB30" s="57" t="str">
        <f t="shared" ref="AB30:AB35" si="15">IF(H30="","",H30)</f>
        <v>Re</v>
      </c>
      <c r="AC30" s="67" t="str">
        <f t="shared" ref="AC30:AC35" si="16">IF(AB30="","",",")</f>
        <v>,</v>
      </c>
      <c r="AD30" s="59" t="str">
        <f t="shared" ref="AD30:AD35" si="17">IF(I30="","",I30)</f>
        <v>m</v>
      </c>
      <c r="AE30" s="68" t="str">
        <f t="shared" ref="AE30:AE35" si="18">IF(AB30="","",",")</f>
        <v>,</v>
      </c>
      <c r="AF30" s="61">
        <f t="shared" ref="AF30:AF35" si="19">IF(AB30="","",350)</f>
        <v>350</v>
      </c>
      <c r="AG30" s="61" t="str">
        <f t="shared" ref="AG30:AG35" si="20">IF(AB30="","",")")</f>
        <v>)</v>
      </c>
      <c r="AH30" s="69" t="str">
        <f t="shared" ref="AH30:AH35" si="21">IF(AI30="","","(")</f>
        <v/>
      </c>
      <c r="AI30" s="70" t="str">
        <f t="shared" ref="AI30:AI35" si="22">IF(J30="","",J30)</f>
        <v/>
      </c>
      <c r="AJ30" s="64" t="str">
        <f t="shared" ref="AJ30:AJ35" si="23">IF(AI30="","",",")</f>
        <v/>
      </c>
      <c r="AK30" s="64" t="str">
        <f t="shared" ref="AK30:AK35" si="24">IF(K30="","",K30)</f>
        <v/>
      </c>
      <c r="AL30" s="64" t="str">
        <f t="shared" ref="AL30:AL35" si="25">IF(AI30="","",",")</f>
        <v/>
      </c>
      <c r="AM30" s="64" t="str">
        <f t="shared" ref="AM30:AM35" si="26">IF(AI30="","",450)</f>
        <v/>
      </c>
      <c r="AN30" s="64" t="str">
        <f t="shared" ref="AN30:AN35" si="27">IF(AI30="","",")")</f>
        <v/>
      </c>
    </row>
    <row r="31" spans="1:40" ht="25.5" thickTop="1" thickBot="1" x14ac:dyDescent="0.4">
      <c r="B31" t="s">
        <v>1049</v>
      </c>
      <c r="C31" s="113" t="s">
        <v>1085</v>
      </c>
      <c r="D31" s="112" t="s">
        <v>1015</v>
      </c>
      <c r="E31" s="52" t="s">
        <v>1012</v>
      </c>
      <c r="F31" s="53" t="s">
        <v>1047</v>
      </c>
      <c r="G31" s="53" t="s">
        <v>1012</v>
      </c>
      <c r="H31" s="52"/>
      <c r="I31" s="52"/>
      <c r="J31" s="54"/>
      <c r="K31" s="54"/>
      <c r="L31" s="55" t="str">
        <f t="shared" si="0"/>
        <v xml:space="preserve">            { line: "SALUD DE NUESTRO SIGLO,, (Sol,m,14)(Re,m,250)", sC: "as r1"},</v>
      </c>
      <c r="M31" s="56" t="str">
        <f t="shared" si="1"/>
        <v>(</v>
      </c>
      <c r="N31" s="57" t="str">
        <f t="shared" si="2"/>
        <v>Sol</v>
      </c>
      <c r="O31" s="58" t="str">
        <f t="shared" si="3"/>
        <v>,</v>
      </c>
      <c r="P31" s="59" t="str">
        <f t="shared" si="4"/>
        <v>m</v>
      </c>
      <c r="Q31" s="60" t="str">
        <f t="shared" si="5"/>
        <v>,</v>
      </c>
      <c r="R31" s="61">
        <f t="shared" ref="R31:R55" si="28">IF(N31="Do",10,IF(N31="Re",22,IF(N31="Mi",20,IF(N31="Fa",20,IF(N31="Sol",14,IF(N31="La",20,IF(N31="Si",20,IF(N31="Do#",14,IF(N31="Fa#",15,IF(N31="Sol#",20,""))))))))))</f>
        <v>14</v>
      </c>
      <c r="S31" s="56" t="str">
        <f t="shared" si="6"/>
        <v>)</v>
      </c>
      <c r="T31" s="62" t="str">
        <f t="shared" si="7"/>
        <v>(</v>
      </c>
      <c r="U31" s="63" t="str">
        <f t="shared" si="8"/>
        <v>Re</v>
      </c>
      <c r="V31" s="64" t="str">
        <f t="shared" si="9"/>
        <v>,</v>
      </c>
      <c r="W31" s="65" t="str">
        <f t="shared" si="10"/>
        <v>m</v>
      </c>
      <c r="X31" s="64" t="str">
        <f t="shared" si="11"/>
        <v>,</v>
      </c>
      <c r="Y31" s="64">
        <f t="shared" si="12"/>
        <v>250</v>
      </c>
      <c r="Z31" s="56" t="str">
        <f t="shared" si="13"/>
        <v>)</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B32" t="s">
        <v>999</v>
      </c>
      <c r="C32" s="113" t="s">
        <v>1086</v>
      </c>
      <c r="D32" s="112" t="s">
        <v>1013</v>
      </c>
      <c r="E32" s="52">
        <v>7</v>
      </c>
      <c r="F32" s="53"/>
      <c r="G32" s="53"/>
      <c r="H32" s="52"/>
      <c r="I32" s="52"/>
      <c r="J32" s="54"/>
      <c r="K32" s="54"/>
      <c r="L32" s="55" t="str">
        <f>IF(C32="","",_xlfn.CONCAT("            { line: ","""",C32,", ",M32:AN32,""", sC: ","""",B32,"""},"))</f>
        <v xml:space="preserve">            { line: "MORADA TERRESTRE DEL HUMILDE., (La,7,20)", sC: "as"},</v>
      </c>
      <c r="M32" s="56" t="str">
        <f t="shared" si="1"/>
        <v>(</v>
      </c>
      <c r="N32" s="57" t="str">
        <f t="shared" si="2"/>
        <v>La</v>
      </c>
      <c r="O32" s="58" t="str">
        <f t="shared" si="3"/>
        <v>,</v>
      </c>
      <c r="P32" s="59">
        <f t="shared" si="4"/>
        <v>7</v>
      </c>
      <c r="Q32" s="60" t="str">
        <f t="shared" si="5"/>
        <v>,</v>
      </c>
      <c r="R32" s="61">
        <f t="shared" si="28"/>
        <v>20</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7.75" thickTop="1" thickBot="1" x14ac:dyDescent="0.4">
      <c r="A33" s="73"/>
      <c r="B33" s="73"/>
      <c r="C33" s="73"/>
      <c r="D33" s="74"/>
      <c r="E33" s="74"/>
      <c r="F33" s="74"/>
      <c r="G33" s="74"/>
      <c r="H33" s="74"/>
      <c r="I33" s="74"/>
      <c r="J33" s="74"/>
      <c r="K33" s="74"/>
      <c r="L33" s="75" t="s">
        <v>993</v>
      </c>
      <c r="M33" s="56"/>
      <c r="N33" s="57"/>
      <c r="O33" s="58"/>
      <c r="P33" s="59"/>
      <c r="Q33" s="60"/>
      <c r="R33" s="61" t="str">
        <f t="shared" ref="R33" si="29">IF(N33="Do",10,IF(N33="Re",22,IF(N33="Mi",20,IF(N33="Fa",20,IF(N33="Sol",14,IF(N33="La",20,IF(N33="Si",20,IF(N33="Do#",14,IF(N33="Fa#",15,IF(N33="Sol#",20,""))))))))))</f>
        <v/>
      </c>
      <c r="S33" s="56"/>
      <c r="T33" s="62"/>
      <c r="U33" s="63"/>
      <c r="V33" s="64"/>
      <c r="W33" s="65"/>
      <c r="X33" s="64"/>
      <c r="Y33" s="64"/>
      <c r="Z33" s="56"/>
      <c r="AA33" s="66"/>
      <c r="AB33" s="57"/>
      <c r="AC33" s="67"/>
      <c r="AD33" s="59"/>
      <c r="AE33" s="68"/>
      <c r="AF33" s="61"/>
      <c r="AG33" s="61"/>
      <c r="AH33" s="69"/>
      <c r="AI33" s="70"/>
      <c r="AJ33" s="64"/>
      <c r="AK33" s="64"/>
      <c r="AL33" s="64"/>
      <c r="AM33" s="64"/>
      <c r="AN33" s="64"/>
    </row>
    <row r="34" spans="1:40" ht="25.5" thickTop="1" thickBot="1" x14ac:dyDescent="0.4">
      <c r="B34" t="s">
        <v>1014</v>
      </c>
      <c r="C34" s="113" t="s">
        <v>1101</v>
      </c>
      <c r="D34" s="112" t="s">
        <v>1015</v>
      </c>
      <c r="E34" s="52" t="s">
        <v>1012</v>
      </c>
      <c r="F34" s="53" t="s">
        <v>1013</v>
      </c>
      <c r="G34" s="53">
        <v>7</v>
      </c>
      <c r="H34" s="52"/>
      <c r="I34" s="52"/>
      <c r="J34" s="54"/>
      <c r="K34" s="54"/>
      <c r="L34" s="55" t="str">
        <f>IF(C34="","",_xlfn.CONCAT("            { line: ","""",C34,", ",M34:AN34,""", sC: ","""",B34,"""},"))</f>
        <v xml:space="preserve">            { line: "Tú, como en Caná de Galilea,, (Sol,m,14)(La,7,250)", sC: "tc"},</v>
      </c>
      <c r="M34" s="56" t="str">
        <f t="shared" si="1"/>
        <v>(</v>
      </c>
      <c r="N34" s="57" t="str">
        <f t="shared" si="2"/>
        <v>Sol</v>
      </c>
      <c r="O34" s="58" t="str">
        <f t="shared" si="3"/>
        <v>,</v>
      </c>
      <c r="P34" s="59" t="str">
        <f t="shared" si="4"/>
        <v>m</v>
      </c>
      <c r="Q34" s="60" t="str">
        <f t="shared" si="5"/>
        <v>,</v>
      </c>
      <c r="R34" s="61">
        <f t="shared" si="28"/>
        <v>14</v>
      </c>
      <c r="S34" s="56" t="str">
        <f t="shared" si="6"/>
        <v>)</v>
      </c>
      <c r="T34" s="62" t="str">
        <f t="shared" si="7"/>
        <v>(</v>
      </c>
      <c r="U34" s="63" t="str">
        <f t="shared" si="8"/>
        <v>La</v>
      </c>
      <c r="V34" s="64" t="str">
        <f t="shared" si="9"/>
        <v>,</v>
      </c>
      <c r="W34" s="65">
        <f t="shared" si="10"/>
        <v>7</v>
      </c>
      <c r="X34" s="64" t="str">
        <f t="shared" si="11"/>
        <v>,</v>
      </c>
      <c r="Y34" s="64">
        <f t="shared" si="12"/>
        <v>250</v>
      </c>
      <c r="Z34" s="56" t="str">
        <f t="shared" si="13"/>
        <v>)</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5.5" thickTop="1" thickBot="1" x14ac:dyDescent="0.4">
      <c r="C35" s="113" t="s">
        <v>1087</v>
      </c>
      <c r="D35" s="112" t="s">
        <v>1015</v>
      </c>
      <c r="E35" s="52" t="s">
        <v>1012</v>
      </c>
      <c r="F35" s="53" t="s">
        <v>1013</v>
      </c>
      <c r="G35" s="53">
        <v>7</v>
      </c>
      <c r="H35" s="52"/>
      <c r="I35" s="52"/>
      <c r="J35" s="54"/>
      <c r="K35" s="54"/>
      <c r="L35" s="55" t="str">
        <f t="shared" ref="L35:L54" si="30">IF(C35="","",_xlfn.CONCAT("            { line: ","""",C35,", ",M35:AN35,""", sC: ","""",B35,"""},"))</f>
        <v xml:space="preserve">            { line: "has visto que nos faltaba el vino;, (Sol,m,14)(La,7,250)", sC: ""},</v>
      </c>
      <c r="M35" s="56" t="str">
        <f t="shared" si="1"/>
        <v>(</v>
      </c>
      <c r="N35" s="57" t="str">
        <f t="shared" si="2"/>
        <v>Sol</v>
      </c>
      <c r="O35" s="58" t="str">
        <f t="shared" si="3"/>
        <v>,</v>
      </c>
      <c r="P35" s="59" t="str">
        <f t="shared" si="4"/>
        <v>m</v>
      </c>
      <c r="Q35" s="60" t="str">
        <f t="shared" si="5"/>
        <v>,</v>
      </c>
      <c r="R35" s="61">
        <f t="shared" si="28"/>
        <v>14</v>
      </c>
      <c r="S35" s="56" t="str">
        <f t="shared" si="6"/>
        <v>)</v>
      </c>
      <c r="T35" s="62" t="str">
        <f t="shared" si="7"/>
        <v>(</v>
      </c>
      <c r="U35" s="63" t="str">
        <f t="shared" si="8"/>
        <v>La</v>
      </c>
      <c r="V35" s="64" t="str">
        <f t="shared" si="9"/>
        <v>,</v>
      </c>
      <c r="W35" s="65">
        <f t="shared" si="10"/>
        <v>7</v>
      </c>
      <c r="X35" s="64" t="str">
        <f t="shared" si="11"/>
        <v>,</v>
      </c>
      <c r="Y35" s="64">
        <f t="shared" si="12"/>
        <v>250</v>
      </c>
      <c r="Z35" s="56" t="str">
        <f t="shared" si="13"/>
        <v>)</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5.5" thickTop="1" thickBot="1" x14ac:dyDescent="0.4">
      <c r="C36" s="113" t="s">
        <v>1088</v>
      </c>
      <c r="D36" s="112" t="s">
        <v>1051</v>
      </c>
      <c r="E36" s="52"/>
      <c r="F36" s="53"/>
      <c r="G36" s="53"/>
      <c r="H36" s="52"/>
      <c r="I36" s="52"/>
      <c r="J36" s="54"/>
      <c r="K36" s="54"/>
      <c r="L36" s="55" t="str">
        <f t="shared" si="30"/>
        <v xml:space="preserve">            { line: "que nuestra fiesta no era fiesta,, (Si♭,,)", sC: ""},</v>
      </c>
      <c r="M36" s="56" t="str">
        <f>IF(N36="","","(")</f>
        <v>(</v>
      </c>
      <c r="N36" s="57" t="str">
        <f>IF(D36="","",D36)</f>
        <v>Si♭</v>
      </c>
      <c r="O36" s="58" t="str">
        <f>IF(N36="","",",")</f>
        <v>,</v>
      </c>
      <c r="P36" s="59" t="str">
        <f>IF(E36="","",E36)</f>
        <v/>
      </c>
      <c r="Q36" s="60" t="str">
        <f>IF(N36="","",",")</f>
        <v>,</v>
      </c>
      <c r="R36" s="61" t="str">
        <f t="shared" si="28"/>
        <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1089</v>
      </c>
      <c r="D37" s="112"/>
      <c r="E37" s="52"/>
      <c r="F37" s="53"/>
      <c r="G37" s="53"/>
      <c r="H37" s="52"/>
      <c r="I37" s="52"/>
      <c r="J37" s="54"/>
      <c r="K37" s="54"/>
      <c r="L37" s="55" t="str">
        <f t="shared" si="30"/>
        <v xml:space="preserve">            { line: "que nuestra vida no era vida,, ", sC: ""},</v>
      </c>
      <c r="M37" s="56" t="str">
        <f>IF(N37="","","(")</f>
        <v/>
      </c>
      <c r="N37" s="57" t="str">
        <f>IF(D37="","",D37)</f>
        <v/>
      </c>
      <c r="O37" s="58" t="str">
        <f>IF(N37="","",",")</f>
        <v/>
      </c>
      <c r="P37" s="59" t="str">
        <f>IF(E37="","",E37)</f>
        <v/>
      </c>
      <c r="Q37" s="60" t="str">
        <f>IF(N37="","",",")</f>
        <v/>
      </c>
      <c r="R37" s="61" t="str">
        <f t="shared" si="28"/>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1090</v>
      </c>
      <c r="D38" s="112" t="s">
        <v>1013</v>
      </c>
      <c r="E38" s="52">
        <v>7</v>
      </c>
      <c r="F38" s="53"/>
      <c r="G38" s="53"/>
      <c r="H38" s="52"/>
      <c r="I38" s="52"/>
      <c r="J38" s="54"/>
      <c r="K38" s="54"/>
      <c r="L38" s="55" t="str">
        <f t="shared" si="30"/>
        <v xml:space="preserve">            { line: "porque la muerte reinaba en nosotros., (La,7,20)", sC: ""},</v>
      </c>
      <c r="M38" s="56" t="str">
        <f>IF(N38="","","(")</f>
        <v>(</v>
      </c>
      <c r="N38" s="57" t="str">
        <f>IF(D38="","",D38)</f>
        <v>La</v>
      </c>
      <c r="O38" s="58" t="str">
        <f>IF(N38="","",",")</f>
        <v>,</v>
      </c>
      <c r="P38" s="59">
        <f>IF(E38="","",E38)</f>
        <v>7</v>
      </c>
      <c r="Q38" s="60" t="str">
        <f>IF(N38="","",",")</f>
        <v>,</v>
      </c>
      <c r="R38" s="61">
        <f t="shared" si="28"/>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7.75" thickTop="1" thickBot="1" x14ac:dyDescent="0.4">
      <c r="A39" s="73"/>
      <c r="B39" s="73"/>
      <c r="C39" s="73"/>
      <c r="D39" s="74"/>
      <c r="E39" s="74"/>
      <c r="F39" s="74"/>
      <c r="G39" s="74"/>
      <c r="H39" s="74"/>
      <c r="I39" s="74"/>
      <c r="J39" s="74"/>
      <c r="K39" s="74"/>
      <c r="L39" s="75" t="s">
        <v>993</v>
      </c>
      <c r="M39" s="56"/>
      <c r="N39" s="57"/>
      <c r="O39" s="58"/>
      <c r="P39" s="59"/>
      <c r="Q39" s="60"/>
      <c r="R39" s="61" t="str">
        <f t="shared" ref="R39:R44" si="31">IF(N39="Do",10,IF(N39="Re",22,IF(N39="Mi",20,IF(N39="Fa",20,IF(N39="Sol",14,IF(N39="La",20,IF(N39="Si",20,IF(N39="Do#",14,IF(N39="Fa#",15,IF(N39="Sol#",20,""))))))))))</f>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5.5" thickTop="1" thickBot="1" x14ac:dyDescent="0.4">
      <c r="C40" s="79" t="s">
        <v>995</v>
      </c>
      <c r="D40" s="80"/>
      <c r="E40" s="80"/>
      <c r="F40" s="80"/>
      <c r="G40" s="80"/>
      <c r="H40" s="80"/>
      <c r="I40" s="80"/>
      <c r="J40" s="80"/>
      <c r="K40" s="80"/>
      <c r="L40" s="81" t="s">
        <v>996</v>
      </c>
      <c r="M40" s="56" t="str">
        <f t="shared" ref="M40:M43" si="32">IF(N40="","","(")</f>
        <v/>
      </c>
      <c r="N40" s="57" t="str">
        <f t="shared" ref="N40:N43" si="33">IF(D40="","",D40)</f>
        <v/>
      </c>
      <c r="O40" s="58" t="str">
        <f t="shared" ref="O40:O43" si="34">IF(N40="","",",")</f>
        <v/>
      </c>
      <c r="P40" s="59" t="str">
        <f t="shared" ref="P40:P43" si="35">IF(E40="","",E40)</f>
        <v/>
      </c>
      <c r="Q40" s="60" t="str">
        <f t="shared" ref="Q40:Q43" si="36">IF(N40="","",",")</f>
        <v/>
      </c>
      <c r="R40" s="61" t="str">
        <f t="shared" si="31"/>
        <v/>
      </c>
      <c r="S40" s="56" t="str">
        <f t="shared" ref="S40:S43" si="37">IF(N40="","",")")</f>
        <v/>
      </c>
      <c r="T40" s="62" t="str">
        <f t="shared" ref="T40:T43" si="38">IF(U40="","","(")</f>
        <v/>
      </c>
      <c r="U40" s="63" t="str">
        <f t="shared" ref="U40:U43" si="39">IF(F40="","",F40)</f>
        <v/>
      </c>
      <c r="V40" s="64" t="str">
        <f t="shared" ref="V40:V43" si="40">IF(U40="","",",")</f>
        <v/>
      </c>
      <c r="W40" s="65" t="str">
        <f t="shared" ref="W40:W43" si="41">IF(G40="","",G40)</f>
        <v/>
      </c>
      <c r="X40" s="64" t="str">
        <f t="shared" ref="X40:X43" si="42">IF(U40="","",",")</f>
        <v/>
      </c>
      <c r="Y40" s="64" t="str">
        <f t="shared" ref="Y40:Y43" si="43">IF(U40="","",250)</f>
        <v/>
      </c>
      <c r="Z40" s="56" t="str">
        <f t="shared" ref="Z40:Z43" si="44">IF(U40="","",")")</f>
        <v/>
      </c>
      <c r="AA40" s="66" t="str">
        <f t="shared" ref="AA40:AA43" si="45">IF(AB40="","","(")</f>
        <v/>
      </c>
      <c r="AB40" s="57" t="str">
        <f t="shared" ref="AB40:AB43" si="46">IF(H40="","",H40)</f>
        <v/>
      </c>
      <c r="AC40" s="67" t="str">
        <f t="shared" ref="AC40:AC43" si="47">IF(AB40="","",",")</f>
        <v/>
      </c>
      <c r="AD40" s="59" t="str">
        <f t="shared" ref="AD40:AD43" si="48">IF(I40="","",I40)</f>
        <v/>
      </c>
      <c r="AE40" s="68" t="str">
        <f t="shared" ref="AE40:AE43" si="49">IF(AB40="","",",")</f>
        <v/>
      </c>
      <c r="AF40" s="61" t="str">
        <f t="shared" ref="AF40:AF43" si="50">IF(AB40="","",350)</f>
        <v/>
      </c>
      <c r="AG40" s="61" t="str">
        <f t="shared" ref="AG40:AG43" si="51">IF(AB40="","",")")</f>
        <v/>
      </c>
      <c r="AH40" s="69" t="str">
        <f t="shared" ref="AH40:AH43" si="52">IF(AI40="","","(")</f>
        <v/>
      </c>
      <c r="AI40" s="70" t="str">
        <f t="shared" ref="AI40:AI43" si="53">IF(J40="","",J40)</f>
        <v/>
      </c>
      <c r="AJ40" s="64" t="str">
        <f t="shared" ref="AJ40:AJ43" si="54">IF(AI40="","",",")</f>
        <v/>
      </c>
      <c r="AK40" s="64" t="str">
        <f t="shared" ref="AK40:AK43" si="55">IF(K40="","",K40)</f>
        <v/>
      </c>
      <c r="AL40" s="64" t="str">
        <f t="shared" ref="AL40:AL43" si="56">IF(AI40="","",",")</f>
        <v/>
      </c>
      <c r="AM40" s="64" t="str">
        <f t="shared" ref="AM40:AM43" si="57">IF(AI40="","",450)</f>
        <v/>
      </c>
      <c r="AN40" s="64" t="str">
        <f t="shared" ref="AN40:AN43" si="58">IF(AI40="","",")")</f>
        <v/>
      </c>
    </row>
    <row r="41" spans="1:40" ht="25.5" thickTop="1" thickBot="1" x14ac:dyDescent="0.4">
      <c r="B41" t="s">
        <v>997</v>
      </c>
      <c r="C41" s="82" t="s">
        <v>1091</v>
      </c>
      <c r="D41" s="83" t="s">
        <v>1047</v>
      </c>
      <c r="E41" s="83" t="s">
        <v>1012</v>
      </c>
      <c r="F41" s="83" t="s">
        <v>1015</v>
      </c>
      <c r="G41" s="83" t="s">
        <v>1012</v>
      </c>
      <c r="H41" s="83" t="s">
        <v>1047</v>
      </c>
      <c r="I41" s="83" t="s">
        <v>1012</v>
      </c>
      <c r="J41" s="83"/>
      <c r="K41" s="83"/>
      <c r="L41" s="84" t="str">
        <f>IF(C41="","",_xlfn.CONCAT("       triggerLine: ","""",C41,", ",M41:AN41,""", sC: ","""",B41,""", lines: ["))</f>
        <v xml:space="preserve">       triggerLine: "MARÍA, CASA DE BENDICIÓN,..., (Re,m,22)(Sol,m,250)(Re,m,350)", sC: "ta as", lines: [</v>
      </c>
      <c r="M41" s="56" t="str">
        <f t="shared" si="32"/>
        <v>(</v>
      </c>
      <c r="N41" s="57" t="str">
        <f t="shared" si="33"/>
        <v>Re</v>
      </c>
      <c r="O41" s="58" t="str">
        <f t="shared" si="34"/>
        <v>,</v>
      </c>
      <c r="P41" s="59" t="str">
        <f t="shared" si="35"/>
        <v>m</v>
      </c>
      <c r="Q41" s="60" t="str">
        <f t="shared" si="36"/>
        <v>,</v>
      </c>
      <c r="R41" s="61">
        <f t="shared" si="31"/>
        <v>22</v>
      </c>
      <c r="S41" s="56" t="str">
        <f t="shared" si="37"/>
        <v>)</v>
      </c>
      <c r="T41" s="62" t="str">
        <f t="shared" si="38"/>
        <v>(</v>
      </c>
      <c r="U41" s="63" t="str">
        <f t="shared" si="39"/>
        <v>Sol</v>
      </c>
      <c r="V41" s="64" t="str">
        <f t="shared" si="40"/>
        <v>,</v>
      </c>
      <c r="W41" s="65" t="str">
        <f t="shared" si="41"/>
        <v>m</v>
      </c>
      <c r="X41" s="64" t="str">
        <f t="shared" si="42"/>
        <v>,</v>
      </c>
      <c r="Y41" s="64">
        <f t="shared" si="43"/>
        <v>250</v>
      </c>
      <c r="Z41" s="56" t="str">
        <f t="shared" si="44"/>
        <v>)</v>
      </c>
      <c r="AA41" s="66" t="str">
        <f t="shared" si="45"/>
        <v>(</v>
      </c>
      <c r="AB41" s="57" t="str">
        <f t="shared" si="46"/>
        <v>Re</v>
      </c>
      <c r="AC41" s="67" t="str">
        <f t="shared" si="47"/>
        <v>,</v>
      </c>
      <c r="AD41" s="59" t="str">
        <f t="shared" si="48"/>
        <v>m</v>
      </c>
      <c r="AE41" s="68" t="str">
        <f t="shared" si="49"/>
        <v>,</v>
      </c>
      <c r="AF41" s="61">
        <f t="shared" si="50"/>
        <v>350</v>
      </c>
      <c r="AG41" s="61" t="str">
        <f t="shared" si="51"/>
        <v>)</v>
      </c>
      <c r="AH41" s="69" t="str">
        <f t="shared" si="52"/>
        <v/>
      </c>
      <c r="AI41" s="70" t="str">
        <f t="shared" si="53"/>
        <v/>
      </c>
      <c r="AJ41" s="64" t="str">
        <f t="shared" si="54"/>
        <v/>
      </c>
      <c r="AK41" s="64" t="str">
        <f t="shared" si="55"/>
        <v/>
      </c>
      <c r="AL41" s="64" t="str">
        <f t="shared" si="56"/>
        <v/>
      </c>
      <c r="AM41" s="64" t="str">
        <f t="shared" si="57"/>
        <v/>
      </c>
      <c r="AN41" s="64" t="str">
        <f t="shared" si="58"/>
        <v/>
      </c>
    </row>
    <row r="42" spans="1:40" ht="25.5" thickTop="1" thickBot="1" x14ac:dyDescent="0.4">
      <c r="B42" t="s">
        <v>1049</v>
      </c>
      <c r="C42" s="85" t="s">
        <v>1085</v>
      </c>
      <c r="D42" s="86" t="s">
        <v>1015</v>
      </c>
      <c r="E42" s="86" t="s">
        <v>1012</v>
      </c>
      <c r="F42" s="86" t="s">
        <v>1047</v>
      </c>
      <c r="G42" s="86" t="s">
        <v>1012</v>
      </c>
      <c r="H42" s="87"/>
      <c r="I42" s="87"/>
      <c r="J42" s="87"/>
      <c r="K42" s="87"/>
      <c r="L42" s="88" t="str">
        <f>IF(C42="","",_xlfn.CONCAT("            { line: ","""",C42,", ",M42:AN42,""", sC: ","""",B42,"""},"))</f>
        <v xml:space="preserve">            { line: "SALUD DE NUESTRO SIGLO,, (Sol,m,14)(Re,m,250)", sC: "as r1"},</v>
      </c>
      <c r="M42" s="56" t="str">
        <f t="shared" si="32"/>
        <v>(</v>
      </c>
      <c r="N42" s="57" t="str">
        <f t="shared" si="33"/>
        <v>Sol</v>
      </c>
      <c r="O42" s="58" t="str">
        <f t="shared" si="34"/>
        <v>,</v>
      </c>
      <c r="P42" s="59" t="str">
        <f t="shared" si="35"/>
        <v>m</v>
      </c>
      <c r="Q42" s="60" t="str">
        <f t="shared" si="36"/>
        <v>,</v>
      </c>
      <c r="R42" s="61">
        <f t="shared" si="31"/>
        <v>14</v>
      </c>
      <c r="S42" s="56" t="str">
        <f t="shared" si="37"/>
        <v>)</v>
      </c>
      <c r="T42" s="62" t="str">
        <f t="shared" si="38"/>
        <v>(</v>
      </c>
      <c r="U42" s="63" t="str">
        <f t="shared" si="39"/>
        <v>Re</v>
      </c>
      <c r="V42" s="64" t="str">
        <f t="shared" si="40"/>
        <v>,</v>
      </c>
      <c r="W42" s="65" t="str">
        <f t="shared" si="41"/>
        <v>m</v>
      </c>
      <c r="X42" s="64" t="str">
        <f t="shared" si="42"/>
        <v>,</v>
      </c>
      <c r="Y42" s="64">
        <f t="shared" si="43"/>
        <v>250</v>
      </c>
      <c r="Z42" s="56" t="str">
        <f t="shared" si="44"/>
        <v>)</v>
      </c>
      <c r="AA42" s="66" t="str">
        <f t="shared" si="45"/>
        <v/>
      </c>
      <c r="AB42" s="57" t="str">
        <f t="shared" si="46"/>
        <v/>
      </c>
      <c r="AC42" s="67" t="str">
        <f t="shared" si="47"/>
        <v/>
      </c>
      <c r="AD42" s="59" t="str">
        <f t="shared" si="48"/>
        <v/>
      </c>
      <c r="AE42" s="68" t="str">
        <f t="shared" si="49"/>
        <v/>
      </c>
      <c r="AF42" s="61" t="str">
        <f t="shared" si="50"/>
        <v/>
      </c>
      <c r="AG42" s="61" t="str">
        <f t="shared" si="51"/>
        <v/>
      </c>
      <c r="AH42" s="69" t="str">
        <f t="shared" si="52"/>
        <v/>
      </c>
      <c r="AI42" s="70" t="str">
        <f t="shared" si="53"/>
        <v/>
      </c>
      <c r="AJ42" s="64" t="str">
        <f t="shared" si="54"/>
        <v/>
      </c>
      <c r="AK42" s="64" t="str">
        <f t="shared" si="55"/>
        <v/>
      </c>
      <c r="AL42" s="64" t="str">
        <f t="shared" si="56"/>
        <v/>
      </c>
      <c r="AM42" s="64" t="str">
        <f t="shared" si="57"/>
        <v/>
      </c>
      <c r="AN42" s="64" t="str">
        <f t="shared" si="58"/>
        <v/>
      </c>
    </row>
    <row r="43" spans="1:40" ht="25.5" thickTop="1" thickBot="1" x14ac:dyDescent="0.4">
      <c r="B43" t="s">
        <v>999</v>
      </c>
      <c r="C43" s="93" t="s">
        <v>1086</v>
      </c>
      <c r="D43" s="83" t="s">
        <v>1013</v>
      </c>
      <c r="E43" s="83">
        <v>7</v>
      </c>
      <c r="F43" s="83"/>
      <c r="G43" s="83"/>
      <c r="H43" s="83"/>
      <c r="I43" s="83"/>
      <c r="J43" s="83"/>
      <c r="K43" s="83"/>
      <c r="L43" s="94" t="str">
        <f>IF(C43="","",_xlfn.CONCAT("            { line: ","""",C43,", ",M43:AN43,""", sC: ","""",B43,"""},  ]},"))</f>
        <v xml:space="preserve">            { line: "MORADA TERRESTRE DEL HUMILDE., (La,7,20)", sC: "as"},  ]},</v>
      </c>
      <c r="M43" s="56" t="str">
        <f t="shared" si="32"/>
        <v>(</v>
      </c>
      <c r="N43" s="57" t="str">
        <f t="shared" si="33"/>
        <v>La</v>
      </c>
      <c r="O43" s="58" t="str">
        <f t="shared" si="34"/>
        <v>,</v>
      </c>
      <c r="P43" s="59">
        <f t="shared" si="35"/>
        <v>7</v>
      </c>
      <c r="Q43" s="60" t="str">
        <f t="shared" si="36"/>
        <v>,</v>
      </c>
      <c r="R43" s="61">
        <f t="shared" si="31"/>
        <v>20</v>
      </c>
      <c r="S43" s="56" t="str">
        <f t="shared" si="37"/>
        <v>)</v>
      </c>
      <c r="T43" s="62" t="str">
        <f t="shared" si="38"/>
        <v/>
      </c>
      <c r="U43" s="63" t="str">
        <f t="shared" si="39"/>
        <v/>
      </c>
      <c r="V43" s="64" t="str">
        <f t="shared" si="40"/>
        <v/>
      </c>
      <c r="W43" s="65" t="str">
        <f t="shared" si="41"/>
        <v/>
      </c>
      <c r="X43" s="64" t="str">
        <f t="shared" si="42"/>
        <v/>
      </c>
      <c r="Y43" s="64" t="str">
        <f t="shared" si="43"/>
        <v/>
      </c>
      <c r="Z43" s="56" t="str">
        <f t="shared" si="44"/>
        <v/>
      </c>
      <c r="AA43" s="66" t="str">
        <f t="shared" si="45"/>
        <v/>
      </c>
      <c r="AB43" s="57" t="str">
        <f t="shared" si="46"/>
        <v/>
      </c>
      <c r="AC43" s="67" t="str">
        <f t="shared" si="47"/>
        <v/>
      </c>
      <c r="AD43" s="59" t="str">
        <f t="shared" si="48"/>
        <v/>
      </c>
      <c r="AE43" s="68" t="str">
        <f t="shared" si="49"/>
        <v/>
      </c>
      <c r="AF43" s="61" t="str">
        <f t="shared" si="50"/>
        <v/>
      </c>
      <c r="AG43" s="61" t="str">
        <f t="shared" si="51"/>
        <v/>
      </c>
      <c r="AH43" s="69" t="str">
        <f t="shared" si="52"/>
        <v/>
      </c>
      <c r="AI43" s="70" t="str">
        <f t="shared" si="53"/>
        <v/>
      </c>
      <c r="AJ43" s="64" t="str">
        <f t="shared" si="54"/>
        <v/>
      </c>
      <c r="AK43" s="64" t="str">
        <f t="shared" si="55"/>
        <v/>
      </c>
      <c r="AL43" s="64" t="str">
        <f t="shared" si="56"/>
        <v/>
      </c>
      <c r="AM43" s="64" t="str">
        <f t="shared" si="57"/>
        <v/>
      </c>
      <c r="AN43" s="64" t="str">
        <f t="shared" si="58"/>
        <v/>
      </c>
    </row>
    <row r="44" spans="1:40" ht="27.75" thickTop="1" thickBot="1" x14ac:dyDescent="0.4">
      <c r="A44" s="73"/>
      <c r="B44" s="73"/>
      <c r="C44" s="73"/>
      <c r="D44" s="74"/>
      <c r="E44" s="74"/>
      <c r="F44" s="74"/>
      <c r="G44" s="74"/>
      <c r="H44" s="74"/>
      <c r="I44" s="74"/>
      <c r="J44" s="74"/>
      <c r="K44" s="74"/>
      <c r="L44" s="75" t="s">
        <v>993</v>
      </c>
      <c r="M44" s="56"/>
      <c r="N44" s="57"/>
      <c r="O44" s="58"/>
      <c r="P44" s="59"/>
      <c r="Q44" s="60"/>
      <c r="R44" s="61" t="str">
        <f t="shared" si="31"/>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5.5" thickTop="1" thickBot="1" x14ac:dyDescent="0.4">
      <c r="B45" t="s">
        <v>1014</v>
      </c>
      <c r="C45" s="113" t="s">
        <v>1092</v>
      </c>
      <c r="D45" s="112" t="s">
        <v>1015</v>
      </c>
      <c r="E45" s="52" t="s">
        <v>1012</v>
      </c>
      <c r="F45" s="53" t="s">
        <v>1013</v>
      </c>
      <c r="G45" s="53">
        <v>7</v>
      </c>
      <c r="H45" s="52"/>
      <c r="I45" s="52"/>
      <c r="J45" s="54"/>
      <c r="K45" s="54"/>
      <c r="L45" s="55" t="str">
        <f t="shared" si="30"/>
        <v xml:space="preserve">            { line: "Y tú nos has llevado hasta tu Hijo,, (Sol,m,14)(La,7,250)", sC: "tc"},</v>
      </c>
      <c r="M45" s="56" t="str">
        <f>IF(N45="","","(")</f>
        <v>(</v>
      </c>
      <c r="N45" s="57" t="str">
        <f>IF(D45="","",D45)</f>
        <v>Sol</v>
      </c>
      <c r="O45" s="58" t="str">
        <f>IF(N45="","",",")</f>
        <v>,</v>
      </c>
      <c r="P45" s="59" t="str">
        <f>IF(E45="","",E45)</f>
        <v>m</v>
      </c>
      <c r="Q45" s="60" t="str">
        <f>IF(N45="","",",")</f>
        <v>,</v>
      </c>
      <c r="R45" s="61">
        <f t="shared" si="28"/>
        <v>14</v>
      </c>
      <c r="S45" s="56" t="str">
        <f>IF(N45="","",")")</f>
        <v>)</v>
      </c>
      <c r="T45" s="62" t="str">
        <f>IF(U45="","","(")</f>
        <v>(</v>
      </c>
      <c r="U45" s="63" t="str">
        <f>IF(F45="","",F45)</f>
        <v>La</v>
      </c>
      <c r="V45" s="64" t="str">
        <f>IF(U45="","",",")</f>
        <v>,</v>
      </c>
      <c r="W45" s="65">
        <f>IF(G45="","",G45)</f>
        <v>7</v>
      </c>
      <c r="X45" s="64" t="str">
        <f>IF(U45="","",",")</f>
        <v>,</v>
      </c>
      <c r="Y45" s="64">
        <f>IF(U45="","",250)</f>
        <v>250</v>
      </c>
      <c r="Z45" s="56" t="str">
        <f>IF(U45="","",")")</f>
        <v>)</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5.5" thickTop="1" thickBot="1" x14ac:dyDescent="0.4">
      <c r="C46" s="113" t="s">
        <v>1093</v>
      </c>
      <c r="D46" s="112" t="s">
        <v>1094</v>
      </c>
      <c r="E46" s="52"/>
      <c r="F46" s="53"/>
      <c r="G46" s="53"/>
      <c r="H46" s="52"/>
      <c r="I46" s="52"/>
      <c r="J46" s="54"/>
      <c r="K46" s="54"/>
      <c r="L46" s="55" t="str">
        <f t="shared" si="30"/>
        <v xml:space="preserve">            { line: "nos has enseñado a obedecerle, (Solm,,)", sC: ""},</v>
      </c>
      <c r="M46" s="56" t="str">
        <f>IF(N46="","","(")</f>
        <v>(</v>
      </c>
      <c r="N46" s="57" t="str">
        <f>IF(D46="","",D46)</f>
        <v>Solm</v>
      </c>
      <c r="O46" s="58" t="str">
        <f>IF(N46="","",",")</f>
        <v>,</v>
      </c>
      <c r="P46" s="59" t="str">
        <f>IF(E46="","",E46)</f>
        <v/>
      </c>
      <c r="Q46" s="60" t="str">
        <f>IF(N46="","",",")</f>
        <v>,</v>
      </c>
      <c r="R46" s="61" t="str">
        <f t="shared" si="28"/>
        <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C47" s="113" t="s">
        <v>1095</v>
      </c>
      <c r="D47" s="112" t="s">
        <v>1013</v>
      </c>
      <c r="E47" s="52">
        <v>7</v>
      </c>
      <c r="F47" s="53"/>
      <c r="G47" s="53"/>
      <c r="H47" s="52"/>
      <c r="I47" s="52"/>
      <c r="J47" s="54"/>
      <c r="K47" s="54"/>
      <c r="L47" s="55" t="str">
        <f t="shared" si="30"/>
        <v xml:space="preserve">            { line: "y a hacer todo lo que nos diga Él,, (La,7,20)", sC: ""},</v>
      </c>
      <c r="M47" s="56" t="str">
        <f>IF(N47="","","(")</f>
        <v>(</v>
      </c>
      <c r="N47" s="57" t="str">
        <f>IF(D47="","",D47)</f>
        <v>La</v>
      </c>
      <c r="O47" s="58" t="str">
        <f>IF(N47="","",",")</f>
        <v>,</v>
      </c>
      <c r="P47" s="59">
        <f>IF(E47="","",E47)</f>
        <v>7</v>
      </c>
      <c r="Q47" s="60" t="str">
        <f>IF(N47="","",",")</f>
        <v>,</v>
      </c>
      <c r="R47" s="61">
        <f t="shared" si="28"/>
        <v>20</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5.5" thickTop="1" thickBot="1" x14ac:dyDescent="0.4">
      <c r="C48" s="113" t="s">
        <v>1096</v>
      </c>
      <c r="D48" s="112" t="s">
        <v>1051</v>
      </c>
      <c r="E48" s="52"/>
      <c r="F48" s="53" t="s">
        <v>1013</v>
      </c>
      <c r="G48" s="53">
        <v>7</v>
      </c>
      <c r="H48" s="52"/>
      <c r="I48" s="52"/>
      <c r="J48" s="54"/>
      <c r="K48" s="54"/>
      <c r="L48" s="55" t="str">
        <f t="shared" si="30"/>
        <v xml:space="preserve">            { line: "para que transforme nuestra agua en vino nuevo., (Si♭,,)(La,7,250)", sC: ""},</v>
      </c>
      <c r="M48" s="56" t="str">
        <f>IF(N48="","","(")</f>
        <v>(</v>
      </c>
      <c r="N48" s="57" t="str">
        <f>IF(D48="","",D48)</f>
        <v>Si♭</v>
      </c>
      <c r="O48" s="58" t="str">
        <f>IF(N48="","",",")</f>
        <v>,</v>
      </c>
      <c r="P48" s="59" t="str">
        <f>IF(E48="","",E48)</f>
        <v/>
      </c>
      <c r="Q48" s="60" t="str">
        <f>IF(N48="","",",")</f>
        <v>,</v>
      </c>
      <c r="R48" s="61" t="str">
        <f t="shared" si="28"/>
        <v/>
      </c>
      <c r="S48" s="56" t="str">
        <f>IF(N48="","",")")</f>
        <v>)</v>
      </c>
      <c r="T48" s="62" t="str">
        <f>IF(U48="","","(")</f>
        <v>(</v>
      </c>
      <c r="U48" s="63" t="str">
        <f>IF(F48="","",F48)</f>
        <v>La</v>
      </c>
      <c r="V48" s="64" t="str">
        <f>IF(U48="","",",")</f>
        <v>,</v>
      </c>
      <c r="W48" s="65">
        <f>IF(G48="","",G48)</f>
        <v>7</v>
      </c>
      <c r="X48" s="64" t="str">
        <f>IF(U48="","",",")</f>
        <v>,</v>
      </c>
      <c r="Y48" s="64">
        <f>IF(U48="","",250)</f>
        <v>250</v>
      </c>
      <c r="Z48" s="56" t="str">
        <f>IF(U48="","",")")</f>
        <v>)</v>
      </c>
      <c r="AA48" s="66" t="str">
        <f>IF(AB48="","","(")</f>
        <v/>
      </c>
      <c r="AB48" s="57" t="str">
        <f>IF(H48="","",H48)</f>
        <v/>
      </c>
      <c r="AC48" s="67" t="str">
        <f>IF(AB48="","",",")</f>
        <v/>
      </c>
      <c r="AD48" s="59" t="str">
        <f>IF(I48="","",I48)</f>
        <v/>
      </c>
      <c r="AE48" s="68" t="str">
        <f>IF(AB48="","",",")</f>
        <v/>
      </c>
      <c r="AF48" s="61" t="str">
        <f>IF(AB48="","",350)</f>
        <v/>
      </c>
      <c r="AG48" s="61" t="str">
        <f>IF(AB48="","",")")</f>
        <v/>
      </c>
      <c r="AH48" s="69" t="str">
        <f>IF(AI48="","","(")</f>
        <v/>
      </c>
      <c r="AI48" s="70" t="str">
        <f>IF(J48="","",J48)</f>
        <v/>
      </c>
      <c r="AJ48" s="64" t="str">
        <f>IF(AI48="","",",")</f>
        <v/>
      </c>
      <c r="AK48" s="64" t="str">
        <f>IF(K48="","",K48)</f>
        <v/>
      </c>
      <c r="AL48" s="64" t="str">
        <f>IF(AI48="","",",")</f>
        <v/>
      </c>
      <c r="AM48" s="64" t="str">
        <f>IF(AI48="","",450)</f>
        <v/>
      </c>
      <c r="AN48" s="64" t="str">
        <f>IF(AI48="","",")")</f>
        <v/>
      </c>
    </row>
    <row r="49" spans="1:40" ht="27.75" thickTop="1" thickBot="1" x14ac:dyDescent="0.4">
      <c r="A49" s="73"/>
      <c r="B49" s="73"/>
      <c r="C49" s="73"/>
      <c r="D49" s="74"/>
      <c r="E49" s="74"/>
      <c r="F49" s="74"/>
      <c r="G49" s="74"/>
      <c r="H49" s="74"/>
      <c r="I49" s="74"/>
      <c r="J49" s="74"/>
      <c r="K49" s="74"/>
      <c r="L49" s="75" t="s">
        <v>993</v>
      </c>
      <c r="M49" s="56"/>
      <c r="N49" s="57"/>
      <c r="O49" s="58"/>
      <c r="P49" s="59"/>
      <c r="Q49" s="60"/>
      <c r="R49" s="61" t="str">
        <f t="shared" si="28"/>
        <v/>
      </c>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5.5" thickTop="1" thickBot="1" x14ac:dyDescent="0.4">
      <c r="B50" t="s">
        <v>997</v>
      </c>
      <c r="C50" s="113" t="s">
        <v>1097</v>
      </c>
      <c r="D50" s="112" t="s">
        <v>1052</v>
      </c>
      <c r="E50" s="52" t="s">
        <v>1048</v>
      </c>
      <c r="F50" s="53"/>
      <c r="G50" s="53"/>
      <c r="H50" s="52"/>
      <c r="I50" s="52"/>
      <c r="J50" s="54"/>
      <c r="K50" s="54"/>
      <c r="L50" s="55" t="str">
        <f t="shared" si="30"/>
        <v xml:space="preserve">            { line: "¡VICTORIA! ¡VICTORIA!, (Rem,Do,)", sC: "ta as"},</v>
      </c>
      <c r="M50" s="56" t="str">
        <f t="shared" ref="M50:M54" si="59">IF(N50="","","(")</f>
        <v>(</v>
      </c>
      <c r="N50" s="57" t="str">
        <f t="shared" ref="N50:N54" si="60">IF(D50="","",D50)</f>
        <v>Rem</v>
      </c>
      <c r="O50" s="58" t="str">
        <f t="shared" ref="O50:O54" si="61">IF(N50="","",",")</f>
        <v>,</v>
      </c>
      <c r="P50" s="59" t="str">
        <f t="shared" ref="P50:P54" si="62">IF(E50="","",E50)</f>
        <v>Do</v>
      </c>
      <c r="Q50" s="60" t="str">
        <f t="shared" ref="Q50:Q54" si="63">IF(N50="","",",")</f>
        <v>,</v>
      </c>
      <c r="R50" s="61" t="str">
        <f t="shared" si="28"/>
        <v/>
      </c>
      <c r="S50" s="56" t="str">
        <f t="shared" ref="S50:S54" si="64">IF(N50="","",")")</f>
        <v>)</v>
      </c>
      <c r="T50" s="62" t="str">
        <f t="shared" ref="T50:T54" si="65">IF(U50="","","(")</f>
        <v/>
      </c>
      <c r="U50" s="63" t="str">
        <f t="shared" ref="U50:U54" si="66">IF(F50="","",F50)</f>
        <v/>
      </c>
      <c r="V50" s="64" t="str">
        <f t="shared" ref="V50:V54" si="67">IF(U50="","",",")</f>
        <v/>
      </c>
      <c r="W50" s="65" t="str">
        <f t="shared" ref="W50:W54" si="68">IF(G50="","",G50)</f>
        <v/>
      </c>
      <c r="X50" s="64" t="str">
        <f t="shared" ref="X50:X54" si="69">IF(U50="","",",")</f>
        <v/>
      </c>
      <c r="Y50" s="64" t="str">
        <f t="shared" ref="Y50:Y54" si="70">IF(U50="","",250)</f>
        <v/>
      </c>
      <c r="Z50" s="56" t="str">
        <f t="shared" ref="Z50:Z54" si="71">IF(U50="","",")")</f>
        <v/>
      </c>
      <c r="AA50" s="66" t="str">
        <f t="shared" ref="AA50:AA54" si="72">IF(AB50="","","(")</f>
        <v/>
      </c>
      <c r="AB50" s="57" t="str">
        <f t="shared" ref="AB50:AB54" si="73">IF(H50="","",H50)</f>
        <v/>
      </c>
      <c r="AC50" s="67" t="str">
        <f t="shared" ref="AC50:AC54" si="74">IF(AB50="","",",")</f>
        <v/>
      </c>
      <c r="AD50" s="59" t="str">
        <f t="shared" ref="AD50:AD54" si="75">IF(I50="","",I50)</f>
        <v/>
      </c>
      <c r="AE50" s="68" t="str">
        <f t="shared" ref="AE50:AE54" si="76">IF(AB50="","",",")</f>
        <v/>
      </c>
      <c r="AF50" s="61" t="str">
        <f t="shared" ref="AF50:AF54" si="77">IF(AB50="","",350)</f>
        <v/>
      </c>
      <c r="AG50" s="61" t="str">
        <f t="shared" ref="AG50:AG54" si="78">IF(AB50="","",")")</f>
        <v/>
      </c>
      <c r="AH50" s="69" t="str">
        <f t="shared" ref="AH50:AH54" si="79">IF(AI50="","","(")</f>
        <v/>
      </c>
      <c r="AI50" s="70" t="str">
        <f t="shared" ref="AI50:AI54" si="80">IF(J50="","",J50)</f>
        <v/>
      </c>
      <c r="AJ50" s="64" t="str">
        <f t="shared" ref="AJ50:AJ54" si="81">IF(AI50="","",",")</f>
        <v/>
      </c>
      <c r="AK50" s="64" t="str">
        <f t="shared" ref="AK50:AK54" si="82">IF(K50="","",K50)</f>
        <v/>
      </c>
      <c r="AL50" s="64" t="str">
        <f t="shared" ref="AL50:AL54" si="83">IF(AI50="","",",")</f>
        <v/>
      </c>
      <c r="AM50" s="64" t="str">
        <f t="shared" ref="AM50:AM54" si="84">IF(AI50="","",450)</f>
        <v/>
      </c>
      <c r="AN50" s="64" t="str">
        <f t="shared" ref="AN50:AN54" si="85">IF(AI50="","",")")</f>
        <v/>
      </c>
    </row>
    <row r="51" spans="1:40" ht="25.5" thickTop="1" thickBot="1" x14ac:dyDescent="0.4">
      <c r="B51" t="s">
        <v>999</v>
      </c>
      <c r="C51" s="113" t="s">
        <v>1098</v>
      </c>
      <c r="D51" s="112" t="s">
        <v>1051</v>
      </c>
      <c r="E51" s="52"/>
      <c r="F51" s="53" t="s">
        <v>1013</v>
      </c>
      <c r="G51" s="53">
        <v>7</v>
      </c>
      <c r="H51" s="52"/>
      <c r="I51" s="52"/>
      <c r="J51" s="54"/>
      <c r="K51" s="54"/>
      <c r="L51" s="55" t="str">
        <f t="shared" si="30"/>
        <v xml:space="preserve">            { line: "¡VIDA ETERNA EN CRISTO RESUCITADO!, (Si♭,,)(La,7,250)", sC: "as"},</v>
      </c>
      <c r="M51" s="56" t="str">
        <f t="shared" si="59"/>
        <v>(</v>
      </c>
      <c r="N51" s="57" t="str">
        <f t="shared" si="60"/>
        <v>Si♭</v>
      </c>
      <c r="O51" s="58" t="str">
        <f t="shared" si="61"/>
        <v>,</v>
      </c>
      <c r="P51" s="59" t="str">
        <f t="shared" si="62"/>
        <v/>
      </c>
      <c r="Q51" s="60" t="str">
        <f t="shared" si="63"/>
        <v>,</v>
      </c>
      <c r="R51" s="61" t="str">
        <f t="shared" si="28"/>
        <v/>
      </c>
      <c r="S51" s="56" t="str">
        <f t="shared" si="64"/>
        <v>)</v>
      </c>
      <c r="T51" s="62" t="str">
        <f t="shared" si="65"/>
        <v>(</v>
      </c>
      <c r="U51" s="63" t="str">
        <f t="shared" si="66"/>
        <v>La</v>
      </c>
      <c r="V51" s="64" t="str">
        <f t="shared" si="67"/>
        <v>,</v>
      </c>
      <c r="W51" s="65">
        <f t="shared" si="68"/>
        <v>7</v>
      </c>
      <c r="X51" s="64" t="str">
        <f t="shared" si="69"/>
        <v>,</v>
      </c>
      <c r="Y51" s="64">
        <f t="shared" si="70"/>
        <v>250</v>
      </c>
      <c r="Z51" s="56" t="str">
        <f t="shared" si="71"/>
        <v>)</v>
      </c>
      <c r="AA51" s="66" t="str">
        <f t="shared" si="72"/>
        <v/>
      </c>
      <c r="AB51" s="57" t="str">
        <f t="shared" si="73"/>
        <v/>
      </c>
      <c r="AC51" s="67" t="str">
        <f t="shared" si="74"/>
        <v/>
      </c>
      <c r="AD51" s="59" t="str">
        <f t="shared" si="75"/>
        <v/>
      </c>
      <c r="AE51" s="68" t="str">
        <f t="shared" si="76"/>
        <v/>
      </c>
      <c r="AF51" s="61" t="str">
        <f t="shared" si="77"/>
        <v/>
      </c>
      <c r="AG51" s="61" t="str">
        <f t="shared" si="78"/>
        <v/>
      </c>
      <c r="AH51" s="69" t="str">
        <f t="shared" si="79"/>
        <v/>
      </c>
      <c r="AI51" s="70" t="str">
        <f t="shared" si="80"/>
        <v/>
      </c>
      <c r="AJ51" s="64" t="str">
        <f t="shared" si="81"/>
        <v/>
      </c>
      <c r="AK51" s="64" t="str">
        <f t="shared" si="82"/>
        <v/>
      </c>
      <c r="AL51" s="64" t="str">
        <f t="shared" si="83"/>
        <v/>
      </c>
      <c r="AM51" s="64" t="str">
        <f t="shared" si="84"/>
        <v/>
      </c>
      <c r="AN51" s="64" t="str">
        <f t="shared" si="85"/>
        <v/>
      </c>
    </row>
    <row r="52" spans="1:40" ht="27.75" thickTop="1" thickBot="1" x14ac:dyDescent="0.4">
      <c r="A52" s="73"/>
      <c r="B52" s="73"/>
      <c r="C52" s="73"/>
      <c r="D52" s="74"/>
      <c r="E52" s="74"/>
      <c r="F52" s="74"/>
      <c r="G52" s="74"/>
      <c r="H52" s="74"/>
      <c r="I52" s="74"/>
      <c r="J52" s="74"/>
      <c r="K52" s="74"/>
      <c r="L52" s="75" t="s">
        <v>993</v>
      </c>
      <c r="M52" s="56"/>
      <c r="N52" s="57"/>
      <c r="O52" s="58"/>
      <c r="P52" s="59"/>
      <c r="Q52" s="60"/>
      <c r="R52" s="61" t="str">
        <f t="shared" ref="R52" si="86">IF(N52="Do",10,IF(N52="Re",22,IF(N52="Mi",20,IF(N52="Fa",20,IF(N52="Sol",14,IF(N52="La",20,IF(N52="Si",20,IF(N52="Do#",14,IF(N52="Fa#",15,IF(N52="Sol#",20,""))))))))))</f>
        <v/>
      </c>
      <c r="S52" s="56"/>
      <c r="T52" s="62"/>
      <c r="U52" s="63"/>
      <c r="V52" s="64"/>
      <c r="W52" s="65"/>
      <c r="X52" s="64"/>
      <c r="Y52" s="64"/>
      <c r="Z52" s="56"/>
      <c r="AA52" s="66"/>
      <c r="AB52" s="57"/>
      <c r="AC52" s="67"/>
      <c r="AD52" s="59"/>
      <c r="AE52" s="68"/>
      <c r="AF52" s="61"/>
      <c r="AG52" s="61"/>
      <c r="AH52" s="69"/>
      <c r="AI52" s="70"/>
      <c r="AJ52" s="64"/>
      <c r="AK52" s="64"/>
      <c r="AL52" s="64"/>
      <c r="AM52" s="64"/>
      <c r="AN52" s="64"/>
    </row>
    <row r="53" spans="1:40" ht="25.5" thickTop="1" thickBot="1" x14ac:dyDescent="0.4">
      <c r="B53" t="s">
        <v>1014</v>
      </c>
      <c r="C53" s="113" t="s">
        <v>1099</v>
      </c>
      <c r="D53" s="112" t="s">
        <v>1047</v>
      </c>
      <c r="E53" s="52" t="s">
        <v>1012</v>
      </c>
      <c r="F53" s="53" t="s">
        <v>1048</v>
      </c>
      <c r="G53" s="53"/>
      <c r="H53" s="52" t="s">
        <v>1047</v>
      </c>
      <c r="I53" s="52" t="s">
        <v>1012</v>
      </c>
      <c r="J53" s="54"/>
      <c r="K53" s="54"/>
      <c r="L53" s="55" t="str">
        <f t="shared" si="30"/>
        <v xml:space="preserve">            { line: "Aleluya, alelú, aleluya., (Re,m,22)(Do,,250)(Re,m,350)", sC: "tc"},</v>
      </c>
      <c r="M53" s="56" t="str">
        <f t="shared" si="59"/>
        <v>(</v>
      </c>
      <c r="N53" s="57" t="str">
        <f t="shared" si="60"/>
        <v>Re</v>
      </c>
      <c r="O53" s="58" t="str">
        <f t="shared" si="61"/>
        <v>,</v>
      </c>
      <c r="P53" s="59" t="str">
        <f t="shared" si="62"/>
        <v>m</v>
      </c>
      <c r="Q53" s="60" t="str">
        <f t="shared" si="63"/>
        <v>,</v>
      </c>
      <c r="R53" s="61">
        <f t="shared" si="28"/>
        <v>22</v>
      </c>
      <c r="S53" s="56" t="str">
        <f t="shared" si="64"/>
        <v>)</v>
      </c>
      <c r="T53" s="62" t="str">
        <f t="shared" si="65"/>
        <v>(</v>
      </c>
      <c r="U53" s="63" t="str">
        <f t="shared" si="66"/>
        <v>Do</v>
      </c>
      <c r="V53" s="64" t="str">
        <f t="shared" si="67"/>
        <v>,</v>
      </c>
      <c r="W53" s="65" t="str">
        <f t="shared" si="68"/>
        <v/>
      </c>
      <c r="X53" s="64" t="str">
        <f t="shared" si="69"/>
        <v>,</v>
      </c>
      <c r="Y53" s="64">
        <f t="shared" si="70"/>
        <v>250</v>
      </c>
      <c r="Z53" s="56" t="str">
        <f t="shared" si="71"/>
        <v>)</v>
      </c>
      <c r="AA53" s="66" t="str">
        <f t="shared" si="72"/>
        <v>(</v>
      </c>
      <c r="AB53" s="57" t="str">
        <f t="shared" si="73"/>
        <v>Re</v>
      </c>
      <c r="AC53" s="67" t="str">
        <f t="shared" si="74"/>
        <v>,</v>
      </c>
      <c r="AD53" s="59" t="str">
        <f t="shared" si="75"/>
        <v>m</v>
      </c>
      <c r="AE53" s="68" t="str">
        <f t="shared" si="76"/>
        <v>,</v>
      </c>
      <c r="AF53" s="61">
        <f t="shared" si="77"/>
        <v>350</v>
      </c>
      <c r="AG53" s="61" t="str">
        <f t="shared" si="78"/>
        <v>)</v>
      </c>
      <c r="AH53" s="69" t="str">
        <f t="shared" si="79"/>
        <v/>
      </c>
      <c r="AI53" s="70" t="str">
        <f t="shared" si="80"/>
        <v/>
      </c>
      <c r="AJ53" s="64" t="str">
        <f t="shared" si="81"/>
        <v/>
      </c>
      <c r="AK53" s="64" t="str">
        <f t="shared" si="82"/>
        <v/>
      </c>
      <c r="AL53" s="64" t="str">
        <f t="shared" si="83"/>
        <v/>
      </c>
      <c r="AM53" s="64" t="str">
        <f t="shared" si="84"/>
        <v/>
      </c>
      <c r="AN53" s="64" t="str">
        <f t="shared" si="85"/>
        <v/>
      </c>
    </row>
    <row r="54" spans="1:40" ht="25.5" thickTop="1" thickBot="1" x14ac:dyDescent="0.4">
      <c r="B54" t="s">
        <v>997</v>
      </c>
      <c r="C54" s="113" t="s">
        <v>1100</v>
      </c>
      <c r="D54" s="112" t="s">
        <v>1048</v>
      </c>
      <c r="E54" s="52"/>
      <c r="F54" s="53" t="s">
        <v>1047</v>
      </c>
      <c r="G54" s="53" t="s">
        <v>1012</v>
      </c>
      <c r="H54" s="52"/>
      <c r="I54" s="52"/>
      <c r="J54" s="54"/>
      <c r="K54" s="54"/>
      <c r="L54" s="55" t="str">
        <f t="shared" si="30"/>
        <v xml:space="preserve">            { line: "ALELUYA,ALELÚ,ALELUYA., (Do,,10)(Re,m,250)", sC: "ta as"},</v>
      </c>
      <c r="M54" s="56" t="str">
        <f t="shared" si="59"/>
        <v>(</v>
      </c>
      <c r="N54" s="57" t="str">
        <f t="shared" si="60"/>
        <v>Do</v>
      </c>
      <c r="O54" s="58" t="str">
        <f t="shared" si="61"/>
        <v>,</v>
      </c>
      <c r="P54" s="59" t="str">
        <f t="shared" si="62"/>
        <v/>
      </c>
      <c r="Q54" s="60" t="str">
        <f t="shared" si="63"/>
        <v>,</v>
      </c>
      <c r="R54" s="61">
        <f t="shared" si="28"/>
        <v>10</v>
      </c>
      <c r="S54" s="56" t="str">
        <f t="shared" si="64"/>
        <v>)</v>
      </c>
      <c r="T54" s="62" t="str">
        <f t="shared" si="65"/>
        <v>(</v>
      </c>
      <c r="U54" s="63" t="str">
        <f t="shared" si="66"/>
        <v>Re</v>
      </c>
      <c r="V54" s="64" t="str">
        <f t="shared" si="67"/>
        <v>,</v>
      </c>
      <c r="W54" s="65" t="str">
        <f t="shared" si="68"/>
        <v>m</v>
      </c>
      <c r="X54" s="64" t="str">
        <f t="shared" si="69"/>
        <v>,</v>
      </c>
      <c r="Y54" s="64">
        <f t="shared" si="70"/>
        <v>250</v>
      </c>
      <c r="Z54" s="56" t="str">
        <f t="shared" si="71"/>
        <v>)</v>
      </c>
      <c r="AA54" s="66" t="str">
        <f t="shared" si="72"/>
        <v/>
      </c>
      <c r="AB54" s="57" t="str">
        <f t="shared" si="73"/>
        <v/>
      </c>
      <c r="AC54" s="67" t="str">
        <f t="shared" si="74"/>
        <v/>
      </c>
      <c r="AD54" s="59" t="str">
        <f t="shared" si="75"/>
        <v/>
      </c>
      <c r="AE54" s="68" t="str">
        <f t="shared" si="76"/>
        <v/>
      </c>
      <c r="AF54" s="61" t="str">
        <f t="shared" si="77"/>
        <v/>
      </c>
      <c r="AG54" s="61" t="str">
        <f t="shared" si="78"/>
        <v/>
      </c>
      <c r="AH54" s="69" t="str">
        <f t="shared" si="79"/>
        <v/>
      </c>
      <c r="AI54" s="70" t="str">
        <f t="shared" si="80"/>
        <v/>
      </c>
      <c r="AJ54" s="64" t="str">
        <f t="shared" si="81"/>
        <v/>
      </c>
      <c r="AK54" s="64" t="str">
        <f t="shared" si="82"/>
        <v/>
      </c>
      <c r="AL54" s="64" t="str">
        <f t="shared" si="83"/>
        <v/>
      </c>
      <c r="AM54" s="64" t="str">
        <f t="shared" si="84"/>
        <v/>
      </c>
      <c r="AN54" s="64" t="str">
        <f t="shared" si="85"/>
        <v/>
      </c>
    </row>
    <row r="55" spans="1:40" ht="36.75" thickTop="1" thickBot="1" x14ac:dyDescent="0.4">
      <c r="A55" s="76"/>
      <c r="B55" s="76"/>
      <c r="C55" s="76" t="s">
        <v>1050</v>
      </c>
      <c r="D55" s="77"/>
      <c r="E55" s="77"/>
      <c r="F55" s="77"/>
      <c r="G55" s="77"/>
      <c r="H55" s="77"/>
      <c r="I55" s="77"/>
      <c r="J55" s="77"/>
      <c r="K55" s="77"/>
      <c r="L55" s="50" t="s">
        <v>994</v>
      </c>
      <c r="M55" s="104"/>
      <c r="N55" s="57"/>
      <c r="O55" s="105"/>
      <c r="P55" s="59"/>
      <c r="Q55" s="106"/>
      <c r="R55" s="61" t="str">
        <f t="shared" si="28"/>
        <v/>
      </c>
      <c r="S55" s="104"/>
      <c r="T55" s="107"/>
      <c r="U55" s="108"/>
      <c r="V55" s="109"/>
      <c r="W55" s="110"/>
      <c r="X55" s="109"/>
      <c r="Y55" s="109"/>
      <c r="Z55" s="104"/>
      <c r="AA55" s="66"/>
      <c r="AB55" s="57"/>
      <c r="AC55" s="67"/>
      <c r="AD55" s="59"/>
      <c r="AE55" s="68"/>
      <c r="AF55" s="61"/>
      <c r="AG55" s="61"/>
      <c r="AH55" s="66"/>
      <c r="AI55" s="111"/>
      <c r="AJ55" s="109"/>
      <c r="AK55" s="109"/>
      <c r="AL55" s="109"/>
      <c r="AM55" s="109"/>
      <c r="AN55" s="109"/>
    </row>
    <row r="56" spans="1:40" ht="24" customHeight="1" thickTop="1" x14ac:dyDescent="0.4">
      <c r="A56" s="95"/>
      <c r="B56" s="95"/>
      <c r="C56" s="95"/>
      <c r="D56" s="95"/>
      <c r="E56" s="95"/>
      <c r="F56" s="95"/>
      <c r="G56" s="95"/>
      <c r="H56" s="95"/>
      <c r="I56" s="95"/>
      <c r="J56" s="95"/>
      <c r="K56" s="95"/>
      <c r="L56" s="99" t="str">
        <f ca="1">_xlfn.CONCAT("]}, // ULTIMA LINEA DEL CANTO: ",L1)</f>
        <v>]}, // ULTIMA LINEA DEL CANTO: MARÍA, CASA DE BENDICIÓN</v>
      </c>
      <c r="M56" s="95"/>
    </row>
    <row r="57" spans="1:40" ht="20.25" x14ac:dyDescent="0.25">
      <c r="L57" s="100" t="s">
        <v>1008</v>
      </c>
      <c r="M57" s="101"/>
    </row>
    <row r="58" spans="1:40" x14ac:dyDescent="0.25">
      <c r="M58"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Button 1">
              <controlPr defaultSize="0" print="0" autoFill="0" autoPict="0" macro="[0]!JS_Click">
                <anchor moveWithCells="1" sizeWithCells="1">
                  <from>
                    <xdr:col>3</xdr:col>
                    <xdr:colOff>352425</xdr:colOff>
                    <xdr:row>0</xdr:row>
                    <xdr:rowOff>66675</xdr:rowOff>
                  </from>
                  <to>
                    <xdr:col>8</xdr:col>
                    <xdr:colOff>323850</xdr:colOff>
                    <xdr:row>0</xdr:row>
                    <xdr:rowOff>781050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B68407-AB57-4FA2-A435-C5CCE015E189}">
  <sheetPr codeName="Sheet70">
    <tabColor rgb="FF00B0F0"/>
  </sheetPr>
  <dimension ref="A1:AN94"/>
  <sheetViews>
    <sheetView zoomScale="85" zoomScaleNormal="85" workbookViewId="0">
      <pane xSplit="2" ySplit="1" topLeftCell="C25" activePane="bottomRight" state="frozen"/>
      <selection pane="topRight" activeCell="C1" sqref="C1"/>
      <selection pane="bottomLeft" activeCell="A2" sqref="A2"/>
      <selection pane="bottomRight" activeCell="L1" sqref="L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110</v>
      </c>
      <c r="E1" s="40"/>
      <c r="F1" s="40"/>
      <c r="G1" s="40"/>
      <c r="H1" s="40"/>
      <c r="I1" s="40"/>
      <c r="J1" s="40"/>
      <c r="K1" s="40"/>
      <c r="L1" s="41" t="str">
        <f ca="1">UPPER(VLOOKUP(C1,Table223[],3,FALSE))</f>
        <v>MARÍA DE JASNA GÓRA</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MARÍA DE JASNA GÓRA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mariadejasnagora</v>
      </c>
      <c r="L7" s="48" t="str">
        <f ca="1">_xlfn.CONCAT("        id: ","""",C7,"""",",")</f>
        <v xml:space="preserve">        id: "mariadejasnagora",</v>
      </c>
    </row>
    <row r="8" spans="2:32" ht="23.25" x14ac:dyDescent="0.25">
      <c r="C8" t="str">
        <f ca="1">PROPER(L1)</f>
        <v>María De Jasna Góra</v>
      </c>
      <c r="L8" s="48" t="str">
        <f ca="1">_xlfn.CONCAT("        tt: ","""",C8,"""",",")</f>
        <v xml:space="preserve">        tt: "María De Jasna Góra",</v>
      </c>
    </row>
    <row r="9" spans="2:32" ht="23.25" x14ac:dyDescent="0.25">
      <c r="C9" t="str">
        <f ca="1">PROPER(L1)</f>
        <v>María De Jasna Góra</v>
      </c>
      <c r="L9" s="48" t="str">
        <f ca="1">_xlfn.CONCAT("        title: ","""",C9,"""",",")</f>
        <v xml:space="preserve">        title: "María De Jasna Góra",</v>
      </c>
    </row>
    <row r="10" spans="2:32" ht="23.25" x14ac:dyDescent="0.25">
      <c r="C10" t="str">
        <f ca="1">VLOOKUP(C1,Table223[],4,FALSE)</f>
        <v xml:space="preserve">Himno a la Virgen de Jasna Göra, Częstochowa Polonia (Kiko Argüello) </v>
      </c>
      <c r="L10" s="48" t="str">
        <f ca="1">_xlfn.CONCAT("        ","subtitle: ","""",C10,"""",",")</f>
        <v xml:space="preserve">        subtitle: "Himno a la Virgen de Jasna Göra, Częstochowa Polonia (Kiko Argüello) ",</v>
      </c>
    </row>
    <row r="11" spans="2:32" ht="23.25" x14ac:dyDescent="0.25">
      <c r="C11" t="str">
        <f ca="1">_xlfn.CONCAT("category: [",VLOOKUP(C1,Table223[],16,FALSE),"],")</f>
        <v>category: ["Precatecumenado","Vírgen María","Nuevo Testamento"],</v>
      </c>
      <c r="L11" s="48" t="str">
        <f ca="1">_xlfn.CONCAT("        ",C11)</f>
        <v xml:space="preserve">        category: ["Precatecumenado","Vírgen María","Nuevo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110</v>
      </c>
      <c r="L16" s="48" t="str">
        <f ca="1">_xlfn.CONCAT("        dbno: ","""",C16,"""",",")</f>
        <v xml:space="preserve">        dbno: "110",</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mariadejasnagora</v>
      </c>
      <c r="L19" s="48" t="str">
        <f ca="1">_xlfn.CONCAT("        audioSrc: ","""/audio/",C19,".mp3""",",")</f>
        <v xml:space="preserve">        audioSrc: "/audio/mariadejasnagora.mp3",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109</v>
      </c>
      <c r="C26" t="str">
        <f ca="1">VLOOKUP(B26,Table4[],13,FALSE)</f>
        <v>"/resucito/src/index.html?canto=mariacasadebendicion"</v>
      </c>
      <c r="L26" s="48" t="str">
        <f ca="1">_xlfn.CONCAT("        ant: ",C26,",")</f>
        <v xml:space="preserve">        ant: "/resucito/src/index.html?canto=mariacasadebendicion",</v>
      </c>
    </row>
    <row r="27" spans="1:40" ht="23.25" x14ac:dyDescent="0.25">
      <c r="B27">
        <f ca="1">+C1+1</f>
        <v>111</v>
      </c>
      <c r="C27" t="str">
        <f ca="1">VLOOKUP(B27,Table4[],13,FALSE)</f>
        <v>"/resucito/src/index.html?canto=mariamadredelaiglesia"</v>
      </c>
      <c r="L27" s="48" t="str">
        <f ca="1">_xlfn.CONCAT("        sig: ",C27,",")</f>
        <v xml:space="preserve">        sig: "/resucito/src/index.html?canto=mariamadredelaiglesia",</v>
      </c>
    </row>
    <row r="28" spans="1:40" ht="23.25" x14ac:dyDescent="0.25">
      <c r="L28" s="46" t="s">
        <v>991</v>
      </c>
    </row>
    <row r="29" spans="1:40" ht="36" thickBot="1" x14ac:dyDescent="0.3">
      <c r="A29" s="49"/>
      <c r="B29" s="49"/>
      <c r="C29" s="49" t="s">
        <v>1050</v>
      </c>
      <c r="D29" s="49"/>
      <c r="E29" s="49"/>
      <c r="F29" s="49"/>
      <c r="G29" s="49"/>
      <c r="H29" s="49"/>
      <c r="I29" s="49"/>
      <c r="J29" s="49"/>
      <c r="K29" s="49"/>
      <c r="L29" s="50" t="s">
        <v>992</v>
      </c>
    </row>
    <row r="30" spans="1:40" ht="25.5" thickTop="1" thickBot="1" x14ac:dyDescent="0.4">
      <c r="B30" t="s">
        <v>997</v>
      </c>
      <c r="C30" s="113" t="s">
        <v>1102</v>
      </c>
      <c r="D30" s="112" t="s">
        <v>1013</v>
      </c>
      <c r="E30" s="52"/>
      <c r="F30" s="53"/>
      <c r="G30" s="53"/>
      <c r="H30" s="52"/>
      <c r="I30" s="52"/>
      <c r="J30" s="54"/>
      <c r="K30" s="54"/>
      <c r="L30" s="55" t="str">
        <f t="shared" ref="L30:L54" si="0">IF(C30="","",_xlfn.CONCAT("            { line: ","""",C30,", ",M30:AN30,""", sC: ","""",B30,"""},"))</f>
        <v xml:space="preserve">            { line: "MARÍA DE JASNA GÓRA, (La,,20)", sC: "ta as"},</v>
      </c>
      <c r="M30" s="56" t="str">
        <f t="shared" ref="M30:M55" si="1">IF(N30="","","(")</f>
        <v>(</v>
      </c>
      <c r="N30" s="57" t="str">
        <f t="shared" ref="N30:N91" si="2">IF(D30="","",D30)</f>
        <v>La</v>
      </c>
      <c r="O30" s="58" t="str">
        <f t="shared" ref="O30:O55" si="3">IF(N30="","",",")</f>
        <v>,</v>
      </c>
      <c r="P30" s="59" t="str">
        <f t="shared" ref="P30:P91" si="4">IF(E30="","",E30)</f>
        <v/>
      </c>
      <c r="Q30" s="60" t="str">
        <f t="shared" ref="Q30:Q55" si="5">IF(N30="","",",")</f>
        <v>,</v>
      </c>
      <c r="R30" s="61">
        <f>IF(N30="Do",10,IF(N30="Re",22,IF(N30="Mi",20,IF(N30="Fa",20,IF(N30="Sol",14,IF(N30="La",20,IF(N30="Si",20,IF(N30="Do#",14,IF(N30="Fa#",15,IF(N30="Sol#",20,""))))))))))</f>
        <v>20</v>
      </c>
      <c r="S30" s="56" t="str">
        <f t="shared" ref="S30:S55" si="6">IF(N30="","",")")</f>
        <v>)</v>
      </c>
      <c r="T30" s="62" t="str">
        <f t="shared" ref="T30:T55" si="7">IF(U30="","","(")</f>
        <v/>
      </c>
      <c r="U30" s="63" t="str">
        <f t="shared" ref="U30:U91" si="8">IF(F30="","",F30)</f>
        <v/>
      </c>
      <c r="V30" s="64" t="str">
        <f t="shared" ref="V30:V55" si="9">IF(U30="","",",")</f>
        <v/>
      </c>
      <c r="W30" s="65" t="str">
        <f t="shared" ref="W30:W91" si="10">IF(G30="","",G30)</f>
        <v/>
      </c>
      <c r="X30" s="64" t="str">
        <f t="shared" ref="X30:X55" si="11">IF(U30="","",",")</f>
        <v/>
      </c>
      <c r="Y30" s="64" t="str">
        <f t="shared" ref="Y30:Y55" si="12">IF(U30="","",250)</f>
        <v/>
      </c>
      <c r="Z30" s="56" t="str">
        <f t="shared" ref="Z30:Z55" si="13">IF(U30="","",")")</f>
        <v/>
      </c>
      <c r="AA30" s="66" t="str">
        <f t="shared" ref="AA30:AA55" si="14">IF(AB30="","","(")</f>
        <v/>
      </c>
      <c r="AB30" s="57" t="str">
        <f t="shared" ref="AB30:AB91" si="15">IF(H30="","",H30)</f>
        <v/>
      </c>
      <c r="AC30" s="67" t="str">
        <f t="shared" ref="AC30:AC55" si="16">IF(AB30="","",",")</f>
        <v/>
      </c>
      <c r="AD30" s="59" t="str">
        <f t="shared" ref="AD30:AD55" si="17">IF(I30="","",I30)</f>
        <v/>
      </c>
      <c r="AE30" s="68" t="str">
        <f t="shared" ref="AE30:AE55" si="18">IF(AB30="","",",")</f>
        <v/>
      </c>
      <c r="AF30" s="61" t="str">
        <f t="shared" ref="AF30:AF55" si="19">IF(AB30="","",350)</f>
        <v/>
      </c>
      <c r="AG30" s="61" t="str">
        <f t="shared" ref="AG30:AG55" si="20">IF(AB30="","",")")</f>
        <v/>
      </c>
      <c r="AH30" s="69" t="str">
        <f t="shared" ref="AH30:AH55" si="21">IF(AI30="","","(")</f>
        <v/>
      </c>
      <c r="AI30" s="70" t="str">
        <f t="shared" ref="AI30:AI91" si="22">IF(J30="","",J30)</f>
        <v/>
      </c>
      <c r="AJ30" s="64" t="str">
        <f t="shared" ref="AJ30:AJ55" si="23">IF(AI30="","",",")</f>
        <v/>
      </c>
      <c r="AK30" s="64" t="str">
        <f t="shared" ref="AK30:AK55" si="24">IF(K30="","",K30)</f>
        <v/>
      </c>
      <c r="AL30" s="64" t="str">
        <f t="shared" ref="AL30:AL55" si="25">IF(AI30="","",",")</f>
        <v/>
      </c>
      <c r="AM30" s="64" t="str">
        <f t="shared" ref="AM30:AM55" si="26">IF(AI30="","",450)</f>
        <v/>
      </c>
      <c r="AN30" s="64" t="str">
        <f t="shared" ref="AN30:AN55" si="27">IF(AI30="","",")")</f>
        <v/>
      </c>
    </row>
    <row r="31" spans="1:40" ht="25.5" thickTop="1" thickBot="1" x14ac:dyDescent="0.4">
      <c r="B31" t="s">
        <v>1118</v>
      </c>
      <c r="C31" s="113" t="s">
        <v>1103</v>
      </c>
      <c r="D31" s="112"/>
      <c r="E31" s="52"/>
      <c r="F31" s="53"/>
      <c r="G31" s="53"/>
      <c r="H31" s="52"/>
      <c r="I31" s="52"/>
      <c r="J31" s="54"/>
      <c r="K31" s="54"/>
      <c r="L31" s="55" t="str">
        <f t="shared" si="0"/>
        <v xml:space="preserve">            { line: "MARIA, SANCTA MARIA, ", sC: "as red"},</v>
      </c>
      <c r="M31" s="56" t="str">
        <f t="shared" si="1"/>
        <v/>
      </c>
      <c r="N31" s="57" t="str">
        <f t="shared" si="2"/>
        <v/>
      </c>
      <c r="O31" s="58" t="str">
        <f t="shared" si="3"/>
        <v/>
      </c>
      <c r="P31" s="59" t="str">
        <f t="shared" si="4"/>
        <v/>
      </c>
      <c r="Q31" s="60" t="str">
        <f t="shared" si="5"/>
        <v/>
      </c>
      <c r="R31" s="61" t="str">
        <f t="shared" ref="R31:R91" si="28">IF(N31="Do",10,IF(N31="Re",22,IF(N31="Mi",20,IF(N31="Fa",20,IF(N31="Sol",14,IF(N31="La",20,IF(N31="Si",20,IF(N31="Do#",14,IF(N31="Fa#",15,IF(N31="Sol#",20,""))))))))))</f>
        <v/>
      </c>
      <c r="S31" s="56" t="str">
        <f t="shared" si="6"/>
        <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B32" t="s">
        <v>999</v>
      </c>
      <c r="C32" s="113" t="s">
        <v>1104</v>
      </c>
      <c r="D32" s="112"/>
      <c r="E32" s="52"/>
      <c r="F32" s="53"/>
      <c r="G32" s="53"/>
      <c r="H32" s="52"/>
      <c r="I32" s="52"/>
      <c r="J32" s="54"/>
      <c r="K32" s="54"/>
      <c r="L32" s="55" t="str">
        <f>IF(C32="","",_xlfn.CONCAT("            { line: ","""",C32,", ",M32:AN32,""", sC: ","""",B32,"""},"))</f>
        <v xml:space="preserve">            { line: "MATER ABSCONDITA,, ", sC: "as"},</v>
      </c>
      <c r="M32" s="56" t="str">
        <f t="shared" si="1"/>
        <v/>
      </c>
      <c r="N32" s="57" t="str">
        <f t="shared" si="2"/>
        <v/>
      </c>
      <c r="O32" s="58" t="str">
        <f t="shared" si="3"/>
        <v/>
      </c>
      <c r="P32" s="59" t="str">
        <f t="shared" si="4"/>
        <v/>
      </c>
      <c r="Q32" s="60" t="str">
        <f t="shared" si="5"/>
        <v/>
      </c>
      <c r="R32" s="61" t="str">
        <f t="shared" si="28"/>
        <v/>
      </c>
      <c r="S32" s="56" t="str">
        <f t="shared" si="6"/>
        <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B33" t="s">
        <v>999</v>
      </c>
      <c r="C33" s="113" t="s">
        <v>1105</v>
      </c>
      <c r="D33" s="112" t="s">
        <v>1015</v>
      </c>
      <c r="E33" s="52" t="s">
        <v>1012</v>
      </c>
      <c r="F33" s="53"/>
      <c r="G33" s="53"/>
      <c r="H33" s="52"/>
      <c r="I33" s="52"/>
      <c r="J33" s="54"/>
      <c r="K33" s="54"/>
      <c r="L33" s="55" t="str">
        <f>IF(C33="","",_xlfn.CONCAT("            { line: ","""",C33,", ",M33:AN33,""", sC: ","""",B33,"""},"))</f>
        <v xml:space="preserve">            { line: "AT SEMPER SOLICITA;, (Sol,m,14)", sC: "as"},</v>
      </c>
      <c r="M33" s="56" t="str">
        <f t="shared" si="1"/>
        <v>(</v>
      </c>
      <c r="N33" s="57" t="str">
        <f t="shared" si="2"/>
        <v>Sol</v>
      </c>
      <c r="O33" s="58" t="str">
        <f t="shared" si="3"/>
        <v>,</v>
      </c>
      <c r="P33" s="59" t="str">
        <f t="shared" si="4"/>
        <v>m</v>
      </c>
      <c r="Q33" s="60" t="str">
        <f t="shared" si="5"/>
        <v>,</v>
      </c>
      <c r="R33" s="61">
        <f t="shared" si="28"/>
        <v>14</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5.5" thickTop="1" thickBot="1" x14ac:dyDescent="0.4">
      <c r="B34" t="s">
        <v>999</v>
      </c>
      <c r="C34" s="113" t="s">
        <v>1106</v>
      </c>
      <c r="D34" s="112"/>
      <c r="E34" s="52"/>
      <c r="F34" s="53"/>
      <c r="G34" s="53"/>
      <c r="H34" s="52"/>
      <c r="I34" s="52"/>
      <c r="J34" s="54"/>
      <c r="K34" s="54"/>
      <c r="L34" s="55" t="str">
        <f t="shared" ref="L34:L53" si="29">IF(C34="","",_xlfn.CONCAT("            { line: ","""",C34,", ",M34:AN34,""", sC: ","""",B34,"""},"))</f>
        <v xml:space="preserve">            { line: "TU, REDEMPTORIS MATER,, ", sC: "as"},</v>
      </c>
      <c r="M34" s="56" t="str">
        <f t="shared" si="1"/>
        <v/>
      </c>
      <c r="N34" s="57" t="str">
        <f t="shared" si="2"/>
        <v/>
      </c>
      <c r="O34" s="58" t="str">
        <f t="shared" si="3"/>
        <v/>
      </c>
      <c r="P34" s="59" t="str">
        <f t="shared" si="4"/>
        <v/>
      </c>
      <c r="Q34" s="60" t="str">
        <f t="shared" si="5"/>
        <v/>
      </c>
      <c r="R34" s="61" t="str">
        <f t="shared" si="28"/>
        <v/>
      </c>
      <c r="S34" s="56" t="str">
        <f t="shared" si="6"/>
        <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5.5" thickTop="1" thickBot="1" x14ac:dyDescent="0.4">
      <c r="B35" t="s">
        <v>999</v>
      </c>
      <c r="C35" s="113" t="s">
        <v>1107</v>
      </c>
      <c r="D35" s="112" t="s">
        <v>1013</v>
      </c>
      <c r="E35" s="52"/>
      <c r="F35" s="53"/>
      <c r="G35" s="53"/>
      <c r="H35" s="52"/>
      <c r="I35" s="52"/>
      <c r="J35" s="54"/>
      <c r="K35" s="54"/>
      <c r="L35" s="55" t="str">
        <f t="shared" si="29"/>
        <v xml:space="preserve">            { line: "ORA PRO NOBIS., (La,,20)", sC: "as"},</v>
      </c>
      <c r="M35" s="56" t="str">
        <f>IF(N35="","","(")</f>
        <v>(</v>
      </c>
      <c r="N35" s="57" t="str">
        <f>IF(D35="","",D35)</f>
        <v>La</v>
      </c>
      <c r="O35" s="58" t="str">
        <f>IF(N35="","",",")</f>
        <v>,</v>
      </c>
      <c r="P35" s="59" t="str">
        <f>IF(E35="","",E35)</f>
        <v/>
      </c>
      <c r="Q35" s="60" t="str">
        <f>IF(N35="","",",")</f>
        <v>,</v>
      </c>
      <c r="R35" s="61">
        <f t="shared" si="28"/>
        <v>20</v>
      </c>
      <c r="S35" s="56" t="str">
        <f>IF(N35="","",")")</f>
        <v>)</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1:40" ht="27.75" thickTop="1" thickBot="1" x14ac:dyDescent="0.4">
      <c r="A36" s="73"/>
      <c r="B36" s="73"/>
      <c r="C36" s="73"/>
      <c r="D36" s="74"/>
      <c r="E36" s="74"/>
      <c r="F36" s="74"/>
      <c r="G36" s="74"/>
      <c r="H36" s="74"/>
      <c r="I36" s="74"/>
      <c r="J36" s="74"/>
      <c r="K36" s="74"/>
      <c r="L36" s="75" t="s">
        <v>993</v>
      </c>
      <c r="M36" s="56"/>
      <c r="N36" s="57"/>
      <c r="O36" s="58"/>
      <c r="P36" s="59"/>
      <c r="Q36" s="60"/>
      <c r="R36" s="61" t="str">
        <f>IF(N36="Do",10,IF(N36="Re",22,IF(N36="Mi",20,IF(N36="Fa",20,IF(N36="Sol",14,IF(N36="La",20,IF(N36="Si",20,IF(N36="Do#",14,IF(N36="Fa#",15,IF(N36="Sol#",20,""))))))))))</f>
        <v/>
      </c>
      <c r="S36" s="56"/>
      <c r="T36" s="62"/>
      <c r="U36" s="63"/>
      <c r="V36" s="64"/>
      <c r="W36" s="65"/>
      <c r="X36" s="64"/>
      <c r="Y36" s="64"/>
      <c r="Z36" s="56"/>
      <c r="AA36" s="66"/>
      <c r="AB36" s="57"/>
      <c r="AC36" s="67"/>
      <c r="AD36" s="59"/>
      <c r="AE36" s="68"/>
      <c r="AF36" s="61"/>
      <c r="AG36" s="61"/>
      <c r="AH36" s="69"/>
      <c r="AI36" s="70"/>
      <c r="AJ36" s="64"/>
      <c r="AK36" s="64"/>
      <c r="AL36" s="64"/>
      <c r="AM36" s="64"/>
      <c r="AN36" s="64"/>
    </row>
    <row r="37" spans="1:40" ht="25.5" thickTop="1" thickBot="1" x14ac:dyDescent="0.4">
      <c r="B37" t="s">
        <v>1014</v>
      </c>
      <c r="C37" s="113" t="s">
        <v>1108</v>
      </c>
      <c r="D37" s="112" t="s">
        <v>1047</v>
      </c>
      <c r="E37" s="52" t="s">
        <v>1012</v>
      </c>
      <c r="F37" s="53"/>
      <c r="G37" s="53"/>
      <c r="H37" s="52"/>
      <c r="I37" s="52"/>
      <c r="J37" s="54"/>
      <c r="K37" s="54"/>
      <c r="L37" s="55" t="str">
        <f t="shared" si="29"/>
        <v xml:space="preserve">            { line: "Surge como Débora,, (Re,m,22)", sC: "tc"},</v>
      </c>
      <c r="M37" s="56" t="str">
        <f>IF(N37="","","(")</f>
        <v>(</v>
      </c>
      <c r="N37" s="57" t="str">
        <f>IF(D37="","",D37)</f>
        <v>Re</v>
      </c>
      <c r="O37" s="58" t="str">
        <f>IF(N37="","",",")</f>
        <v>,</v>
      </c>
      <c r="P37" s="59" t="str">
        <f>IF(E37="","",E37)</f>
        <v>m</v>
      </c>
      <c r="Q37" s="60" t="str">
        <f>IF(N37="","",",")</f>
        <v>,</v>
      </c>
      <c r="R37" s="61">
        <f t="shared" si="28"/>
        <v>22</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1109</v>
      </c>
      <c r="D38" s="112" t="s">
        <v>1015</v>
      </c>
      <c r="E38" s="52" t="s">
        <v>1012</v>
      </c>
      <c r="F38" s="53" t="s">
        <v>1013</v>
      </c>
      <c r="G38" s="53"/>
      <c r="H38" s="52"/>
      <c r="I38" s="52"/>
      <c r="J38" s="54"/>
      <c r="K38" s="54"/>
      <c r="L38" s="55" t="str">
        <f t="shared" si="29"/>
        <v xml:space="preserve">            { line: "sálvanos como Judit,, (Sol,m,14)(La,,250)", sC: ""},</v>
      </c>
      <c r="M38" s="56" t="str">
        <f>IF(N38="","","(")</f>
        <v>(</v>
      </c>
      <c r="N38" s="57" t="str">
        <f>IF(D38="","",D38)</f>
        <v>Sol</v>
      </c>
      <c r="O38" s="58" t="str">
        <f>IF(N38="","",",")</f>
        <v>,</v>
      </c>
      <c r="P38" s="59" t="str">
        <f>IF(E38="","",E38)</f>
        <v>m</v>
      </c>
      <c r="Q38" s="60" t="str">
        <f>IF(N38="","",",")</f>
        <v>,</v>
      </c>
      <c r="R38" s="61">
        <f t="shared" si="28"/>
        <v>14</v>
      </c>
      <c r="S38" s="56" t="str">
        <f>IF(N38="","",")")</f>
        <v>)</v>
      </c>
      <c r="T38" s="62" t="str">
        <f>IF(U38="","","(")</f>
        <v>(</v>
      </c>
      <c r="U38" s="63" t="str">
        <f>IF(F38="","",F38)</f>
        <v>La</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113" t="s">
        <v>1110</v>
      </c>
      <c r="D39" s="112" t="s">
        <v>1015</v>
      </c>
      <c r="E39" s="52" t="s">
        <v>1012</v>
      </c>
      <c r="F39" s="53"/>
      <c r="G39" s="53"/>
      <c r="H39" s="52"/>
      <c r="I39" s="52"/>
      <c r="J39" s="54"/>
      <c r="K39" s="54"/>
      <c r="L39" s="55" t="str">
        <f t="shared" si="29"/>
        <v xml:space="preserve">            { line: "canta como Ana,, (Sol,m,14)", sC: ""},</v>
      </c>
      <c r="M39" s="56" t="str">
        <f t="shared" ref="M39:M40" si="30">IF(N39="","","(")</f>
        <v>(</v>
      </c>
      <c r="N39" s="57" t="str">
        <f t="shared" ref="N39:N40" si="31">IF(D39="","",D39)</f>
        <v>Sol</v>
      </c>
      <c r="O39" s="58" t="str">
        <f t="shared" ref="O39:O40" si="32">IF(N39="","",",")</f>
        <v>,</v>
      </c>
      <c r="P39" s="59" t="str">
        <f t="shared" ref="P39:P40" si="33">IF(E39="","",E39)</f>
        <v>m</v>
      </c>
      <c r="Q39" s="60" t="str">
        <f t="shared" ref="Q39:Q40" si="34">IF(N39="","",",")</f>
        <v>,</v>
      </c>
      <c r="R39" s="61">
        <f t="shared" si="28"/>
        <v>14</v>
      </c>
      <c r="S39" s="56" t="str">
        <f t="shared" ref="S39:S40" si="35">IF(N39="","",")")</f>
        <v>)</v>
      </c>
      <c r="T39" s="62" t="str">
        <f t="shared" ref="T39:T40" si="36">IF(U39="","","(")</f>
        <v/>
      </c>
      <c r="U39" s="63" t="str">
        <f t="shared" ref="U39:U40" si="37">IF(F39="","",F39)</f>
        <v/>
      </c>
      <c r="V39" s="64" t="str">
        <f t="shared" ref="V39:V40" si="38">IF(U39="","",",")</f>
        <v/>
      </c>
      <c r="W39" s="65" t="str">
        <f t="shared" ref="W39:W40" si="39">IF(G39="","",G39)</f>
        <v/>
      </c>
      <c r="X39" s="64" t="str">
        <f t="shared" ref="X39:X40" si="40">IF(U39="","",",")</f>
        <v/>
      </c>
      <c r="Y39" s="64" t="str">
        <f t="shared" ref="Y39:Y40" si="41">IF(U39="","",250)</f>
        <v/>
      </c>
      <c r="Z39" s="56" t="str">
        <f t="shared" ref="Z39:Z40" si="42">IF(U39="","",")")</f>
        <v/>
      </c>
      <c r="AA39" s="66" t="str">
        <f t="shared" ref="AA39:AA40" si="43">IF(AB39="","","(")</f>
        <v/>
      </c>
      <c r="AB39" s="57" t="str">
        <f t="shared" ref="AB39:AB40" si="44">IF(H39="","",H39)</f>
        <v/>
      </c>
      <c r="AC39" s="67" t="str">
        <f t="shared" ref="AC39:AC40" si="45">IF(AB39="","",",")</f>
        <v/>
      </c>
      <c r="AD39" s="59" t="str">
        <f t="shared" ref="AD39:AD40" si="46">IF(I39="","",I39)</f>
        <v/>
      </c>
      <c r="AE39" s="68" t="str">
        <f t="shared" ref="AE39:AE40" si="47">IF(AB39="","",",")</f>
        <v/>
      </c>
      <c r="AF39" s="61" t="str">
        <f t="shared" ref="AF39:AF40" si="48">IF(AB39="","",350)</f>
        <v/>
      </c>
      <c r="AG39" s="61" t="str">
        <f t="shared" ref="AG39:AG40" si="49">IF(AB39="","",")")</f>
        <v/>
      </c>
      <c r="AH39" s="69" t="str">
        <f t="shared" ref="AH39:AH40" si="50">IF(AI39="","","(")</f>
        <v/>
      </c>
      <c r="AI39" s="70" t="str">
        <f t="shared" ref="AI39:AI40" si="51">IF(J39="","",J39)</f>
        <v/>
      </c>
      <c r="AJ39" s="64" t="str">
        <f t="shared" ref="AJ39:AJ40" si="52">IF(AI39="","",",")</f>
        <v/>
      </c>
      <c r="AK39" s="64" t="str">
        <f t="shared" ref="AK39:AK40" si="53">IF(K39="","",K39)</f>
        <v/>
      </c>
      <c r="AL39" s="64" t="str">
        <f t="shared" ref="AL39:AL40" si="54">IF(AI39="","",",")</f>
        <v/>
      </c>
      <c r="AM39" s="64" t="str">
        <f t="shared" ref="AM39:AM40" si="55">IF(AI39="","",450)</f>
        <v/>
      </c>
      <c r="AN39" s="64" t="str">
        <f t="shared" ref="AN39:AN40" si="56">IF(AI39="","",")")</f>
        <v/>
      </c>
    </row>
    <row r="40" spans="1:40" ht="25.5" thickTop="1" thickBot="1" x14ac:dyDescent="0.4">
      <c r="C40" s="113" t="s">
        <v>1111</v>
      </c>
      <c r="D40" s="112" t="s">
        <v>1013</v>
      </c>
      <c r="E40" s="52"/>
      <c r="F40" s="53"/>
      <c r="G40" s="53"/>
      <c r="H40" s="52"/>
      <c r="I40" s="52"/>
      <c r="J40" s="54"/>
      <c r="K40" s="54"/>
      <c r="L40" s="55" t="str">
        <f t="shared" si="29"/>
        <v xml:space="preserve">            { line: "intercede como Ester., (La,,20)", sC: ""},</v>
      </c>
      <c r="M40" s="56" t="str">
        <f t="shared" si="30"/>
        <v>(</v>
      </c>
      <c r="N40" s="57" t="str">
        <f t="shared" si="31"/>
        <v>La</v>
      </c>
      <c r="O40" s="58" t="str">
        <f t="shared" si="32"/>
        <v>,</v>
      </c>
      <c r="P40" s="59" t="str">
        <f t="shared" si="33"/>
        <v/>
      </c>
      <c r="Q40" s="60" t="str">
        <f t="shared" si="34"/>
        <v>,</v>
      </c>
      <c r="R40" s="61">
        <f t="shared" si="28"/>
        <v>20</v>
      </c>
      <c r="S40" s="56" t="str">
        <f t="shared" si="35"/>
        <v>)</v>
      </c>
      <c r="T40" s="62" t="str">
        <f t="shared" si="36"/>
        <v/>
      </c>
      <c r="U40" s="63" t="str">
        <f t="shared" si="37"/>
        <v/>
      </c>
      <c r="V40" s="64" t="str">
        <f t="shared" si="38"/>
        <v/>
      </c>
      <c r="W40" s="65" t="str">
        <f t="shared" si="39"/>
        <v/>
      </c>
      <c r="X40" s="64" t="str">
        <f t="shared" si="40"/>
        <v/>
      </c>
      <c r="Y40" s="64" t="str">
        <f t="shared" si="41"/>
        <v/>
      </c>
      <c r="Z40" s="56" t="str">
        <f t="shared" si="42"/>
        <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7.75" thickTop="1" thickBot="1" x14ac:dyDescent="0.4">
      <c r="A41" s="73"/>
      <c r="B41" s="73"/>
      <c r="C41" s="73"/>
      <c r="D41" s="74"/>
      <c r="E41" s="74"/>
      <c r="F41" s="74"/>
      <c r="G41" s="74"/>
      <c r="H41" s="74"/>
      <c r="I41" s="74"/>
      <c r="J41" s="74"/>
      <c r="K41" s="74"/>
      <c r="L41" s="75" t="s">
        <v>993</v>
      </c>
      <c r="M41" s="56"/>
      <c r="N41" s="57"/>
      <c r="O41" s="58"/>
      <c r="P41" s="59"/>
      <c r="Q41" s="60"/>
      <c r="R41" s="61" t="str">
        <f t="shared" ref="R41:R49" si="57">IF(N41="Do",10,IF(N41="Re",22,IF(N41="Mi",20,IF(N41="Fa",20,IF(N41="Sol",14,IF(N41="La",20,IF(N41="Si",20,IF(N41="Do#",14,IF(N41="Fa#",15,IF(N41="Sol#",20,""))))))))))</f>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5.5" thickTop="1" thickBot="1" x14ac:dyDescent="0.4">
      <c r="C42" s="79" t="s">
        <v>995</v>
      </c>
      <c r="D42" s="80"/>
      <c r="E42" s="80"/>
      <c r="F42" s="80"/>
      <c r="G42" s="80"/>
      <c r="H42" s="80"/>
      <c r="I42" s="80"/>
      <c r="J42" s="80"/>
      <c r="K42" s="80"/>
      <c r="L42" s="81" t="s">
        <v>996</v>
      </c>
      <c r="M42" s="56" t="str">
        <f t="shared" ref="M42:M48" si="58">IF(N42="","","(")</f>
        <v/>
      </c>
      <c r="N42" s="57" t="str">
        <f t="shared" ref="N42:N48" si="59">IF(D42="","",D42)</f>
        <v/>
      </c>
      <c r="O42" s="58" t="str">
        <f t="shared" ref="O42:O48" si="60">IF(N42="","",",")</f>
        <v/>
      </c>
      <c r="P42" s="59" t="str">
        <f t="shared" ref="P42:P48" si="61">IF(E42="","",E42)</f>
        <v/>
      </c>
      <c r="Q42" s="60" t="str">
        <f t="shared" ref="Q42:Q48" si="62">IF(N42="","",",")</f>
        <v/>
      </c>
      <c r="R42" s="61" t="str">
        <f t="shared" si="57"/>
        <v/>
      </c>
      <c r="S42" s="56" t="str">
        <f t="shared" ref="S42:S48" si="63">IF(N42="","",")")</f>
        <v/>
      </c>
      <c r="T42" s="62" t="str">
        <f t="shared" ref="T42:T48" si="64">IF(U42="","","(")</f>
        <v/>
      </c>
      <c r="U42" s="63" t="str">
        <f t="shared" ref="U42:U48" si="65">IF(F42="","",F42)</f>
        <v/>
      </c>
      <c r="V42" s="64" t="str">
        <f t="shared" ref="V42:V48" si="66">IF(U42="","",",")</f>
        <v/>
      </c>
      <c r="W42" s="65" t="str">
        <f t="shared" ref="W42:W48" si="67">IF(G42="","",G42)</f>
        <v/>
      </c>
      <c r="X42" s="64" t="str">
        <f t="shared" ref="X42:X48" si="68">IF(U42="","",",")</f>
        <v/>
      </c>
      <c r="Y42" s="64" t="str">
        <f t="shared" ref="Y42:Y48" si="69">IF(U42="","",250)</f>
        <v/>
      </c>
      <c r="Z42" s="56" t="str">
        <f t="shared" ref="Z42:Z48" si="70">IF(U42="","",")")</f>
        <v/>
      </c>
      <c r="AA42" s="66" t="str">
        <f t="shared" ref="AA42:AA48" si="71">IF(AB42="","","(")</f>
        <v/>
      </c>
      <c r="AB42" s="57" t="str">
        <f t="shared" ref="AB42:AB48" si="72">IF(H42="","",H42)</f>
        <v/>
      </c>
      <c r="AC42" s="67" t="str">
        <f t="shared" ref="AC42:AC48" si="73">IF(AB42="","",",")</f>
        <v/>
      </c>
      <c r="AD42" s="59" t="str">
        <f t="shared" ref="AD42:AD48" si="74">IF(I42="","",I42)</f>
        <v/>
      </c>
      <c r="AE42" s="68" t="str">
        <f t="shared" ref="AE42:AE48" si="75">IF(AB42="","",",")</f>
        <v/>
      </c>
      <c r="AF42" s="61" t="str">
        <f t="shared" ref="AF42:AF48" si="76">IF(AB42="","",350)</f>
        <v/>
      </c>
      <c r="AG42" s="61" t="str">
        <f t="shared" ref="AG42:AG48" si="77">IF(AB42="","",")")</f>
        <v/>
      </c>
      <c r="AH42" s="69" t="str">
        <f t="shared" ref="AH42:AH48" si="78">IF(AI42="","","(")</f>
        <v/>
      </c>
      <c r="AI42" s="70" t="str">
        <f t="shared" ref="AI42:AI48" si="79">IF(J42="","",J42)</f>
        <v/>
      </c>
      <c r="AJ42" s="64" t="str">
        <f t="shared" ref="AJ42:AJ48" si="80">IF(AI42="","",",")</f>
        <v/>
      </c>
      <c r="AK42" s="64" t="str">
        <f t="shared" ref="AK42:AK48" si="81">IF(K42="","",K42)</f>
        <v/>
      </c>
      <c r="AL42" s="64" t="str">
        <f t="shared" ref="AL42:AL48" si="82">IF(AI42="","",",")</f>
        <v/>
      </c>
      <c r="AM42" s="64" t="str">
        <f t="shared" ref="AM42:AM48" si="83">IF(AI42="","",450)</f>
        <v/>
      </c>
      <c r="AN42" s="64" t="str">
        <f t="shared" ref="AN42:AN48" si="84">IF(AI42="","",")")</f>
        <v/>
      </c>
    </row>
    <row r="43" spans="1:40" ht="25.5" thickTop="1" thickBot="1" x14ac:dyDescent="0.4">
      <c r="B43" t="s">
        <v>997</v>
      </c>
      <c r="C43" s="82" t="s">
        <v>1102</v>
      </c>
      <c r="D43" s="83" t="s">
        <v>1013</v>
      </c>
      <c r="E43" s="83"/>
      <c r="F43" s="83"/>
      <c r="G43" s="83"/>
      <c r="H43" s="83"/>
      <c r="I43" s="83"/>
      <c r="J43" s="83"/>
      <c r="K43" s="83"/>
      <c r="L43" s="84" t="str">
        <f>IF(C43="","",_xlfn.CONCAT("       triggerLine: ","""",C43,", ",M43:AN43,""", sC: ","""",B43,""", lines: ["))</f>
        <v xml:space="preserve">       triggerLine: "MARÍA DE JASNA GÓRA, (La,,20)", sC: "ta as", lines: [</v>
      </c>
      <c r="M43" s="56" t="str">
        <f t="shared" si="58"/>
        <v>(</v>
      </c>
      <c r="N43" s="57" t="str">
        <f t="shared" si="59"/>
        <v>La</v>
      </c>
      <c r="O43" s="58" t="str">
        <f t="shared" si="60"/>
        <v>,</v>
      </c>
      <c r="P43" s="59" t="str">
        <f t="shared" si="61"/>
        <v/>
      </c>
      <c r="Q43" s="60" t="str">
        <f t="shared" si="62"/>
        <v>,</v>
      </c>
      <c r="R43" s="61">
        <f t="shared" si="57"/>
        <v>20</v>
      </c>
      <c r="S43" s="56" t="str">
        <f t="shared" si="63"/>
        <v>)</v>
      </c>
      <c r="T43" s="62" t="str">
        <f t="shared" si="64"/>
        <v/>
      </c>
      <c r="U43" s="63" t="str">
        <f t="shared" si="65"/>
        <v/>
      </c>
      <c r="V43" s="64" t="str">
        <f t="shared" si="66"/>
        <v/>
      </c>
      <c r="W43" s="65" t="str">
        <f t="shared" si="67"/>
        <v/>
      </c>
      <c r="X43" s="64" t="str">
        <f t="shared" si="68"/>
        <v/>
      </c>
      <c r="Y43" s="64" t="str">
        <f t="shared" si="69"/>
        <v/>
      </c>
      <c r="Z43" s="56" t="str">
        <f t="shared" si="70"/>
        <v/>
      </c>
      <c r="AA43" s="66" t="str">
        <f t="shared" si="71"/>
        <v/>
      </c>
      <c r="AB43" s="57" t="str">
        <f t="shared" si="72"/>
        <v/>
      </c>
      <c r="AC43" s="67" t="str">
        <f t="shared" si="73"/>
        <v/>
      </c>
      <c r="AD43" s="59" t="str">
        <f t="shared" si="74"/>
        <v/>
      </c>
      <c r="AE43" s="68" t="str">
        <f t="shared" si="75"/>
        <v/>
      </c>
      <c r="AF43" s="61" t="str">
        <f t="shared" si="76"/>
        <v/>
      </c>
      <c r="AG43" s="61" t="str">
        <f t="shared" si="77"/>
        <v/>
      </c>
      <c r="AH43" s="69" t="str">
        <f t="shared" si="78"/>
        <v/>
      </c>
      <c r="AI43" s="70" t="str">
        <f t="shared" si="79"/>
        <v/>
      </c>
      <c r="AJ43" s="64" t="str">
        <f t="shared" si="80"/>
        <v/>
      </c>
      <c r="AK43" s="64" t="str">
        <f t="shared" si="81"/>
        <v/>
      </c>
      <c r="AL43" s="64" t="str">
        <f t="shared" si="82"/>
        <v/>
      </c>
      <c r="AM43" s="64" t="str">
        <f t="shared" si="83"/>
        <v/>
      </c>
      <c r="AN43" s="64" t="str">
        <f t="shared" si="84"/>
        <v/>
      </c>
    </row>
    <row r="44" spans="1:40" ht="25.5" thickTop="1" thickBot="1" x14ac:dyDescent="0.4">
      <c r="B44" t="s">
        <v>999</v>
      </c>
      <c r="C44" s="85" t="s">
        <v>1103</v>
      </c>
      <c r="D44" s="86"/>
      <c r="E44" s="86"/>
      <c r="F44" s="86"/>
      <c r="G44" s="86"/>
      <c r="H44" s="87"/>
      <c r="I44" s="87"/>
      <c r="J44" s="87"/>
      <c r="K44" s="87"/>
      <c r="L44" s="88" t="str">
        <f>IF(C44="","",_xlfn.CONCAT("            { line: ","""",C44,", ",M44:AN44,""", sC: ","""",B44,"""},"))</f>
        <v xml:space="preserve">            { line: "MARIA, SANCTA MARIA, ", sC: "as"},</v>
      </c>
      <c r="M44" s="56" t="str">
        <f t="shared" si="58"/>
        <v/>
      </c>
      <c r="N44" s="57" t="str">
        <f t="shared" si="59"/>
        <v/>
      </c>
      <c r="O44" s="58" t="str">
        <f t="shared" si="60"/>
        <v/>
      </c>
      <c r="P44" s="59" t="str">
        <f t="shared" si="61"/>
        <v/>
      </c>
      <c r="Q44" s="60" t="str">
        <f t="shared" si="62"/>
        <v/>
      </c>
      <c r="R44" s="61" t="str">
        <f t="shared" si="57"/>
        <v/>
      </c>
      <c r="S44" s="56" t="str">
        <f t="shared" si="63"/>
        <v/>
      </c>
      <c r="T44" s="62" t="str">
        <f t="shared" si="64"/>
        <v/>
      </c>
      <c r="U44" s="63" t="str">
        <f t="shared" si="65"/>
        <v/>
      </c>
      <c r="V44" s="64" t="str">
        <f t="shared" si="66"/>
        <v/>
      </c>
      <c r="W44" s="65" t="str">
        <f t="shared" si="67"/>
        <v/>
      </c>
      <c r="X44" s="64" t="str">
        <f t="shared" si="68"/>
        <v/>
      </c>
      <c r="Y44" s="64" t="str">
        <f t="shared" si="69"/>
        <v/>
      </c>
      <c r="Z44" s="56" t="str">
        <f t="shared" si="70"/>
        <v/>
      </c>
      <c r="AA44" s="66" t="str">
        <f t="shared" si="71"/>
        <v/>
      </c>
      <c r="AB44" s="57" t="str">
        <f t="shared" si="72"/>
        <v/>
      </c>
      <c r="AC44" s="67" t="str">
        <f t="shared" si="73"/>
        <v/>
      </c>
      <c r="AD44" s="59" t="str">
        <f t="shared" si="74"/>
        <v/>
      </c>
      <c r="AE44" s="68" t="str">
        <f t="shared" si="75"/>
        <v/>
      </c>
      <c r="AF44" s="61" t="str">
        <f t="shared" si="76"/>
        <v/>
      </c>
      <c r="AG44" s="61" t="str">
        <f t="shared" si="77"/>
        <v/>
      </c>
      <c r="AH44" s="69" t="str">
        <f t="shared" si="78"/>
        <v/>
      </c>
      <c r="AI44" s="70" t="str">
        <f t="shared" si="79"/>
        <v/>
      </c>
      <c r="AJ44" s="64" t="str">
        <f t="shared" si="80"/>
        <v/>
      </c>
      <c r="AK44" s="64" t="str">
        <f t="shared" si="81"/>
        <v/>
      </c>
      <c r="AL44" s="64" t="str">
        <f t="shared" si="82"/>
        <v/>
      </c>
      <c r="AM44" s="64" t="str">
        <f t="shared" si="83"/>
        <v/>
      </c>
      <c r="AN44" s="64" t="str">
        <f t="shared" si="84"/>
        <v/>
      </c>
    </row>
    <row r="45" spans="1:40" ht="25.5" thickTop="1" thickBot="1" x14ac:dyDescent="0.4">
      <c r="B45" t="s">
        <v>999</v>
      </c>
      <c r="C45" s="85" t="s">
        <v>1104</v>
      </c>
      <c r="D45" s="89"/>
      <c r="E45" s="89"/>
      <c r="F45" s="89"/>
      <c r="G45" s="89"/>
      <c r="H45" s="90"/>
      <c r="I45" s="90"/>
      <c r="J45" s="90"/>
      <c r="K45" s="90"/>
      <c r="L45" s="88" t="str">
        <f>IF(C45="","",_xlfn.CONCAT("            { line: ","""",C45,", ",M45:AN45,""", sC: ","""",B45,"""},"))</f>
        <v xml:space="preserve">            { line: "MATER ABSCONDITA,, ", sC: "as"},</v>
      </c>
      <c r="M45" s="56" t="str">
        <f t="shared" si="58"/>
        <v/>
      </c>
      <c r="N45" s="57" t="str">
        <f t="shared" si="59"/>
        <v/>
      </c>
      <c r="O45" s="58" t="str">
        <f t="shared" si="60"/>
        <v/>
      </c>
      <c r="P45" s="59" t="str">
        <f t="shared" si="61"/>
        <v/>
      </c>
      <c r="Q45" s="60" t="str">
        <f t="shared" si="62"/>
        <v/>
      </c>
      <c r="R45" s="61" t="str">
        <f t="shared" si="57"/>
        <v/>
      </c>
      <c r="S45" s="56" t="str">
        <f t="shared" si="63"/>
        <v/>
      </c>
      <c r="T45" s="62" t="str">
        <f t="shared" si="64"/>
        <v/>
      </c>
      <c r="U45" s="63" t="str">
        <f t="shared" si="65"/>
        <v/>
      </c>
      <c r="V45" s="64" t="str">
        <f t="shared" si="66"/>
        <v/>
      </c>
      <c r="W45" s="65" t="str">
        <f t="shared" si="67"/>
        <v/>
      </c>
      <c r="X45" s="64" t="str">
        <f t="shared" si="68"/>
        <v/>
      </c>
      <c r="Y45" s="64" t="str">
        <f t="shared" si="69"/>
        <v/>
      </c>
      <c r="Z45" s="56" t="str">
        <f t="shared" si="70"/>
        <v/>
      </c>
      <c r="AA45" s="66" t="str">
        <f t="shared" si="71"/>
        <v/>
      </c>
      <c r="AB45" s="57" t="str">
        <f t="shared" si="72"/>
        <v/>
      </c>
      <c r="AC45" s="67" t="str">
        <f t="shared" si="73"/>
        <v/>
      </c>
      <c r="AD45" s="59" t="str">
        <f t="shared" si="74"/>
        <v/>
      </c>
      <c r="AE45" s="68" t="str">
        <f t="shared" si="75"/>
        <v/>
      </c>
      <c r="AF45" s="61" t="str">
        <f t="shared" si="76"/>
        <v/>
      </c>
      <c r="AG45" s="61" t="str">
        <f t="shared" si="77"/>
        <v/>
      </c>
      <c r="AH45" s="69" t="str">
        <f t="shared" si="78"/>
        <v/>
      </c>
      <c r="AI45" s="70" t="str">
        <f t="shared" si="79"/>
        <v/>
      </c>
      <c r="AJ45" s="64" t="str">
        <f t="shared" si="80"/>
        <v/>
      </c>
      <c r="AK45" s="64" t="str">
        <f t="shared" si="81"/>
        <v/>
      </c>
      <c r="AL45" s="64" t="str">
        <f t="shared" si="82"/>
        <v/>
      </c>
      <c r="AM45" s="64" t="str">
        <f t="shared" si="83"/>
        <v/>
      </c>
      <c r="AN45" s="64" t="str">
        <f t="shared" si="84"/>
        <v/>
      </c>
    </row>
    <row r="46" spans="1:40" ht="25.5" thickTop="1" thickBot="1" x14ac:dyDescent="0.4">
      <c r="B46" t="s">
        <v>999</v>
      </c>
      <c r="C46" s="85" t="s">
        <v>1105</v>
      </c>
      <c r="D46" s="86" t="s">
        <v>1015</v>
      </c>
      <c r="E46" s="86" t="s">
        <v>1012</v>
      </c>
      <c r="F46" s="86"/>
      <c r="G46" s="86"/>
      <c r="H46" s="87"/>
      <c r="I46" s="87"/>
      <c r="J46" s="87"/>
      <c r="K46" s="87"/>
      <c r="L46" s="88" t="str">
        <f>IF(C46="","",_xlfn.CONCAT("            { line: ","""",C46,", ",M46:AN46,""", sC: ","""",B46,"""},"))</f>
        <v xml:space="preserve">            { line: "AT SEMPER SOLICITA;, (Sol,m,14)", sC: "as"},</v>
      </c>
      <c r="M46" s="56" t="str">
        <f t="shared" si="58"/>
        <v>(</v>
      </c>
      <c r="N46" s="57" t="str">
        <f t="shared" si="59"/>
        <v>Sol</v>
      </c>
      <c r="O46" s="58" t="str">
        <f t="shared" si="60"/>
        <v>,</v>
      </c>
      <c r="P46" s="59" t="str">
        <f t="shared" si="61"/>
        <v>m</v>
      </c>
      <c r="Q46" s="60" t="str">
        <f t="shared" si="62"/>
        <v>,</v>
      </c>
      <c r="R46" s="61">
        <f t="shared" si="57"/>
        <v>14</v>
      </c>
      <c r="S46" s="56" t="str">
        <f t="shared" si="63"/>
        <v>)</v>
      </c>
      <c r="T46" s="62" t="str">
        <f t="shared" si="64"/>
        <v/>
      </c>
      <c r="U46" s="63" t="str">
        <f t="shared" si="65"/>
        <v/>
      </c>
      <c r="V46" s="64" t="str">
        <f t="shared" si="66"/>
        <v/>
      </c>
      <c r="W46" s="65" t="str">
        <f t="shared" si="67"/>
        <v/>
      </c>
      <c r="X46" s="64" t="str">
        <f t="shared" si="68"/>
        <v/>
      </c>
      <c r="Y46" s="64" t="str">
        <f t="shared" si="69"/>
        <v/>
      </c>
      <c r="Z46" s="56" t="str">
        <f t="shared" si="70"/>
        <v/>
      </c>
      <c r="AA46" s="66" t="str">
        <f t="shared" si="71"/>
        <v/>
      </c>
      <c r="AB46" s="57" t="str">
        <f t="shared" si="72"/>
        <v/>
      </c>
      <c r="AC46" s="67" t="str">
        <f t="shared" si="73"/>
        <v/>
      </c>
      <c r="AD46" s="59" t="str">
        <f t="shared" si="74"/>
        <v/>
      </c>
      <c r="AE46" s="68" t="str">
        <f t="shared" si="75"/>
        <v/>
      </c>
      <c r="AF46" s="61" t="str">
        <f t="shared" si="76"/>
        <v/>
      </c>
      <c r="AG46" s="61" t="str">
        <f t="shared" si="77"/>
        <v/>
      </c>
      <c r="AH46" s="69" t="str">
        <f t="shared" si="78"/>
        <v/>
      </c>
      <c r="AI46" s="70" t="str">
        <f t="shared" si="79"/>
        <v/>
      </c>
      <c r="AJ46" s="64" t="str">
        <f t="shared" si="80"/>
        <v/>
      </c>
      <c r="AK46" s="64" t="str">
        <f t="shared" si="81"/>
        <v/>
      </c>
      <c r="AL46" s="64" t="str">
        <f t="shared" si="82"/>
        <v/>
      </c>
      <c r="AM46" s="64" t="str">
        <f t="shared" si="83"/>
        <v/>
      </c>
      <c r="AN46" s="64" t="str">
        <f t="shared" si="84"/>
        <v/>
      </c>
    </row>
    <row r="47" spans="1:40" ht="25.5" thickTop="1" thickBot="1" x14ac:dyDescent="0.4">
      <c r="B47" t="s">
        <v>999</v>
      </c>
      <c r="C47" s="85" t="s">
        <v>1106</v>
      </c>
      <c r="D47" s="89"/>
      <c r="E47" s="89"/>
      <c r="F47" s="89"/>
      <c r="G47" s="89"/>
      <c r="H47" s="90"/>
      <c r="I47" s="90"/>
      <c r="J47" s="90"/>
      <c r="K47" s="90"/>
      <c r="L47" s="88" t="str">
        <f>IF(C47="","",_xlfn.CONCAT("            { line: ","""",C47,", ",M47:AN47,""", sC: ","""",B47,"""},"))</f>
        <v xml:space="preserve">            { line: "TU, REDEMPTORIS MATER,, ", sC: "as"},</v>
      </c>
      <c r="M47" s="56" t="str">
        <f t="shared" si="58"/>
        <v/>
      </c>
      <c r="N47" s="57" t="str">
        <f t="shared" si="59"/>
        <v/>
      </c>
      <c r="O47" s="58" t="str">
        <f t="shared" si="60"/>
        <v/>
      </c>
      <c r="P47" s="59" t="str">
        <f t="shared" si="61"/>
        <v/>
      </c>
      <c r="Q47" s="60" t="str">
        <f t="shared" si="62"/>
        <v/>
      </c>
      <c r="R47" s="61" t="str">
        <f t="shared" si="57"/>
        <v/>
      </c>
      <c r="S47" s="56" t="str">
        <f t="shared" si="63"/>
        <v/>
      </c>
      <c r="T47" s="62" t="str">
        <f t="shared" si="64"/>
        <v/>
      </c>
      <c r="U47" s="63" t="str">
        <f t="shared" si="65"/>
        <v/>
      </c>
      <c r="V47" s="64" t="str">
        <f t="shared" si="66"/>
        <v/>
      </c>
      <c r="W47" s="65" t="str">
        <f t="shared" si="67"/>
        <v/>
      </c>
      <c r="X47" s="64" t="str">
        <f t="shared" si="68"/>
        <v/>
      </c>
      <c r="Y47" s="64" t="str">
        <f t="shared" si="69"/>
        <v/>
      </c>
      <c r="Z47" s="56" t="str">
        <f t="shared" si="70"/>
        <v/>
      </c>
      <c r="AA47" s="66" t="str">
        <f t="shared" si="71"/>
        <v/>
      </c>
      <c r="AB47" s="57" t="str">
        <f t="shared" si="72"/>
        <v/>
      </c>
      <c r="AC47" s="67" t="str">
        <f t="shared" si="73"/>
        <v/>
      </c>
      <c r="AD47" s="59" t="str">
        <f t="shared" si="74"/>
        <v/>
      </c>
      <c r="AE47" s="68" t="str">
        <f t="shared" si="75"/>
        <v/>
      </c>
      <c r="AF47" s="61" t="str">
        <f t="shared" si="76"/>
        <v/>
      </c>
      <c r="AG47" s="61" t="str">
        <f t="shared" si="77"/>
        <v/>
      </c>
      <c r="AH47" s="69" t="str">
        <f t="shared" si="78"/>
        <v/>
      </c>
      <c r="AI47" s="70" t="str">
        <f t="shared" si="79"/>
        <v/>
      </c>
      <c r="AJ47" s="64" t="str">
        <f t="shared" si="80"/>
        <v/>
      </c>
      <c r="AK47" s="64" t="str">
        <f t="shared" si="81"/>
        <v/>
      </c>
      <c r="AL47" s="64" t="str">
        <f t="shared" si="82"/>
        <v/>
      </c>
      <c r="AM47" s="64" t="str">
        <f t="shared" si="83"/>
        <v/>
      </c>
      <c r="AN47" s="64" t="str">
        <f t="shared" si="84"/>
        <v/>
      </c>
    </row>
    <row r="48" spans="1:40" ht="25.5" thickTop="1" thickBot="1" x14ac:dyDescent="0.4">
      <c r="B48" t="s">
        <v>999</v>
      </c>
      <c r="C48" s="93" t="s">
        <v>1107</v>
      </c>
      <c r="D48" s="83" t="s">
        <v>1013</v>
      </c>
      <c r="E48" s="83"/>
      <c r="F48" s="83"/>
      <c r="G48" s="83"/>
      <c r="H48" s="83"/>
      <c r="I48" s="83"/>
      <c r="J48" s="83"/>
      <c r="K48" s="83"/>
      <c r="L48" s="94" t="str">
        <f>IF(C48="","",_xlfn.CONCAT("            { line: ","""",C48,", ",M48:AN48,""", sC: ","""",B48,"""},  ]},"))</f>
        <v xml:space="preserve">            { line: "ORA PRO NOBIS., (La,,20)", sC: "as"},  ]},</v>
      </c>
      <c r="M48" s="56" t="str">
        <f t="shared" si="58"/>
        <v>(</v>
      </c>
      <c r="N48" s="57" t="str">
        <f t="shared" si="59"/>
        <v>La</v>
      </c>
      <c r="O48" s="58" t="str">
        <f t="shared" si="60"/>
        <v>,</v>
      </c>
      <c r="P48" s="59" t="str">
        <f t="shared" si="61"/>
        <v/>
      </c>
      <c r="Q48" s="60" t="str">
        <f t="shared" si="62"/>
        <v>,</v>
      </c>
      <c r="R48" s="61">
        <f t="shared" si="57"/>
        <v>20</v>
      </c>
      <c r="S48" s="56" t="str">
        <f t="shared" si="63"/>
        <v>)</v>
      </c>
      <c r="T48" s="62" t="str">
        <f t="shared" si="64"/>
        <v/>
      </c>
      <c r="U48" s="63" t="str">
        <f t="shared" si="65"/>
        <v/>
      </c>
      <c r="V48" s="64" t="str">
        <f t="shared" si="66"/>
        <v/>
      </c>
      <c r="W48" s="65" t="str">
        <f t="shared" si="67"/>
        <v/>
      </c>
      <c r="X48" s="64" t="str">
        <f t="shared" si="68"/>
        <v/>
      </c>
      <c r="Y48" s="64" t="str">
        <f t="shared" si="69"/>
        <v/>
      </c>
      <c r="Z48" s="56" t="str">
        <f t="shared" si="70"/>
        <v/>
      </c>
      <c r="AA48" s="66" t="str">
        <f t="shared" si="71"/>
        <v/>
      </c>
      <c r="AB48" s="57" t="str">
        <f t="shared" si="72"/>
        <v/>
      </c>
      <c r="AC48" s="67" t="str">
        <f t="shared" si="73"/>
        <v/>
      </c>
      <c r="AD48" s="59" t="str">
        <f t="shared" si="74"/>
        <v/>
      </c>
      <c r="AE48" s="68" t="str">
        <f t="shared" si="75"/>
        <v/>
      </c>
      <c r="AF48" s="61" t="str">
        <f t="shared" si="76"/>
        <v/>
      </c>
      <c r="AG48" s="61" t="str">
        <f t="shared" si="77"/>
        <v/>
      </c>
      <c r="AH48" s="69" t="str">
        <f t="shared" si="78"/>
        <v/>
      </c>
      <c r="AI48" s="70" t="str">
        <f t="shared" si="79"/>
        <v/>
      </c>
      <c r="AJ48" s="64" t="str">
        <f t="shared" si="80"/>
        <v/>
      </c>
      <c r="AK48" s="64" t="str">
        <f t="shared" si="81"/>
        <v/>
      </c>
      <c r="AL48" s="64" t="str">
        <f t="shared" si="82"/>
        <v/>
      </c>
      <c r="AM48" s="64" t="str">
        <f t="shared" si="83"/>
        <v/>
      </c>
      <c r="AN48" s="64" t="str">
        <f t="shared" si="84"/>
        <v/>
      </c>
    </row>
    <row r="49" spans="1:40" ht="27.75" thickTop="1" thickBot="1" x14ac:dyDescent="0.4">
      <c r="A49" s="73"/>
      <c r="B49" s="73"/>
      <c r="C49" s="73"/>
      <c r="D49" s="74"/>
      <c r="E49" s="74"/>
      <c r="F49" s="74"/>
      <c r="G49" s="74"/>
      <c r="H49" s="74"/>
      <c r="I49" s="74"/>
      <c r="J49" s="74"/>
      <c r="K49" s="74"/>
      <c r="L49" s="75" t="s">
        <v>993</v>
      </c>
      <c r="M49" s="56"/>
      <c r="N49" s="57"/>
      <c r="O49" s="58"/>
      <c r="P49" s="59"/>
      <c r="Q49" s="60"/>
      <c r="R49" s="61" t="str">
        <f t="shared" si="57"/>
        <v/>
      </c>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5.5" thickTop="1" thickBot="1" x14ac:dyDescent="0.4">
      <c r="B50" t="s">
        <v>1014</v>
      </c>
      <c r="C50" s="113" t="s">
        <v>1112</v>
      </c>
      <c r="D50" s="112" t="s">
        <v>1047</v>
      </c>
      <c r="E50" s="52" t="s">
        <v>1012</v>
      </c>
      <c r="F50" s="53"/>
      <c r="G50" s="53"/>
      <c r="H50" s="52"/>
      <c r="I50" s="52"/>
      <c r="J50" s="54"/>
      <c r="K50" s="54"/>
      <c r="L50" s="55" t="str">
        <f t="shared" si="29"/>
        <v xml:space="preserve">            { line: "Madre del Cielo,, (Re,m,22)", sC: "tc"},</v>
      </c>
      <c r="M50" s="56" t="str">
        <f t="shared" ref="M50:M53" si="85">IF(N50="","","(")</f>
        <v>(</v>
      </c>
      <c r="N50" s="57" t="str">
        <f t="shared" ref="N50:N53" si="86">IF(D50="","",D50)</f>
        <v>Re</v>
      </c>
      <c r="O50" s="58" t="str">
        <f t="shared" ref="O50:O53" si="87">IF(N50="","",",")</f>
        <v>,</v>
      </c>
      <c r="P50" s="59" t="str">
        <f t="shared" ref="P50:P53" si="88">IF(E50="","",E50)</f>
        <v>m</v>
      </c>
      <c r="Q50" s="60" t="str">
        <f t="shared" ref="Q50:Q53" si="89">IF(N50="","",",")</f>
        <v>,</v>
      </c>
      <c r="R50" s="61">
        <f t="shared" si="28"/>
        <v>22</v>
      </c>
      <c r="S50" s="56" t="str">
        <f t="shared" ref="S50:S53" si="90">IF(N50="","",")")</f>
        <v>)</v>
      </c>
      <c r="T50" s="62" t="str">
        <f t="shared" ref="T50:T53" si="91">IF(U50="","","(")</f>
        <v/>
      </c>
      <c r="U50" s="63" t="str">
        <f t="shared" ref="U50:U53" si="92">IF(F50="","",F50)</f>
        <v/>
      </c>
      <c r="V50" s="64" t="str">
        <f t="shared" ref="V50:V53" si="93">IF(U50="","",",")</f>
        <v/>
      </c>
      <c r="W50" s="65" t="str">
        <f t="shared" ref="W50:W53" si="94">IF(G50="","",G50)</f>
        <v/>
      </c>
      <c r="X50" s="64" t="str">
        <f t="shared" ref="X50:X53" si="95">IF(U50="","",",")</f>
        <v/>
      </c>
      <c r="Y50" s="64" t="str">
        <f t="shared" ref="Y50:Y53" si="96">IF(U50="","",250)</f>
        <v/>
      </c>
      <c r="Z50" s="56" t="str">
        <f t="shared" ref="Z50:Z53" si="97">IF(U50="","",")")</f>
        <v/>
      </c>
      <c r="AA50" s="66" t="str">
        <f t="shared" ref="AA50:AA53" si="98">IF(AB50="","","(")</f>
        <v/>
      </c>
      <c r="AB50" s="57" t="str">
        <f t="shared" ref="AB50:AB53" si="99">IF(H50="","",H50)</f>
        <v/>
      </c>
      <c r="AC50" s="67" t="str">
        <f t="shared" ref="AC50:AC53" si="100">IF(AB50="","",",")</f>
        <v/>
      </c>
      <c r="AD50" s="59" t="str">
        <f t="shared" ref="AD50:AD53" si="101">IF(I50="","",I50)</f>
        <v/>
      </c>
      <c r="AE50" s="68" t="str">
        <f t="shared" ref="AE50:AE53" si="102">IF(AB50="","",",")</f>
        <v/>
      </c>
      <c r="AF50" s="61" t="str">
        <f t="shared" ref="AF50:AF53" si="103">IF(AB50="","",350)</f>
        <v/>
      </c>
      <c r="AG50" s="61" t="str">
        <f t="shared" ref="AG50:AG53" si="104">IF(AB50="","",")")</f>
        <v/>
      </c>
      <c r="AH50" s="69" t="str">
        <f t="shared" ref="AH50:AH53" si="105">IF(AI50="","","(")</f>
        <v/>
      </c>
      <c r="AI50" s="70" t="str">
        <f t="shared" ref="AI50:AI53" si="106">IF(J50="","",J50)</f>
        <v/>
      </c>
      <c r="AJ50" s="64" t="str">
        <f t="shared" ref="AJ50:AJ53" si="107">IF(AI50="","",",")</f>
        <v/>
      </c>
      <c r="AK50" s="64" t="str">
        <f t="shared" ref="AK50:AK53" si="108">IF(K50="","",K50)</f>
        <v/>
      </c>
      <c r="AL50" s="64" t="str">
        <f t="shared" ref="AL50:AL53" si="109">IF(AI50="","",",")</f>
        <v/>
      </c>
      <c r="AM50" s="64" t="str">
        <f t="shared" ref="AM50:AM53" si="110">IF(AI50="","",450)</f>
        <v/>
      </c>
      <c r="AN50" s="64" t="str">
        <f t="shared" ref="AN50:AN53" si="111">IF(AI50="","",")")</f>
        <v/>
      </c>
    </row>
    <row r="51" spans="1:40" ht="25.5" thickTop="1" thickBot="1" x14ac:dyDescent="0.4">
      <c r="C51" s="113" t="s">
        <v>1113</v>
      </c>
      <c r="D51" s="112" t="s">
        <v>1015</v>
      </c>
      <c r="E51" s="52" t="s">
        <v>1012</v>
      </c>
      <c r="F51" s="53"/>
      <c r="G51" s="53"/>
      <c r="H51" s="52"/>
      <c r="I51" s="52"/>
      <c r="J51" s="54"/>
      <c r="K51" s="54"/>
      <c r="L51" s="55" t="str">
        <f t="shared" si="29"/>
        <v xml:space="preserve">            { line: "enséñanos a seguir las huellas de Cristo,, (Sol,m,14)", sC: ""},</v>
      </c>
      <c r="M51" s="56" t="str">
        <f t="shared" si="85"/>
        <v>(</v>
      </c>
      <c r="N51" s="57" t="str">
        <f t="shared" si="86"/>
        <v>Sol</v>
      </c>
      <c r="O51" s="58" t="str">
        <f t="shared" si="87"/>
        <v>,</v>
      </c>
      <c r="P51" s="59" t="str">
        <f t="shared" si="88"/>
        <v>m</v>
      </c>
      <c r="Q51" s="60" t="str">
        <f t="shared" si="89"/>
        <v>,</v>
      </c>
      <c r="R51" s="61">
        <f t="shared" si="28"/>
        <v>14</v>
      </c>
      <c r="S51" s="56" t="str">
        <f t="shared" si="90"/>
        <v>)</v>
      </c>
      <c r="T51" s="62" t="str">
        <f t="shared" si="91"/>
        <v/>
      </c>
      <c r="U51" s="63" t="str">
        <f t="shared" si="92"/>
        <v/>
      </c>
      <c r="V51" s="64" t="str">
        <f t="shared" si="93"/>
        <v/>
      </c>
      <c r="W51" s="65" t="str">
        <f t="shared" si="94"/>
        <v/>
      </c>
      <c r="X51" s="64" t="str">
        <f t="shared" si="95"/>
        <v/>
      </c>
      <c r="Y51" s="64" t="str">
        <f t="shared" si="96"/>
        <v/>
      </c>
      <c r="Z51" s="56" t="str">
        <f t="shared" si="97"/>
        <v/>
      </c>
      <c r="AA51" s="66" t="str">
        <f t="shared" si="98"/>
        <v/>
      </c>
      <c r="AB51" s="57" t="str">
        <f t="shared" si="99"/>
        <v/>
      </c>
      <c r="AC51" s="67" t="str">
        <f t="shared" si="100"/>
        <v/>
      </c>
      <c r="AD51" s="59" t="str">
        <f t="shared" si="101"/>
        <v/>
      </c>
      <c r="AE51" s="68" t="str">
        <f t="shared" si="102"/>
        <v/>
      </c>
      <c r="AF51" s="61" t="str">
        <f t="shared" si="103"/>
        <v/>
      </c>
      <c r="AG51" s="61" t="str">
        <f t="shared" si="104"/>
        <v/>
      </c>
      <c r="AH51" s="69" t="str">
        <f t="shared" si="105"/>
        <v/>
      </c>
      <c r="AI51" s="70" t="str">
        <f t="shared" si="106"/>
        <v/>
      </c>
      <c r="AJ51" s="64" t="str">
        <f t="shared" si="107"/>
        <v/>
      </c>
      <c r="AK51" s="64" t="str">
        <f t="shared" si="108"/>
        <v/>
      </c>
      <c r="AL51" s="64" t="str">
        <f t="shared" si="109"/>
        <v/>
      </c>
      <c r="AM51" s="64" t="str">
        <f t="shared" si="110"/>
        <v/>
      </c>
      <c r="AN51" s="64" t="str">
        <f t="shared" si="111"/>
        <v/>
      </c>
    </row>
    <row r="52" spans="1:40" ht="25.5" thickTop="1" thickBot="1" x14ac:dyDescent="0.4">
      <c r="C52" s="113" t="s">
        <v>1114</v>
      </c>
      <c r="D52" s="112"/>
      <c r="E52" s="52"/>
      <c r="F52" s="53"/>
      <c r="G52" s="53"/>
      <c r="H52" s="52"/>
      <c r="I52" s="52"/>
      <c r="J52" s="54"/>
      <c r="K52" s="54"/>
      <c r="L52" s="55" t="str">
        <f t="shared" si="29"/>
        <v xml:space="preserve">            { line: "las huellas del Siervo,, ", sC: ""},</v>
      </c>
      <c r="M52" s="56" t="str">
        <f t="shared" si="85"/>
        <v/>
      </c>
      <c r="N52" s="57" t="str">
        <f t="shared" si="86"/>
        <v/>
      </c>
      <c r="O52" s="58" t="str">
        <f t="shared" si="87"/>
        <v/>
      </c>
      <c r="P52" s="59" t="str">
        <f t="shared" si="88"/>
        <v/>
      </c>
      <c r="Q52" s="60" t="str">
        <f t="shared" si="89"/>
        <v/>
      </c>
      <c r="R52" s="61" t="str">
        <f t="shared" si="28"/>
        <v/>
      </c>
      <c r="S52" s="56" t="str">
        <f t="shared" si="90"/>
        <v/>
      </c>
      <c r="T52" s="62" t="str">
        <f t="shared" si="91"/>
        <v/>
      </c>
      <c r="U52" s="63" t="str">
        <f t="shared" si="92"/>
        <v/>
      </c>
      <c r="V52" s="64" t="str">
        <f t="shared" si="93"/>
        <v/>
      </c>
      <c r="W52" s="65" t="str">
        <f t="shared" si="94"/>
        <v/>
      </c>
      <c r="X52" s="64" t="str">
        <f t="shared" si="95"/>
        <v/>
      </c>
      <c r="Y52" s="64" t="str">
        <f t="shared" si="96"/>
        <v/>
      </c>
      <c r="Z52" s="56" t="str">
        <f t="shared" si="97"/>
        <v/>
      </c>
      <c r="AA52" s="66" t="str">
        <f t="shared" si="98"/>
        <v/>
      </c>
      <c r="AB52" s="57" t="str">
        <f t="shared" si="99"/>
        <v/>
      </c>
      <c r="AC52" s="67" t="str">
        <f t="shared" si="100"/>
        <v/>
      </c>
      <c r="AD52" s="59" t="str">
        <f t="shared" si="101"/>
        <v/>
      </c>
      <c r="AE52" s="68" t="str">
        <f t="shared" si="102"/>
        <v/>
      </c>
      <c r="AF52" s="61" t="str">
        <f t="shared" si="103"/>
        <v/>
      </c>
      <c r="AG52" s="61" t="str">
        <f t="shared" si="104"/>
        <v/>
      </c>
      <c r="AH52" s="69" t="str">
        <f t="shared" si="105"/>
        <v/>
      </c>
      <c r="AI52" s="70" t="str">
        <f t="shared" si="106"/>
        <v/>
      </c>
      <c r="AJ52" s="64" t="str">
        <f t="shared" si="107"/>
        <v/>
      </c>
      <c r="AK52" s="64" t="str">
        <f t="shared" si="108"/>
        <v/>
      </c>
      <c r="AL52" s="64" t="str">
        <f t="shared" si="109"/>
        <v/>
      </c>
      <c r="AM52" s="64" t="str">
        <f t="shared" si="110"/>
        <v/>
      </c>
      <c r="AN52" s="64" t="str">
        <f t="shared" si="111"/>
        <v/>
      </c>
    </row>
    <row r="53" spans="1:40" ht="25.5" thickTop="1" thickBot="1" x14ac:dyDescent="0.4">
      <c r="C53" s="113" t="s">
        <v>1115</v>
      </c>
      <c r="D53" s="112"/>
      <c r="E53" s="52"/>
      <c r="F53" s="53"/>
      <c r="G53" s="53"/>
      <c r="H53" s="52"/>
      <c r="I53" s="52"/>
      <c r="J53" s="54"/>
      <c r="K53" s="54"/>
      <c r="L53" s="55" t="str">
        <f t="shared" si="29"/>
        <v xml:space="preserve">            { line: "del humilde Hijo,, ", sC: ""},</v>
      </c>
      <c r="M53" s="56" t="str">
        <f t="shared" si="85"/>
        <v/>
      </c>
      <c r="N53" s="57" t="str">
        <f t="shared" si="86"/>
        <v/>
      </c>
      <c r="O53" s="58" t="str">
        <f t="shared" si="87"/>
        <v/>
      </c>
      <c r="P53" s="59" t="str">
        <f t="shared" si="88"/>
        <v/>
      </c>
      <c r="Q53" s="60" t="str">
        <f t="shared" si="89"/>
        <v/>
      </c>
      <c r="R53" s="61" t="str">
        <f t="shared" si="28"/>
        <v/>
      </c>
      <c r="S53" s="56" t="str">
        <f t="shared" si="90"/>
        <v/>
      </c>
      <c r="T53" s="62" t="str">
        <f t="shared" si="91"/>
        <v/>
      </c>
      <c r="U53" s="63" t="str">
        <f t="shared" si="92"/>
        <v/>
      </c>
      <c r="V53" s="64" t="str">
        <f t="shared" si="93"/>
        <v/>
      </c>
      <c r="W53" s="65" t="str">
        <f t="shared" si="94"/>
        <v/>
      </c>
      <c r="X53" s="64" t="str">
        <f t="shared" si="95"/>
        <v/>
      </c>
      <c r="Y53" s="64" t="str">
        <f t="shared" si="96"/>
        <v/>
      </c>
      <c r="Z53" s="56" t="str">
        <f t="shared" si="97"/>
        <v/>
      </c>
      <c r="AA53" s="66" t="str">
        <f t="shared" si="98"/>
        <v/>
      </c>
      <c r="AB53" s="57" t="str">
        <f t="shared" si="99"/>
        <v/>
      </c>
      <c r="AC53" s="67" t="str">
        <f t="shared" si="100"/>
        <v/>
      </c>
      <c r="AD53" s="59" t="str">
        <f t="shared" si="101"/>
        <v/>
      </c>
      <c r="AE53" s="68" t="str">
        <f t="shared" si="102"/>
        <v/>
      </c>
      <c r="AF53" s="61" t="str">
        <f t="shared" si="103"/>
        <v/>
      </c>
      <c r="AG53" s="61" t="str">
        <f t="shared" si="104"/>
        <v/>
      </c>
      <c r="AH53" s="69" t="str">
        <f t="shared" si="105"/>
        <v/>
      </c>
      <c r="AI53" s="70" t="str">
        <f t="shared" si="106"/>
        <v/>
      </c>
      <c r="AJ53" s="64" t="str">
        <f t="shared" si="107"/>
        <v/>
      </c>
      <c r="AK53" s="64" t="str">
        <f t="shared" si="108"/>
        <v/>
      </c>
      <c r="AL53" s="64" t="str">
        <f t="shared" si="109"/>
        <v/>
      </c>
      <c r="AM53" s="64" t="str">
        <f t="shared" si="110"/>
        <v/>
      </c>
      <c r="AN53" s="64" t="str">
        <f t="shared" si="111"/>
        <v/>
      </c>
    </row>
    <row r="54" spans="1:40" ht="25.5" thickTop="1" thickBot="1" x14ac:dyDescent="0.4">
      <c r="C54" s="113" t="s">
        <v>1116</v>
      </c>
      <c r="D54" s="112"/>
      <c r="E54" s="52"/>
      <c r="F54" s="53"/>
      <c r="G54" s="53"/>
      <c r="H54" s="52"/>
      <c r="I54" s="52"/>
      <c r="J54" s="54"/>
      <c r="K54" s="54"/>
      <c r="L54" s="55" t="str">
        <f t="shared" si="0"/>
        <v xml:space="preserve">            { line: "de la humilde Madre,, ", sC: ""},</v>
      </c>
      <c r="M54" s="56" t="str">
        <f t="shared" si="1"/>
        <v/>
      </c>
      <c r="N54" s="57" t="str">
        <f t="shared" si="2"/>
        <v/>
      </c>
      <c r="O54" s="58" t="str">
        <f t="shared" si="3"/>
        <v/>
      </c>
      <c r="P54" s="59" t="str">
        <f t="shared" si="4"/>
        <v/>
      </c>
      <c r="Q54" s="60" t="str">
        <f t="shared" si="5"/>
        <v/>
      </c>
      <c r="R54" s="61" t="str">
        <f t="shared" si="28"/>
        <v/>
      </c>
      <c r="S54" s="56" t="str">
        <f t="shared" si="6"/>
        <v/>
      </c>
      <c r="T54" s="62" t="str">
        <f t="shared" si="7"/>
        <v/>
      </c>
      <c r="U54" s="63" t="str">
        <f t="shared" si="8"/>
        <v/>
      </c>
      <c r="V54" s="64" t="str">
        <f t="shared" si="9"/>
        <v/>
      </c>
      <c r="W54" s="65" t="str">
        <f t="shared" si="10"/>
        <v/>
      </c>
      <c r="X54" s="64" t="str">
        <f t="shared" si="11"/>
        <v/>
      </c>
      <c r="Y54" s="64" t="str">
        <f t="shared" si="12"/>
        <v/>
      </c>
      <c r="Z54" s="56" t="str">
        <f t="shared" si="13"/>
        <v/>
      </c>
      <c r="AA54" s="66" t="str">
        <f t="shared" si="14"/>
        <v/>
      </c>
      <c r="AB54" s="57" t="str">
        <f t="shared" si="15"/>
        <v/>
      </c>
      <c r="AC54" s="67" t="str">
        <f t="shared" si="16"/>
        <v/>
      </c>
      <c r="AD54" s="59" t="str">
        <f t="shared" si="17"/>
        <v/>
      </c>
      <c r="AE54" s="68" t="str">
        <f t="shared" si="18"/>
        <v/>
      </c>
      <c r="AF54" s="61" t="str">
        <f t="shared" si="19"/>
        <v/>
      </c>
      <c r="AG54" s="61" t="str">
        <f t="shared" si="20"/>
        <v/>
      </c>
      <c r="AH54" s="69" t="str">
        <f t="shared" si="21"/>
        <v/>
      </c>
      <c r="AI54" s="70" t="str">
        <f t="shared" si="22"/>
        <v/>
      </c>
      <c r="AJ54" s="64" t="str">
        <f t="shared" si="23"/>
        <v/>
      </c>
      <c r="AK54" s="64" t="str">
        <f t="shared" si="24"/>
        <v/>
      </c>
      <c r="AL54" s="64" t="str">
        <f t="shared" si="25"/>
        <v/>
      </c>
      <c r="AM54" s="64" t="str">
        <f t="shared" si="26"/>
        <v/>
      </c>
      <c r="AN54" s="64" t="str">
        <f t="shared" si="27"/>
        <v/>
      </c>
    </row>
    <row r="55" spans="1:40" ht="25.5" thickTop="1" thickBot="1" x14ac:dyDescent="0.4">
      <c r="C55" s="113" t="s">
        <v>1117</v>
      </c>
      <c r="D55" s="112" t="s">
        <v>1013</v>
      </c>
      <c r="E55" s="52"/>
      <c r="F55" s="53"/>
      <c r="G55" s="53"/>
      <c r="H55" s="52"/>
      <c r="I55" s="52"/>
      <c r="J55" s="54"/>
      <c r="K55" s="54"/>
      <c r="L55" s="55" t="str">
        <f>IF(C55="","",_xlfn.CONCAT("            { line: ","""",C55,", ",M55:AN55,""", sC: ","""",B55,"""},"))</f>
        <v xml:space="preserve">            { line: "de la siempre Virgen María., (La,,20)", sC: ""},</v>
      </c>
      <c r="M55" s="56" t="str">
        <f t="shared" si="1"/>
        <v>(</v>
      </c>
      <c r="N55" s="57" t="str">
        <f t="shared" si="2"/>
        <v>La</v>
      </c>
      <c r="O55" s="58" t="str">
        <f t="shared" si="3"/>
        <v>,</v>
      </c>
      <c r="P55" s="59" t="str">
        <f t="shared" si="4"/>
        <v/>
      </c>
      <c r="Q55" s="60" t="str">
        <f t="shared" si="5"/>
        <v>,</v>
      </c>
      <c r="R55" s="61">
        <f t="shared" si="28"/>
        <v>20</v>
      </c>
      <c r="S55" s="56" t="str">
        <f t="shared" si="6"/>
        <v>)</v>
      </c>
      <c r="T55" s="62" t="str">
        <f t="shared" si="7"/>
        <v/>
      </c>
      <c r="U55" s="63" t="str">
        <f t="shared" si="8"/>
        <v/>
      </c>
      <c r="V55" s="64" t="str">
        <f t="shared" si="9"/>
        <v/>
      </c>
      <c r="W55" s="65" t="str">
        <f t="shared" si="10"/>
        <v/>
      </c>
      <c r="X55" s="64" t="str">
        <f t="shared" si="11"/>
        <v/>
      </c>
      <c r="Y55" s="64" t="str">
        <f t="shared" si="12"/>
        <v/>
      </c>
      <c r="Z55" s="56" t="str">
        <f t="shared" si="13"/>
        <v/>
      </c>
      <c r="AA55" s="66" t="str">
        <f t="shared" si="14"/>
        <v/>
      </c>
      <c r="AB55" s="57" t="str">
        <f t="shared" si="15"/>
        <v/>
      </c>
      <c r="AC55" s="67" t="str">
        <f t="shared" si="16"/>
        <v/>
      </c>
      <c r="AD55" s="59" t="str">
        <f t="shared" si="17"/>
        <v/>
      </c>
      <c r="AE55" s="68" t="str">
        <f t="shared" si="18"/>
        <v/>
      </c>
      <c r="AF55" s="61" t="str">
        <f t="shared" si="19"/>
        <v/>
      </c>
      <c r="AG55" s="61" t="str">
        <f t="shared" si="20"/>
        <v/>
      </c>
      <c r="AH55" s="69" t="str">
        <f t="shared" si="21"/>
        <v/>
      </c>
      <c r="AI55" s="70" t="str">
        <f t="shared" si="22"/>
        <v/>
      </c>
      <c r="AJ55" s="64" t="str">
        <f t="shared" si="23"/>
        <v/>
      </c>
      <c r="AK55" s="64" t="str">
        <f t="shared" si="24"/>
        <v/>
      </c>
      <c r="AL55" s="64" t="str">
        <f t="shared" si="25"/>
        <v/>
      </c>
      <c r="AM55" s="64" t="str">
        <f t="shared" si="26"/>
        <v/>
      </c>
      <c r="AN55" s="64" t="str">
        <f t="shared" si="27"/>
        <v/>
      </c>
    </row>
    <row r="56" spans="1:40" ht="27.75" thickTop="1" thickBot="1" x14ac:dyDescent="0.4">
      <c r="A56" s="73"/>
      <c r="B56" s="73"/>
      <c r="C56" s="73"/>
      <c r="D56" s="74"/>
      <c r="E56" s="74"/>
      <c r="F56" s="74"/>
      <c r="G56" s="74"/>
      <c r="H56" s="74"/>
      <c r="I56" s="74"/>
      <c r="J56" s="74"/>
      <c r="K56" s="74"/>
      <c r="L56" s="75" t="s">
        <v>993</v>
      </c>
      <c r="M56" s="56"/>
      <c r="N56" s="57"/>
      <c r="O56" s="58"/>
      <c r="P56" s="59"/>
      <c r="Q56" s="60"/>
      <c r="R56" s="61" t="str">
        <f t="shared" ref="R56:R63" si="112">IF(N56="Do",10,IF(N56="Re",22,IF(N56="Mi",20,IF(N56="Fa",20,IF(N56="Sol",14,IF(N56="La",20,IF(N56="Si",20,IF(N56="Do#",14,IF(N56="Fa#",15,IF(N56="Sol#",20,""))))))))))</f>
        <v/>
      </c>
      <c r="S56" s="56"/>
      <c r="T56" s="62"/>
      <c r="U56" s="63"/>
      <c r="V56" s="64"/>
      <c r="W56" s="65"/>
      <c r="X56" s="64"/>
      <c r="Y56" s="64"/>
      <c r="Z56" s="56"/>
      <c r="AA56" s="66"/>
      <c r="AB56" s="57"/>
      <c r="AC56" s="67"/>
      <c r="AD56" s="59"/>
      <c r="AE56" s="68"/>
      <c r="AF56" s="61"/>
      <c r="AG56" s="61"/>
      <c r="AH56" s="69"/>
      <c r="AI56" s="70"/>
      <c r="AJ56" s="64"/>
      <c r="AK56" s="64"/>
      <c r="AL56" s="64"/>
      <c r="AM56" s="64"/>
      <c r="AN56" s="64"/>
    </row>
    <row r="57" spans="1:40" ht="25.5" thickTop="1" thickBot="1" x14ac:dyDescent="0.4">
      <c r="C57" s="79" t="s">
        <v>995</v>
      </c>
      <c r="D57" s="80"/>
      <c r="E57" s="80"/>
      <c r="F57" s="80"/>
      <c r="G57" s="80"/>
      <c r="H57" s="80"/>
      <c r="I57" s="80"/>
      <c r="J57" s="80"/>
      <c r="K57" s="80"/>
      <c r="L57" s="81" t="s">
        <v>996</v>
      </c>
      <c r="M57" s="56" t="str">
        <f t="shared" ref="M57:M63" si="113">IF(N57="","","(")</f>
        <v/>
      </c>
      <c r="N57" s="57" t="str">
        <f t="shared" ref="N57:N63" si="114">IF(D57="","",D57)</f>
        <v/>
      </c>
      <c r="O57" s="58" t="str">
        <f t="shared" ref="O57:O63" si="115">IF(N57="","",",")</f>
        <v/>
      </c>
      <c r="P57" s="59" t="str">
        <f t="shared" ref="P57:P63" si="116">IF(E57="","",E57)</f>
        <v/>
      </c>
      <c r="Q57" s="60" t="str">
        <f t="shared" ref="Q57:Q63" si="117">IF(N57="","",",")</f>
        <v/>
      </c>
      <c r="R57" s="61" t="str">
        <f t="shared" si="112"/>
        <v/>
      </c>
      <c r="S57" s="56" t="str">
        <f t="shared" ref="S57:S63" si="118">IF(N57="","",")")</f>
        <v/>
      </c>
      <c r="T57" s="62" t="str">
        <f t="shared" ref="T57:T63" si="119">IF(U57="","","(")</f>
        <v/>
      </c>
      <c r="U57" s="63" t="str">
        <f t="shared" ref="U57:U63" si="120">IF(F57="","",F57)</f>
        <v/>
      </c>
      <c r="V57" s="64" t="str">
        <f t="shared" ref="V57:V63" si="121">IF(U57="","",",")</f>
        <v/>
      </c>
      <c r="W57" s="65" t="str">
        <f t="shared" ref="W57:W63" si="122">IF(G57="","",G57)</f>
        <v/>
      </c>
      <c r="X57" s="64" t="str">
        <f t="shared" ref="X57:X63" si="123">IF(U57="","",",")</f>
        <v/>
      </c>
      <c r="Y57" s="64" t="str">
        <f t="shared" ref="Y57:Y63" si="124">IF(U57="","",250)</f>
        <v/>
      </c>
      <c r="Z57" s="56" t="str">
        <f t="shared" ref="Z57:Z63" si="125">IF(U57="","",")")</f>
        <v/>
      </c>
      <c r="AA57" s="66" t="str">
        <f t="shared" ref="AA57:AA63" si="126">IF(AB57="","","(")</f>
        <v/>
      </c>
      <c r="AB57" s="57" t="str">
        <f t="shared" ref="AB57:AB63" si="127">IF(H57="","",H57)</f>
        <v/>
      </c>
      <c r="AC57" s="67" t="str">
        <f t="shared" ref="AC57:AC63" si="128">IF(AB57="","",",")</f>
        <v/>
      </c>
      <c r="AD57" s="59" t="str">
        <f t="shared" ref="AD57:AD63" si="129">IF(I57="","",I57)</f>
        <v/>
      </c>
      <c r="AE57" s="68" t="str">
        <f t="shared" ref="AE57:AE63" si="130">IF(AB57="","",",")</f>
        <v/>
      </c>
      <c r="AF57" s="61" t="str">
        <f t="shared" ref="AF57:AF63" si="131">IF(AB57="","",350)</f>
        <v/>
      </c>
      <c r="AG57" s="61" t="str">
        <f t="shared" ref="AG57:AG63" si="132">IF(AB57="","",")")</f>
        <v/>
      </c>
      <c r="AH57" s="69" t="str">
        <f t="shared" ref="AH57:AH63" si="133">IF(AI57="","","(")</f>
        <v/>
      </c>
      <c r="AI57" s="70" t="str">
        <f t="shared" ref="AI57:AI63" si="134">IF(J57="","",J57)</f>
        <v/>
      </c>
      <c r="AJ57" s="64" t="str">
        <f t="shared" ref="AJ57:AJ63" si="135">IF(AI57="","",",")</f>
        <v/>
      </c>
      <c r="AK57" s="64" t="str">
        <f t="shared" ref="AK57:AK63" si="136">IF(K57="","",K57)</f>
        <v/>
      </c>
      <c r="AL57" s="64" t="str">
        <f t="shared" ref="AL57:AL63" si="137">IF(AI57="","",",")</f>
        <v/>
      </c>
      <c r="AM57" s="64" t="str">
        <f t="shared" ref="AM57:AM63" si="138">IF(AI57="","",450)</f>
        <v/>
      </c>
      <c r="AN57" s="64" t="str">
        <f t="shared" ref="AN57:AN63" si="139">IF(AI57="","",")")</f>
        <v/>
      </c>
    </row>
    <row r="58" spans="1:40" ht="25.5" thickTop="1" thickBot="1" x14ac:dyDescent="0.4">
      <c r="B58" t="s">
        <v>997</v>
      </c>
      <c r="C58" s="82" t="s">
        <v>1102</v>
      </c>
      <c r="D58" s="83" t="s">
        <v>1013</v>
      </c>
      <c r="E58" s="83"/>
      <c r="F58" s="83"/>
      <c r="G58" s="83"/>
      <c r="H58" s="83"/>
      <c r="I58" s="83"/>
      <c r="J58" s="83"/>
      <c r="K58" s="83"/>
      <c r="L58" s="84" t="str">
        <f>IF(C58="","",_xlfn.CONCAT("       triggerLine: ","""",C58,", ",M58:AN58,""", sC: ","""",B58,""", lines: ["))</f>
        <v xml:space="preserve">       triggerLine: "MARÍA DE JASNA GÓRA, (La,,20)", sC: "ta as", lines: [</v>
      </c>
      <c r="M58" s="56" t="str">
        <f t="shared" si="113"/>
        <v>(</v>
      </c>
      <c r="N58" s="57" t="str">
        <f t="shared" si="114"/>
        <v>La</v>
      </c>
      <c r="O58" s="58" t="str">
        <f t="shared" si="115"/>
        <v>,</v>
      </c>
      <c r="P58" s="59" t="str">
        <f t="shared" si="116"/>
        <v/>
      </c>
      <c r="Q58" s="60" t="str">
        <f t="shared" si="117"/>
        <v>,</v>
      </c>
      <c r="R58" s="61">
        <f t="shared" si="112"/>
        <v>20</v>
      </c>
      <c r="S58" s="56" t="str">
        <f t="shared" si="118"/>
        <v>)</v>
      </c>
      <c r="T58" s="62" t="str">
        <f t="shared" si="119"/>
        <v/>
      </c>
      <c r="U58" s="63" t="str">
        <f t="shared" si="120"/>
        <v/>
      </c>
      <c r="V58" s="64" t="str">
        <f t="shared" si="121"/>
        <v/>
      </c>
      <c r="W58" s="65" t="str">
        <f t="shared" si="122"/>
        <v/>
      </c>
      <c r="X58" s="64" t="str">
        <f t="shared" si="123"/>
        <v/>
      </c>
      <c r="Y58" s="64" t="str">
        <f t="shared" si="124"/>
        <v/>
      </c>
      <c r="Z58" s="56" t="str">
        <f t="shared" si="125"/>
        <v/>
      </c>
      <c r="AA58" s="66" t="str">
        <f t="shared" si="126"/>
        <v/>
      </c>
      <c r="AB58" s="57" t="str">
        <f t="shared" si="127"/>
        <v/>
      </c>
      <c r="AC58" s="67" t="str">
        <f t="shared" si="128"/>
        <v/>
      </c>
      <c r="AD58" s="59" t="str">
        <f t="shared" si="129"/>
        <v/>
      </c>
      <c r="AE58" s="68" t="str">
        <f t="shared" si="130"/>
        <v/>
      </c>
      <c r="AF58" s="61" t="str">
        <f t="shared" si="131"/>
        <v/>
      </c>
      <c r="AG58" s="61" t="str">
        <f t="shared" si="132"/>
        <v/>
      </c>
      <c r="AH58" s="69" t="str">
        <f t="shared" si="133"/>
        <v/>
      </c>
      <c r="AI58" s="70" t="str">
        <f t="shared" si="134"/>
        <v/>
      </c>
      <c r="AJ58" s="64" t="str">
        <f t="shared" si="135"/>
        <v/>
      </c>
      <c r="AK58" s="64" t="str">
        <f t="shared" si="136"/>
        <v/>
      </c>
      <c r="AL58" s="64" t="str">
        <f t="shared" si="137"/>
        <v/>
      </c>
      <c r="AM58" s="64" t="str">
        <f t="shared" si="138"/>
        <v/>
      </c>
      <c r="AN58" s="64" t="str">
        <f t="shared" si="139"/>
        <v/>
      </c>
    </row>
    <row r="59" spans="1:40" ht="25.5" thickTop="1" thickBot="1" x14ac:dyDescent="0.4">
      <c r="B59" t="s">
        <v>999</v>
      </c>
      <c r="C59" s="85" t="s">
        <v>1103</v>
      </c>
      <c r="D59" s="86"/>
      <c r="E59" s="86"/>
      <c r="F59" s="86"/>
      <c r="G59" s="86"/>
      <c r="H59" s="87"/>
      <c r="I59" s="87"/>
      <c r="J59" s="87"/>
      <c r="K59" s="87"/>
      <c r="L59" s="88" t="str">
        <f>IF(C59="","",_xlfn.CONCAT("            { line: ","""",C59,", ",M59:AN59,""", sC: ","""",B59,"""},"))</f>
        <v xml:space="preserve">            { line: "MARIA, SANCTA MARIA, ", sC: "as"},</v>
      </c>
      <c r="M59" s="56" t="str">
        <f t="shared" si="113"/>
        <v/>
      </c>
      <c r="N59" s="57" t="str">
        <f t="shared" si="114"/>
        <v/>
      </c>
      <c r="O59" s="58" t="str">
        <f t="shared" si="115"/>
        <v/>
      </c>
      <c r="P59" s="59" t="str">
        <f t="shared" si="116"/>
        <v/>
      </c>
      <c r="Q59" s="60" t="str">
        <f t="shared" si="117"/>
        <v/>
      </c>
      <c r="R59" s="61" t="str">
        <f t="shared" si="112"/>
        <v/>
      </c>
      <c r="S59" s="56" t="str">
        <f t="shared" si="118"/>
        <v/>
      </c>
      <c r="T59" s="62" t="str">
        <f t="shared" si="119"/>
        <v/>
      </c>
      <c r="U59" s="63" t="str">
        <f t="shared" si="120"/>
        <v/>
      </c>
      <c r="V59" s="64" t="str">
        <f t="shared" si="121"/>
        <v/>
      </c>
      <c r="W59" s="65" t="str">
        <f t="shared" si="122"/>
        <v/>
      </c>
      <c r="X59" s="64" t="str">
        <f t="shared" si="123"/>
        <v/>
      </c>
      <c r="Y59" s="64" t="str">
        <f t="shared" si="124"/>
        <v/>
      </c>
      <c r="Z59" s="56" t="str">
        <f t="shared" si="125"/>
        <v/>
      </c>
      <c r="AA59" s="66" t="str">
        <f t="shared" si="126"/>
        <v/>
      </c>
      <c r="AB59" s="57" t="str">
        <f t="shared" si="127"/>
        <v/>
      </c>
      <c r="AC59" s="67" t="str">
        <f t="shared" si="128"/>
        <v/>
      </c>
      <c r="AD59" s="59" t="str">
        <f t="shared" si="129"/>
        <v/>
      </c>
      <c r="AE59" s="68" t="str">
        <f t="shared" si="130"/>
        <v/>
      </c>
      <c r="AF59" s="61" t="str">
        <f t="shared" si="131"/>
        <v/>
      </c>
      <c r="AG59" s="61" t="str">
        <f t="shared" si="132"/>
        <v/>
      </c>
      <c r="AH59" s="69" t="str">
        <f t="shared" si="133"/>
        <v/>
      </c>
      <c r="AI59" s="70" t="str">
        <f t="shared" si="134"/>
        <v/>
      </c>
      <c r="AJ59" s="64" t="str">
        <f t="shared" si="135"/>
        <v/>
      </c>
      <c r="AK59" s="64" t="str">
        <f t="shared" si="136"/>
        <v/>
      </c>
      <c r="AL59" s="64" t="str">
        <f t="shared" si="137"/>
        <v/>
      </c>
      <c r="AM59" s="64" t="str">
        <f t="shared" si="138"/>
        <v/>
      </c>
      <c r="AN59" s="64" t="str">
        <f t="shared" si="139"/>
        <v/>
      </c>
    </row>
    <row r="60" spans="1:40" ht="25.5" thickTop="1" thickBot="1" x14ac:dyDescent="0.4">
      <c r="B60" t="s">
        <v>999</v>
      </c>
      <c r="C60" s="85" t="s">
        <v>1104</v>
      </c>
      <c r="D60" s="89"/>
      <c r="E60" s="89"/>
      <c r="F60" s="89"/>
      <c r="G60" s="89"/>
      <c r="H60" s="90"/>
      <c r="I60" s="90"/>
      <c r="J60" s="90"/>
      <c r="K60" s="90"/>
      <c r="L60" s="88" t="str">
        <f>IF(C60="","",_xlfn.CONCAT("            { line: ","""",C60,", ",M60:AN60,""", sC: ","""",B60,"""},"))</f>
        <v xml:space="preserve">            { line: "MATER ABSCONDITA,, ", sC: "as"},</v>
      </c>
      <c r="M60" s="56" t="str">
        <f t="shared" si="113"/>
        <v/>
      </c>
      <c r="N60" s="57" t="str">
        <f t="shared" si="114"/>
        <v/>
      </c>
      <c r="O60" s="58" t="str">
        <f t="shared" si="115"/>
        <v/>
      </c>
      <c r="P60" s="59" t="str">
        <f t="shared" si="116"/>
        <v/>
      </c>
      <c r="Q60" s="60" t="str">
        <f t="shared" si="117"/>
        <v/>
      </c>
      <c r="R60" s="61" t="str">
        <f t="shared" si="112"/>
        <v/>
      </c>
      <c r="S60" s="56" t="str">
        <f t="shared" si="118"/>
        <v/>
      </c>
      <c r="T60" s="62" t="str">
        <f t="shared" si="119"/>
        <v/>
      </c>
      <c r="U60" s="63" t="str">
        <f t="shared" si="120"/>
        <v/>
      </c>
      <c r="V60" s="64" t="str">
        <f t="shared" si="121"/>
        <v/>
      </c>
      <c r="W60" s="65" t="str">
        <f t="shared" si="122"/>
        <v/>
      </c>
      <c r="X60" s="64" t="str">
        <f t="shared" si="123"/>
        <v/>
      </c>
      <c r="Y60" s="64" t="str">
        <f t="shared" si="124"/>
        <v/>
      </c>
      <c r="Z60" s="56" t="str">
        <f t="shared" si="125"/>
        <v/>
      </c>
      <c r="AA60" s="66" t="str">
        <f t="shared" si="126"/>
        <v/>
      </c>
      <c r="AB60" s="57" t="str">
        <f t="shared" si="127"/>
        <v/>
      </c>
      <c r="AC60" s="67" t="str">
        <f t="shared" si="128"/>
        <v/>
      </c>
      <c r="AD60" s="59" t="str">
        <f t="shared" si="129"/>
        <v/>
      </c>
      <c r="AE60" s="68" t="str">
        <f t="shared" si="130"/>
        <v/>
      </c>
      <c r="AF60" s="61" t="str">
        <f t="shared" si="131"/>
        <v/>
      </c>
      <c r="AG60" s="61" t="str">
        <f t="shared" si="132"/>
        <v/>
      </c>
      <c r="AH60" s="69" t="str">
        <f t="shared" si="133"/>
        <v/>
      </c>
      <c r="AI60" s="70" t="str">
        <f t="shared" si="134"/>
        <v/>
      </c>
      <c r="AJ60" s="64" t="str">
        <f t="shared" si="135"/>
        <v/>
      </c>
      <c r="AK60" s="64" t="str">
        <f t="shared" si="136"/>
        <v/>
      </c>
      <c r="AL60" s="64" t="str">
        <f t="shared" si="137"/>
        <v/>
      </c>
      <c r="AM60" s="64" t="str">
        <f t="shared" si="138"/>
        <v/>
      </c>
      <c r="AN60" s="64" t="str">
        <f t="shared" si="139"/>
        <v/>
      </c>
    </row>
    <row r="61" spans="1:40" ht="25.5" thickTop="1" thickBot="1" x14ac:dyDescent="0.4">
      <c r="B61" t="s">
        <v>999</v>
      </c>
      <c r="C61" s="85" t="s">
        <v>1105</v>
      </c>
      <c r="D61" s="86" t="s">
        <v>1015</v>
      </c>
      <c r="E61" s="86" t="s">
        <v>1012</v>
      </c>
      <c r="F61" s="86"/>
      <c r="G61" s="86"/>
      <c r="H61" s="87"/>
      <c r="I61" s="87"/>
      <c r="J61" s="87"/>
      <c r="K61" s="87"/>
      <c r="L61" s="88" t="str">
        <f>IF(C61="","",_xlfn.CONCAT("            { line: ","""",C61,", ",M61:AN61,""", sC: ","""",B61,"""},"))</f>
        <v xml:space="preserve">            { line: "AT SEMPER SOLICITA;, (Sol,m,14)", sC: "as"},</v>
      </c>
      <c r="M61" s="56" t="str">
        <f t="shared" si="113"/>
        <v>(</v>
      </c>
      <c r="N61" s="57" t="str">
        <f t="shared" si="114"/>
        <v>Sol</v>
      </c>
      <c r="O61" s="58" t="str">
        <f t="shared" si="115"/>
        <v>,</v>
      </c>
      <c r="P61" s="59" t="str">
        <f t="shared" si="116"/>
        <v>m</v>
      </c>
      <c r="Q61" s="60" t="str">
        <f t="shared" si="117"/>
        <v>,</v>
      </c>
      <c r="R61" s="61">
        <f t="shared" si="112"/>
        <v>14</v>
      </c>
      <c r="S61" s="56" t="str">
        <f t="shared" si="118"/>
        <v>)</v>
      </c>
      <c r="T61" s="62" t="str">
        <f t="shared" si="119"/>
        <v/>
      </c>
      <c r="U61" s="63" t="str">
        <f t="shared" si="120"/>
        <v/>
      </c>
      <c r="V61" s="64" t="str">
        <f t="shared" si="121"/>
        <v/>
      </c>
      <c r="W61" s="65" t="str">
        <f t="shared" si="122"/>
        <v/>
      </c>
      <c r="X61" s="64" t="str">
        <f t="shared" si="123"/>
        <v/>
      </c>
      <c r="Y61" s="64" t="str">
        <f t="shared" si="124"/>
        <v/>
      </c>
      <c r="Z61" s="56" t="str">
        <f t="shared" si="125"/>
        <v/>
      </c>
      <c r="AA61" s="66" t="str">
        <f t="shared" si="126"/>
        <v/>
      </c>
      <c r="AB61" s="57" t="str">
        <f t="shared" si="127"/>
        <v/>
      </c>
      <c r="AC61" s="67" t="str">
        <f t="shared" si="128"/>
        <v/>
      </c>
      <c r="AD61" s="59" t="str">
        <f t="shared" si="129"/>
        <v/>
      </c>
      <c r="AE61" s="68" t="str">
        <f t="shared" si="130"/>
        <v/>
      </c>
      <c r="AF61" s="61" t="str">
        <f t="shared" si="131"/>
        <v/>
      </c>
      <c r="AG61" s="61" t="str">
        <f t="shared" si="132"/>
        <v/>
      </c>
      <c r="AH61" s="69" t="str">
        <f t="shared" si="133"/>
        <v/>
      </c>
      <c r="AI61" s="70" t="str">
        <f t="shared" si="134"/>
        <v/>
      </c>
      <c r="AJ61" s="64" t="str">
        <f t="shared" si="135"/>
        <v/>
      </c>
      <c r="AK61" s="64" t="str">
        <f t="shared" si="136"/>
        <v/>
      </c>
      <c r="AL61" s="64" t="str">
        <f t="shared" si="137"/>
        <v/>
      </c>
      <c r="AM61" s="64" t="str">
        <f t="shared" si="138"/>
        <v/>
      </c>
      <c r="AN61" s="64" t="str">
        <f t="shared" si="139"/>
        <v/>
      </c>
    </row>
    <row r="62" spans="1:40" ht="25.5" thickTop="1" thickBot="1" x14ac:dyDescent="0.4">
      <c r="B62" t="s">
        <v>999</v>
      </c>
      <c r="C62" s="85" t="s">
        <v>1106</v>
      </c>
      <c r="D62" s="89"/>
      <c r="E62" s="89"/>
      <c r="F62" s="89"/>
      <c r="G62" s="89"/>
      <c r="H62" s="90"/>
      <c r="I62" s="90"/>
      <c r="J62" s="90"/>
      <c r="K62" s="90"/>
      <c r="L62" s="88" t="str">
        <f>IF(C62="","",_xlfn.CONCAT("            { line: ","""",C62,", ",M62:AN62,""", sC: ","""",B62,"""},"))</f>
        <v xml:space="preserve">            { line: "TU, REDEMPTORIS MATER,, ", sC: "as"},</v>
      </c>
      <c r="M62" s="56" t="str">
        <f t="shared" si="113"/>
        <v/>
      </c>
      <c r="N62" s="57" t="str">
        <f t="shared" si="114"/>
        <v/>
      </c>
      <c r="O62" s="58" t="str">
        <f t="shared" si="115"/>
        <v/>
      </c>
      <c r="P62" s="59" t="str">
        <f t="shared" si="116"/>
        <v/>
      </c>
      <c r="Q62" s="60" t="str">
        <f t="shared" si="117"/>
        <v/>
      </c>
      <c r="R62" s="61" t="str">
        <f t="shared" si="112"/>
        <v/>
      </c>
      <c r="S62" s="56" t="str">
        <f t="shared" si="118"/>
        <v/>
      </c>
      <c r="T62" s="62" t="str">
        <f t="shared" si="119"/>
        <v/>
      </c>
      <c r="U62" s="63" t="str">
        <f t="shared" si="120"/>
        <v/>
      </c>
      <c r="V62" s="64" t="str">
        <f t="shared" si="121"/>
        <v/>
      </c>
      <c r="W62" s="65" t="str">
        <f t="shared" si="122"/>
        <v/>
      </c>
      <c r="X62" s="64" t="str">
        <f t="shared" si="123"/>
        <v/>
      </c>
      <c r="Y62" s="64" t="str">
        <f t="shared" si="124"/>
        <v/>
      </c>
      <c r="Z62" s="56" t="str">
        <f t="shared" si="125"/>
        <v/>
      </c>
      <c r="AA62" s="66" t="str">
        <f t="shared" si="126"/>
        <v/>
      </c>
      <c r="AB62" s="57" t="str">
        <f t="shared" si="127"/>
        <v/>
      </c>
      <c r="AC62" s="67" t="str">
        <f t="shared" si="128"/>
        <v/>
      </c>
      <c r="AD62" s="59" t="str">
        <f t="shared" si="129"/>
        <v/>
      </c>
      <c r="AE62" s="68" t="str">
        <f t="shared" si="130"/>
        <v/>
      </c>
      <c r="AF62" s="61" t="str">
        <f t="shared" si="131"/>
        <v/>
      </c>
      <c r="AG62" s="61" t="str">
        <f t="shared" si="132"/>
        <v/>
      </c>
      <c r="AH62" s="69" t="str">
        <f t="shared" si="133"/>
        <v/>
      </c>
      <c r="AI62" s="70" t="str">
        <f t="shared" si="134"/>
        <v/>
      </c>
      <c r="AJ62" s="64" t="str">
        <f t="shared" si="135"/>
        <v/>
      </c>
      <c r="AK62" s="64" t="str">
        <f t="shared" si="136"/>
        <v/>
      </c>
      <c r="AL62" s="64" t="str">
        <f t="shared" si="137"/>
        <v/>
      </c>
      <c r="AM62" s="64" t="str">
        <f t="shared" si="138"/>
        <v/>
      </c>
      <c r="AN62" s="64" t="str">
        <f t="shared" si="139"/>
        <v/>
      </c>
    </row>
    <row r="63" spans="1:40" ht="25.5" thickTop="1" thickBot="1" x14ac:dyDescent="0.4">
      <c r="B63" t="s">
        <v>999</v>
      </c>
      <c r="C63" s="93" t="s">
        <v>1107</v>
      </c>
      <c r="D63" s="83" t="s">
        <v>1013</v>
      </c>
      <c r="E63" s="83"/>
      <c r="F63" s="83"/>
      <c r="G63" s="83"/>
      <c r="H63" s="83"/>
      <c r="I63" s="83"/>
      <c r="J63" s="83"/>
      <c r="K63" s="83"/>
      <c r="L63" s="94" t="str">
        <f>IF(C63="","",_xlfn.CONCAT("            { line: ","""",C63,", ",M63:AN63,""", sC: ","""",B63,"""},  ]},"))</f>
        <v xml:space="preserve">            { line: "ORA PRO NOBIS., (La,,20)", sC: "as"},  ]},</v>
      </c>
      <c r="M63" s="56" t="str">
        <f t="shared" si="113"/>
        <v>(</v>
      </c>
      <c r="N63" s="57" t="str">
        <f t="shared" si="114"/>
        <v>La</v>
      </c>
      <c r="O63" s="58" t="str">
        <f t="shared" si="115"/>
        <v>,</v>
      </c>
      <c r="P63" s="59" t="str">
        <f t="shared" si="116"/>
        <v/>
      </c>
      <c r="Q63" s="60" t="str">
        <f t="shared" si="117"/>
        <v>,</v>
      </c>
      <c r="R63" s="61">
        <f t="shared" si="112"/>
        <v>20</v>
      </c>
      <c r="S63" s="56" t="str">
        <f t="shared" si="118"/>
        <v>)</v>
      </c>
      <c r="T63" s="62" t="str">
        <f t="shared" si="119"/>
        <v/>
      </c>
      <c r="U63" s="63" t="str">
        <f t="shared" si="120"/>
        <v/>
      </c>
      <c r="V63" s="64" t="str">
        <f t="shared" si="121"/>
        <v/>
      </c>
      <c r="W63" s="65" t="str">
        <f t="shared" si="122"/>
        <v/>
      </c>
      <c r="X63" s="64" t="str">
        <f t="shared" si="123"/>
        <v/>
      </c>
      <c r="Y63" s="64" t="str">
        <f t="shared" si="124"/>
        <v/>
      </c>
      <c r="Z63" s="56" t="str">
        <f t="shared" si="125"/>
        <v/>
      </c>
      <c r="AA63" s="66" t="str">
        <f t="shared" si="126"/>
        <v/>
      </c>
      <c r="AB63" s="57" t="str">
        <f t="shared" si="127"/>
        <v/>
      </c>
      <c r="AC63" s="67" t="str">
        <f t="shared" si="128"/>
        <v/>
      </c>
      <c r="AD63" s="59" t="str">
        <f t="shared" si="129"/>
        <v/>
      </c>
      <c r="AE63" s="68" t="str">
        <f t="shared" si="130"/>
        <v/>
      </c>
      <c r="AF63" s="61" t="str">
        <f t="shared" si="131"/>
        <v/>
      </c>
      <c r="AG63" s="61" t="str">
        <f t="shared" si="132"/>
        <v/>
      </c>
      <c r="AH63" s="69" t="str">
        <f t="shared" si="133"/>
        <v/>
      </c>
      <c r="AI63" s="70" t="str">
        <f t="shared" si="134"/>
        <v/>
      </c>
      <c r="AJ63" s="64" t="str">
        <f t="shared" si="135"/>
        <v/>
      </c>
      <c r="AK63" s="64" t="str">
        <f t="shared" si="136"/>
        <v/>
      </c>
      <c r="AL63" s="64" t="str">
        <f t="shared" si="137"/>
        <v/>
      </c>
      <c r="AM63" s="64" t="str">
        <f t="shared" si="138"/>
        <v/>
      </c>
      <c r="AN63" s="64" t="str">
        <f t="shared" si="139"/>
        <v/>
      </c>
    </row>
    <row r="64" spans="1:40" ht="36.75" thickTop="1" thickBot="1" x14ac:dyDescent="0.4">
      <c r="A64" s="76"/>
      <c r="B64" s="76"/>
      <c r="C64" s="76" t="s">
        <v>1050</v>
      </c>
      <c r="D64" s="77"/>
      <c r="E64" s="77"/>
      <c r="F64" s="77"/>
      <c r="G64" s="77"/>
      <c r="H64" s="77"/>
      <c r="I64" s="77"/>
      <c r="J64" s="77"/>
      <c r="K64" s="77"/>
      <c r="L64" s="50" t="s">
        <v>994</v>
      </c>
      <c r="M64" s="104"/>
      <c r="N64" s="57"/>
      <c r="O64" s="105"/>
      <c r="P64" s="59"/>
      <c r="Q64" s="106"/>
      <c r="R64" s="61" t="str">
        <f t="shared" si="28"/>
        <v/>
      </c>
      <c r="S64" s="104"/>
      <c r="T64" s="107"/>
      <c r="U64" s="108"/>
      <c r="V64" s="109"/>
      <c r="W64" s="110"/>
      <c r="X64" s="109"/>
      <c r="Y64" s="109"/>
      <c r="Z64" s="104"/>
      <c r="AA64" s="66"/>
      <c r="AB64" s="57"/>
      <c r="AC64" s="67"/>
      <c r="AD64" s="59"/>
      <c r="AE64" s="68"/>
      <c r="AF64" s="61"/>
      <c r="AG64" s="61"/>
      <c r="AH64" s="66"/>
      <c r="AI64" s="111"/>
      <c r="AJ64" s="109"/>
      <c r="AK64" s="109"/>
      <c r="AL64" s="109"/>
      <c r="AM64" s="109"/>
      <c r="AN64" s="109"/>
    </row>
    <row r="65" spans="3:40" ht="25.5" hidden="1" outlineLevel="1" thickTop="1" thickBot="1" x14ac:dyDescent="0.4">
      <c r="C65" s="113"/>
      <c r="D65" s="112"/>
      <c r="E65" s="52"/>
      <c r="F65" s="53"/>
      <c r="G65" s="53"/>
      <c r="H65" s="52"/>
      <c r="I65" s="52"/>
      <c r="J65" s="54"/>
      <c r="K65" s="54"/>
      <c r="L65" s="55" t="str">
        <f t="shared" ref="L65:L89" si="140">IF(C65="","",_xlfn.CONCAT("            { line: ","""",C65,", ",M65:AN65,""", sC: ","""",B65,"""},"))</f>
        <v/>
      </c>
      <c r="M65" s="56" t="str">
        <f t="shared" ref="M65:M91" si="141">IF(N65="","","(")</f>
        <v/>
      </c>
      <c r="N65" s="57" t="str">
        <f t="shared" si="2"/>
        <v/>
      </c>
      <c r="O65" s="58" t="str">
        <f t="shared" ref="O65:O91" si="142">IF(N65="","",",")</f>
        <v/>
      </c>
      <c r="P65" s="59" t="str">
        <f t="shared" si="4"/>
        <v/>
      </c>
      <c r="Q65" s="60" t="str">
        <f t="shared" ref="Q65:Q91" si="143">IF(N65="","",",")</f>
        <v/>
      </c>
      <c r="R65" s="61" t="str">
        <f t="shared" si="28"/>
        <v/>
      </c>
      <c r="S65" s="56" t="str">
        <f t="shared" ref="S65:S91" si="144">IF(N65="","",")")</f>
        <v/>
      </c>
      <c r="T65" s="62" t="str">
        <f t="shared" ref="T65:T91" si="145">IF(U65="","","(")</f>
        <v/>
      </c>
      <c r="U65" s="63" t="str">
        <f t="shared" si="8"/>
        <v/>
      </c>
      <c r="V65" s="64" t="str">
        <f t="shared" ref="V65:V91" si="146">IF(U65="","",",")</f>
        <v/>
      </c>
      <c r="W65" s="65" t="str">
        <f t="shared" si="10"/>
        <v/>
      </c>
      <c r="X65" s="64" t="str">
        <f t="shared" ref="X65:X91" si="147">IF(U65="","",",")</f>
        <v/>
      </c>
      <c r="Y65" s="64" t="str">
        <f t="shared" ref="Y65:Y91" si="148">IF(U65="","",250)</f>
        <v/>
      </c>
      <c r="Z65" s="56" t="str">
        <f t="shared" ref="Z65:Z91" si="149">IF(U65="","",")")</f>
        <v/>
      </c>
      <c r="AA65" s="66" t="str">
        <f t="shared" ref="AA65:AA91" si="150">IF(AB65="","","(")</f>
        <v/>
      </c>
      <c r="AB65" s="57" t="str">
        <f t="shared" si="15"/>
        <v/>
      </c>
      <c r="AC65" s="67" t="str">
        <f t="shared" ref="AC65:AC91" si="151">IF(AB65="","",",")</f>
        <v/>
      </c>
      <c r="AD65" s="59" t="str">
        <f t="shared" ref="AD65:AD91" si="152">IF(I65="","",I65)</f>
        <v/>
      </c>
      <c r="AE65" s="68" t="str">
        <f t="shared" ref="AE65:AE91" si="153">IF(AB65="","",",")</f>
        <v/>
      </c>
      <c r="AF65" s="61" t="str">
        <f t="shared" ref="AF65:AF91" si="154">IF(AB65="","",350)</f>
        <v/>
      </c>
      <c r="AG65" s="61" t="str">
        <f t="shared" ref="AG65:AG91" si="155">IF(AB65="","",")")</f>
        <v/>
      </c>
      <c r="AH65" s="69" t="str">
        <f t="shared" ref="AH65:AH91" si="156">IF(AI65="","","(")</f>
        <v/>
      </c>
      <c r="AI65" s="70" t="str">
        <f t="shared" si="22"/>
        <v/>
      </c>
      <c r="AJ65" s="64" t="str">
        <f t="shared" ref="AJ65:AJ91" si="157">IF(AI65="","",",")</f>
        <v/>
      </c>
      <c r="AK65" s="64" t="str">
        <f t="shared" ref="AK65:AK91" si="158">IF(K65="","",K65)</f>
        <v/>
      </c>
      <c r="AL65" s="64" t="str">
        <f t="shared" ref="AL65:AL91" si="159">IF(AI65="","",",")</f>
        <v/>
      </c>
      <c r="AM65" s="64" t="str">
        <f t="shared" ref="AM65:AM91" si="160">IF(AI65="","",450)</f>
        <v/>
      </c>
      <c r="AN65" s="64" t="str">
        <f t="shared" ref="AN65:AN91" si="161">IF(AI65="","",")")</f>
        <v/>
      </c>
    </row>
    <row r="66" spans="3:40" ht="25.5" hidden="1" outlineLevel="1" thickTop="1" thickBot="1" x14ac:dyDescent="0.4">
      <c r="C66" s="113"/>
      <c r="D66" s="112"/>
      <c r="E66" s="52"/>
      <c r="F66" s="53"/>
      <c r="G66" s="53"/>
      <c r="H66" s="52"/>
      <c r="I66" s="52"/>
      <c r="J66" s="54"/>
      <c r="K66" s="54"/>
      <c r="L66" s="55" t="str">
        <f t="shared" si="140"/>
        <v/>
      </c>
      <c r="M66" s="56" t="str">
        <f t="shared" si="141"/>
        <v/>
      </c>
      <c r="N66" s="57" t="str">
        <f t="shared" si="2"/>
        <v/>
      </c>
      <c r="O66" s="58" t="str">
        <f t="shared" si="142"/>
        <v/>
      </c>
      <c r="P66" s="59" t="str">
        <f t="shared" si="4"/>
        <v/>
      </c>
      <c r="Q66" s="60" t="str">
        <f t="shared" si="143"/>
        <v/>
      </c>
      <c r="R66" s="61" t="str">
        <f t="shared" si="28"/>
        <v/>
      </c>
      <c r="S66" s="56" t="str">
        <f t="shared" si="144"/>
        <v/>
      </c>
      <c r="T66" s="62" t="str">
        <f t="shared" si="145"/>
        <v/>
      </c>
      <c r="U66" s="63" t="str">
        <f t="shared" si="8"/>
        <v/>
      </c>
      <c r="V66" s="64" t="str">
        <f t="shared" si="146"/>
        <v/>
      </c>
      <c r="W66" s="65" t="str">
        <f t="shared" si="10"/>
        <v/>
      </c>
      <c r="X66" s="64" t="str">
        <f t="shared" si="147"/>
        <v/>
      </c>
      <c r="Y66" s="64" t="str">
        <f t="shared" si="148"/>
        <v/>
      </c>
      <c r="Z66" s="56" t="str">
        <f t="shared" si="149"/>
        <v/>
      </c>
      <c r="AA66" s="66" t="str">
        <f t="shared" si="150"/>
        <v/>
      </c>
      <c r="AB66" s="57" t="str">
        <f t="shared" si="15"/>
        <v/>
      </c>
      <c r="AC66" s="67" t="str">
        <f t="shared" si="151"/>
        <v/>
      </c>
      <c r="AD66" s="59" t="str">
        <f t="shared" si="152"/>
        <v/>
      </c>
      <c r="AE66" s="68" t="str">
        <f t="shared" si="153"/>
        <v/>
      </c>
      <c r="AF66" s="61" t="str">
        <f t="shared" si="154"/>
        <v/>
      </c>
      <c r="AG66" s="61" t="str">
        <f t="shared" si="155"/>
        <v/>
      </c>
      <c r="AH66" s="69" t="str">
        <f t="shared" si="156"/>
        <v/>
      </c>
      <c r="AI66" s="70" t="str">
        <f t="shared" si="22"/>
        <v/>
      </c>
      <c r="AJ66" s="64" t="str">
        <f t="shared" si="157"/>
        <v/>
      </c>
      <c r="AK66" s="64" t="str">
        <f t="shared" si="158"/>
        <v/>
      </c>
      <c r="AL66" s="64" t="str">
        <f t="shared" si="159"/>
        <v/>
      </c>
      <c r="AM66" s="64" t="str">
        <f t="shared" si="160"/>
        <v/>
      </c>
      <c r="AN66" s="64" t="str">
        <f t="shared" si="161"/>
        <v/>
      </c>
    </row>
    <row r="67" spans="3:40" ht="25.5" hidden="1" outlineLevel="1" thickTop="1" thickBot="1" x14ac:dyDescent="0.4">
      <c r="C67" s="113"/>
      <c r="D67" s="112"/>
      <c r="E67" s="52"/>
      <c r="F67" s="53"/>
      <c r="G67" s="53"/>
      <c r="H67" s="52"/>
      <c r="I67" s="52"/>
      <c r="J67" s="54"/>
      <c r="K67" s="54"/>
      <c r="L67" s="55" t="str">
        <f t="shared" si="140"/>
        <v/>
      </c>
      <c r="M67" s="56" t="str">
        <f t="shared" si="141"/>
        <v/>
      </c>
      <c r="N67" s="57" t="str">
        <f t="shared" si="2"/>
        <v/>
      </c>
      <c r="O67" s="58" t="str">
        <f t="shared" si="142"/>
        <v/>
      </c>
      <c r="P67" s="59" t="str">
        <f t="shared" si="4"/>
        <v/>
      </c>
      <c r="Q67" s="60" t="str">
        <f t="shared" si="143"/>
        <v/>
      </c>
      <c r="R67" s="61" t="str">
        <f t="shared" si="28"/>
        <v/>
      </c>
      <c r="S67" s="56" t="str">
        <f t="shared" si="144"/>
        <v/>
      </c>
      <c r="T67" s="62" t="str">
        <f t="shared" si="145"/>
        <v/>
      </c>
      <c r="U67" s="63" t="str">
        <f t="shared" si="8"/>
        <v/>
      </c>
      <c r="V67" s="64" t="str">
        <f t="shared" si="146"/>
        <v/>
      </c>
      <c r="W67" s="65" t="str">
        <f t="shared" si="10"/>
        <v/>
      </c>
      <c r="X67" s="64" t="str">
        <f t="shared" si="147"/>
        <v/>
      </c>
      <c r="Y67" s="64" t="str">
        <f t="shared" si="148"/>
        <v/>
      </c>
      <c r="Z67" s="56" t="str">
        <f t="shared" si="149"/>
        <v/>
      </c>
      <c r="AA67" s="66" t="str">
        <f t="shared" si="150"/>
        <v/>
      </c>
      <c r="AB67" s="57" t="str">
        <f t="shared" si="15"/>
        <v/>
      </c>
      <c r="AC67" s="67" t="str">
        <f t="shared" si="151"/>
        <v/>
      </c>
      <c r="AD67" s="59" t="str">
        <f t="shared" si="152"/>
        <v/>
      </c>
      <c r="AE67" s="68" t="str">
        <f t="shared" si="153"/>
        <v/>
      </c>
      <c r="AF67" s="61" t="str">
        <f t="shared" si="154"/>
        <v/>
      </c>
      <c r="AG67" s="61" t="str">
        <f t="shared" si="155"/>
        <v/>
      </c>
      <c r="AH67" s="69" t="str">
        <f t="shared" si="156"/>
        <v/>
      </c>
      <c r="AI67" s="70" t="str">
        <f t="shared" si="22"/>
        <v/>
      </c>
      <c r="AJ67" s="64" t="str">
        <f t="shared" si="157"/>
        <v/>
      </c>
      <c r="AK67" s="64" t="str">
        <f t="shared" si="158"/>
        <v/>
      </c>
      <c r="AL67" s="64" t="str">
        <f t="shared" si="159"/>
        <v/>
      </c>
      <c r="AM67" s="64" t="str">
        <f t="shared" si="160"/>
        <v/>
      </c>
      <c r="AN67" s="64" t="str">
        <f t="shared" si="161"/>
        <v/>
      </c>
    </row>
    <row r="68" spans="3:40" ht="25.5" hidden="1" outlineLevel="1" thickTop="1" thickBot="1" x14ac:dyDescent="0.4">
      <c r="C68" s="113"/>
      <c r="D68" s="112"/>
      <c r="E68" s="52"/>
      <c r="F68" s="53"/>
      <c r="G68" s="53"/>
      <c r="H68" s="52"/>
      <c r="I68" s="52"/>
      <c r="J68" s="54"/>
      <c r="K68" s="54"/>
      <c r="L68" s="55" t="str">
        <f t="shared" si="140"/>
        <v/>
      </c>
      <c r="M68" s="56" t="str">
        <f t="shared" si="141"/>
        <v/>
      </c>
      <c r="N68" s="57" t="str">
        <f t="shared" si="2"/>
        <v/>
      </c>
      <c r="O68" s="58" t="str">
        <f t="shared" si="142"/>
        <v/>
      </c>
      <c r="P68" s="59" t="str">
        <f t="shared" si="4"/>
        <v/>
      </c>
      <c r="Q68" s="60" t="str">
        <f t="shared" si="143"/>
        <v/>
      </c>
      <c r="R68" s="61" t="str">
        <f t="shared" si="28"/>
        <v/>
      </c>
      <c r="S68" s="56" t="str">
        <f t="shared" si="144"/>
        <v/>
      </c>
      <c r="T68" s="62" t="str">
        <f t="shared" si="145"/>
        <v/>
      </c>
      <c r="U68" s="63" t="str">
        <f t="shared" si="8"/>
        <v/>
      </c>
      <c r="V68" s="64" t="str">
        <f t="shared" si="146"/>
        <v/>
      </c>
      <c r="W68" s="65" t="str">
        <f t="shared" si="10"/>
        <v/>
      </c>
      <c r="X68" s="64" t="str">
        <f t="shared" si="147"/>
        <v/>
      </c>
      <c r="Y68" s="64" t="str">
        <f t="shared" si="148"/>
        <v/>
      </c>
      <c r="Z68" s="56" t="str">
        <f t="shared" si="149"/>
        <v/>
      </c>
      <c r="AA68" s="66" t="str">
        <f t="shared" si="150"/>
        <v/>
      </c>
      <c r="AB68" s="57" t="str">
        <f t="shared" si="15"/>
        <v/>
      </c>
      <c r="AC68" s="67" t="str">
        <f t="shared" si="151"/>
        <v/>
      </c>
      <c r="AD68" s="59" t="str">
        <f t="shared" si="152"/>
        <v/>
      </c>
      <c r="AE68" s="68" t="str">
        <f t="shared" si="153"/>
        <v/>
      </c>
      <c r="AF68" s="61" t="str">
        <f t="shared" si="154"/>
        <v/>
      </c>
      <c r="AG68" s="61" t="str">
        <f t="shared" si="155"/>
        <v/>
      </c>
      <c r="AH68" s="69" t="str">
        <f t="shared" si="156"/>
        <v/>
      </c>
      <c r="AI68" s="70" t="str">
        <f t="shared" si="22"/>
        <v/>
      </c>
      <c r="AJ68" s="64" t="str">
        <f t="shared" si="157"/>
        <v/>
      </c>
      <c r="AK68" s="64" t="str">
        <f t="shared" si="158"/>
        <v/>
      </c>
      <c r="AL68" s="64" t="str">
        <f t="shared" si="159"/>
        <v/>
      </c>
      <c r="AM68" s="64" t="str">
        <f t="shared" si="160"/>
        <v/>
      </c>
      <c r="AN68" s="64" t="str">
        <f t="shared" si="161"/>
        <v/>
      </c>
    </row>
    <row r="69" spans="3:40" ht="25.5" hidden="1" outlineLevel="1" thickTop="1" thickBot="1" x14ac:dyDescent="0.4">
      <c r="C69" s="113"/>
      <c r="D69" s="112"/>
      <c r="E69" s="52"/>
      <c r="F69" s="53"/>
      <c r="G69" s="53"/>
      <c r="H69" s="52"/>
      <c r="I69" s="52"/>
      <c r="J69" s="54"/>
      <c r="K69" s="54"/>
      <c r="L69" s="78" t="str">
        <f t="shared" si="140"/>
        <v/>
      </c>
      <c r="M69" s="56" t="str">
        <f t="shared" si="141"/>
        <v/>
      </c>
      <c r="N69" s="57" t="str">
        <f t="shared" si="2"/>
        <v/>
      </c>
      <c r="O69" s="58" t="str">
        <f t="shared" si="142"/>
        <v/>
      </c>
      <c r="P69" s="59" t="str">
        <f t="shared" si="4"/>
        <v/>
      </c>
      <c r="Q69" s="60" t="str">
        <f t="shared" si="143"/>
        <v/>
      </c>
      <c r="R69" s="61" t="str">
        <f t="shared" si="28"/>
        <v/>
      </c>
      <c r="S69" s="56" t="str">
        <f t="shared" si="144"/>
        <v/>
      </c>
      <c r="T69" s="62" t="str">
        <f t="shared" si="145"/>
        <v/>
      </c>
      <c r="U69" s="63" t="str">
        <f t="shared" si="8"/>
        <v/>
      </c>
      <c r="V69" s="64" t="str">
        <f t="shared" si="146"/>
        <v/>
      </c>
      <c r="W69" s="65" t="str">
        <f t="shared" si="10"/>
        <v/>
      </c>
      <c r="X69" s="64" t="str">
        <f t="shared" si="147"/>
        <v/>
      </c>
      <c r="Y69" s="64" t="str">
        <f t="shared" si="148"/>
        <v/>
      </c>
      <c r="Z69" s="56" t="str">
        <f t="shared" si="149"/>
        <v/>
      </c>
      <c r="AA69" s="66" t="str">
        <f t="shared" si="150"/>
        <v/>
      </c>
      <c r="AB69" s="57" t="str">
        <f t="shared" si="15"/>
        <v/>
      </c>
      <c r="AC69" s="67" t="str">
        <f t="shared" si="151"/>
        <v/>
      </c>
      <c r="AD69" s="59" t="str">
        <f t="shared" si="152"/>
        <v/>
      </c>
      <c r="AE69" s="68" t="str">
        <f t="shared" si="153"/>
        <v/>
      </c>
      <c r="AF69" s="61" t="str">
        <f t="shared" si="154"/>
        <v/>
      </c>
      <c r="AG69" s="61" t="str">
        <f t="shared" si="155"/>
        <v/>
      </c>
      <c r="AH69" s="69" t="str">
        <f t="shared" si="156"/>
        <v/>
      </c>
      <c r="AI69" s="70" t="str">
        <f t="shared" si="22"/>
        <v/>
      </c>
      <c r="AJ69" s="64" t="str">
        <f t="shared" si="157"/>
        <v/>
      </c>
      <c r="AK69" s="64" t="str">
        <f t="shared" si="158"/>
        <v/>
      </c>
      <c r="AL69" s="64" t="str">
        <f t="shared" si="159"/>
        <v/>
      </c>
      <c r="AM69" s="64" t="str">
        <f t="shared" si="160"/>
        <v/>
      </c>
      <c r="AN69" s="64" t="str">
        <f t="shared" si="161"/>
        <v/>
      </c>
    </row>
    <row r="70" spans="3:40" ht="25.5" hidden="1" outlineLevel="1" thickTop="1" thickBot="1" x14ac:dyDescent="0.4">
      <c r="C70" s="113"/>
      <c r="D70" s="112"/>
      <c r="E70" s="52"/>
      <c r="F70" s="53"/>
      <c r="G70" s="53"/>
      <c r="H70" s="52"/>
      <c r="I70" s="52"/>
      <c r="J70" s="54"/>
      <c r="K70" s="54"/>
      <c r="L70" s="78" t="str">
        <f t="shared" si="140"/>
        <v/>
      </c>
      <c r="M70" s="56" t="str">
        <f t="shared" si="141"/>
        <v/>
      </c>
      <c r="N70" s="57" t="str">
        <f t="shared" si="2"/>
        <v/>
      </c>
      <c r="O70" s="58" t="str">
        <f t="shared" si="142"/>
        <v/>
      </c>
      <c r="P70" s="59" t="str">
        <f t="shared" si="4"/>
        <v/>
      </c>
      <c r="Q70" s="60" t="str">
        <f t="shared" si="143"/>
        <v/>
      </c>
      <c r="R70" s="61" t="str">
        <f t="shared" si="28"/>
        <v/>
      </c>
      <c r="S70" s="56" t="str">
        <f t="shared" si="144"/>
        <v/>
      </c>
      <c r="T70" s="62" t="str">
        <f t="shared" si="145"/>
        <v/>
      </c>
      <c r="U70" s="63" t="str">
        <f t="shared" si="8"/>
        <v/>
      </c>
      <c r="V70" s="64" t="str">
        <f t="shared" si="146"/>
        <v/>
      </c>
      <c r="W70" s="65" t="str">
        <f t="shared" si="10"/>
        <v/>
      </c>
      <c r="X70" s="64" t="str">
        <f t="shared" si="147"/>
        <v/>
      </c>
      <c r="Y70" s="64" t="str">
        <f t="shared" si="148"/>
        <v/>
      </c>
      <c r="Z70" s="56" t="str">
        <f t="shared" si="149"/>
        <v/>
      </c>
      <c r="AA70" s="66" t="str">
        <f t="shared" si="150"/>
        <v/>
      </c>
      <c r="AB70" s="57" t="str">
        <f t="shared" si="15"/>
        <v/>
      </c>
      <c r="AC70" s="67" t="str">
        <f t="shared" si="151"/>
        <v/>
      </c>
      <c r="AD70" s="59" t="str">
        <f t="shared" si="152"/>
        <v/>
      </c>
      <c r="AE70" s="68" t="str">
        <f t="shared" si="153"/>
        <v/>
      </c>
      <c r="AF70" s="61" t="str">
        <f t="shared" si="154"/>
        <v/>
      </c>
      <c r="AG70" s="61" t="str">
        <f t="shared" si="155"/>
        <v/>
      </c>
      <c r="AH70" s="69" t="str">
        <f t="shared" si="156"/>
        <v/>
      </c>
      <c r="AI70" s="70" t="str">
        <f t="shared" si="22"/>
        <v/>
      </c>
      <c r="AJ70" s="64" t="str">
        <f t="shared" si="157"/>
        <v/>
      </c>
      <c r="AK70" s="64" t="str">
        <f t="shared" si="158"/>
        <v/>
      </c>
      <c r="AL70" s="64" t="str">
        <f t="shared" si="159"/>
        <v/>
      </c>
      <c r="AM70" s="64" t="str">
        <f t="shared" si="160"/>
        <v/>
      </c>
      <c r="AN70" s="64" t="str">
        <f t="shared" si="161"/>
        <v/>
      </c>
    </row>
    <row r="71" spans="3:40" ht="25.5" hidden="1" outlineLevel="1" thickTop="1" thickBot="1" x14ac:dyDescent="0.4">
      <c r="C71" s="113"/>
      <c r="D71" s="112"/>
      <c r="E71" s="52"/>
      <c r="F71" s="53"/>
      <c r="G71" s="53"/>
      <c r="H71" s="52"/>
      <c r="I71" s="52"/>
      <c r="J71" s="54"/>
      <c r="K71" s="54"/>
      <c r="L71" s="78" t="str">
        <f t="shared" si="140"/>
        <v/>
      </c>
      <c r="M71" s="56" t="str">
        <f t="shared" si="141"/>
        <v/>
      </c>
      <c r="N71" s="57" t="str">
        <f t="shared" si="2"/>
        <v/>
      </c>
      <c r="O71" s="58" t="str">
        <f t="shared" si="142"/>
        <v/>
      </c>
      <c r="P71" s="59" t="str">
        <f t="shared" si="4"/>
        <v/>
      </c>
      <c r="Q71" s="60" t="str">
        <f t="shared" si="143"/>
        <v/>
      </c>
      <c r="R71" s="61" t="str">
        <f t="shared" si="28"/>
        <v/>
      </c>
      <c r="S71" s="56" t="str">
        <f t="shared" si="144"/>
        <v/>
      </c>
      <c r="T71" s="62" t="str">
        <f t="shared" si="145"/>
        <v/>
      </c>
      <c r="U71" s="63" t="str">
        <f t="shared" si="8"/>
        <v/>
      </c>
      <c r="V71" s="64" t="str">
        <f t="shared" si="146"/>
        <v/>
      </c>
      <c r="W71" s="65" t="str">
        <f t="shared" si="10"/>
        <v/>
      </c>
      <c r="X71" s="64" t="str">
        <f t="shared" si="147"/>
        <v/>
      </c>
      <c r="Y71" s="64" t="str">
        <f t="shared" si="148"/>
        <v/>
      </c>
      <c r="Z71" s="56" t="str">
        <f t="shared" si="149"/>
        <v/>
      </c>
      <c r="AA71" s="66" t="str">
        <f t="shared" si="150"/>
        <v/>
      </c>
      <c r="AB71" s="57" t="str">
        <f t="shared" si="15"/>
        <v/>
      </c>
      <c r="AC71" s="67" t="str">
        <f t="shared" si="151"/>
        <v/>
      </c>
      <c r="AD71" s="59" t="str">
        <f t="shared" si="152"/>
        <v/>
      </c>
      <c r="AE71" s="68" t="str">
        <f t="shared" si="153"/>
        <v/>
      </c>
      <c r="AF71" s="61" t="str">
        <f t="shared" si="154"/>
        <v/>
      </c>
      <c r="AG71" s="61" t="str">
        <f t="shared" si="155"/>
        <v/>
      </c>
      <c r="AH71" s="69" t="str">
        <f t="shared" si="156"/>
        <v/>
      </c>
      <c r="AI71" s="70" t="str">
        <f t="shared" si="22"/>
        <v/>
      </c>
      <c r="AJ71" s="64" t="str">
        <f t="shared" si="157"/>
        <v/>
      </c>
      <c r="AK71" s="64" t="str">
        <f t="shared" si="158"/>
        <v/>
      </c>
      <c r="AL71" s="64" t="str">
        <f t="shared" si="159"/>
        <v/>
      </c>
      <c r="AM71" s="64" t="str">
        <f t="shared" si="160"/>
        <v/>
      </c>
      <c r="AN71" s="64" t="str">
        <f t="shared" si="161"/>
        <v/>
      </c>
    </row>
    <row r="72" spans="3:40" ht="25.5" hidden="1" outlineLevel="1" thickTop="1" thickBot="1" x14ac:dyDescent="0.4">
      <c r="C72" s="113"/>
      <c r="D72" s="112"/>
      <c r="E72" s="52"/>
      <c r="F72" s="53"/>
      <c r="G72" s="53"/>
      <c r="H72" s="52"/>
      <c r="I72" s="52"/>
      <c r="J72" s="54"/>
      <c r="K72" s="54"/>
      <c r="L72" s="55" t="str">
        <f t="shared" si="140"/>
        <v/>
      </c>
      <c r="M72" s="56" t="str">
        <f t="shared" si="141"/>
        <v/>
      </c>
      <c r="N72" s="57" t="str">
        <f t="shared" si="2"/>
        <v/>
      </c>
      <c r="O72" s="58" t="str">
        <f t="shared" si="142"/>
        <v/>
      </c>
      <c r="P72" s="59" t="str">
        <f t="shared" si="4"/>
        <v/>
      </c>
      <c r="Q72" s="60" t="str">
        <f t="shared" si="143"/>
        <v/>
      </c>
      <c r="R72" s="61" t="str">
        <f t="shared" si="28"/>
        <v/>
      </c>
      <c r="S72" s="56" t="str">
        <f t="shared" si="144"/>
        <v/>
      </c>
      <c r="T72" s="62" t="str">
        <f t="shared" si="145"/>
        <v/>
      </c>
      <c r="U72" s="63" t="str">
        <f t="shared" si="8"/>
        <v/>
      </c>
      <c r="V72" s="64" t="str">
        <f t="shared" si="146"/>
        <v/>
      </c>
      <c r="W72" s="65" t="str">
        <f t="shared" si="10"/>
        <v/>
      </c>
      <c r="X72" s="64" t="str">
        <f t="shared" si="147"/>
        <v/>
      </c>
      <c r="Y72" s="64" t="str">
        <f t="shared" si="148"/>
        <v/>
      </c>
      <c r="Z72" s="56" t="str">
        <f t="shared" si="149"/>
        <v/>
      </c>
      <c r="AA72" s="66" t="str">
        <f t="shared" si="150"/>
        <v/>
      </c>
      <c r="AB72" s="57" t="str">
        <f t="shared" si="15"/>
        <v/>
      </c>
      <c r="AC72" s="67" t="str">
        <f t="shared" si="151"/>
        <v/>
      </c>
      <c r="AD72" s="59" t="str">
        <f t="shared" si="152"/>
        <v/>
      </c>
      <c r="AE72" s="68" t="str">
        <f t="shared" si="153"/>
        <v/>
      </c>
      <c r="AF72" s="61" t="str">
        <f t="shared" si="154"/>
        <v/>
      </c>
      <c r="AG72" s="61" t="str">
        <f t="shared" si="155"/>
        <v/>
      </c>
      <c r="AH72" s="69" t="str">
        <f t="shared" si="156"/>
        <v/>
      </c>
      <c r="AI72" s="70" t="str">
        <f t="shared" si="22"/>
        <v/>
      </c>
      <c r="AJ72" s="64" t="str">
        <f t="shared" si="157"/>
        <v/>
      </c>
      <c r="AK72" s="64" t="str">
        <f t="shared" si="158"/>
        <v/>
      </c>
      <c r="AL72" s="64" t="str">
        <f t="shared" si="159"/>
        <v/>
      </c>
      <c r="AM72" s="64" t="str">
        <f t="shared" si="160"/>
        <v/>
      </c>
      <c r="AN72" s="64" t="str">
        <f t="shared" si="161"/>
        <v/>
      </c>
    </row>
    <row r="73" spans="3:40" ht="25.5" hidden="1" outlineLevel="1" thickTop="1" thickBot="1" x14ac:dyDescent="0.4">
      <c r="C73" s="113"/>
      <c r="D73" s="112"/>
      <c r="E73" s="52"/>
      <c r="F73" s="53"/>
      <c r="G73" s="53"/>
      <c r="H73" s="52"/>
      <c r="I73" s="52"/>
      <c r="J73" s="54"/>
      <c r="K73" s="54"/>
      <c r="L73" s="55" t="str">
        <f t="shared" si="140"/>
        <v/>
      </c>
      <c r="M73" s="56" t="str">
        <f t="shared" si="141"/>
        <v/>
      </c>
      <c r="N73" s="57" t="str">
        <f t="shared" si="2"/>
        <v/>
      </c>
      <c r="O73" s="58" t="str">
        <f t="shared" si="142"/>
        <v/>
      </c>
      <c r="P73" s="59" t="str">
        <f t="shared" si="4"/>
        <v/>
      </c>
      <c r="Q73" s="60" t="str">
        <f t="shared" si="143"/>
        <v/>
      </c>
      <c r="R73" s="61" t="str">
        <f t="shared" si="28"/>
        <v/>
      </c>
      <c r="S73" s="56" t="str">
        <f t="shared" si="144"/>
        <v/>
      </c>
      <c r="T73" s="62" t="str">
        <f t="shared" si="145"/>
        <v/>
      </c>
      <c r="U73" s="63" t="str">
        <f t="shared" si="8"/>
        <v/>
      </c>
      <c r="V73" s="64" t="str">
        <f t="shared" si="146"/>
        <v/>
      </c>
      <c r="W73" s="65" t="str">
        <f t="shared" si="10"/>
        <v/>
      </c>
      <c r="X73" s="64" t="str">
        <f t="shared" si="147"/>
        <v/>
      </c>
      <c r="Y73" s="64" t="str">
        <f t="shared" si="148"/>
        <v/>
      </c>
      <c r="Z73" s="56" t="str">
        <f t="shared" si="149"/>
        <v/>
      </c>
      <c r="AA73" s="66" t="str">
        <f t="shared" si="150"/>
        <v/>
      </c>
      <c r="AB73" s="57" t="str">
        <f t="shared" si="15"/>
        <v/>
      </c>
      <c r="AC73" s="67" t="str">
        <f t="shared" si="151"/>
        <v/>
      </c>
      <c r="AD73" s="59" t="str">
        <f t="shared" si="152"/>
        <v/>
      </c>
      <c r="AE73" s="68" t="str">
        <f t="shared" si="153"/>
        <v/>
      </c>
      <c r="AF73" s="61" t="str">
        <f t="shared" si="154"/>
        <v/>
      </c>
      <c r="AG73" s="61" t="str">
        <f t="shared" si="155"/>
        <v/>
      </c>
      <c r="AH73" s="69" t="str">
        <f t="shared" si="156"/>
        <v/>
      </c>
      <c r="AI73" s="70" t="str">
        <f t="shared" si="22"/>
        <v/>
      </c>
      <c r="AJ73" s="64" t="str">
        <f t="shared" si="157"/>
        <v/>
      </c>
      <c r="AK73" s="64" t="str">
        <f t="shared" si="158"/>
        <v/>
      </c>
      <c r="AL73" s="64" t="str">
        <f t="shared" si="159"/>
        <v/>
      </c>
      <c r="AM73" s="64" t="str">
        <f t="shared" si="160"/>
        <v/>
      </c>
      <c r="AN73" s="64" t="str">
        <f t="shared" si="161"/>
        <v/>
      </c>
    </row>
    <row r="74" spans="3:40" ht="25.5" hidden="1" outlineLevel="1" thickTop="1" thickBot="1" x14ac:dyDescent="0.4">
      <c r="C74" s="113"/>
      <c r="D74" s="112"/>
      <c r="E74" s="52"/>
      <c r="F74" s="53"/>
      <c r="G74" s="53"/>
      <c r="H74" s="52"/>
      <c r="I74" s="52"/>
      <c r="J74" s="54"/>
      <c r="K74" s="54"/>
      <c r="L74" s="55" t="str">
        <f t="shared" si="140"/>
        <v/>
      </c>
      <c r="M74" s="56" t="str">
        <f t="shared" si="141"/>
        <v/>
      </c>
      <c r="N74" s="57" t="str">
        <f t="shared" si="2"/>
        <v/>
      </c>
      <c r="O74" s="58" t="str">
        <f t="shared" si="142"/>
        <v/>
      </c>
      <c r="P74" s="59" t="str">
        <f t="shared" si="4"/>
        <v/>
      </c>
      <c r="Q74" s="60" t="str">
        <f t="shared" si="143"/>
        <v/>
      </c>
      <c r="R74" s="61" t="str">
        <f t="shared" si="28"/>
        <v/>
      </c>
      <c r="S74" s="56" t="str">
        <f t="shared" si="144"/>
        <v/>
      </c>
      <c r="T74" s="62" t="str">
        <f t="shared" si="145"/>
        <v/>
      </c>
      <c r="U74" s="63" t="str">
        <f t="shared" si="8"/>
        <v/>
      </c>
      <c r="V74" s="64" t="str">
        <f t="shared" si="146"/>
        <v/>
      </c>
      <c r="W74" s="65" t="str">
        <f t="shared" si="10"/>
        <v/>
      </c>
      <c r="X74" s="64" t="str">
        <f t="shared" si="147"/>
        <v/>
      </c>
      <c r="Y74" s="64" t="str">
        <f t="shared" si="148"/>
        <v/>
      </c>
      <c r="Z74" s="56" t="str">
        <f t="shared" si="149"/>
        <v/>
      </c>
      <c r="AA74" s="66" t="str">
        <f t="shared" si="150"/>
        <v/>
      </c>
      <c r="AB74" s="57" t="str">
        <f t="shared" si="15"/>
        <v/>
      </c>
      <c r="AC74" s="67" t="str">
        <f t="shared" si="151"/>
        <v/>
      </c>
      <c r="AD74" s="59" t="str">
        <f t="shared" si="152"/>
        <v/>
      </c>
      <c r="AE74" s="68" t="str">
        <f t="shared" si="153"/>
        <v/>
      </c>
      <c r="AF74" s="61" t="str">
        <f t="shared" si="154"/>
        <v/>
      </c>
      <c r="AG74" s="61" t="str">
        <f t="shared" si="155"/>
        <v/>
      </c>
      <c r="AH74" s="69" t="str">
        <f t="shared" si="156"/>
        <v/>
      </c>
      <c r="AI74" s="70" t="str">
        <f t="shared" si="22"/>
        <v/>
      </c>
      <c r="AJ74" s="64" t="str">
        <f t="shared" si="157"/>
        <v/>
      </c>
      <c r="AK74" s="64" t="str">
        <f t="shared" si="158"/>
        <v/>
      </c>
      <c r="AL74" s="64" t="str">
        <f t="shared" si="159"/>
        <v/>
      </c>
      <c r="AM74" s="64" t="str">
        <f t="shared" si="160"/>
        <v/>
      </c>
      <c r="AN74" s="64" t="str">
        <f t="shared" si="161"/>
        <v/>
      </c>
    </row>
    <row r="75" spans="3:40" ht="25.5" hidden="1" outlineLevel="1" thickTop="1" thickBot="1" x14ac:dyDescent="0.4">
      <c r="C75" s="113"/>
      <c r="D75" s="112"/>
      <c r="E75" s="52"/>
      <c r="F75" s="53"/>
      <c r="G75" s="53"/>
      <c r="H75" s="52"/>
      <c r="I75" s="52"/>
      <c r="J75" s="54"/>
      <c r="K75" s="54"/>
      <c r="L75" s="55" t="str">
        <f t="shared" si="140"/>
        <v/>
      </c>
      <c r="M75" s="56" t="str">
        <f t="shared" si="141"/>
        <v/>
      </c>
      <c r="N75" s="57" t="str">
        <f t="shared" si="2"/>
        <v/>
      </c>
      <c r="O75" s="58" t="str">
        <f t="shared" si="142"/>
        <v/>
      </c>
      <c r="P75" s="59" t="str">
        <f t="shared" si="4"/>
        <v/>
      </c>
      <c r="Q75" s="60" t="str">
        <f t="shared" si="143"/>
        <v/>
      </c>
      <c r="R75" s="61" t="str">
        <f t="shared" si="28"/>
        <v/>
      </c>
      <c r="S75" s="56" t="str">
        <f t="shared" si="144"/>
        <v/>
      </c>
      <c r="T75" s="62" t="str">
        <f t="shared" si="145"/>
        <v/>
      </c>
      <c r="U75" s="63" t="str">
        <f t="shared" si="8"/>
        <v/>
      </c>
      <c r="V75" s="64" t="str">
        <f t="shared" si="146"/>
        <v/>
      </c>
      <c r="W75" s="65" t="str">
        <f t="shared" si="10"/>
        <v/>
      </c>
      <c r="X75" s="64" t="str">
        <f t="shared" si="147"/>
        <v/>
      </c>
      <c r="Y75" s="64" t="str">
        <f t="shared" si="148"/>
        <v/>
      </c>
      <c r="Z75" s="56" t="str">
        <f t="shared" si="149"/>
        <v/>
      </c>
      <c r="AA75" s="66" t="str">
        <f t="shared" si="150"/>
        <v/>
      </c>
      <c r="AB75" s="57" t="str">
        <f t="shared" si="15"/>
        <v/>
      </c>
      <c r="AC75" s="67" t="str">
        <f t="shared" si="151"/>
        <v/>
      </c>
      <c r="AD75" s="59" t="str">
        <f t="shared" si="152"/>
        <v/>
      </c>
      <c r="AE75" s="68" t="str">
        <f t="shared" si="153"/>
        <v/>
      </c>
      <c r="AF75" s="61" t="str">
        <f t="shared" si="154"/>
        <v/>
      </c>
      <c r="AG75" s="61" t="str">
        <f t="shared" si="155"/>
        <v/>
      </c>
      <c r="AH75" s="69" t="str">
        <f t="shared" si="156"/>
        <v/>
      </c>
      <c r="AI75" s="70" t="str">
        <f t="shared" si="22"/>
        <v/>
      </c>
      <c r="AJ75" s="64" t="str">
        <f t="shared" si="157"/>
        <v/>
      </c>
      <c r="AK75" s="64" t="str">
        <f t="shared" si="158"/>
        <v/>
      </c>
      <c r="AL75" s="64" t="str">
        <f t="shared" si="159"/>
        <v/>
      </c>
      <c r="AM75" s="64" t="str">
        <f t="shared" si="160"/>
        <v/>
      </c>
      <c r="AN75" s="64" t="str">
        <f t="shared" si="161"/>
        <v/>
      </c>
    </row>
    <row r="76" spans="3:40" ht="25.5" hidden="1" outlineLevel="1" thickTop="1" thickBot="1" x14ac:dyDescent="0.4">
      <c r="C76" s="113"/>
      <c r="D76" s="112"/>
      <c r="E76" s="52"/>
      <c r="F76" s="53"/>
      <c r="G76" s="53"/>
      <c r="H76" s="52"/>
      <c r="I76" s="52"/>
      <c r="J76" s="54"/>
      <c r="K76" s="54"/>
      <c r="L76" s="55" t="str">
        <f t="shared" si="140"/>
        <v/>
      </c>
      <c r="M76" s="56" t="str">
        <f t="shared" si="141"/>
        <v/>
      </c>
      <c r="N76" s="57" t="str">
        <f t="shared" si="2"/>
        <v/>
      </c>
      <c r="O76" s="58" t="str">
        <f t="shared" si="142"/>
        <v/>
      </c>
      <c r="P76" s="59" t="str">
        <f t="shared" si="4"/>
        <v/>
      </c>
      <c r="Q76" s="60" t="str">
        <f t="shared" si="143"/>
        <v/>
      </c>
      <c r="R76" s="61" t="str">
        <f t="shared" si="28"/>
        <v/>
      </c>
      <c r="S76" s="56" t="str">
        <f t="shared" si="144"/>
        <v/>
      </c>
      <c r="T76" s="62" t="str">
        <f t="shared" si="145"/>
        <v/>
      </c>
      <c r="U76" s="63" t="str">
        <f t="shared" si="8"/>
        <v/>
      </c>
      <c r="V76" s="64" t="str">
        <f t="shared" si="146"/>
        <v/>
      </c>
      <c r="W76" s="65" t="str">
        <f t="shared" si="10"/>
        <v/>
      </c>
      <c r="X76" s="64" t="str">
        <f t="shared" si="147"/>
        <v/>
      </c>
      <c r="Y76" s="64" t="str">
        <f t="shared" si="148"/>
        <v/>
      </c>
      <c r="Z76" s="56" t="str">
        <f t="shared" si="149"/>
        <v/>
      </c>
      <c r="AA76" s="66" t="str">
        <f t="shared" si="150"/>
        <v/>
      </c>
      <c r="AB76" s="57" t="str">
        <f t="shared" si="15"/>
        <v/>
      </c>
      <c r="AC76" s="67" t="str">
        <f t="shared" si="151"/>
        <v/>
      </c>
      <c r="AD76" s="59" t="str">
        <f t="shared" si="152"/>
        <v/>
      </c>
      <c r="AE76" s="68" t="str">
        <f t="shared" si="153"/>
        <v/>
      </c>
      <c r="AF76" s="61" t="str">
        <f t="shared" si="154"/>
        <v/>
      </c>
      <c r="AG76" s="61" t="str">
        <f t="shared" si="155"/>
        <v/>
      </c>
      <c r="AH76" s="69" t="str">
        <f t="shared" si="156"/>
        <v/>
      </c>
      <c r="AI76" s="70" t="str">
        <f t="shared" si="22"/>
        <v/>
      </c>
      <c r="AJ76" s="64" t="str">
        <f t="shared" si="157"/>
        <v/>
      </c>
      <c r="AK76" s="64" t="str">
        <f t="shared" si="158"/>
        <v/>
      </c>
      <c r="AL76" s="64" t="str">
        <f t="shared" si="159"/>
        <v/>
      </c>
      <c r="AM76" s="64" t="str">
        <f t="shared" si="160"/>
        <v/>
      </c>
      <c r="AN76" s="64" t="str">
        <f t="shared" si="161"/>
        <v/>
      </c>
    </row>
    <row r="77" spans="3:40" ht="25.5" hidden="1" outlineLevel="1" thickTop="1" thickBot="1" x14ac:dyDescent="0.4">
      <c r="C77" s="113"/>
      <c r="D77" s="112"/>
      <c r="E77" s="52"/>
      <c r="F77" s="53"/>
      <c r="G77" s="53"/>
      <c r="H77" s="52"/>
      <c r="I77" s="52"/>
      <c r="J77" s="54"/>
      <c r="K77" s="54"/>
      <c r="L77" s="78" t="str">
        <f t="shared" si="140"/>
        <v/>
      </c>
      <c r="M77" s="56" t="str">
        <f t="shared" si="141"/>
        <v/>
      </c>
      <c r="N77" s="57" t="str">
        <f t="shared" si="2"/>
        <v/>
      </c>
      <c r="O77" s="58" t="str">
        <f t="shared" si="142"/>
        <v/>
      </c>
      <c r="P77" s="59" t="str">
        <f t="shared" si="4"/>
        <v/>
      </c>
      <c r="Q77" s="60" t="str">
        <f t="shared" si="143"/>
        <v/>
      </c>
      <c r="R77" s="61" t="str">
        <f t="shared" si="28"/>
        <v/>
      </c>
      <c r="S77" s="56" t="str">
        <f t="shared" si="144"/>
        <v/>
      </c>
      <c r="T77" s="62" t="str">
        <f t="shared" si="145"/>
        <v/>
      </c>
      <c r="U77" s="63" t="str">
        <f t="shared" si="8"/>
        <v/>
      </c>
      <c r="V77" s="64" t="str">
        <f t="shared" si="146"/>
        <v/>
      </c>
      <c r="W77" s="65" t="str">
        <f t="shared" si="10"/>
        <v/>
      </c>
      <c r="X77" s="64" t="str">
        <f t="shared" si="147"/>
        <v/>
      </c>
      <c r="Y77" s="64" t="str">
        <f t="shared" si="148"/>
        <v/>
      </c>
      <c r="Z77" s="56" t="str">
        <f t="shared" si="149"/>
        <v/>
      </c>
      <c r="AA77" s="66" t="str">
        <f t="shared" si="150"/>
        <v/>
      </c>
      <c r="AB77" s="57" t="str">
        <f t="shared" si="15"/>
        <v/>
      </c>
      <c r="AC77" s="67" t="str">
        <f t="shared" si="151"/>
        <v/>
      </c>
      <c r="AD77" s="59" t="str">
        <f t="shared" si="152"/>
        <v/>
      </c>
      <c r="AE77" s="68" t="str">
        <f t="shared" si="153"/>
        <v/>
      </c>
      <c r="AF77" s="61" t="str">
        <f t="shared" si="154"/>
        <v/>
      </c>
      <c r="AG77" s="61" t="str">
        <f t="shared" si="155"/>
        <v/>
      </c>
      <c r="AH77" s="69" t="str">
        <f t="shared" si="156"/>
        <v/>
      </c>
      <c r="AI77" s="70" t="str">
        <f t="shared" si="22"/>
        <v/>
      </c>
      <c r="AJ77" s="64" t="str">
        <f t="shared" si="157"/>
        <v/>
      </c>
      <c r="AK77" s="64" t="str">
        <f t="shared" si="158"/>
        <v/>
      </c>
      <c r="AL77" s="64" t="str">
        <f t="shared" si="159"/>
        <v/>
      </c>
      <c r="AM77" s="64" t="str">
        <f t="shared" si="160"/>
        <v/>
      </c>
      <c r="AN77" s="64" t="str">
        <f t="shared" si="161"/>
        <v/>
      </c>
    </row>
    <row r="78" spans="3:40" ht="25.5" hidden="1" outlineLevel="1" thickTop="1" thickBot="1" x14ac:dyDescent="0.4">
      <c r="C78" s="113"/>
      <c r="D78" s="112"/>
      <c r="E78" s="52"/>
      <c r="F78" s="53"/>
      <c r="G78" s="53"/>
      <c r="H78" s="52"/>
      <c r="I78" s="52"/>
      <c r="J78" s="54"/>
      <c r="K78" s="54"/>
      <c r="L78" s="78" t="str">
        <f t="shared" si="140"/>
        <v/>
      </c>
      <c r="M78" s="56" t="str">
        <f t="shared" si="141"/>
        <v/>
      </c>
      <c r="N78" s="57" t="str">
        <f t="shared" si="2"/>
        <v/>
      </c>
      <c r="O78" s="58" t="str">
        <f t="shared" si="142"/>
        <v/>
      </c>
      <c r="P78" s="59" t="str">
        <f t="shared" si="4"/>
        <v/>
      </c>
      <c r="Q78" s="60" t="str">
        <f t="shared" si="143"/>
        <v/>
      </c>
      <c r="R78" s="61" t="str">
        <f t="shared" si="28"/>
        <v/>
      </c>
      <c r="S78" s="56" t="str">
        <f t="shared" si="144"/>
        <v/>
      </c>
      <c r="T78" s="62" t="str">
        <f t="shared" si="145"/>
        <v/>
      </c>
      <c r="U78" s="63" t="str">
        <f t="shared" si="8"/>
        <v/>
      </c>
      <c r="V78" s="64" t="str">
        <f t="shared" si="146"/>
        <v/>
      </c>
      <c r="W78" s="65" t="str">
        <f t="shared" si="10"/>
        <v/>
      </c>
      <c r="X78" s="64" t="str">
        <f t="shared" si="147"/>
        <v/>
      </c>
      <c r="Y78" s="64" t="str">
        <f t="shared" si="148"/>
        <v/>
      </c>
      <c r="Z78" s="56" t="str">
        <f t="shared" si="149"/>
        <v/>
      </c>
      <c r="AA78" s="66" t="str">
        <f t="shared" si="150"/>
        <v/>
      </c>
      <c r="AB78" s="57" t="str">
        <f t="shared" si="15"/>
        <v/>
      </c>
      <c r="AC78" s="67" t="str">
        <f t="shared" si="151"/>
        <v/>
      </c>
      <c r="AD78" s="59" t="str">
        <f t="shared" si="152"/>
        <v/>
      </c>
      <c r="AE78" s="68" t="str">
        <f t="shared" si="153"/>
        <v/>
      </c>
      <c r="AF78" s="61" t="str">
        <f t="shared" si="154"/>
        <v/>
      </c>
      <c r="AG78" s="61" t="str">
        <f t="shared" si="155"/>
        <v/>
      </c>
      <c r="AH78" s="69" t="str">
        <f t="shared" si="156"/>
        <v/>
      </c>
      <c r="AI78" s="70" t="str">
        <f t="shared" si="22"/>
        <v/>
      </c>
      <c r="AJ78" s="64" t="str">
        <f t="shared" si="157"/>
        <v/>
      </c>
      <c r="AK78" s="64" t="str">
        <f t="shared" si="158"/>
        <v/>
      </c>
      <c r="AL78" s="64" t="str">
        <f t="shared" si="159"/>
        <v/>
      </c>
      <c r="AM78" s="64" t="str">
        <f t="shared" si="160"/>
        <v/>
      </c>
      <c r="AN78" s="64" t="str">
        <f t="shared" si="161"/>
        <v/>
      </c>
    </row>
    <row r="79" spans="3:40" ht="25.5" hidden="1" outlineLevel="1" thickTop="1" thickBot="1" x14ac:dyDescent="0.4">
      <c r="C79" s="113"/>
      <c r="D79" s="112"/>
      <c r="E79" s="52"/>
      <c r="F79" s="53"/>
      <c r="G79" s="53"/>
      <c r="H79" s="52"/>
      <c r="I79" s="52"/>
      <c r="J79" s="54"/>
      <c r="K79" s="54"/>
      <c r="L79" s="78" t="str">
        <f t="shared" si="140"/>
        <v/>
      </c>
      <c r="M79" s="56" t="str">
        <f t="shared" si="141"/>
        <v/>
      </c>
      <c r="N79" s="57" t="str">
        <f t="shared" si="2"/>
        <v/>
      </c>
      <c r="O79" s="58" t="str">
        <f t="shared" si="142"/>
        <v/>
      </c>
      <c r="P79" s="59" t="str">
        <f t="shared" si="4"/>
        <v/>
      </c>
      <c r="Q79" s="60" t="str">
        <f t="shared" si="143"/>
        <v/>
      </c>
      <c r="R79" s="61" t="str">
        <f t="shared" si="28"/>
        <v/>
      </c>
      <c r="S79" s="56" t="str">
        <f t="shared" si="144"/>
        <v/>
      </c>
      <c r="T79" s="62" t="str">
        <f t="shared" si="145"/>
        <v/>
      </c>
      <c r="U79" s="63" t="str">
        <f t="shared" si="8"/>
        <v/>
      </c>
      <c r="V79" s="64" t="str">
        <f t="shared" si="146"/>
        <v/>
      </c>
      <c r="W79" s="65" t="str">
        <f t="shared" si="10"/>
        <v/>
      </c>
      <c r="X79" s="64" t="str">
        <f t="shared" si="147"/>
        <v/>
      </c>
      <c r="Y79" s="64" t="str">
        <f t="shared" si="148"/>
        <v/>
      </c>
      <c r="Z79" s="56" t="str">
        <f t="shared" si="149"/>
        <v/>
      </c>
      <c r="AA79" s="66" t="str">
        <f t="shared" si="150"/>
        <v/>
      </c>
      <c r="AB79" s="57" t="str">
        <f t="shared" si="15"/>
        <v/>
      </c>
      <c r="AC79" s="67" t="str">
        <f t="shared" si="151"/>
        <v/>
      </c>
      <c r="AD79" s="59" t="str">
        <f t="shared" si="152"/>
        <v/>
      </c>
      <c r="AE79" s="68" t="str">
        <f t="shared" si="153"/>
        <v/>
      </c>
      <c r="AF79" s="61" t="str">
        <f t="shared" si="154"/>
        <v/>
      </c>
      <c r="AG79" s="61" t="str">
        <f t="shared" si="155"/>
        <v/>
      </c>
      <c r="AH79" s="69" t="str">
        <f t="shared" si="156"/>
        <v/>
      </c>
      <c r="AI79" s="70" t="str">
        <f t="shared" si="22"/>
        <v/>
      </c>
      <c r="AJ79" s="64" t="str">
        <f t="shared" si="157"/>
        <v/>
      </c>
      <c r="AK79" s="64" t="str">
        <f t="shared" si="158"/>
        <v/>
      </c>
      <c r="AL79" s="64" t="str">
        <f t="shared" si="159"/>
        <v/>
      </c>
      <c r="AM79" s="64" t="str">
        <f t="shared" si="160"/>
        <v/>
      </c>
      <c r="AN79" s="64" t="str">
        <f t="shared" si="161"/>
        <v/>
      </c>
    </row>
    <row r="80" spans="3:40" ht="25.5" hidden="1" outlineLevel="1" thickTop="1" thickBot="1" x14ac:dyDescent="0.4">
      <c r="C80" s="113"/>
      <c r="D80" s="112"/>
      <c r="E80" s="52"/>
      <c r="F80" s="53"/>
      <c r="G80" s="53"/>
      <c r="H80" s="52"/>
      <c r="I80" s="52"/>
      <c r="J80" s="54"/>
      <c r="K80" s="54"/>
      <c r="L80" s="55" t="str">
        <f t="shared" si="140"/>
        <v/>
      </c>
      <c r="M80" s="56" t="str">
        <f t="shared" si="141"/>
        <v/>
      </c>
      <c r="N80" s="57" t="str">
        <f t="shared" si="2"/>
        <v/>
      </c>
      <c r="O80" s="58" t="str">
        <f t="shared" si="142"/>
        <v/>
      </c>
      <c r="P80" s="59" t="str">
        <f t="shared" si="4"/>
        <v/>
      </c>
      <c r="Q80" s="60" t="str">
        <f t="shared" si="143"/>
        <v/>
      </c>
      <c r="R80" s="61" t="str">
        <f t="shared" si="28"/>
        <v/>
      </c>
      <c r="S80" s="56" t="str">
        <f t="shared" si="144"/>
        <v/>
      </c>
      <c r="T80" s="62" t="str">
        <f t="shared" si="145"/>
        <v/>
      </c>
      <c r="U80" s="63" t="str">
        <f t="shared" si="8"/>
        <v/>
      </c>
      <c r="V80" s="64" t="str">
        <f t="shared" si="146"/>
        <v/>
      </c>
      <c r="W80" s="65" t="str">
        <f t="shared" si="10"/>
        <v/>
      </c>
      <c r="X80" s="64" t="str">
        <f t="shared" si="147"/>
        <v/>
      </c>
      <c r="Y80" s="64" t="str">
        <f t="shared" si="148"/>
        <v/>
      </c>
      <c r="Z80" s="56" t="str">
        <f t="shared" si="149"/>
        <v/>
      </c>
      <c r="AA80" s="66" t="str">
        <f t="shared" si="150"/>
        <v/>
      </c>
      <c r="AB80" s="57" t="str">
        <f t="shared" si="15"/>
        <v/>
      </c>
      <c r="AC80" s="67" t="str">
        <f t="shared" si="151"/>
        <v/>
      </c>
      <c r="AD80" s="59" t="str">
        <f t="shared" si="152"/>
        <v/>
      </c>
      <c r="AE80" s="68" t="str">
        <f t="shared" si="153"/>
        <v/>
      </c>
      <c r="AF80" s="61" t="str">
        <f t="shared" si="154"/>
        <v/>
      </c>
      <c r="AG80" s="61" t="str">
        <f t="shared" si="155"/>
        <v/>
      </c>
      <c r="AH80" s="69" t="str">
        <f t="shared" si="156"/>
        <v/>
      </c>
      <c r="AI80" s="70" t="str">
        <f t="shared" si="22"/>
        <v/>
      </c>
      <c r="AJ80" s="64" t="str">
        <f t="shared" si="157"/>
        <v/>
      </c>
      <c r="AK80" s="64" t="str">
        <f t="shared" si="158"/>
        <v/>
      </c>
      <c r="AL80" s="64" t="str">
        <f t="shared" si="159"/>
        <v/>
      </c>
      <c r="AM80" s="64" t="str">
        <f t="shared" si="160"/>
        <v/>
      </c>
      <c r="AN80" s="64" t="str">
        <f t="shared" si="161"/>
        <v/>
      </c>
    </row>
    <row r="81" spans="1:40" ht="25.5" hidden="1" outlineLevel="1" thickTop="1" thickBot="1" x14ac:dyDescent="0.4">
      <c r="C81" s="113"/>
      <c r="D81" s="112"/>
      <c r="E81" s="52"/>
      <c r="F81" s="53"/>
      <c r="G81" s="53"/>
      <c r="H81" s="52"/>
      <c r="I81" s="52"/>
      <c r="J81" s="54"/>
      <c r="K81" s="54"/>
      <c r="L81" s="55" t="str">
        <f t="shared" si="140"/>
        <v/>
      </c>
      <c r="M81" s="56" t="str">
        <f t="shared" si="141"/>
        <v/>
      </c>
      <c r="N81" s="57" t="str">
        <f t="shared" si="2"/>
        <v/>
      </c>
      <c r="O81" s="58" t="str">
        <f t="shared" si="142"/>
        <v/>
      </c>
      <c r="P81" s="59" t="str">
        <f t="shared" si="4"/>
        <v/>
      </c>
      <c r="Q81" s="60" t="str">
        <f t="shared" si="143"/>
        <v/>
      </c>
      <c r="R81" s="61" t="str">
        <f t="shared" si="28"/>
        <v/>
      </c>
      <c r="S81" s="56" t="str">
        <f t="shared" si="144"/>
        <v/>
      </c>
      <c r="T81" s="62" t="str">
        <f t="shared" si="145"/>
        <v/>
      </c>
      <c r="U81" s="63" t="str">
        <f t="shared" si="8"/>
        <v/>
      </c>
      <c r="V81" s="64" t="str">
        <f t="shared" si="146"/>
        <v/>
      </c>
      <c r="W81" s="65" t="str">
        <f t="shared" si="10"/>
        <v/>
      </c>
      <c r="X81" s="64" t="str">
        <f t="shared" si="147"/>
        <v/>
      </c>
      <c r="Y81" s="64" t="str">
        <f t="shared" si="148"/>
        <v/>
      </c>
      <c r="Z81" s="56" t="str">
        <f t="shared" si="149"/>
        <v/>
      </c>
      <c r="AA81" s="66" t="str">
        <f t="shared" si="150"/>
        <v/>
      </c>
      <c r="AB81" s="57" t="str">
        <f t="shared" si="15"/>
        <v/>
      </c>
      <c r="AC81" s="67" t="str">
        <f t="shared" si="151"/>
        <v/>
      </c>
      <c r="AD81" s="59" t="str">
        <f t="shared" si="152"/>
        <v/>
      </c>
      <c r="AE81" s="68" t="str">
        <f t="shared" si="153"/>
        <v/>
      </c>
      <c r="AF81" s="61" t="str">
        <f t="shared" si="154"/>
        <v/>
      </c>
      <c r="AG81" s="61" t="str">
        <f t="shared" si="155"/>
        <v/>
      </c>
      <c r="AH81" s="69" t="str">
        <f t="shared" si="156"/>
        <v/>
      </c>
      <c r="AI81" s="70" t="str">
        <f t="shared" si="22"/>
        <v/>
      </c>
      <c r="AJ81" s="64" t="str">
        <f t="shared" si="157"/>
        <v/>
      </c>
      <c r="AK81" s="64" t="str">
        <f t="shared" si="158"/>
        <v/>
      </c>
      <c r="AL81" s="64" t="str">
        <f t="shared" si="159"/>
        <v/>
      </c>
      <c r="AM81" s="64" t="str">
        <f t="shared" si="160"/>
        <v/>
      </c>
      <c r="AN81" s="64" t="str">
        <f t="shared" si="161"/>
        <v/>
      </c>
    </row>
    <row r="82" spans="1:40" ht="25.5" hidden="1" outlineLevel="1" thickTop="1" thickBot="1" x14ac:dyDescent="0.4">
      <c r="C82" s="113"/>
      <c r="D82" s="112"/>
      <c r="E82" s="52"/>
      <c r="F82" s="53"/>
      <c r="G82" s="53"/>
      <c r="H82" s="52"/>
      <c r="I82" s="52"/>
      <c r="J82" s="54"/>
      <c r="K82" s="54"/>
      <c r="L82" s="55" t="str">
        <f t="shared" si="140"/>
        <v/>
      </c>
      <c r="M82" s="56" t="str">
        <f t="shared" si="141"/>
        <v/>
      </c>
      <c r="N82" s="57" t="str">
        <f t="shared" si="2"/>
        <v/>
      </c>
      <c r="O82" s="58" t="str">
        <f t="shared" si="142"/>
        <v/>
      </c>
      <c r="P82" s="59" t="str">
        <f t="shared" si="4"/>
        <v/>
      </c>
      <c r="Q82" s="60" t="str">
        <f t="shared" si="143"/>
        <v/>
      </c>
      <c r="R82" s="61" t="str">
        <f t="shared" si="28"/>
        <v/>
      </c>
      <c r="S82" s="56" t="str">
        <f t="shared" si="144"/>
        <v/>
      </c>
      <c r="T82" s="62" t="str">
        <f t="shared" si="145"/>
        <v/>
      </c>
      <c r="U82" s="63" t="str">
        <f t="shared" si="8"/>
        <v/>
      </c>
      <c r="V82" s="64" t="str">
        <f t="shared" si="146"/>
        <v/>
      </c>
      <c r="W82" s="65" t="str">
        <f t="shared" si="10"/>
        <v/>
      </c>
      <c r="X82" s="64" t="str">
        <f t="shared" si="147"/>
        <v/>
      </c>
      <c r="Y82" s="64" t="str">
        <f t="shared" si="148"/>
        <v/>
      </c>
      <c r="Z82" s="56" t="str">
        <f t="shared" si="149"/>
        <v/>
      </c>
      <c r="AA82" s="66" t="str">
        <f t="shared" si="150"/>
        <v/>
      </c>
      <c r="AB82" s="57" t="str">
        <f t="shared" si="15"/>
        <v/>
      </c>
      <c r="AC82" s="67" t="str">
        <f t="shared" si="151"/>
        <v/>
      </c>
      <c r="AD82" s="59" t="str">
        <f t="shared" si="152"/>
        <v/>
      </c>
      <c r="AE82" s="68" t="str">
        <f t="shared" si="153"/>
        <v/>
      </c>
      <c r="AF82" s="61" t="str">
        <f t="shared" si="154"/>
        <v/>
      </c>
      <c r="AG82" s="61" t="str">
        <f t="shared" si="155"/>
        <v/>
      </c>
      <c r="AH82" s="69" t="str">
        <f t="shared" si="156"/>
        <v/>
      </c>
      <c r="AI82" s="70" t="str">
        <f t="shared" si="22"/>
        <v/>
      </c>
      <c r="AJ82" s="64" t="str">
        <f t="shared" si="157"/>
        <v/>
      </c>
      <c r="AK82" s="64" t="str">
        <f t="shared" si="158"/>
        <v/>
      </c>
      <c r="AL82" s="64" t="str">
        <f t="shared" si="159"/>
        <v/>
      </c>
      <c r="AM82" s="64" t="str">
        <f t="shared" si="160"/>
        <v/>
      </c>
      <c r="AN82" s="64" t="str">
        <f t="shared" si="161"/>
        <v/>
      </c>
    </row>
    <row r="83" spans="1:40" ht="25.5" hidden="1" outlineLevel="1" thickTop="1" thickBot="1" x14ac:dyDescent="0.4">
      <c r="C83" s="113"/>
      <c r="D83" s="112"/>
      <c r="E83" s="52"/>
      <c r="F83" s="53"/>
      <c r="G83" s="53"/>
      <c r="H83" s="52"/>
      <c r="I83" s="52"/>
      <c r="J83" s="54"/>
      <c r="K83" s="54"/>
      <c r="L83" s="55" t="str">
        <f t="shared" si="140"/>
        <v/>
      </c>
      <c r="M83" s="56" t="str">
        <f t="shared" si="141"/>
        <v/>
      </c>
      <c r="N83" s="57" t="str">
        <f t="shared" si="2"/>
        <v/>
      </c>
      <c r="O83" s="58" t="str">
        <f t="shared" si="142"/>
        <v/>
      </c>
      <c r="P83" s="59" t="str">
        <f t="shared" si="4"/>
        <v/>
      </c>
      <c r="Q83" s="60" t="str">
        <f t="shared" si="143"/>
        <v/>
      </c>
      <c r="R83" s="61" t="str">
        <f t="shared" si="28"/>
        <v/>
      </c>
      <c r="S83" s="56" t="str">
        <f t="shared" si="144"/>
        <v/>
      </c>
      <c r="T83" s="62" t="str">
        <f t="shared" si="145"/>
        <v/>
      </c>
      <c r="U83" s="63" t="str">
        <f t="shared" si="8"/>
        <v/>
      </c>
      <c r="V83" s="64" t="str">
        <f t="shared" si="146"/>
        <v/>
      </c>
      <c r="W83" s="65" t="str">
        <f t="shared" si="10"/>
        <v/>
      </c>
      <c r="X83" s="64" t="str">
        <f t="shared" si="147"/>
        <v/>
      </c>
      <c r="Y83" s="64" t="str">
        <f t="shared" si="148"/>
        <v/>
      </c>
      <c r="Z83" s="56" t="str">
        <f t="shared" si="149"/>
        <v/>
      </c>
      <c r="AA83" s="66" t="str">
        <f t="shared" si="150"/>
        <v/>
      </c>
      <c r="AB83" s="57" t="str">
        <f t="shared" si="15"/>
        <v/>
      </c>
      <c r="AC83" s="67" t="str">
        <f t="shared" si="151"/>
        <v/>
      </c>
      <c r="AD83" s="59" t="str">
        <f t="shared" si="152"/>
        <v/>
      </c>
      <c r="AE83" s="68" t="str">
        <f t="shared" si="153"/>
        <v/>
      </c>
      <c r="AF83" s="61" t="str">
        <f t="shared" si="154"/>
        <v/>
      </c>
      <c r="AG83" s="61" t="str">
        <f t="shared" si="155"/>
        <v/>
      </c>
      <c r="AH83" s="69" t="str">
        <f t="shared" si="156"/>
        <v/>
      </c>
      <c r="AI83" s="70" t="str">
        <f t="shared" si="22"/>
        <v/>
      </c>
      <c r="AJ83" s="64" t="str">
        <f t="shared" si="157"/>
        <v/>
      </c>
      <c r="AK83" s="64" t="str">
        <f t="shared" si="158"/>
        <v/>
      </c>
      <c r="AL83" s="64" t="str">
        <f t="shared" si="159"/>
        <v/>
      </c>
      <c r="AM83" s="64" t="str">
        <f t="shared" si="160"/>
        <v/>
      </c>
      <c r="AN83" s="64" t="str">
        <f t="shared" si="161"/>
        <v/>
      </c>
    </row>
    <row r="84" spans="1:40" ht="25.5" hidden="1" outlineLevel="1" thickTop="1" thickBot="1" x14ac:dyDescent="0.4">
      <c r="C84" s="113"/>
      <c r="D84" s="112"/>
      <c r="E84" s="52"/>
      <c r="F84" s="53"/>
      <c r="G84" s="53"/>
      <c r="H84" s="52"/>
      <c r="I84" s="52"/>
      <c r="J84" s="54"/>
      <c r="K84" s="54"/>
      <c r="L84" s="55" t="str">
        <f t="shared" si="140"/>
        <v/>
      </c>
      <c r="M84" s="56" t="str">
        <f t="shared" si="141"/>
        <v/>
      </c>
      <c r="N84" s="57" t="str">
        <f t="shared" si="2"/>
        <v/>
      </c>
      <c r="O84" s="58" t="str">
        <f t="shared" si="142"/>
        <v/>
      </c>
      <c r="P84" s="59" t="str">
        <f t="shared" si="4"/>
        <v/>
      </c>
      <c r="Q84" s="60" t="str">
        <f t="shared" si="143"/>
        <v/>
      </c>
      <c r="R84" s="61" t="str">
        <f t="shared" si="28"/>
        <v/>
      </c>
      <c r="S84" s="56" t="str">
        <f t="shared" si="144"/>
        <v/>
      </c>
      <c r="T84" s="62" t="str">
        <f t="shared" si="145"/>
        <v/>
      </c>
      <c r="U84" s="63" t="str">
        <f t="shared" si="8"/>
        <v/>
      </c>
      <c r="V84" s="64" t="str">
        <f t="shared" si="146"/>
        <v/>
      </c>
      <c r="W84" s="65" t="str">
        <f t="shared" si="10"/>
        <v/>
      </c>
      <c r="X84" s="64" t="str">
        <f t="shared" si="147"/>
        <v/>
      </c>
      <c r="Y84" s="64" t="str">
        <f t="shared" si="148"/>
        <v/>
      </c>
      <c r="Z84" s="56" t="str">
        <f t="shared" si="149"/>
        <v/>
      </c>
      <c r="AA84" s="66" t="str">
        <f t="shared" si="150"/>
        <v/>
      </c>
      <c r="AB84" s="57" t="str">
        <f t="shared" si="15"/>
        <v/>
      </c>
      <c r="AC84" s="67" t="str">
        <f t="shared" si="151"/>
        <v/>
      </c>
      <c r="AD84" s="59" t="str">
        <f t="shared" si="152"/>
        <v/>
      </c>
      <c r="AE84" s="68" t="str">
        <f t="shared" si="153"/>
        <v/>
      </c>
      <c r="AF84" s="61" t="str">
        <f t="shared" si="154"/>
        <v/>
      </c>
      <c r="AG84" s="61" t="str">
        <f t="shared" si="155"/>
        <v/>
      </c>
      <c r="AH84" s="69" t="str">
        <f t="shared" si="156"/>
        <v/>
      </c>
      <c r="AI84" s="70" t="str">
        <f t="shared" si="22"/>
        <v/>
      </c>
      <c r="AJ84" s="64" t="str">
        <f t="shared" si="157"/>
        <v/>
      </c>
      <c r="AK84" s="64" t="str">
        <f t="shared" si="158"/>
        <v/>
      </c>
      <c r="AL84" s="64" t="str">
        <f t="shared" si="159"/>
        <v/>
      </c>
      <c r="AM84" s="64" t="str">
        <f t="shared" si="160"/>
        <v/>
      </c>
      <c r="AN84" s="64" t="str">
        <f t="shared" si="161"/>
        <v/>
      </c>
    </row>
    <row r="85" spans="1:40" ht="25.5" hidden="1" outlineLevel="1" thickTop="1" thickBot="1" x14ac:dyDescent="0.4">
      <c r="C85" s="113"/>
      <c r="D85" s="112"/>
      <c r="E85" s="52"/>
      <c r="F85" s="53"/>
      <c r="G85" s="53"/>
      <c r="H85" s="52"/>
      <c r="I85" s="52"/>
      <c r="J85" s="54"/>
      <c r="K85" s="54"/>
      <c r="L85" s="78" t="str">
        <f t="shared" si="140"/>
        <v/>
      </c>
      <c r="M85" s="56" t="str">
        <f t="shared" si="141"/>
        <v/>
      </c>
      <c r="N85" s="57" t="str">
        <f t="shared" si="2"/>
        <v/>
      </c>
      <c r="O85" s="58" t="str">
        <f t="shared" si="142"/>
        <v/>
      </c>
      <c r="P85" s="59" t="str">
        <f t="shared" si="4"/>
        <v/>
      </c>
      <c r="Q85" s="60" t="str">
        <f t="shared" si="143"/>
        <v/>
      </c>
      <c r="R85" s="61" t="str">
        <f t="shared" si="28"/>
        <v/>
      </c>
      <c r="S85" s="56" t="str">
        <f t="shared" si="144"/>
        <v/>
      </c>
      <c r="T85" s="62" t="str">
        <f t="shared" si="145"/>
        <v/>
      </c>
      <c r="U85" s="63" t="str">
        <f t="shared" si="8"/>
        <v/>
      </c>
      <c r="V85" s="64" t="str">
        <f t="shared" si="146"/>
        <v/>
      </c>
      <c r="W85" s="65" t="str">
        <f t="shared" si="10"/>
        <v/>
      </c>
      <c r="X85" s="64" t="str">
        <f t="shared" si="147"/>
        <v/>
      </c>
      <c r="Y85" s="64" t="str">
        <f t="shared" si="148"/>
        <v/>
      </c>
      <c r="Z85" s="56" t="str">
        <f t="shared" si="149"/>
        <v/>
      </c>
      <c r="AA85" s="66" t="str">
        <f t="shared" si="150"/>
        <v/>
      </c>
      <c r="AB85" s="57" t="str">
        <f t="shared" si="15"/>
        <v/>
      </c>
      <c r="AC85" s="67" t="str">
        <f t="shared" si="151"/>
        <v/>
      </c>
      <c r="AD85" s="59" t="str">
        <f t="shared" si="152"/>
        <v/>
      </c>
      <c r="AE85" s="68" t="str">
        <f t="shared" si="153"/>
        <v/>
      </c>
      <c r="AF85" s="61" t="str">
        <f t="shared" si="154"/>
        <v/>
      </c>
      <c r="AG85" s="61" t="str">
        <f t="shared" si="155"/>
        <v/>
      </c>
      <c r="AH85" s="69" t="str">
        <f t="shared" si="156"/>
        <v/>
      </c>
      <c r="AI85" s="70" t="str">
        <f t="shared" si="22"/>
        <v/>
      </c>
      <c r="AJ85" s="64" t="str">
        <f t="shared" si="157"/>
        <v/>
      </c>
      <c r="AK85" s="64" t="str">
        <f t="shared" si="158"/>
        <v/>
      </c>
      <c r="AL85" s="64" t="str">
        <f t="shared" si="159"/>
        <v/>
      </c>
      <c r="AM85" s="64" t="str">
        <f t="shared" si="160"/>
        <v/>
      </c>
      <c r="AN85" s="64" t="str">
        <f t="shared" si="161"/>
        <v/>
      </c>
    </row>
    <row r="86" spans="1:40" ht="25.5" hidden="1" outlineLevel="1" thickTop="1" thickBot="1" x14ac:dyDescent="0.4">
      <c r="C86" s="113"/>
      <c r="D86" s="112"/>
      <c r="E86" s="52"/>
      <c r="F86" s="53"/>
      <c r="G86" s="53"/>
      <c r="H86" s="52"/>
      <c r="I86" s="52"/>
      <c r="J86" s="54"/>
      <c r="K86" s="54"/>
      <c r="L86" s="78" t="str">
        <f t="shared" si="140"/>
        <v/>
      </c>
      <c r="M86" s="56" t="str">
        <f t="shared" si="141"/>
        <v/>
      </c>
      <c r="N86" s="57" t="str">
        <f t="shared" si="2"/>
        <v/>
      </c>
      <c r="O86" s="58" t="str">
        <f t="shared" si="142"/>
        <v/>
      </c>
      <c r="P86" s="59" t="str">
        <f t="shared" si="4"/>
        <v/>
      </c>
      <c r="Q86" s="60" t="str">
        <f t="shared" si="143"/>
        <v/>
      </c>
      <c r="R86" s="61" t="str">
        <f t="shared" si="28"/>
        <v/>
      </c>
      <c r="S86" s="56" t="str">
        <f t="shared" si="144"/>
        <v/>
      </c>
      <c r="T86" s="62" t="str">
        <f t="shared" si="145"/>
        <v/>
      </c>
      <c r="U86" s="63" t="str">
        <f t="shared" si="8"/>
        <v/>
      </c>
      <c r="V86" s="64" t="str">
        <f t="shared" si="146"/>
        <v/>
      </c>
      <c r="W86" s="65" t="str">
        <f t="shared" si="10"/>
        <v/>
      </c>
      <c r="X86" s="64" t="str">
        <f t="shared" si="147"/>
        <v/>
      </c>
      <c r="Y86" s="64" t="str">
        <f t="shared" si="148"/>
        <v/>
      </c>
      <c r="Z86" s="56" t="str">
        <f t="shared" si="149"/>
        <v/>
      </c>
      <c r="AA86" s="66" t="str">
        <f t="shared" si="150"/>
        <v/>
      </c>
      <c r="AB86" s="57" t="str">
        <f t="shared" si="15"/>
        <v/>
      </c>
      <c r="AC86" s="67" t="str">
        <f t="shared" si="151"/>
        <v/>
      </c>
      <c r="AD86" s="59" t="str">
        <f t="shared" si="152"/>
        <v/>
      </c>
      <c r="AE86" s="68" t="str">
        <f t="shared" si="153"/>
        <v/>
      </c>
      <c r="AF86" s="61" t="str">
        <f t="shared" si="154"/>
        <v/>
      </c>
      <c r="AG86" s="61" t="str">
        <f t="shared" si="155"/>
        <v/>
      </c>
      <c r="AH86" s="69" t="str">
        <f t="shared" si="156"/>
        <v/>
      </c>
      <c r="AI86" s="70" t="str">
        <f t="shared" si="22"/>
        <v/>
      </c>
      <c r="AJ86" s="64" t="str">
        <f t="shared" si="157"/>
        <v/>
      </c>
      <c r="AK86" s="64" t="str">
        <f t="shared" si="158"/>
        <v/>
      </c>
      <c r="AL86" s="64" t="str">
        <f t="shared" si="159"/>
        <v/>
      </c>
      <c r="AM86" s="64" t="str">
        <f t="shared" si="160"/>
        <v/>
      </c>
      <c r="AN86" s="64" t="str">
        <f t="shared" si="161"/>
        <v/>
      </c>
    </row>
    <row r="87" spans="1:40" ht="25.5" hidden="1" outlineLevel="1" thickTop="1" thickBot="1" x14ac:dyDescent="0.4">
      <c r="C87" s="113"/>
      <c r="D87" s="112"/>
      <c r="E87" s="52"/>
      <c r="F87" s="53"/>
      <c r="G87" s="53"/>
      <c r="H87" s="52"/>
      <c r="I87" s="52"/>
      <c r="J87" s="54"/>
      <c r="K87" s="54"/>
      <c r="L87" s="78" t="str">
        <f t="shared" si="140"/>
        <v/>
      </c>
      <c r="M87" s="56" t="str">
        <f t="shared" si="141"/>
        <v/>
      </c>
      <c r="N87" s="57" t="str">
        <f t="shared" si="2"/>
        <v/>
      </c>
      <c r="O87" s="58" t="str">
        <f t="shared" si="142"/>
        <v/>
      </c>
      <c r="P87" s="59" t="str">
        <f t="shared" si="4"/>
        <v/>
      </c>
      <c r="Q87" s="60" t="str">
        <f t="shared" si="143"/>
        <v/>
      </c>
      <c r="R87" s="61" t="str">
        <f t="shared" si="28"/>
        <v/>
      </c>
      <c r="S87" s="56" t="str">
        <f t="shared" si="144"/>
        <v/>
      </c>
      <c r="T87" s="62" t="str">
        <f t="shared" si="145"/>
        <v/>
      </c>
      <c r="U87" s="63" t="str">
        <f t="shared" si="8"/>
        <v/>
      </c>
      <c r="V87" s="64" t="str">
        <f t="shared" si="146"/>
        <v/>
      </c>
      <c r="W87" s="65" t="str">
        <f t="shared" si="10"/>
        <v/>
      </c>
      <c r="X87" s="64" t="str">
        <f t="shared" si="147"/>
        <v/>
      </c>
      <c r="Y87" s="64" t="str">
        <f t="shared" si="148"/>
        <v/>
      </c>
      <c r="Z87" s="56" t="str">
        <f t="shared" si="149"/>
        <v/>
      </c>
      <c r="AA87" s="66" t="str">
        <f t="shared" si="150"/>
        <v/>
      </c>
      <c r="AB87" s="57" t="str">
        <f t="shared" si="15"/>
        <v/>
      </c>
      <c r="AC87" s="67" t="str">
        <f t="shared" si="151"/>
        <v/>
      </c>
      <c r="AD87" s="59" t="str">
        <f t="shared" si="152"/>
        <v/>
      </c>
      <c r="AE87" s="68" t="str">
        <f t="shared" si="153"/>
        <v/>
      </c>
      <c r="AF87" s="61" t="str">
        <f t="shared" si="154"/>
        <v/>
      </c>
      <c r="AG87" s="61" t="str">
        <f t="shared" si="155"/>
        <v/>
      </c>
      <c r="AH87" s="69" t="str">
        <f t="shared" si="156"/>
        <v/>
      </c>
      <c r="AI87" s="70" t="str">
        <f t="shared" si="22"/>
        <v/>
      </c>
      <c r="AJ87" s="64" t="str">
        <f t="shared" si="157"/>
        <v/>
      </c>
      <c r="AK87" s="64" t="str">
        <f t="shared" si="158"/>
        <v/>
      </c>
      <c r="AL87" s="64" t="str">
        <f t="shared" si="159"/>
        <v/>
      </c>
      <c r="AM87" s="64" t="str">
        <f t="shared" si="160"/>
        <v/>
      </c>
      <c r="AN87" s="64" t="str">
        <f t="shared" si="161"/>
        <v/>
      </c>
    </row>
    <row r="88" spans="1:40" ht="25.5" hidden="1" outlineLevel="1" thickTop="1" thickBot="1" x14ac:dyDescent="0.4">
      <c r="C88" s="113"/>
      <c r="D88" s="112"/>
      <c r="E88" s="52"/>
      <c r="F88" s="53"/>
      <c r="G88" s="53"/>
      <c r="H88" s="52"/>
      <c r="I88" s="52"/>
      <c r="J88" s="54"/>
      <c r="K88" s="54"/>
      <c r="L88" s="78" t="str">
        <f t="shared" si="140"/>
        <v/>
      </c>
      <c r="M88" s="56" t="str">
        <f t="shared" si="141"/>
        <v/>
      </c>
      <c r="N88" s="57" t="str">
        <f t="shared" si="2"/>
        <v/>
      </c>
      <c r="O88" s="58" t="str">
        <f t="shared" si="142"/>
        <v/>
      </c>
      <c r="P88" s="59" t="str">
        <f t="shared" si="4"/>
        <v/>
      </c>
      <c r="Q88" s="60" t="str">
        <f t="shared" si="143"/>
        <v/>
      </c>
      <c r="R88" s="61" t="str">
        <f t="shared" si="28"/>
        <v/>
      </c>
      <c r="S88" s="56" t="str">
        <f t="shared" si="144"/>
        <v/>
      </c>
      <c r="T88" s="62" t="str">
        <f t="shared" si="145"/>
        <v/>
      </c>
      <c r="U88" s="63" t="str">
        <f t="shared" si="8"/>
        <v/>
      </c>
      <c r="V88" s="64" t="str">
        <f t="shared" si="146"/>
        <v/>
      </c>
      <c r="W88" s="65" t="str">
        <f t="shared" si="10"/>
        <v/>
      </c>
      <c r="X88" s="64" t="str">
        <f t="shared" si="147"/>
        <v/>
      </c>
      <c r="Y88" s="64" t="str">
        <f t="shared" si="148"/>
        <v/>
      </c>
      <c r="Z88" s="56" t="str">
        <f t="shared" si="149"/>
        <v/>
      </c>
      <c r="AA88" s="66" t="str">
        <f t="shared" si="150"/>
        <v/>
      </c>
      <c r="AB88" s="57" t="str">
        <f t="shared" si="15"/>
        <v/>
      </c>
      <c r="AC88" s="67" t="str">
        <f t="shared" si="151"/>
        <v/>
      </c>
      <c r="AD88" s="59" t="str">
        <f t="shared" si="152"/>
        <v/>
      </c>
      <c r="AE88" s="68" t="str">
        <f t="shared" si="153"/>
        <v/>
      </c>
      <c r="AF88" s="61" t="str">
        <f t="shared" si="154"/>
        <v/>
      </c>
      <c r="AG88" s="61" t="str">
        <f t="shared" si="155"/>
        <v/>
      </c>
      <c r="AH88" s="69" t="str">
        <f t="shared" si="156"/>
        <v/>
      </c>
      <c r="AI88" s="70" t="str">
        <f t="shared" si="22"/>
        <v/>
      </c>
      <c r="AJ88" s="64" t="str">
        <f t="shared" si="157"/>
        <v/>
      </c>
      <c r="AK88" s="64" t="str">
        <f t="shared" si="158"/>
        <v/>
      </c>
      <c r="AL88" s="64" t="str">
        <f t="shared" si="159"/>
        <v/>
      </c>
      <c r="AM88" s="64" t="str">
        <f t="shared" si="160"/>
        <v/>
      </c>
      <c r="AN88" s="64" t="str">
        <f t="shared" si="161"/>
        <v/>
      </c>
    </row>
    <row r="89" spans="1:40" ht="25.5" hidden="1" outlineLevel="1" thickTop="1" thickBot="1" x14ac:dyDescent="0.4">
      <c r="C89" s="113"/>
      <c r="D89" s="112"/>
      <c r="E89" s="52"/>
      <c r="F89" s="53"/>
      <c r="G89" s="53"/>
      <c r="H89" s="52"/>
      <c r="I89" s="52"/>
      <c r="J89" s="54"/>
      <c r="K89" s="54"/>
      <c r="L89" s="78" t="str">
        <f t="shared" si="140"/>
        <v/>
      </c>
      <c r="M89" s="56" t="str">
        <f t="shared" si="141"/>
        <v/>
      </c>
      <c r="N89" s="57" t="str">
        <f t="shared" si="2"/>
        <v/>
      </c>
      <c r="O89" s="58" t="str">
        <f t="shared" si="142"/>
        <v/>
      </c>
      <c r="P89" s="59" t="str">
        <f t="shared" si="4"/>
        <v/>
      </c>
      <c r="Q89" s="60" t="str">
        <f t="shared" si="143"/>
        <v/>
      </c>
      <c r="R89" s="61" t="str">
        <f t="shared" si="28"/>
        <v/>
      </c>
      <c r="S89" s="56" t="str">
        <f t="shared" si="144"/>
        <v/>
      </c>
      <c r="T89" s="62" t="str">
        <f t="shared" si="145"/>
        <v/>
      </c>
      <c r="U89" s="63" t="str">
        <f t="shared" si="8"/>
        <v/>
      </c>
      <c r="V89" s="64" t="str">
        <f t="shared" si="146"/>
        <v/>
      </c>
      <c r="W89" s="65" t="str">
        <f t="shared" si="10"/>
        <v/>
      </c>
      <c r="X89" s="64" t="str">
        <f t="shared" si="147"/>
        <v/>
      </c>
      <c r="Y89" s="64" t="str">
        <f t="shared" si="148"/>
        <v/>
      </c>
      <c r="Z89" s="56" t="str">
        <f t="shared" si="149"/>
        <v/>
      </c>
      <c r="AA89" s="66" t="str">
        <f t="shared" si="150"/>
        <v/>
      </c>
      <c r="AB89" s="57" t="str">
        <f t="shared" si="15"/>
        <v/>
      </c>
      <c r="AC89" s="67" t="str">
        <f t="shared" si="151"/>
        <v/>
      </c>
      <c r="AD89" s="59" t="str">
        <f t="shared" si="152"/>
        <v/>
      </c>
      <c r="AE89" s="68" t="str">
        <f t="shared" si="153"/>
        <v/>
      </c>
      <c r="AF89" s="61" t="str">
        <f t="shared" si="154"/>
        <v/>
      </c>
      <c r="AG89" s="61" t="str">
        <f t="shared" si="155"/>
        <v/>
      </c>
      <c r="AH89" s="69" t="str">
        <f t="shared" si="156"/>
        <v/>
      </c>
      <c r="AI89" s="70" t="str">
        <f t="shared" si="22"/>
        <v/>
      </c>
      <c r="AJ89" s="64" t="str">
        <f t="shared" si="157"/>
        <v/>
      </c>
      <c r="AK89" s="64" t="str">
        <f t="shared" si="158"/>
        <v/>
      </c>
      <c r="AL89" s="64" t="str">
        <f t="shared" si="159"/>
        <v/>
      </c>
      <c r="AM89" s="64" t="str">
        <f t="shared" si="160"/>
        <v/>
      </c>
      <c r="AN89" s="64" t="str">
        <f t="shared" si="161"/>
        <v/>
      </c>
    </row>
    <row r="90" spans="1:40" ht="25.5" hidden="1" outlineLevel="1" thickTop="1" thickBot="1" x14ac:dyDescent="0.4">
      <c r="C90" s="113"/>
      <c r="D90" s="112"/>
      <c r="E90" s="52"/>
      <c r="F90" s="53"/>
      <c r="G90" s="53"/>
      <c r="H90" s="52"/>
      <c r="I90" s="52"/>
      <c r="J90" s="54"/>
      <c r="K90" s="54"/>
      <c r="L90" s="55" t="str">
        <f>IF(C90="","",_xlfn.CONCAT("            { line: ","""",C90,", ",M90:AN90,""", sC: ","""",B90,"""},"))</f>
        <v/>
      </c>
      <c r="M90" s="56" t="str">
        <f t="shared" si="141"/>
        <v/>
      </c>
      <c r="N90" s="57" t="str">
        <f t="shared" si="2"/>
        <v/>
      </c>
      <c r="O90" s="58" t="str">
        <f t="shared" si="142"/>
        <v/>
      </c>
      <c r="P90" s="59" t="str">
        <f t="shared" si="4"/>
        <v/>
      </c>
      <c r="Q90" s="60" t="str">
        <f t="shared" si="143"/>
        <v/>
      </c>
      <c r="R90" s="61" t="str">
        <f t="shared" si="28"/>
        <v/>
      </c>
      <c r="S90" s="56" t="str">
        <f t="shared" si="144"/>
        <v/>
      </c>
      <c r="T90" s="62" t="str">
        <f t="shared" si="145"/>
        <v/>
      </c>
      <c r="U90" s="63" t="str">
        <f t="shared" si="8"/>
        <v/>
      </c>
      <c r="V90" s="64" t="str">
        <f t="shared" si="146"/>
        <v/>
      </c>
      <c r="W90" s="65" t="str">
        <f t="shared" si="10"/>
        <v/>
      </c>
      <c r="X90" s="64" t="str">
        <f t="shared" si="147"/>
        <v/>
      </c>
      <c r="Y90" s="64" t="str">
        <f t="shared" si="148"/>
        <v/>
      </c>
      <c r="Z90" s="56" t="str">
        <f t="shared" si="149"/>
        <v/>
      </c>
      <c r="AA90" s="66" t="str">
        <f t="shared" si="150"/>
        <v/>
      </c>
      <c r="AB90" s="57" t="str">
        <f t="shared" si="15"/>
        <v/>
      </c>
      <c r="AC90" s="67" t="str">
        <f t="shared" si="151"/>
        <v/>
      </c>
      <c r="AD90" s="59" t="str">
        <f t="shared" si="152"/>
        <v/>
      </c>
      <c r="AE90" s="68" t="str">
        <f t="shared" si="153"/>
        <v/>
      </c>
      <c r="AF90" s="61" t="str">
        <f t="shared" si="154"/>
        <v/>
      </c>
      <c r="AG90" s="61" t="str">
        <f t="shared" si="155"/>
        <v/>
      </c>
      <c r="AH90" s="69" t="str">
        <f t="shared" si="156"/>
        <v/>
      </c>
      <c r="AI90" s="70" t="str">
        <f t="shared" si="22"/>
        <v/>
      </c>
      <c r="AJ90" s="64" t="str">
        <f t="shared" si="157"/>
        <v/>
      </c>
      <c r="AK90" s="64" t="str">
        <f t="shared" si="158"/>
        <v/>
      </c>
      <c r="AL90" s="64" t="str">
        <f t="shared" si="159"/>
        <v/>
      </c>
      <c r="AM90" s="64" t="str">
        <f t="shared" si="160"/>
        <v/>
      </c>
      <c r="AN90" s="64" t="str">
        <f t="shared" si="161"/>
        <v/>
      </c>
    </row>
    <row r="91" spans="1:40" ht="25.5" hidden="1" outlineLevel="1" thickTop="1" thickBot="1" x14ac:dyDescent="0.4">
      <c r="C91" s="113"/>
      <c r="D91" s="112"/>
      <c r="E91" s="52"/>
      <c r="F91" s="53"/>
      <c r="G91" s="53"/>
      <c r="H91" s="52"/>
      <c r="I91" s="52"/>
      <c r="J91" s="54"/>
      <c r="K91" s="54"/>
      <c r="L91" s="55" t="str">
        <f t="shared" ref="L91" si="162">IF(C91="","",_xlfn.CONCAT("            { line: ","""",C91,", ",M91:AN91,""", sC: ","""",B91,"""},"))</f>
        <v/>
      </c>
      <c r="M91" s="56" t="str">
        <f t="shared" si="141"/>
        <v/>
      </c>
      <c r="N91" s="57" t="str">
        <f t="shared" si="2"/>
        <v/>
      </c>
      <c r="O91" s="58" t="str">
        <f t="shared" si="142"/>
        <v/>
      </c>
      <c r="P91" s="59" t="str">
        <f t="shared" si="4"/>
        <v/>
      </c>
      <c r="Q91" s="60" t="str">
        <f t="shared" si="143"/>
        <v/>
      </c>
      <c r="R91" s="61" t="str">
        <f t="shared" si="28"/>
        <v/>
      </c>
      <c r="S91" s="56" t="str">
        <f t="shared" si="144"/>
        <v/>
      </c>
      <c r="T91" s="62" t="str">
        <f t="shared" si="145"/>
        <v/>
      </c>
      <c r="U91" s="63" t="str">
        <f t="shared" si="8"/>
        <v/>
      </c>
      <c r="V91" s="64" t="str">
        <f t="shared" si="146"/>
        <v/>
      </c>
      <c r="W91" s="65" t="str">
        <f t="shared" si="10"/>
        <v/>
      </c>
      <c r="X91" s="64" t="str">
        <f t="shared" si="147"/>
        <v/>
      </c>
      <c r="Y91" s="64" t="str">
        <f t="shared" si="148"/>
        <v/>
      </c>
      <c r="Z91" s="56" t="str">
        <f t="shared" si="149"/>
        <v/>
      </c>
      <c r="AA91" s="66" t="str">
        <f t="shared" si="150"/>
        <v/>
      </c>
      <c r="AB91" s="57" t="str">
        <f t="shared" si="15"/>
        <v/>
      </c>
      <c r="AC91" s="67" t="str">
        <f t="shared" si="151"/>
        <v/>
      </c>
      <c r="AD91" s="59" t="str">
        <f t="shared" si="152"/>
        <v/>
      </c>
      <c r="AE91" s="68" t="str">
        <f t="shared" si="153"/>
        <v/>
      </c>
      <c r="AF91" s="61" t="str">
        <f t="shared" si="154"/>
        <v/>
      </c>
      <c r="AG91" s="61" t="str">
        <f t="shared" si="155"/>
        <v/>
      </c>
      <c r="AH91" s="69" t="str">
        <f t="shared" si="156"/>
        <v/>
      </c>
      <c r="AI91" s="70" t="str">
        <f t="shared" si="22"/>
        <v/>
      </c>
      <c r="AJ91" s="64" t="str">
        <f t="shared" si="157"/>
        <v/>
      </c>
      <c r="AK91" s="64" t="str">
        <f t="shared" si="158"/>
        <v/>
      </c>
      <c r="AL91" s="64" t="str">
        <f t="shared" si="159"/>
        <v/>
      </c>
      <c r="AM91" s="64" t="str">
        <f t="shared" si="160"/>
        <v/>
      </c>
      <c r="AN91" s="64" t="str">
        <f t="shared" si="161"/>
        <v/>
      </c>
    </row>
    <row r="92" spans="1:40" ht="24" customHeight="1" collapsed="1" thickTop="1" x14ac:dyDescent="0.4">
      <c r="A92" s="95"/>
      <c r="B92" s="95"/>
      <c r="C92" s="95"/>
      <c r="D92" s="95"/>
      <c r="E92" s="95"/>
      <c r="F92" s="95"/>
      <c r="G92" s="95"/>
      <c r="H92" s="95"/>
      <c r="I92" s="95"/>
      <c r="J92" s="95"/>
      <c r="K92" s="95"/>
      <c r="L92" s="99" t="str">
        <f ca="1">_xlfn.CONCAT("]}, // ULTIMA LINEA DEL CANTO: ",L1)</f>
        <v>]}, // ULTIMA LINEA DEL CANTO: MARÍA DE JASNA GÓRA</v>
      </c>
      <c r="M92" s="95"/>
    </row>
    <row r="93" spans="1:40" ht="20.25" x14ac:dyDescent="0.25">
      <c r="L93" s="100" t="s">
        <v>1008</v>
      </c>
      <c r="M93" s="101"/>
    </row>
    <row r="94" spans="1:40" x14ac:dyDescent="0.25">
      <c r="M9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77" r:id="rId4" name="Button 1">
              <controlPr defaultSize="0" print="0" autoFill="0" autoPict="0" macro="[0]!JS_Click">
                <anchor moveWithCells="1" sizeWithCells="1">
                  <from>
                    <xdr:col>3</xdr:col>
                    <xdr:colOff>352425</xdr:colOff>
                    <xdr:row>0</xdr:row>
                    <xdr:rowOff>66675</xdr:rowOff>
                  </from>
                  <to>
                    <xdr:col>8</xdr:col>
                    <xdr:colOff>323850</xdr:colOff>
                    <xdr:row>0</xdr:row>
                    <xdr:rowOff>781050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5B94FA-FB87-4470-8014-01510F97D5E2}">
  <sheetPr codeName="Sheet71">
    <tabColor rgb="FF00B0F0"/>
  </sheetPr>
  <dimension ref="A1:AN79"/>
  <sheetViews>
    <sheetView zoomScale="115" zoomScaleNormal="115" workbookViewId="0">
      <pane xSplit="2" ySplit="1" topLeftCell="C59" activePane="bottomRight" state="frozen"/>
      <selection pane="topRight" activeCell="C1" sqref="C1"/>
      <selection pane="bottomLeft" activeCell="A2" sqref="A2"/>
      <selection pane="bottomRight" activeCell="C77" sqref="C77"/>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111</v>
      </c>
      <c r="E1" s="40"/>
      <c r="F1" s="40"/>
      <c r="G1" s="40"/>
      <c r="H1" s="40"/>
      <c r="I1" s="40"/>
      <c r="J1" s="40"/>
      <c r="K1" s="40"/>
      <c r="L1" s="41" t="str">
        <f ca="1">UPPER(VLOOKUP(C1,Table223[],3,FALSE))</f>
        <v>MARÍA, MADRE DE LA IGLESIA</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MARÍA, MADRE DE LA IGLESIA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mariamadredelaiglesia</v>
      </c>
      <c r="L7" s="48" t="str">
        <f ca="1">_xlfn.CONCAT("        id: ","""",C7,"""",",")</f>
        <v xml:space="preserve">        id: "mariamadredelaiglesia",</v>
      </c>
    </row>
    <row r="8" spans="2:32" ht="23.25" x14ac:dyDescent="0.25">
      <c r="C8" t="str">
        <f ca="1">PROPER(L1)</f>
        <v>María, Madre De La Iglesia</v>
      </c>
      <c r="L8" s="48" t="str">
        <f ca="1">_xlfn.CONCAT("        tt: ","""",C8,"""",",")</f>
        <v xml:space="preserve">        tt: "María, Madre De La Iglesia",</v>
      </c>
    </row>
    <row r="9" spans="2:32" ht="23.25" x14ac:dyDescent="0.25">
      <c r="C9" t="str">
        <f ca="1">PROPER(L1)</f>
        <v>María, Madre De La Iglesia</v>
      </c>
      <c r="L9" s="48" t="str">
        <f ca="1">_xlfn.CONCAT("        title: ","""",C9,"""",",")</f>
        <v xml:space="preserve">        title: "María, Madre De La Iglesia",</v>
      </c>
    </row>
    <row r="10" spans="2:32" ht="23.25" x14ac:dyDescent="0.25">
      <c r="C10" t="str">
        <f ca="1">VLOOKUP(C1,Table223[],4,FALSE)</f>
        <v>Juan 19,26-34</v>
      </c>
      <c r="L10" s="48" t="str">
        <f ca="1">_xlfn.CONCAT("        ","subtitle: ","""",C10,"""",",")</f>
        <v xml:space="preserve">        subtitle: "Juan 19,26-34",</v>
      </c>
    </row>
    <row r="11" spans="2:32" ht="23.25" x14ac:dyDescent="0.25">
      <c r="C11" t="str">
        <f ca="1">_xlfn.CONCAT("category: [",VLOOKUP(C1,Table223[],16,FALSE),"],")</f>
        <v>category: ["Precatecumenado","Vírgen María","Cuaresma","Penitencial","Fracción Del Pan","Nuevo Testamento"],</v>
      </c>
      <c r="L11" s="48" t="str">
        <f ca="1">_xlfn.CONCAT("        ",C11)</f>
        <v xml:space="preserve">        category: ["Precatecumenado","Vírgen María","Cuaresma","Penitencial","Fracción Del Pan","Nuevo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111</v>
      </c>
      <c r="L16" s="48" t="str">
        <f ca="1">_xlfn.CONCAT("        dbno: ","""",C16,"""",",")</f>
        <v xml:space="preserve">        dbno: "111",</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mariamadredelaiglesia</v>
      </c>
      <c r="L19" s="48" t="str">
        <f ca="1">_xlfn.CONCAT("        audioSrc: ","""/audio/",C19,".mp3""",",")</f>
        <v xml:space="preserve">        audioSrc: "/audio/mariamadredelaiglesia.mp3",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110</v>
      </c>
      <c r="C26" t="str">
        <f ca="1">VLOOKUP(B26,Table4[],13,FALSE)</f>
        <v>"/resucito/src/index.html?canto=mariadejasnagora"</v>
      </c>
      <c r="L26" s="48" t="str">
        <f ca="1">_xlfn.CONCAT("        ant: ",C26,",")</f>
        <v xml:space="preserve">        ant: "/resucito/src/index.html?canto=mariadejasnagora",</v>
      </c>
    </row>
    <row r="27" spans="1:40" ht="23.25" x14ac:dyDescent="0.25">
      <c r="B27">
        <f ca="1">+C1+1</f>
        <v>112</v>
      </c>
      <c r="C27" t="str">
        <f ca="1">VLOOKUP(B27,Table4[],13,FALSE)</f>
        <v>"/resucito/src/index.html?canto=mariamadredelcaminoardiente"</v>
      </c>
      <c r="L27" s="48" t="str">
        <f ca="1">_xlfn.CONCAT("        sig: ",C27,",")</f>
        <v xml:space="preserve">        sig: "/resucito/src/index.html?canto=mariamadredelcaminoardiente",</v>
      </c>
    </row>
    <row r="28" spans="1:40" ht="23.25" x14ac:dyDescent="0.25">
      <c r="L28" s="46" t="s">
        <v>991</v>
      </c>
    </row>
    <row r="29" spans="1:40" ht="36" thickBot="1" x14ac:dyDescent="0.3">
      <c r="A29" s="49"/>
      <c r="B29" s="49"/>
      <c r="C29" s="49" t="s">
        <v>1050</v>
      </c>
      <c r="D29" s="49"/>
      <c r="E29" s="49"/>
      <c r="F29" s="49"/>
      <c r="G29" s="49"/>
      <c r="H29" s="49"/>
      <c r="I29" s="49"/>
      <c r="J29" s="49"/>
      <c r="K29" s="49"/>
      <c r="L29" s="50" t="s">
        <v>992</v>
      </c>
    </row>
    <row r="30" spans="1:40" ht="27.75" thickTop="1" thickBot="1" x14ac:dyDescent="0.4">
      <c r="A30" s="73"/>
      <c r="B30" s="73"/>
      <c r="C30" s="73"/>
      <c r="D30" s="74"/>
      <c r="E30" s="74"/>
      <c r="F30" s="74"/>
      <c r="G30" s="74"/>
      <c r="H30" s="74"/>
      <c r="I30" s="74"/>
      <c r="J30" s="74"/>
      <c r="K30" s="74"/>
      <c r="L30" s="75" t="s">
        <v>993</v>
      </c>
      <c r="M30" s="56"/>
      <c r="N30" s="57"/>
      <c r="O30" s="58"/>
      <c r="P30" s="59"/>
      <c r="Q30" s="60"/>
      <c r="R30" s="61" t="str">
        <f>IF(N30="Do",10,IF(N30="Re",22,IF(N30="Mi",20,IF(N30="Fa",20,IF(N30="Sol",14,IF(N30="La",20,IF(N30="Si",20,IF(N30="Do#",14,IF(N30="Fa#",15,IF(N30="Sol#",20,""))))))))))</f>
        <v/>
      </c>
      <c r="S30" s="56"/>
      <c r="T30" s="62"/>
      <c r="U30" s="63"/>
      <c r="V30" s="64"/>
      <c r="W30" s="65"/>
      <c r="X30" s="64"/>
      <c r="Y30" s="64"/>
      <c r="Z30" s="56"/>
      <c r="AA30" s="66"/>
      <c r="AB30" s="57"/>
      <c r="AC30" s="67"/>
      <c r="AD30" s="59"/>
      <c r="AE30" s="68"/>
      <c r="AF30" s="61"/>
      <c r="AG30" s="61"/>
      <c r="AH30" s="69"/>
      <c r="AI30" s="70"/>
      <c r="AJ30" s="64"/>
      <c r="AK30" s="64"/>
      <c r="AL30" s="64"/>
      <c r="AM30" s="64"/>
      <c r="AN30" s="64"/>
    </row>
    <row r="31" spans="1:40" ht="25.5" thickTop="1" thickBot="1" x14ac:dyDescent="0.4">
      <c r="B31" t="s">
        <v>1014</v>
      </c>
      <c r="C31" s="113" t="s">
        <v>1119</v>
      </c>
      <c r="D31" s="112" t="s">
        <v>1011</v>
      </c>
      <c r="E31" s="52"/>
      <c r="F31" s="53"/>
      <c r="G31" s="53"/>
      <c r="H31" s="52"/>
      <c r="I31" s="52"/>
      <c r="J31" s="54"/>
      <c r="K31" s="54"/>
      <c r="L31" s="55" t="str">
        <f t="shared" ref="L31:L32" si="0">IF(C31="","",_xlfn.CONCAT("            { line: ","""",C31,", ",M31:AN31,""", sC: ","""",B31,"""},"))</f>
        <v xml:space="preserve">            { line: "«Mujer, he ahí a tu hijo,, (Mi,,20)", sC: "tc"},</v>
      </c>
      <c r="M31" s="56" t="str">
        <f t="shared" ref="M31:M35" si="1">IF(N31="","","(")</f>
        <v>(</v>
      </c>
      <c r="N31" s="57" t="str">
        <f t="shared" ref="N31:N76" si="2">IF(D31="","",D31)</f>
        <v>Mi</v>
      </c>
      <c r="O31" s="58" t="str">
        <f t="shared" ref="O31:O35" si="3">IF(N31="","",",")</f>
        <v>,</v>
      </c>
      <c r="P31" s="59" t="str">
        <f t="shared" ref="P31:P76" si="4">IF(E31="","",E31)</f>
        <v/>
      </c>
      <c r="Q31" s="60" t="str">
        <f t="shared" ref="Q31:Q35" si="5">IF(N31="","",",")</f>
        <v>,</v>
      </c>
      <c r="R31" s="61">
        <f>IF(N31="Do",10,IF(N31="Re",22,IF(N31="Mi",20,IF(N31="Fa",20,IF(N31="Sol",14,IF(N31="La",20,IF(N31="Si",20,IF(N31="Do#",14,IF(N31="Fa#",15,IF(N31="Sol#",20,""))))))))))</f>
        <v>20</v>
      </c>
      <c r="S31" s="56" t="str">
        <f t="shared" ref="S31:S35" si="6">IF(N31="","",")")</f>
        <v>)</v>
      </c>
      <c r="T31" s="62" t="str">
        <f t="shared" ref="T31:T35" si="7">IF(U31="","","(")</f>
        <v/>
      </c>
      <c r="U31" s="63" t="str">
        <f t="shared" ref="U31:U76" si="8">IF(F31="","",F31)</f>
        <v/>
      </c>
      <c r="V31" s="64" t="str">
        <f t="shared" ref="V31:V35" si="9">IF(U31="","",",")</f>
        <v/>
      </c>
      <c r="W31" s="65" t="str">
        <f t="shared" ref="W31:W76" si="10">IF(G31="","",G31)</f>
        <v/>
      </c>
      <c r="X31" s="64" t="str">
        <f t="shared" ref="X31:X35" si="11">IF(U31="","",",")</f>
        <v/>
      </c>
      <c r="Y31" s="64" t="str">
        <f t="shared" ref="Y31:Y35" si="12">IF(U31="","",250)</f>
        <v/>
      </c>
      <c r="Z31" s="56" t="str">
        <f t="shared" ref="Z31:Z35" si="13">IF(U31="","",")")</f>
        <v/>
      </c>
      <c r="AA31" s="66" t="str">
        <f t="shared" ref="AA31:AA35" si="14">IF(AB31="","","(")</f>
        <v/>
      </c>
      <c r="AB31" s="57" t="str">
        <f t="shared" ref="AB31:AB76" si="15">IF(H31="","",H31)</f>
        <v/>
      </c>
      <c r="AC31" s="67" t="str">
        <f t="shared" ref="AC31:AC35" si="16">IF(AB31="","",",")</f>
        <v/>
      </c>
      <c r="AD31" s="59" t="str">
        <f t="shared" ref="AD31:AD35" si="17">IF(I31="","",I31)</f>
        <v/>
      </c>
      <c r="AE31" s="68" t="str">
        <f t="shared" ref="AE31:AE35" si="18">IF(AB31="","",",")</f>
        <v/>
      </c>
      <c r="AF31" s="61" t="str">
        <f t="shared" ref="AF31:AF35" si="19">IF(AB31="","",350)</f>
        <v/>
      </c>
      <c r="AG31" s="61" t="str">
        <f t="shared" ref="AG31:AG35" si="20">IF(AB31="","",")")</f>
        <v/>
      </c>
      <c r="AH31" s="69" t="str">
        <f t="shared" ref="AH31:AH35" si="21">IF(AI31="","","(")</f>
        <v/>
      </c>
      <c r="AI31" s="70" t="str">
        <f t="shared" ref="AI31:AI76" si="22">IF(J31="","",J31)</f>
        <v/>
      </c>
      <c r="AJ31" s="64" t="str">
        <f t="shared" ref="AJ31:AJ35" si="23">IF(AI31="","",",")</f>
        <v/>
      </c>
      <c r="AK31" s="64" t="str">
        <f t="shared" ref="AK31:AK35" si="24">IF(K31="","",K31)</f>
        <v/>
      </c>
      <c r="AL31" s="64" t="str">
        <f t="shared" ref="AL31:AL35" si="25">IF(AI31="","",",")</f>
        <v/>
      </c>
      <c r="AM31" s="64" t="str">
        <f t="shared" ref="AM31:AM35" si="26">IF(AI31="","",450)</f>
        <v/>
      </c>
      <c r="AN31" s="64" t="str">
        <f t="shared" ref="AN31:AN35" si="27">IF(AI31="","",")")</f>
        <v/>
      </c>
    </row>
    <row r="32" spans="1:40" ht="25.5" thickTop="1" thickBot="1" x14ac:dyDescent="0.4">
      <c r="C32" s="113" t="s">
        <v>1120</v>
      </c>
      <c r="D32" s="112"/>
      <c r="E32" s="52"/>
      <c r="F32" s="53"/>
      <c r="G32" s="53"/>
      <c r="H32" s="52"/>
      <c r="I32" s="52"/>
      <c r="J32" s="54"/>
      <c r="K32" s="54"/>
      <c r="L32" s="55" t="str">
        <f t="shared" si="0"/>
        <v xml:space="preserve">            { line: "he ahí a tu hijo, he ahí a tu hijo, ", sC: ""},</v>
      </c>
      <c r="M32" s="56" t="str">
        <f t="shared" si="1"/>
        <v/>
      </c>
      <c r="N32" s="57" t="str">
        <f t="shared" si="2"/>
        <v/>
      </c>
      <c r="O32" s="58" t="str">
        <f t="shared" si="3"/>
        <v/>
      </c>
      <c r="P32" s="59" t="str">
        <f t="shared" si="4"/>
        <v/>
      </c>
      <c r="Q32" s="60" t="str">
        <f t="shared" si="5"/>
        <v/>
      </c>
      <c r="R32" s="61" t="str">
        <f t="shared" ref="R32:R76" si="28">IF(N32="Do",10,IF(N32="Re",22,IF(N32="Mi",20,IF(N32="Fa",20,IF(N32="Sol",14,IF(N32="La",20,IF(N32="Si",20,IF(N32="Do#",14,IF(N32="Fa#",15,IF(N32="Sol#",20,""))))))))))</f>
        <v/>
      </c>
      <c r="S32" s="56" t="str">
        <f t="shared" si="6"/>
        <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C33" s="113" t="s">
        <v>1121</v>
      </c>
      <c r="D33" s="112"/>
      <c r="E33" s="52"/>
      <c r="F33" s="53"/>
      <c r="G33" s="53"/>
      <c r="H33" s="52"/>
      <c r="I33" s="52"/>
      <c r="J33" s="54"/>
      <c r="K33" s="54"/>
      <c r="L33" s="55" t="str">
        <f>IF(C33="","",_xlfn.CONCAT("            { line: ","""",C33,", ",M33:AN33,""", sC: ","""",B33,"""},"))</f>
        <v xml:space="preserve">            { line: "ahí tienes a tu hijo., ", sC: ""},</v>
      </c>
      <c r="M33" s="56" t="str">
        <f t="shared" si="1"/>
        <v/>
      </c>
      <c r="N33" s="57" t="str">
        <f t="shared" si="2"/>
        <v/>
      </c>
      <c r="O33" s="58" t="str">
        <f t="shared" si="3"/>
        <v/>
      </c>
      <c r="P33" s="59" t="str">
        <f t="shared" si="4"/>
        <v/>
      </c>
      <c r="Q33" s="60" t="str">
        <f t="shared" si="5"/>
        <v/>
      </c>
      <c r="R33" s="61" t="str">
        <f t="shared" si="28"/>
        <v/>
      </c>
      <c r="S33" s="56" t="str">
        <f t="shared" si="6"/>
        <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5.5" thickTop="1" thickBot="1" x14ac:dyDescent="0.4">
      <c r="C34" s="113" t="s">
        <v>1122</v>
      </c>
      <c r="D34" s="112" t="s">
        <v>1013</v>
      </c>
      <c r="E34" s="52" t="s">
        <v>1012</v>
      </c>
      <c r="F34" s="53"/>
      <c r="G34" s="53"/>
      <c r="H34" s="52"/>
      <c r="I34" s="52"/>
      <c r="J34" s="54"/>
      <c r="K34" s="54"/>
      <c r="L34" s="55" t="str">
        <f>IF(C34="","",_xlfn.CONCAT("            { line: ","""",C34,", ",M34:AN34,""", sC: ","""",B34,"""},"))</f>
        <v xml:space="preserve">            { line: "Ahí tienes a tu Madre,, (La,m,20)", sC: ""},</v>
      </c>
      <c r="M34" s="56" t="str">
        <f t="shared" si="1"/>
        <v>(</v>
      </c>
      <c r="N34" s="57" t="str">
        <f t="shared" si="2"/>
        <v>La</v>
      </c>
      <c r="O34" s="58" t="str">
        <f t="shared" si="3"/>
        <v>,</v>
      </c>
      <c r="P34" s="59" t="str">
        <f t="shared" si="4"/>
        <v>m</v>
      </c>
      <c r="Q34" s="60" t="str">
        <f t="shared" si="5"/>
        <v>,</v>
      </c>
      <c r="R34" s="61">
        <f t="shared" si="28"/>
        <v>20</v>
      </c>
      <c r="S34" s="56" t="str">
        <f t="shared" si="6"/>
        <v>)</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5.5" thickTop="1" thickBot="1" x14ac:dyDescent="0.4">
      <c r="C35" s="113" t="s">
        <v>1123</v>
      </c>
      <c r="D35" s="112" t="s">
        <v>1047</v>
      </c>
      <c r="E35" s="52" t="s">
        <v>1012</v>
      </c>
      <c r="F35" s="53" t="s">
        <v>1011</v>
      </c>
      <c r="G35" s="53"/>
      <c r="H35" s="52"/>
      <c r="I35" s="52"/>
      <c r="J35" s="54"/>
      <c r="K35" s="54"/>
      <c r="L35" s="55" t="str">
        <f t="shared" ref="L35:L49" si="29">IF(C35="","",_xlfn.CONCAT("            { line: ","""",C35,", ",M35:AN35,""", sC: ","""",B35,"""},"))</f>
        <v xml:space="preserve">            { line: "ahí tienes a tu Madre»., (Re,m,22)(Mi,,250)", sC: ""},</v>
      </c>
      <c r="M35" s="56" t="str">
        <f t="shared" si="1"/>
        <v>(</v>
      </c>
      <c r="N35" s="57" t="str">
        <f t="shared" si="2"/>
        <v>Re</v>
      </c>
      <c r="O35" s="58" t="str">
        <f t="shared" si="3"/>
        <v>,</v>
      </c>
      <c r="P35" s="59" t="str">
        <f t="shared" si="4"/>
        <v>m</v>
      </c>
      <c r="Q35" s="60" t="str">
        <f t="shared" si="5"/>
        <v>,</v>
      </c>
      <c r="R35" s="61">
        <f t="shared" si="28"/>
        <v>22</v>
      </c>
      <c r="S35" s="56" t="str">
        <f t="shared" si="6"/>
        <v>)</v>
      </c>
      <c r="T35" s="62" t="str">
        <f t="shared" si="7"/>
        <v>(</v>
      </c>
      <c r="U35" s="63" t="str">
        <f t="shared" si="8"/>
        <v>Mi</v>
      </c>
      <c r="V35" s="64" t="str">
        <f t="shared" si="9"/>
        <v>,</v>
      </c>
      <c r="W35" s="65" t="str">
        <f t="shared" si="10"/>
        <v/>
      </c>
      <c r="X35" s="64" t="str">
        <f t="shared" si="11"/>
        <v>,</v>
      </c>
      <c r="Y35" s="64">
        <f t="shared" si="12"/>
        <v>250</v>
      </c>
      <c r="Z35" s="56" t="str">
        <f t="shared" si="13"/>
        <v>)</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7.75" thickTop="1" thickBot="1" x14ac:dyDescent="0.4">
      <c r="A36" s="73"/>
      <c r="B36" s="73"/>
      <c r="C36" s="73"/>
      <c r="D36" s="74"/>
      <c r="E36" s="74"/>
      <c r="F36" s="74"/>
      <c r="G36" s="74"/>
      <c r="H36" s="74"/>
      <c r="I36" s="74"/>
      <c r="J36" s="74"/>
      <c r="K36" s="74"/>
      <c r="L36" s="75" t="s">
        <v>993</v>
      </c>
      <c r="M36" s="56"/>
      <c r="N36" s="57"/>
      <c r="O36" s="58"/>
      <c r="P36" s="59"/>
      <c r="Q36" s="60"/>
      <c r="R36" s="61" t="str">
        <f>IF(N36="Do",10,IF(N36="Re",22,IF(N36="Mi",20,IF(N36="Fa",20,IF(N36="Sol",14,IF(N36="La",20,IF(N36="Si",20,IF(N36="Do#",14,IF(N36="Fa#",15,IF(N36="Sol#",20,""))))))))))</f>
        <v/>
      </c>
      <c r="S36" s="56"/>
      <c r="T36" s="62"/>
      <c r="U36" s="63"/>
      <c r="V36" s="64"/>
      <c r="W36" s="65"/>
      <c r="X36" s="64"/>
      <c r="Y36" s="64"/>
      <c r="Z36" s="56"/>
      <c r="AA36" s="66"/>
      <c r="AB36" s="57"/>
      <c r="AC36" s="67"/>
      <c r="AD36" s="59"/>
      <c r="AE36" s="68"/>
      <c r="AF36" s="61"/>
      <c r="AG36" s="61"/>
      <c r="AH36" s="69"/>
      <c r="AI36" s="70"/>
      <c r="AJ36" s="64"/>
      <c r="AK36" s="64"/>
      <c r="AL36" s="64"/>
      <c r="AM36" s="64"/>
      <c r="AN36" s="64"/>
    </row>
    <row r="37" spans="1:40" ht="25.5" thickTop="1" thickBot="1" x14ac:dyDescent="0.4">
      <c r="B37" t="s">
        <v>997</v>
      </c>
      <c r="C37" s="113" t="s">
        <v>1124</v>
      </c>
      <c r="D37" s="112" t="s">
        <v>1013</v>
      </c>
      <c r="E37" s="52" t="s">
        <v>1012</v>
      </c>
      <c r="F37" s="53"/>
      <c r="G37" s="53"/>
      <c r="H37" s="52"/>
      <c r="I37" s="52"/>
      <c r="J37" s="54"/>
      <c r="K37" s="54"/>
      <c r="L37" s="55" t="str">
        <f t="shared" si="29"/>
        <v xml:space="preserve">            { line: "MARÍA, MADRE MÍA,, (La,m,20)", sC: "ta as"},</v>
      </c>
      <c r="M37" s="56" t="str">
        <f>IF(N37="","","(")</f>
        <v>(</v>
      </c>
      <c r="N37" s="57" t="str">
        <f>IF(D37="","",D37)</f>
        <v>La</v>
      </c>
      <c r="O37" s="58" t="str">
        <f>IF(N37="","",",")</f>
        <v>,</v>
      </c>
      <c r="P37" s="59" t="str">
        <f>IF(E37="","",E37)</f>
        <v>m</v>
      </c>
      <c r="Q37" s="60" t="str">
        <f>IF(N37="","",",")</f>
        <v>,</v>
      </c>
      <c r="R37" s="61">
        <f t="shared" si="28"/>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B38" t="s">
        <v>999</v>
      </c>
      <c r="C38" s="113" t="s">
        <v>1125</v>
      </c>
      <c r="D38" s="112" t="s">
        <v>1015</v>
      </c>
      <c r="E38" s="52">
        <v>7</v>
      </c>
      <c r="F38" s="53" t="s">
        <v>1013</v>
      </c>
      <c r="G38" s="53" t="s">
        <v>1012</v>
      </c>
      <c r="H38" s="52"/>
      <c r="I38" s="52"/>
      <c r="J38" s="54"/>
      <c r="K38" s="54"/>
      <c r="L38" s="55" t="str">
        <f t="shared" si="29"/>
        <v xml:space="preserve">            { line: "MARÍA, MADRE NUESTRA:, (Sol,7,14)(La,m,250)", sC: "as"},</v>
      </c>
      <c r="M38" s="56" t="str">
        <f>IF(N38="","","(")</f>
        <v>(</v>
      </c>
      <c r="N38" s="57" t="str">
        <f>IF(D38="","",D38)</f>
        <v>Sol</v>
      </c>
      <c r="O38" s="58" t="str">
        <f>IF(N38="","",",")</f>
        <v>,</v>
      </c>
      <c r="P38" s="59">
        <f>IF(E38="","",E38)</f>
        <v>7</v>
      </c>
      <c r="Q38" s="60" t="str">
        <f>IF(N38="","",",")</f>
        <v>,</v>
      </c>
      <c r="R38" s="61">
        <f t="shared" si="28"/>
        <v>14</v>
      </c>
      <c r="S38" s="56" t="str">
        <f>IF(N38="","",")")</f>
        <v>)</v>
      </c>
      <c r="T38" s="62" t="str">
        <f>IF(U38="","","(")</f>
        <v>(</v>
      </c>
      <c r="U38" s="63" t="str">
        <f>IF(F38="","",F38)</f>
        <v>La</v>
      </c>
      <c r="V38" s="64" t="str">
        <f>IF(U38="","",",")</f>
        <v>,</v>
      </c>
      <c r="W38" s="65" t="str">
        <f>IF(G38="","",G38)</f>
        <v>m</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B39" t="s">
        <v>999</v>
      </c>
      <c r="C39" s="113" t="s">
        <v>1126</v>
      </c>
      <c r="D39" s="112" t="s">
        <v>1015</v>
      </c>
      <c r="E39" s="52"/>
      <c r="F39" s="53" t="s">
        <v>1011</v>
      </c>
      <c r="G39" s="53"/>
      <c r="H39" s="52"/>
      <c r="I39" s="52"/>
      <c r="J39" s="54"/>
      <c r="K39" s="54"/>
      <c r="L39" s="55" t="str">
        <f t="shared" si="29"/>
        <v xml:space="preserve">            { line: "VEN A VIVIR CONMIGO,, (Sol,,14)(Mi,,250)", sC: "as"},</v>
      </c>
      <c r="M39" s="56" t="str">
        <f>IF(N39="","","(")</f>
        <v>(</v>
      </c>
      <c r="N39" s="57" t="str">
        <f>IF(D39="","",D39)</f>
        <v>Sol</v>
      </c>
      <c r="O39" s="58" t="str">
        <f>IF(N39="","",",")</f>
        <v>,</v>
      </c>
      <c r="P39" s="59" t="str">
        <f>IF(E39="","",E39)</f>
        <v/>
      </c>
      <c r="Q39" s="60" t="str">
        <f>IF(N39="","",",")</f>
        <v>,</v>
      </c>
      <c r="R39" s="61">
        <f t="shared" si="28"/>
        <v>14</v>
      </c>
      <c r="S39" s="56" t="str">
        <f>IF(N39="","",")")</f>
        <v>)</v>
      </c>
      <c r="T39" s="62" t="str">
        <f>IF(U39="","","(")</f>
        <v>(</v>
      </c>
      <c r="U39" s="63" t="str">
        <f>IF(F39="","",F39)</f>
        <v>Mi</v>
      </c>
      <c r="V39" s="64" t="str">
        <f>IF(U39="","",",")</f>
        <v>,</v>
      </c>
      <c r="W39" s="65" t="str">
        <f>IF(G39="","",G39)</f>
        <v/>
      </c>
      <c r="X39" s="64" t="str">
        <f>IF(U39="","",",")</f>
        <v>,</v>
      </c>
      <c r="Y39" s="64">
        <f>IF(U39="","",250)</f>
        <v>250</v>
      </c>
      <c r="Z39" s="56" t="str">
        <f>IF(U39="","",")")</f>
        <v>)</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B40" t="s">
        <v>999</v>
      </c>
      <c r="C40" s="113" t="s">
        <v>1127</v>
      </c>
      <c r="D40" s="112" t="s">
        <v>1015</v>
      </c>
      <c r="E40" s="52"/>
      <c r="F40" s="53" t="s">
        <v>1011</v>
      </c>
      <c r="G40" s="53"/>
      <c r="H40" s="52"/>
      <c r="I40" s="52"/>
      <c r="J40" s="54"/>
      <c r="K40" s="54"/>
      <c r="L40" s="55" t="str">
        <f t="shared" si="29"/>
        <v xml:space="preserve">            { line: "VEN A MI CASA., (Sol,,14)(Mi,,250)", sC: "as"},</v>
      </c>
      <c r="M40" s="56" t="str">
        <f t="shared" ref="M40:M43" si="30">IF(N40="","","(")</f>
        <v>(</v>
      </c>
      <c r="N40" s="57" t="str">
        <f t="shared" ref="N40:N43" si="31">IF(D40="","",D40)</f>
        <v>Sol</v>
      </c>
      <c r="O40" s="58" t="str">
        <f t="shared" ref="O40:O43" si="32">IF(N40="","",",")</f>
        <v>,</v>
      </c>
      <c r="P40" s="59" t="str">
        <f t="shared" ref="P40:P43" si="33">IF(E40="","",E40)</f>
        <v/>
      </c>
      <c r="Q40" s="60" t="str">
        <f t="shared" ref="Q40:Q43" si="34">IF(N40="","",",")</f>
        <v>,</v>
      </c>
      <c r="R40" s="61">
        <f t="shared" si="28"/>
        <v>14</v>
      </c>
      <c r="S40" s="56" t="str">
        <f t="shared" ref="S40:S43" si="35">IF(N40="","",")")</f>
        <v>)</v>
      </c>
      <c r="T40" s="62" t="str">
        <f t="shared" ref="T40:T43" si="36">IF(U40="","","(")</f>
        <v>(</v>
      </c>
      <c r="U40" s="63" t="str">
        <f t="shared" ref="U40:U43" si="37">IF(F40="","",F40)</f>
        <v>Mi</v>
      </c>
      <c r="V40" s="64" t="str">
        <f t="shared" ref="V40:V43" si="38">IF(U40="","",",")</f>
        <v>,</v>
      </c>
      <c r="W40" s="65" t="str">
        <f t="shared" ref="W40:W43" si="39">IF(G40="","",G40)</f>
        <v/>
      </c>
      <c r="X40" s="64" t="str">
        <f t="shared" ref="X40:X43" si="40">IF(U40="","",",")</f>
        <v>,</v>
      </c>
      <c r="Y40" s="64">
        <f t="shared" ref="Y40:Y43" si="41">IF(U40="","",250)</f>
        <v>250</v>
      </c>
      <c r="Z40" s="56" t="str">
        <f t="shared" ref="Z40:Z43" si="42">IF(U40="","",")")</f>
        <v>)</v>
      </c>
      <c r="AA40" s="66" t="str">
        <f t="shared" ref="AA40:AA43" si="43">IF(AB40="","","(")</f>
        <v/>
      </c>
      <c r="AB40" s="57" t="str">
        <f t="shared" ref="AB40:AB43" si="44">IF(H40="","",H40)</f>
        <v/>
      </c>
      <c r="AC40" s="67" t="str">
        <f t="shared" ref="AC40:AC43" si="45">IF(AB40="","",",")</f>
        <v/>
      </c>
      <c r="AD40" s="59" t="str">
        <f t="shared" ref="AD40:AD43" si="46">IF(I40="","",I40)</f>
        <v/>
      </c>
      <c r="AE40" s="68" t="str">
        <f t="shared" ref="AE40:AE43" si="47">IF(AB40="","",",")</f>
        <v/>
      </c>
      <c r="AF40" s="61" t="str">
        <f t="shared" ref="AF40:AF43" si="48">IF(AB40="","",350)</f>
        <v/>
      </c>
      <c r="AG40" s="61" t="str">
        <f t="shared" ref="AG40:AG43" si="49">IF(AB40="","",")")</f>
        <v/>
      </c>
      <c r="AH40" s="69" t="str">
        <f t="shared" ref="AH40:AH43" si="50">IF(AI40="","","(")</f>
        <v/>
      </c>
      <c r="AI40" s="70" t="str">
        <f t="shared" ref="AI40:AI43" si="51">IF(J40="","",J40)</f>
        <v/>
      </c>
      <c r="AJ40" s="64" t="str">
        <f t="shared" ref="AJ40:AJ43" si="52">IF(AI40="","",",")</f>
        <v/>
      </c>
      <c r="AK40" s="64" t="str">
        <f t="shared" ref="AK40:AK43" si="53">IF(K40="","",K40)</f>
        <v/>
      </c>
      <c r="AL40" s="64" t="str">
        <f t="shared" ref="AL40:AL43" si="54">IF(AI40="","",",")</f>
        <v/>
      </c>
      <c r="AM40" s="64" t="str">
        <f t="shared" ref="AM40:AM43" si="55">IF(AI40="","",450)</f>
        <v/>
      </c>
      <c r="AN40" s="64" t="str">
        <f t="shared" ref="AN40:AN43" si="56">IF(AI40="","",")")</f>
        <v/>
      </c>
    </row>
    <row r="41" spans="1:40" ht="27.75" thickTop="1" thickBot="1" x14ac:dyDescent="0.4">
      <c r="A41" s="73"/>
      <c r="B41" s="73"/>
      <c r="C41" s="73"/>
      <c r="D41" s="74"/>
      <c r="E41" s="74"/>
      <c r="F41" s="74"/>
      <c r="G41" s="74"/>
      <c r="H41" s="74"/>
      <c r="I41" s="74"/>
      <c r="J41" s="74"/>
      <c r="K41" s="74"/>
      <c r="L41" s="75" t="s">
        <v>993</v>
      </c>
      <c r="M41" s="56"/>
      <c r="N41" s="57"/>
      <c r="O41" s="58"/>
      <c r="P41" s="59"/>
      <c r="Q41" s="60"/>
      <c r="R41" s="61" t="str">
        <f>IF(N41="Do",10,IF(N41="Re",22,IF(N41="Mi",20,IF(N41="Fa",20,IF(N41="Sol",14,IF(N41="La",20,IF(N41="Si",20,IF(N41="Do#",14,IF(N41="Fa#",15,IF(N41="Sol#",20,""))))))))))</f>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5.5" thickTop="1" thickBot="1" x14ac:dyDescent="0.4">
      <c r="B42" t="s">
        <v>999</v>
      </c>
      <c r="C42" s="113" t="s">
        <v>1128</v>
      </c>
      <c r="D42" s="112" t="s">
        <v>1011</v>
      </c>
      <c r="E42" s="52">
        <v>7</v>
      </c>
      <c r="F42" s="53" t="s">
        <v>1129</v>
      </c>
      <c r="G42" s="53" t="s">
        <v>1130</v>
      </c>
      <c r="H42" s="52"/>
      <c r="I42" s="52"/>
      <c r="J42" s="54"/>
      <c r="K42" s="54"/>
      <c r="L42" s="55" t="str">
        <f t="shared" si="29"/>
        <v xml:space="preserve">            { line: "Y ENSÉÑANOS A AMAR A TU HIJO, (Mi,7,20)(Fa,maj7,250)", sC: "as"},</v>
      </c>
      <c r="M42" s="56" t="str">
        <f t="shared" si="30"/>
        <v>(</v>
      </c>
      <c r="N42" s="57" t="str">
        <f t="shared" si="31"/>
        <v>Mi</v>
      </c>
      <c r="O42" s="58" t="str">
        <f t="shared" si="32"/>
        <v>,</v>
      </c>
      <c r="P42" s="59">
        <f t="shared" si="33"/>
        <v>7</v>
      </c>
      <c r="Q42" s="60" t="str">
        <f t="shared" si="34"/>
        <v>,</v>
      </c>
      <c r="R42" s="61">
        <f t="shared" si="28"/>
        <v>20</v>
      </c>
      <c r="S42" s="56" t="str">
        <f t="shared" si="35"/>
        <v>)</v>
      </c>
      <c r="T42" s="62" t="str">
        <f t="shared" si="36"/>
        <v>(</v>
      </c>
      <c r="U42" s="63" t="str">
        <f t="shared" si="37"/>
        <v>Fa</v>
      </c>
      <c r="V42" s="64" t="str">
        <f t="shared" si="38"/>
        <v>,</v>
      </c>
      <c r="W42" s="65" t="str">
        <f t="shared" si="39"/>
        <v>maj7</v>
      </c>
      <c r="X42" s="64" t="str">
        <f t="shared" si="40"/>
        <v>,</v>
      </c>
      <c r="Y42" s="64">
        <f t="shared" si="41"/>
        <v>250</v>
      </c>
      <c r="Z42" s="56" t="str">
        <f t="shared" si="42"/>
        <v>)</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5.5" thickTop="1" thickBot="1" x14ac:dyDescent="0.4">
      <c r="B43" t="s">
        <v>999</v>
      </c>
      <c r="C43" s="113" t="s">
        <v>1131</v>
      </c>
      <c r="D43" s="112" t="s">
        <v>1011</v>
      </c>
      <c r="E43" s="52"/>
      <c r="F43" s="53"/>
      <c r="G43" s="53"/>
      <c r="H43" s="52"/>
      <c r="I43" s="52"/>
      <c r="J43" s="54"/>
      <c r="K43" s="54"/>
      <c r="L43" s="55" t="str">
        <f t="shared" si="29"/>
        <v xml:space="preserve">            { line: "COMO LO HAS AMADO TÚ,, (Mi,,20)", sC: "as"},</v>
      </c>
      <c r="M43" s="56" t="str">
        <f t="shared" si="30"/>
        <v>(</v>
      </c>
      <c r="N43" s="57" t="str">
        <f t="shared" si="31"/>
        <v>Mi</v>
      </c>
      <c r="O43" s="58" t="str">
        <f t="shared" si="32"/>
        <v>,</v>
      </c>
      <c r="P43" s="59" t="str">
        <f t="shared" si="33"/>
        <v/>
      </c>
      <c r="Q43" s="60" t="str">
        <f t="shared" si="34"/>
        <v>,</v>
      </c>
      <c r="R43" s="61">
        <f t="shared" si="28"/>
        <v>20</v>
      </c>
      <c r="S43" s="56" t="str">
        <f t="shared" si="35"/>
        <v>)</v>
      </c>
      <c r="T43" s="62" t="str">
        <f t="shared" si="36"/>
        <v/>
      </c>
      <c r="U43" s="63" t="str">
        <f t="shared" si="37"/>
        <v/>
      </c>
      <c r="V43" s="64" t="str">
        <f t="shared" si="38"/>
        <v/>
      </c>
      <c r="W43" s="65" t="str">
        <f t="shared" si="39"/>
        <v/>
      </c>
      <c r="X43" s="64" t="str">
        <f t="shared" si="40"/>
        <v/>
      </c>
      <c r="Y43" s="64" t="str">
        <f t="shared" si="41"/>
        <v/>
      </c>
      <c r="Z43" s="56" t="str">
        <f t="shared" si="42"/>
        <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1:40" ht="25.5" thickTop="1" thickBot="1" x14ac:dyDescent="0.4">
      <c r="B44" t="s">
        <v>999</v>
      </c>
      <c r="C44" s="113" t="s">
        <v>1128</v>
      </c>
      <c r="D44" s="112" t="s">
        <v>1011</v>
      </c>
      <c r="E44" s="52">
        <v>7</v>
      </c>
      <c r="F44" s="53" t="s">
        <v>1129</v>
      </c>
      <c r="G44" s="53" t="s">
        <v>1130</v>
      </c>
      <c r="H44" s="52"/>
      <c r="I44" s="52"/>
      <c r="J44" s="54"/>
      <c r="K44" s="54"/>
      <c r="L44" s="55" t="str">
        <f t="shared" si="29"/>
        <v xml:space="preserve">            { line: "Y ENSÉÑANOS A AMAR A TU HIJO, (Mi,7,20)(Fa,maj7,250)", sC: "as"},</v>
      </c>
      <c r="M44" s="56" t="str">
        <f>IF(N44="","","(")</f>
        <v>(</v>
      </c>
      <c r="N44" s="57" t="str">
        <f>IF(D44="","",D44)</f>
        <v>Mi</v>
      </c>
      <c r="O44" s="58" t="str">
        <f>IF(N44="","",",")</f>
        <v>,</v>
      </c>
      <c r="P44" s="59">
        <f>IF(E44="","",E44)</f>
        <v>7</v>
      </c>
      <c r="Q44" s="60" t="str">
        <f>IF(N44="","",",")</f>
        <v>,</v>
      </c>
      <c r="R44" s="61">
        <f t="shared" si="28"/>
        <v>20</v>
      </c>
      <c r="S44" s="56" t="str">
        <f>IF(N44="","",")")</f>
        <v>)</v>
      </c>
      <c r="T44" s="62" t="str">
        <f>IF(U44="","","(")</f>
        <v>(</v>
      </c>
      <c r="U44" s="63" t="str">
        <f>IF(F44="","",F44)</f>
        <v>Fa</v>
      </c>
      <c r="V44" s="64" t="str">
        <f>IF(U44="","",",")</f>
        <v>,</v>
      </c>
      <c r="W44" s="65" t="str">
        <f>IF(G44="","",G44)</f>
        <v>maj7</v>
      </c>
      <c r="X44" s="64" t="str">
        <f>IF(U44="","",",")</f>
        <v>,</v>
      </c>
      <c r="Y44" s="64">
        <f>IF(U44="","",250)</f>
        <v>250</v>
      </c>
      <c r="Z44" s="56" t="str">
        <f>IF(U44="","",")")</f>
        <v>)</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5.5" thickTop="1" thickBot="1" x14ac:dyDescent="0.4">
      <c r="B45" t="s">
        <v>999</v>
      </c>
      <c r="C45" s="113" t="s">
        <v>1132</v>
      </c>
      <c r="D45" s="112" t="s">
        <v>1011</v>
      </c>
      <c r="E45" s="52"/>
      <c r="F45" s="53"/>
      <c r="G45" s="53"/>
      <c r="H45" s="52"/>
      <c r="I45" s="52"/>
      <c r="J45" s="54"/>
      <c r="K45" s="54"/>
      <c r="L45" s="55" t="str">
        <f t="shared" si="29"/>
        <v xml:space="preserve">            { line: "COMO LO HAS AMADO TÚ., (Mi,,20)", sC: "as"},</v>
      </c>
      <c r="M45" s="56" t="str">
        <f>IF(N45="","","(")</f>
        <v>(</v>
      </c>
      <c r="N45" s="57" t="str">
        <f>IF(D45="","",D45)</f>
        <v>Mi</v>
      </c>
      <c r="O45" s="58" t="str">
        <f>IF(N45="","",",")</f>
        <v>,</v>
      </c>
      <c r="P45" s="59" t="str">
        <f>IF(E45="","",E45)</f>
        <v/>
      </c>
      <c r="Q45" s="60" t="str">
        <f>IF(N45="","",",")</f>
        <v>,</v>
      </c>
      <c r="R45" s="61">
        <f t="shared" si="28"/>
        <v>20</v>
      </c>
      <c r="S45" s="56" t="str">
        <f>IF(N45="","",")")</f>
        <v>)</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7.75" thickTop="1" thickBot="1" x14ac:dyDescent="0.4">
      <c r="A46" s="73"/>
      <c r="B46" s="73"/>
      <c r="C46" s="73"/>
      <c r="D46" s="74"/>
      <c r="E46" s="74"/>
      <c r="F46" s="74"/>
      <c r="G46" s="74"/>
      <c r="H46" s="74"/>
      <c r="I46" s="74"/>
      <c r="J46" s="74"/>
      <c r="K46" s="74"/>
      <c r="L46" s="75" t="s">
        <v>993</v>
      </c>
      <c r="M46" s="56"/>
      <c r="N46" s="57"/>
      <c r="O46" s="58"/>
      <c r="P46" s="59"/>
      <c r="Q46" s="60"/>
      <c r="R46" s="61" t="str">
        <f>IF(N46="Do",10,IF(N46="Re",22,IF(N46="Mi",20,IF(N46="Fa",20,IF(N46="Sol",14,IF(N46="La",20,IF(N46="Si",20,IF(N46="Do#",14,IF(N46="Fa#",15,IF(N46="Sol#",20,""))))))))))</f>
        <v/>
      </c>
      <c r="S46" s="56"/>
      <c r="T46" s="62"/>
      <c r="U46" s="63"/>
      <c r="V46" s="64"/>
      <c r="W46" s="65"/>
      <c r="X46" s="64"/>
      <c r="Y46" s="64"/>
      <c r="Z46" s="56"/>
      <c r="AA46" s="66"/>
      <c r="AB46" s="57"/>
      <c r="AC46" s="67"/>
      <c r="AD46" s="59"/>
      <c r="AE46" s="68"/>
      <c r="AF46" s="61"/>
      <c r="AG46" s="61"/>
      <c r="AH46" s="69"/>
      <c r="AI46" s="70"/>
      <c r="AJ46" s="64"/>
      <c r="AK46" s="64"/>
      <c r="AL46" s="64"/>
      <c r="AM46" s="64"/>
      <c r="AN46" s="64"/>
    </row>
    <row r="47" spans="1:40" ht="25.5" thickTop="1" thickBot="1" x14ac:dyDescent="0.4">
      <c r="B47" t="s">
        <v>1014</v>
      </c>
      <c r="C47" s="113" t="s">
        <v>1133</v>
      </c>
      <c r="D47" s="112" t="s">
        <v>1011</v>
      </c>
      <c r="E47" s="52"/>
      <c r="F47" s="53"/>
      <c r="G47" s="53"/>
      <c r="H47" s="52"/>
      <c r="I47" s="52"/>
      <c r="J47" s="54"/>
      <c r="K47" s="54"/>
      <c r="L47" s="55" t="str">
        <f t="shared" si="29"/>
        <v xml:space="preserve">            { line: "«Tengo sed, tengo sed,, (Mi,,20)", sC: "tc"},</v>
      </c>
      <c r="M47" s="56" t="str">
        <f>IF(N47="","","(")</f>
        <v>(</v>
      </c>
      <c r="N47" s="57" t="str">
        <f>IF(D47="","",D47)</f>
        <v>Mi</v>
      </c>
      <c r="O47" s="58" t="str">
        <f>IF(N47="","",",")</f>
        <v>,</v>
      </c>
      <c r="P47" s="59" t="str">
        <f>IF(E47="","",E47)</f>
        <v/>
      </c>
      <c r="Q47" s="60" t="str">
        <f>IF(N47="","",",")</f>
        <v>,</v>
      </c>
      <c r="R47" s="61">
        <f t="shared" si="28"/>
        <v>20</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5.5" thickTop="1" thickBot="1" x14ac:dyDescent="0.4">
      <c r="C48" s="113" t="s">
        <v>1134</v>
      </c>
      <c r="D48" s="112"/>
      <c r="E48" s="52"/>
      <c r="F48" s="53"/>
      <c r="G48" s="53"/>
      <c r="H48" s="52"/>
      <c r="I48" s="52"/>
      <c r="J48" s="54"/>
      <c r="K48" s="54"/>
      <c r="L48" s="55" t="str">
        <f t="shared" si="29"/>
        <v xml:space="preserve">            { line: "todo se ha cumplido, todo se ha cumplido,, ", sC: ""},</v>
      </c>
      <c r="M48" s="56" t="str">
        <f>IF(N48="","","(")</f>
        <v/>
      </c>
      <c r="N48" s="57" t="str">
        <f>IF(D48="","",D48)</f>
        <v/>
      </c>
      <c r="O48" s="58" t="str">
        <f>IF(N48="","",",")</f>
        <v/>
      </c>
      <c r="P48" s="59" t="str">
        <f>IF(E48="","",E48)</f>
        <v/>
      </c>
      <c r="Q48" s="60" t="str">
        <f>IF(N48="","",",")</f>
        <v/>
      </c>
      <c r="R48" s="61" t="str">
        <f t="shared" si="28"/>
        <v/>
      </c>
      <c r="S48" s="56" t="str">
        <f>IF(N48="","",")")</f>
        <v/>
      </c>
      <c r="T48" s="62" t="str">
        <f>IF(U48="","","(")</f>
        <v/>
      </c>
      <c r="U48" s="63" t="str">
        <f>IF(F48="","",F48)</f>
        <v/>
      </c>
      <c r="V48" s="64" t="str">
        <f>IF(U48="","",",")</f>
        <v/>
      </c>
      <c r="W48" s="65" t="str">
        <f>IF(G48="","",G48)</f>
        <v/>
      </c>
      <c r="X48" s="64" t="str">
        <f>IF(U48="","",",")</f>
        <v/>
      </c>
      <c r="Y48" s="64" t="str">
        <f>IF(U48="","",250)</f>
        <v/>
      </c>
      <c r="Z48" s="56" t="str">
        <f>IF(U48="","",")")</f>
        <v/>
      </c>
      <c r="AA48" s="66" t="str">
        <f>IF(AB48="","","(")</f>
        <v/>
      </c>
      <c r="AB48" s="57" t="str">
        <f>IF(H48="","",H48)</f>
        <v/>
      </c>
      <c r="AC48" s="67" t="str">
        <f>IF(AB48="","",",")</f>
        <v/>
      </c>
      <c r="AD48" s="59" t="str">
        <f>IF(I48="","",I48)</f>
        <v/>
      </c>
      <c r="AE48" s="68" t="str">
        <f>IF(AB48="","",",")</f>
        <v/>
      </c>
      <c r="AF48" s="61" t="str">
        <f>IF(AB48="","",350)</f>
        <v/>
      </c>
      <c r="AG48" s="61" t="str">
        <f>IF(AB48="","",")")</f>
        <v/>
      </c>
      <c r="AH48" s="69" t="str">
        <f>IF(AI48="","","(")</f>
        <v/>
      </c>
      <c r="AI48" s="70" t="str">
        <f>IF(J48="","",J48)</f>
        <v/>
      </c>
      <c r="AJ48" s="64" t="str">
        <f>IF(AI48="","",",")</f>
        <v/>
      </c>
      <c r="AK48" s="64" t="str">
        <f>IF(K48="","",K48)</f>
        <v/>
      </c>
      <c r="AL48" s="64" t="str">
        <f>IF(AI48="","",",")</f>
        <v/>
      </c>
      <c r="AM48" s="64" t="str">
        <f>IF(AI48="","",450)</f>
        <v/>
      </c>
      <c r="AN48" s="64" t="str">
        <f>IF(AI48="","",")")</f>
        <v/>
      </c>
    </row>
    <row r="49" spans="1:40" ht="25.5" thickTop="1" thickBot="1" x14ac:dyDescent="0.4">
      <c r="C49" s="113" t="s">
        <v>1135</v>
      </c>
      <c r="D49" s="112"/>
      <c r="E49" s="52"/>
      <c r="F49" s="53"/>
      <c r="G49" s="53"/>
      <c r="H49" s="52"/>
      <c r="I49" s="52"/>
      <c r="J49" s="54"/>
      <c r="K49" s="54"/>
      <c r="L49" s="55" t="str">
        <f t="shared" si="29"/>
        <v xml:space="preserve">            { line: "todo se ha cumplido»., ", sC: ""},</v>
      </c>
      <c r="M49" s="56" t="str">
        <f t="shared" ref="M49" si="57">IF(N49="","","(")</f>
        <v/>
      </c>
      <c r="N49" s="57" t="str">
        <f t="shared" ref="N49" si="58">IF(D49="","",D49)</f>
        <v/>
      </c>
      <c r="O49" s="58" t="str">
        <f t="shared" ref="O49" si="59">IF(N49="","",",")</f>
        <v/>
      </c>
      <c r="P49" s="59" t="str">
        <f t="shared" ref="P49" si="60">IF(E49="","",E49)</f>
        <v/>
      </c>
      <c r="Q49" s="60" t="str">
        <f t="shared" ref="Q49" si="61">IF(N49="","",",")</f>
        <v/>
      </c>
      <c r="R49" s="61" t="str">
        <f t="shared" si="28"/>
        <v/>
      </c>
      <c r="S49" s="56" t="str">
        <f t="shared" ref="S49" si="62">IF(N49="","",")")</f>
        <v/>
      </c>
      <c r="T49" s="62" t="str">
        <f t="shared" ref="T49" si="63">IF(U49="","","(")</f>
        <v/>
      </c>
      <c r="U49" s="63" t="str">
        <f t="shared" ref="U49" si="64">IF(F49="","",F49)</f>
        <v/>
      </c>
      <c r="V49" s="64" t="str">
        <f t="shared" ref="V49" si="65">IF(U49="","",",")</f>
        <v/>
      </c>
      <c r="W49" s="65" t="str">
        <f t="shared" ref="W49" si="66">IF(G49="","",G49)</f>
        <v/>
      </c>
      <c r="X49" s="64" t="str">
        <f t="shared" ref="X49" si="67">IF(U49="","",",")</f>
        <v/>
      </c>
      <c r="Y49" s="64" t="str">
        <f t="shared" ref="Y49" si="68">IF(U49="","",250)</f>
        <v/>
      </c>
      <c r="Z49" s="56" t="str">
        <f t="shared" ref="Z49" si="69">IF(U49="","",")")</f>
        <v/>
      </c>
      <c r="AA49" s="66" t="str">
        <f t="shared" ref="AA49" si="70">IF(AB49="","","(")</f>
        <v/>
      </c>
      <c r="AB49" s="57" t="str">
        <f t="shared" ref="AB49" si="71">IF(H49="","",H49)</f>
        <v/>
      </c>
      <c r="AC49" s="67" t="str">
        <f t="shared" ref="AC49" si="72">IF(AB49="","",",")</f>
        <v/>
      </c>
      <c r="AD49" s="59" t="str">
        <f t="shared" ref="AD49" si="73">IF(I49="","",I49)</f>
        <v/>
      </c>
      <c r="AE49" s="68" t="str">
        <f t="shared" ref="AE49" si="74">IF(AB49="","",",")</f>
        <v/>
      </c>
      <c r="AF49" s="61" t="str">
        <f t="shared" ref="AF49" si="75">IF(AB49="","",350)</f>
        <v/>
      </c>
      <c r="AG49" s="61" t="str">
        <f t="shared" ref="AG49" si="76">IF(AB49="","",")")</f>
        <v/>
      </c>
      <c r="AH49" s="69" t="str">
        <f t="shared" ref="AH49" si="77">IF(AI49="","","(")</f>
        <v/>
      </c>
      <c r="AI49" s="70" t="str">
        <f t="shared" ref="AI49" si="78">IF(J49="","",J49)</f>
        <v/>
      </c>
      <c r="AJ49" s="64" t="str">
        <f t="shared" ref="AJ49" si="79">IF(AI49="","",",")</f>
        <v/>
      </c>
      <c r="AK49" s="64" t="str">
        <f t="shared" ref="AK49" si="80">IF(K49="","",K49)</f>
        <v/>
      </c>
      <c r="AL49" s="64" t="str">
        <f t="shared" ref="AL49" si="81">IF(AI49="","",",")</f>
        <v/>
      </c>
      <c r="AM49" s="64" t="str">
        <f t="shared" ref="AM49" si="82">IF(AI49="","",450)</f>
        <v/>
      </c>
      <c r="AN49" s="64" t="str">
        <f t="shared" ref="AN49" si="83">IF(AI49="","",")")</f>
        <v/>
      </c>
    </row>
    <row r="50" spans="1:40" ht="27.75" thickTop="1" thickBot="1" x14ac:dyDescent="0.4">
      <c r="A50" s="73"/>
      <c r="B50" s="73"/>
      <c r="C50" s="73"/>
      <c r="D50" s="74"/>
      <c r="E50" s="74"/>
      <c r="F50" s="74"/>
      <c r="G50" s="74"/>
      <c r="H50" s="74"/>
      <c r="I50" s="74"/>
      <c r="J50" s="74"/>
      <c r="K50" s="74"/>
      <c r="L50" s="75" t="s">
        <v>993</v>
      </c>
      <c r="M50" s="56"/>
      <c r="N50" s="57"/>
      <c r="O50" s="58"/>
      <c r="P50" s="59"/>
      <c r="Q50" s="60"/>
      <c r="R50" s="61" t="str">
        <f t="shared" ref="R50:R59" si="84">IF(N50="Do",10,IF(N50="Re",22,IF(N50="Mi",20,IF(N50="Fa",20,IF(N50="Sol",14,IF(N50="La",20,IF(N50="Si",20,IF(N50="Do#",14,IF(N50="Fa#",15,IF(N50="Sol#",20,""))))))))))</f>
        <v/>
      </c>
      <c r="S50" s="56"/>
      <c r="T50" s="62"/>
      <c r="U50" s="63"/>
      <c r="V50" s="64"/>
      <c r="W50" s="65"/>
      <c r="X50" s="64"/>
      <c r="Y50" s="64"/>
      <c r="Z50" s="56"/>
      <c r="AA50" s="66"/>
      <c r="AB50" s="57"/>
      <c r="AC50" s="67"/>
      <c r="AD50" s="59"/>
      <c r="AE50" s="68"/>
      <c r="AF50" s="61"/>
      <c r="AG50" s="61"/>
      <c r="AH50" s="69"/>
      <c r="AI50" s="70"/>
      <c r="AJ50" s="64"/>
      <c r="AK50" s="64"/>
      <c r="AL50" s="64"/>
      <c r="AM50" s="64"/>
      <c r="AN50" s="64"/>
    </row>
    <row r="51" spans="1:40" ht="25.5" thickTop="1" thickBot="1" x14ac:dyDescent="0.4">
      <c r="C51" s="79" t="s">
        <v>995</v>
      </c>
      <c r="D51" s="80"/>
      <c r="E51" s="80"/>
      <c r="F51" s="80"/>
      <c r="G51" s="80"/>
      <c r="H51" s="80"/>
      <c r="I51" s="80"/>
      <c r="J51" s="80"/>
      <c r="K51" s="80"/>
      <c r="L51" s="81" t="s">
        <v>996</v>
      </c>
      <c r="M51" s="56" t="str">
        <f t="shared" ref="M51:M59" si="85">IF(N51="","","(")</f>
        <v/>
      </c>
      <c r="N51" s="57" t="str">
        <f t="shared" ref="N51:N59" si="86">IF(D51="","",D51)</f>
        <v/>
      </c>
      <c r="O51" s="58" t="str">
        <f t="shared" ref="O51:O59" si="87">IF(N51="","",",")</f>
        <v/>
      </c>
      <c r="P51" s="59" t="str">
        <f t="shared" ref="P51:P59" si="88">IF(E51="","",E51)</f>
        <v/>
      </c>
      <c r="Q51" s="60" t="str">
        <f t="shared" ref="Q51:Q59" si="89">IF(N51="","",",")</f>
        <v/>
      </c>
      <c r="R51" s="61" t="str">
        <f t="shared" si="84"/>
        <v/>
      </c>
      <c r="S51" s="56" t="str">
        <f t="shared" ref="S51:S59" si="90">IF(N51="","",")")</f>
        <v/>
      </c>
      <c r="T51" s="62" t="str">
        <f t="shared" ref="T51:T59" si="91">IF(U51="","","(")</f>
        <v/>
      </c>
      <c r="U51" s="63" t="str">
        <f t="shared" ref="U51:U59" si="92">IF(F51="","",F51)</f>
        <v/>
      </c>
      <c r="V51" s="64" t="str">
        <f t="shared" ref="V51:V59" si="93">IF(U51="","",",")</f>
        <v/>
      </c>
      <c r="W51" s="65" t="str">
        <f t="shared" ref="W51:W59" si="94">IF(G51="","",G51)</f>
        <v/>
      </c>
      <c r="X51" s="64" t="str">
        <f t="shared" ref="X51:X59" si="95">IF(U51="","",",")</f>
        <v/>
      </c>
      <c r="Y51" s="64" t="str">
        <f t="shared" ref="Y51:Y59" si="96">IF(U51="","",250)</f>
        <v/>
      </c>
      <c r="Z51" s="56" t="str">
        <f t="shared" ref="Z51:Z59" si="97">IF(U51="","",")")</f>
        <v/>
      </c>
      <c r="AA51" s="66" t="str">
        <f t="shared" ref="AA51:AA59" si="98">IF(AB51="","","(")</f>
        <v/>
      </c>
      <c r="AB51" s="57" t="str">
        <f t="shared" ref="AB51:AB59" si="99">IF(H51="","",H51)</f>
        <v/>
      </c>
      <c r="AC51" s="67" t="str">
        <f t="shared" ref="AC51:AC59" si="100">IF(AB51="","",",")</f>
        <v/>
      </c>
      <c r="AD51" s="59" t="str">
        <f t="shared" ref="AD51:AD59" si="101">IF(I51="","",I51)</f>
        <v/>
      </c>
      <c r="AE51" s="68" t="str">
        <f t="shared" ref="AE51:AE59" si="102">IF(AB51="","",",")</f>
        <v/>
      </c>
      <c r="AF51" s="61" t="str">
        <f t="shared" ref="AF51:AF59" si="103">IF(AB51="","",350)</f>
        <v/>
      </c>
      <c r="AG51" s="61" t="str">
        <f t="shared" ref="AG51:AG59" si="104">IF(AB51="","",")")</f>
        <v/>
      </c>
      <c r="AH51" s="69" t="str">
        <f t="shared" ref="AH51:AH59" si="105">IF(AI51="","","(")</f>
        <v/>
      </c>
      <c r="AI51" s="70" t="str">
        <f t="shared" ref="AI51:AI59" si="106">IF(J51="","",J51)</f>
        <v/>
      </c>
      <c r="AJ51" s="64" t="str">
        <f t="shared" ref="AJ51:AJ59" si="107">IF(AI51="","",",")</f>
        <v/>
      </c>
      <c r="AK51" s="64" t="str">
        <f t="shared" ref="AK51:AK59" si="108">IF(K51="","",K51)</f>
        <v/>
      </c>
      <c r="AL51" s="64" t="str">
        <f t="shared" ref="AL51:AL59" si="109">IF(AI51="","",",")</f>
        <v/>
      </c>
      <c r="AM51" s="64" t="str">
        <f t="shared" ref="AM51:AM59" si="110">IF(AI51="","",450)</f>
        <v/>
      </c>
      <c r="AN51" s="64" t="str">
        <f t="shared" ref="AN51:AN59" si="111">IF(AI51="","",")")</f>
        <v/>
      </c>
    </row>
    <row r="52" spans="1:40" ht="25.5" thickTop="1" thickBot="1" x14ac:dyDescent="0.4">
      <c r="B52" t="s">
        <v>997</v>
      </c>
      <c r="C52" s="82" t="s">
        <v>1146</v>
      </c>
      <c r="D52" s="83" t="s">
        <v>1013</v>
      </c>
      <c r="E52" s="83" t="s">
        <v>1012</v>
      </c>
      <c r="F52" s="83"/>
      <c r="G52" s="83"/>
      <c r="H52" s="83"/>
      <c r="I52" s="83"/>
      <c r="J52" s="83"/>
      <c r="K52" s="83"/>
      <c r="L52" s="84" t="str">
        <f>IF(C52="","",_xlfn.CONCAT("       triggerLine: ","""",C52,", ",M52:AN52,""", sC: ","""",B52,""", lines: ["))</f>
        <v xml:space="preserve">       triggerLine: "MARÍA, MADRE MÍA, (La,m,20)", sC: "ta as", lines: [</v>
      </c>
      <c r="M52" s="56" t="str">
        <f t="shared" si="85"/>
        <v>(</v>
      </c>
      <c r="N52" s="57" t="str">
        <f t="shared" si="86"/>
        <v>La</v>
      </c>
      <c r="O52" s="58" t="str">
        <f t="shared" si="87"/>
        <v>,</v>
      </c>
      <c r="P52" s="59" t="str">
        <f t="shared" si="88"/>
        <v>m</v>
      </c>
      <c r="Q52" s="60" t="str">
        <f t="shared" si="89"/>
        <v>,</v>
      </c>
      <c r="R52" s="61">
        <f t="shared" si="84"/>
        <v>20</v>
      </c>
      <c r="S52" s="56" t="str">
        <f t="shared" si="90"/>
        <v>)</v>
      </c>
      <c r="T52" s="62" t="str">
        <f t="shared" si="91"/>
        <v/>
      </c>
      <c r="U52" s="63" t="str">
        <f t="shared" si="92"/>
        <v/>
      </c>
      <c r="V52" s="64" t="str">
        <f t="shared" si="93"/>
        <v/>
      </c>
      <c r="W52" s="65" t="str">
        <f t="shared" si="94"/>
        <v/>
      </c>
      <c r="X52" s="64" t="str">
        <f t="shared" si="95"/>
        <v/>
      </c>
      <c r="Y52" s="64" t="str">
        <f t="shared" si="96"/>
        <v/>
      </c>
      <c r="Z52" s="56" t="str">
        <f t="shared" si="97"/>
        <v/>
      </c>
      <c r="AA52" s="66" t="str">
        <f t="shared" si="98"/>
        <v/>
      </c>
      <c r="AB52" s="57" t="str">
        <f t="shared" si="99"/>
        <v/>
      </c>
      <c r="AC52" s="67" t="str">
        <f t="shared" si="100"/>
        <v/>
      </c>
      <c r="AD52" s="59" t="str">
        <f t="shared" si="101"/>
        <v/>
      </c>
      <c r="AE52" s="68" t="str">
        <f t="shared" si="102"/>
        <v/>
      </c>
      <c r="AF52" s="61" t="str">
        <f t="shared" si="103"/>
        <v/>
      </c>
      <c r="AG52" s="61" t="str">
        <f t="shared" si="104"/>
        <v/>
      </c>
      <c r="AH52" s="69" t="str">
        <f t="shared" si="105"/>
        <v/>
      </c>
      <c r="AI52" s="70" t="str">
        <f t="shared" si="106"/>
        <v/>
      </c>
      <c r="AJ52" s="64" t="str">
        <f t="shared" si="107"/>
        <v/>
      </c>
      <c r="AK52" s="64" t="str">
        <f t="shared" si="108"/>
        <v/>
      </c>
      <c r="AL52" s="64" t="str">
        <f t="shared" si="109"/>
        <v/>
      </c>
      <c r="AM52" s="64" t="str">
        <f t="shared" si="110"/>
        <v/>
      </c>
      <c r="AN52" s="64" t="str">
        <f t="shared" si="111"/>
        <v/>
      </c>
    </row>
    <row r="53" spans="1:40" ht="25.5" thickTop="1" thickBot="1" x14ac:dyDescent="0.4">
      <c r="B53" t="s">
        <v>999</v>
      </c>
      <c r="C53" s="85" t="s">
        <v>1125</v>
      </c>
      <c r="D53" s="86" t="s">
        <v>1015</v>
      </c>
      <c r="E53" s="86">
        <v>7</v>
      </c>
      <c r="F53" s="86" t="s">
        <v>1013</v>
      </c>
      <c r="G53" s="86" t="s">
        <v>1012</v>
      </c>
      <c r="H53" s="87"/>
      <c r="I53" s="87"/>
      <c r="J53" s="87"/>
      <c r="K53" s="87"/>
      <c r="L53" s="88" t="str">
        <f t="shared" ref="L53:L58" si="112">IF(C53="","",_xlfn.CONCAT("            { line: ","""",C53,", ",M53:AN53,""", sC: ","""",B53,"""},"))</f>
        <v xml:space="preserve">            { line: "MARÍA, MADRE NUESTRA:, (Sol,7,14)(La,m,250)", sC: "as"},</v>
      </c>
      <c r="M53" s="56" t="str">
        <f t="shared" si="85"/>
        <v>(</v>
      </c>
      <c r="N53" s="57" t="str">
        <f t="shared" si="86"/>
        <v>Sol</v>
      </c>
      <c r="O53" s="58" t="str">
        <f t="shared" si="87"/>
        <v>,</v>
      </c>
      <c r="P53" s="59">
        <f t="shared" si="88"/>
        <v>7</v>
      </c>
      <c r="Q53" s="60" t="str">
        <f t="shared" si="89"/>
        <v>,</v>
      </c>
      <c r="R53" s="61">
        <f t="shared" si="84"/>
        <v>14</v>
      </c>
      <c r="S53" s="56" t="str">
        <f t="shared" si="90"/>
        <v>)</v>
      </c>
      <c r="T53" s="62" t="str">
        <f t="shared" si="91"/>
        <v>(</v>
      </c>
      <c r="U53" s="63" t="str">
        <f t="shared" si="92"/>
        <v>La</v>
      </c>
      <c r="V53" s="64" t="str">
        <f t="shared" si="93"/>
        <v>,</v>
      </c>
      <c r="W53" s="65" t="str">
        <f t="shared" si="94"/>
        <v>m</v>
      </c>
      <c r="X53" s="64" t="str">
        <f t="shared" si="95"/>
        <v>,</v>
      </c>
      <c r="Y53" s="64">
        <f t="shared" si="96"/>
        <v>250</v>
      </c>
      <c r="Z53" s="56" t="str">
        <f t="shared" si="97"/>
        <v>)</v>
      </c>
      <c r="AA53" s="66" t="str">
        <f t="shared" si="98"/>
        <v/>
      </c>
      <c r="AB53" s="57" t="str">
        <f t="shared" si="99"/>
        <v/>
      </c>
      <c r="AC53" s="67" t="str">
        <f t="shared" si="100"/>
        <v/>
      </c>
      <c r="AD53" s="59" t="str">
        <f t="shared" si="101"/>
        <v/>
      </c>
      <c r="AE53" s="68" t="str">
        <f t="shared" si="102"/>
        <v/>
      </c>
      <c r="AF53" s="61" t="str">
        <f t="shared" si="103"/>
        <v/>
      </c>
      <c r="AG53" s="61" t="str">
        <f t="shared" si="104"/>
        <v/>
      </c>
      <c r="AH53" s="69" t="str">
        <f t="shared" si="105"/>
        <v/>
      </c>
      <c r="AI53" s="70" t="str">
        <f t="shared" si="106"/>
        <v/>
      </c>
      <c r="AJ53" s="64" t="str">
        <f t="shared" si="107"/>
        <v/>
      </c>
      <c r="AK53" s="64" t="str">
        <f t="shared" si="108"/>
        <v/>
      </c>
      <c r="AL53" s="64" t="str">
        <f t="shared" si="109"/>
        <v/>
      </c>
      <c r="AM53" s="64" t="str">
        <f t="shared" si="110"/>
        <v/>
      </c>
      <c r="AN53" s="64" t="str">
        <f t="shared" si="111"/>
        <v/>
      </c>
    </row>
    <row r="54" spans="1:40" ht="25.5" thickTop="1" thickBot="1" x14ac:dyDescent="0.4">
      <c r="B54" t="s">
        <v>999</v>
      </c>
      <c r="C54" s="85" t="s">
        <v>1126</v>
      </c>
      <c r="D54" s="86" t="s">
        <v>1015</v>
      </c>
      <c r="E54" s="86"/>
      <c r="F54" s="86" t="s">
        <v>1011</v>
      </c>
      <c r="G54" s="86"/>
      <c r="H54" s="87"/>
      <c r="I54" s="87"/>
      <c r="J54" s="87"/>
      <c r="K54" s="87"/>
      <c r="L54" s="88" t="str">
        <f t="shared" si="112"/>
        <v xml:space="preserve">            { line: "VEN A VIVIR CONMIGO,, (Sol,,14)(Mi,,250)", sC: "as"},</v>
      </c>
      <c r="M54" s="56" t="str">
        <f t="shared" ref="M54" si="113">IF(N54="","","(")</f>
        <v>(</v>
      </c>
      <c r="N54" s="57" t="str">
        <f t="shared" ref="N54" si="114">IF(D54="","",D54)</f>
        <v>Sol</v>
      </c>
      <c r="O54" s="58" t="str">
        <f t="shared" ref="O54" si="115">IF(N54="","",",")</f>
        <v>,</v>
      </c>
      <c r="P54" s="59" t="str">
        <f t="shared" ref="P54" si="116">IF(E54="","",E54)</f>
        <v/>
      </c>
      <c r="Q54" s="60" t="str">
        <f t="shared" ref="Q54" si="117">IF(N54="","",",")</f>
        <v>,</v>
      </c>
      <c r="R54" s="61">
        <f t="shared" ref="R54" si="118">IF(N54="Do",10,IF(N54="Re",22,IF(N54="Mi",20,IF(N54="Fa",20,IF(N54="Sol",14,IF(N54="La",20,IF(N54="Si",20,IF(N54="Do#",14,IF(N54="Fa#",15,IF(N54="Sol#",20,""))))))))))</f>
        <v>14</v>
      </c>
      <c r="S54" s="56" t="str">
        <f t="shared" ref="S54" si="119">IF(N54="","",")")</f>
        <v>)</v>
      </c>
      <c r="T54" s="62" t="str">
        <f t="shared" ref="T54" si="120">IF(U54="","","(")</f>
        <v>(</v>
      </c>
      <c r="U54" s="63" t="str">
        <f t="shared" ref="U54" si="121">IF(F54="","",F54)</f>
        <v>Mi</v>
      </c>
      <c r="V54" s="64" t="str">
        <f t="shared" ref="V54" si="122">IF(U54="","",",")</f>
        <v>,</v>
      </c>
      <c r="W54" s="65" t="str">
        <f t="shared" ref="W54" si="123">IF(G54="","",G54)</f>
        <v/>
      </c>
      <c r="X54" s="64" t="str">
        <f t="shared" ref="X54" si="124">IF(U54="","",",")</f>
        <v>,</v>
      </c>
      <c r="Y54" s="64">
        <f t="shared" ref="Y54" si="125">IF(U54="","",250)</f>
        <v>250</v>
      </c>
      <c r="Z54" s="56" t="str">
        <f t="shared" ref="Z54" si="126">IF(U54="","",")")</f>
        <v>)</v>
      </c>
      <c r="AA54" s="66" t="str">
        <f t="shared" ref="AA54" si="127">IF(AB54="","","(")</f>
        <v/>
      </c>
      <c r="AB54" s="57" t="str">
        <f t="shared" ref="AB54" si="128">IF(H54="","",H54)</f>
        <v/>
      </c>
      <c r="AC54" s="67" t="str">
        <f t="shared" ref="AC54" si="129">IF(AB54="","",",")</f>
        <v/>
      </c>
      <c r="AD54" s="59" t="str">
        <f t="shared" ref="AD54" si="130">IF(I54="","",I54)</f>
        <v/>
      </c>
      <c r="AE54" s="68" t="str">
        <f t="shared" ref="AE54" si="131">IF(AB54="","",",")</f>
        <v/>
      </c>
      <c r="AF54" s="61" t="str">
        <f t="shared" ref="AF54" si="132">IF(AB54="","",350)</f>
        <v/>
      </c>
      <c r="AG54" s="61" t="str">
        <f t="shared" ref="AG54" si="133">IF(AB54="","",")")</f>
        <v/>
      </c>
      <c r="AH54" s="69" t="str">
        <f t="shared" ref="AH54" si="134">IF(AI54="","","(")</f>
        <v/>
      </c>
      <c r="AI54" s="70" t="str">
        <f t="shared" ref="AI54" si="135">IF(J54="","",J54)</f>
        <v/>
      </c>
      <c r="AJ54" s="64" t="str">
        <f t="shared" ref="AJ54" si="136">IF(AI54="","",",")</f>
        <v/>
      </c>
      <c r="AK54" s="64" t="str">
        <f t="shared" ref="AK54" si="137">IF(K54="","",K54)</f>
        <v/>
      </c>
      <c r="AL54" s="64" t="str">
        <f t="shared" ref="AL54" si="138">IF(AI54="","",",")</f>
        <v/>
      </c>
      <c r="AM54" s="64" t="str">
        <f t="shared" ref="AM54" si="139">IF(AI54="","",450)</f>
        <v/>
      </c>
      <c r="AN54" s="64" t="str">
        <f t="shared" ref="AN54" si="140">IF(AI54="","",")")</f>
        <v/>
      </c>
    </row>
    <row r="55" spans="1:40" ht="25.5" thickTop="1" thickBot="1" x14ac:dyDescent="0.4">
      <c r="B55" t="s">
        <v>999</v>
      </c>
      <c r="C55" s="85" t="s">
        <v>1127</v>
      </c>
      <c r="D55" s="89" t="s">
        <v>1015</v>
      </c>
      <c r="E55" s="89"/>
      <c r="F55" s="89" t="s">
        <v>1011</v>
      </c>
      <c r="G55" s="89"/>
      <c r="H55" s="90"/>
      <c r="I55" s="90"/>
      <c r="J55" s="90"/>
      <c r="K55" s="90"/>
      <c r="L55" s="88" t="str">
        <f t="shared" si="112"/>
        <v xml:space="preserve">            { line: "VEN A MI CASA., (Sol,,14)(Mi,,250)", sC: "as"},</v>
      </c>
      <c r="M55" s="56" t="str">
        <f t="shared" si="85"/>
        <v>(</v>
      </c>
      <c r="N55" s="57" t="str">
        <f t="shared" si="86"/>
        <v>Sol</v>
      </c>
      <c r="O55" s="58" t="str">
        <f t="shared" si="87"/>
        <v>,</v>
      </c>
      <c r="P55" s="59" t="str">
        <f t="shared" si="88"/>
        <v/>
      </c>
      <c r="Q55" s="60" t="str">
        <f t="shared" si="89"/>
        <v>,</v>
      </c>
      <c r="R55" s="61">
        <f t="shared" si="84"/>
        <v>14</v>
      </c>
      <c r="S55" s="56" t="str">
        <f t="shared" si="90"/>
        <v>)</v>
      </c>
      <c r="T55" s="62" t="str">
        <f t="shared" si="91"/>
        <v>(</v>
      </c>
      <c r="U55" s="63" t="str">
        <f t="shared" si="92"/>
        <v>Mi</v>
      </c>
      <c r="V55" s="64" t="str">
        <f t="shared" si="93"/>
        <v>,</v>
      </c>
      <c r="W55" s="65" t="str">
        <f t="shared" si="94"/>
        <v/>
      </c>
      <c r="X55" s="64" t="str">
        <f t="shared" si="95"/>
        <v>,</v>
      </c>
      <c r="Y55" s="64">
        <f t="shared" si="96"/>
        <v>250</v>
      </c>
      <c r="Z55" s="56" t="str">
        <f t="shared" si="97"/>
        <v>)</v>
      </c>
      <c r="AA55" s="66" t="str">
        <f t="shared" si="98"/>
        <v/>
      </c>
      <c r="AB55" s="57" t="str">
        <f t="shared" si="99"/>
        <v/>
      </c>
      <c r="AC55" s="67" t="str">
        <f t="shared" si="100"/>
        <v/>
      </c>
      <c r="AD55" s="59" t="str">
        <f t="shared" si="101"/>
        <v/>
      </c>
      <c r="AE55" s="68" t="str">
        <f t="shared" si="102"/>
        <v/>
      </c>
      <c r="AF55" s="61" t="str">
        <f t="shared" si="103"/>
        <v/>
      </c>
      <c r="AG55" s="61" t="str">
        <f t="shared" si="104"/>
        <v/>
      </c>
      <c r="AH55" s="69" t="str">
        <f t="shared" si="105"/>
        <v/>
      </c>
      <c r="AI55" s="70" t="str">
        <f t="shared" si="106"/>
        <v/>
      </c>
      <c r="AJ55" s="64" t="str">
        <f t="shared" si="107"/>
        <v/>
      </c>
      <c r="AK55" s="64" t="str">
        <f t="shared" si="108"/>
        <v/>
      </c>
      <c r="AL55" s="64" t="str">
        <f t="shared" si="109"/>
        <v/>
      </c>
      <c r="AM55" s="64" t="str">
        <f t="shared" si="110"/>
        <v/>
      </c>
      <c r="AN55" s="64" t="str">
        <f t="shared" si="111"/>
        <v/>
      </c>
    </row>
    <row r="56" spans="1:40" ht="25.5" thickTop="1" thickBot="1" x14ac:dyDescent="0.4">
      <c r="B56" t="s">
        <v>999</v>
      </c>
      <c r="C56" s="85" t="s">
        <v>1128</v>
      </c>
      <c r="D56" s="86" t="s">
        <v>1011</v>
      </c>
      <c r="E56" s="86">
        <v>7</v>
      </c>
      <c r="F56" s="86" t="s">
        <v>1129</v>
      </c>
      <c r="G56" s="86" t="s">
        <v>1130</v>
      </c>
      <c r="H56" s="87"/>
      <c r="I56" s="87"/>
      <c r="J56" s="87"/>
      <c r="K56" s="87"/>
      <c r="L56" s="88" t="str">
        <f t="shared" si="112"/>
        <v xml:space="preserve">            { line: "Y ENSÉÑANOS A AMAR A TU HIJO, (Mi,7,20)(Fa,maj7,250)", sC: "as"},</v>
      </c>
      <c r="M56" s="56" t="str">
        <f t="shared" si="85"/>
        <v>(</v>
      </c>
      <c r="N56" s="57" t="str">
        <f t="shared" si="86"/>
        <v>Mi</v>
      </c>
      <c r="O56" s="58" t="str">
        <f t="shared" si="87"/>
        <v>,</v>
      </c>
      <c r="P56" s="59">
        <f t="shared" si="88"/>
        <v>7</v>
      </c>
      <c r="Q56" s="60" t="str">
        <f t="shared" si="89"/>
        <v>,</v>
      </c>
      <c r="R56" s="61">
        <f t="shared" si="84"/>
        <v>20</v>
      </c>
      <c r="S56" s="56" t="str">
        <f t="shared" si="90"/>
        <v>)</v>
      </c>
      <c r="T56" s="62" t="str">
        <f t="shared" si="91"/>
        <v>(</v>
      </c>
      <c r="U56" s="63" t="str">
        <f t="shared" si="92"/>
        <v>Fa</v>
      </c>
      <c r="V56" s="64" t="str">
        <f t="shared" si="93"/>
        <v>,</v>
      </c>
      <c r="W56" s="65" t="str">
        <f t="shared" si="94"/>
        <v>maj7</v>
      </c>
      <c r="X56" s="64" t="str">
        <f t="shared" si="95"/>
        <v>,</v>
      </c>
      <c r="Y56" s="64">
        <f t="shared" si="96"/>
        <v>250</v>
      </c>
      <c r="Z56" s="56" t="str">
        <f t="shared" si="97"/>
        <v>)</v>
      </c>
      <c r="AA56" s="66" t="str">
        <f t="shared" si="98"/>
        <v/>
      </c>
      <c r="AB56" s="57" t="str">
        <f t="shared" si="99"/>
        <v/>
      </c>
      <c r="AC56" s="67" t="str">
        <f t="shared" si="100"/>
        <v/>
      </c>
      <c r="AD56" s="59" t="str">
        <f t="shared" si="101"/>
        <v/>
      </c>
      <c r="AE56" s="68" t="str">
        <f t="shared" si="102"/>
        <v/>
      </c>
      <c r="AF56" s="61" t="str">
        <f t="shared" si="103"/>
        <v/>
      </c>
      <c r="AG56" s="61" t="str">
        <f t="shared" si="104"/>
        <v/>
      </c>
      <c r="AH56" s="69" t="str">
        <f t="shared" si="105"/>
        <v/>
      </c>
      <c r="AI56" s="70" t="str">
        <f t="shared" si="106"/>
        <v/>
      </c>
      <c r="AJ56" s="64" t="str">
        <f t="shared" si="107"/>
        <v/>
      </c>
      <c r="AK56" s="64" t="str">
        <f t="shared" si="108"/>
        <v/>
      </c>
      <c r="AL56" s="64" t="str">
        <f t="shared" si="109"/>
        <v/>
      </c>
      <c r="AM56" s="64" t="str">
        <f t="shared" si="110"/>
        <v/>
      </c>
      <c r="AN56" s="64" t="str">
        <f t="shared" si="111"/>
        <v/>
      </c>
    </row>
    <row r="57" spans="1:40" ht="25.5" thickTop="1" thickBot="1" x14ac:dyDescent="0.4">
      <c r="B57" t="s">
        <v>999</v>
      </c>
      <c r="C57" s="85" t="s">
        <v>1131</v>
      </c>
      <c r="D57" s="89" t="s">
        <v>1011</v>
      </c>
      <c r="E57" s="89"/>
      <c r="F57" s="89"/>
      <c r="G57" s="89"/>
      <c r="H57" s="90"/>
      <c r="I57" s="90"/>
      <c r="J57" s="90"/>
      <c r="K57" s="90"/>
      <c r="L57" s="88" t="str">
        <f t="shared" si="112"/>
        <v xml:space="preserve">            { line: "COMO LO HAS AMADO TÚ,, (Mi,,20)", sC: "as"},</v>
      </c>
      <c r="M57" s="56" t="str">
        <f t="shared" si="85"/>
        <v>(</v>
      </c>
      <c r="N57" s="57" t="str">
        <f t="shared" si="86"/>
        <v>Mi</v>
      </c>
      <c r="O57" s="58" t="str">
        <f t="shared" si="87"/>
        <v>,</v>
      </c>
      <c r="P57" s="59" t="str">
        <f t="shared" si="88"/>
        <v/>
      </c>
      <c r="Q57" s="60" t="str">
        <f t="shared" si="89"/>
        <v>,</v>
      </c>
      <c r="R57" s="61">
        <f t="shared" si="84"/>
        <v>20</v>
      </c>
      <c r="S57" s="56" t="str">
        <f t="shared" si="90"/>
        <v>)</v>
      </c>
      <c r="T57" s="62" t="str">
        <f t="shared" si="91"/>
        <v/>
      </c>
      <c r="U57" s="63" t="str">
        <f t="shared" si="92"/>
        <v/>
      </c>
      <c r="V57" s="64" t="str">
        <f t="shared" si="93"/>
        <v/>
      </c>
      <c r="W57" s="65" t="str">
        <f t="shared" si="94"/>
        <v/>
      </c>
      <c r="X57" s="64" t="str">
        <f t="shared" si="95"/>
        <v/>
      </c>
      <c r="Y57" s="64" t="str">
        <f t="shared" si="96"/>
        <v/>
      </c>
      <c r="Z57" s="56" t="str">
        <f t="shared" si="97"/>
        <v/>
      </c>
      <c r="AA57" s="66" t="str">
        <f t="shared" si="98"/>
        <v/>
      </c>
      <c r="AB57" s="57" t="str">
        <f t="shared" si="99"/>
        <v/>
      </c>
      <c r="AC57" s="67" t="str">
        <f t="shared" si="100"/>
        <v/>
      </c>
      <c r="AD57" s="59" t="str">
        <f t="shared" si="101"/>
        <v/>
      </c>
      <c r="AE57" s="68" t="str">
        <f t="shared" si="102"/>
        <v/>
      </c>
      <c r="AF57" s="61" t="str">
        <f t="shared" si="103"/>
        <v/>
      </c>
      <c r="AG57" s="61" t="str">
        <f t="shared" si="104"/>
        <v/>
      </c>
      <c r="AH57" s="69" t="str">
        <f t="shared" si="105"/>
        <v/>
      </c>
      <c r="AI57" s="70" t="str">
        <f t="shared" si="106"/>
        <v/>
      </c>
      <c r="AJ57" s="64" t="str">
        <f t="shared" si="107"/>
        <v/>
      </c>
      <c r="AK57" s="64" t="str">
        <f t="shared" si="108"/>
        <v/>
      </c>
      <c r="AL57" s="64" t="str">
        <f t="shared" si="109"/>
        <v/>
      </c>
      <c r="AM57" s="64" t="str">
        <f t="shared" si="110"/>
        <v/>
      </c>
      <c r="AN57" s="64" t="str">
        <f t="shared" si="111"/>
        <v/>
      </c>
    </row>
    <row r="58" spans="1:40" ht="25.5" thickTop="1" thickBot="1" x14ac:dyDescent="0.4">
      <c r="B58" t="s">
        <v>999</v>
      </c>
      <c r="C58" s="85" t="s">
        <v>1128</v>
      </c>
      <c r="D58" s="91" t="s">
        <v>1011</v>
      </c>
      <c r="E58" s="91">
        <v>7</v>
      </c>
      <c r="F58" s="91" t="s">
        <v>1129</v>
      </c>
      <c r="G58" s="91" t="s">
        <v>1130</v>
      </c>
      <c r="H58" s="92"/>
      <c r="I58" s="92"/>
      <c r="J58" s="92"/>
      <c r="K58" s="92"/>
      <c r="L58" s="88" t="str">
        <f t="shared" si="112"/>
        <v xml:space="preserve">            { line: "Y ENSÉÑANOS A AMAR A TU HIJO, (Mi,7,20)(Fa,maj7,250)", sC: "as"},</v>
      </c>
      <c r="M58" s="56" t="str">
        <f t="shared" si="85"/>
        <v>(</v>
      </c>
      <c r="N58" s="57" t="str">
        <f t="shared" si="86"/>
        <v>Mi</v>
      </c>
      <c r="O58" s="58" t="str">
        <f t="shared" si="87"/>
        <v>,</v>
      </c>
      <c r="P58" s="59">
        <f t="shared" si="88"/>
        <v>7</v>
      </c>
      <c r="Q58" s="60" t="str">
        <f t="shared" si="89"/>
        <v>,</v>
      </c>
      <c r="R58" s="61">
        <f t="shared" si="84"/>
        <v>20</v>
      </c>
      <c r="S58" s="56" t="str">
        <f t="shared" si="90"/>
        <v>)</v>
      </c>
      <c r="T58" s="62" t="str">
        <f t="shared" si="91"/>
        <v>(</v>
      </c>
      <c r="U58" s="63" t="str">
        <f t="shared" si="92"/>
        <v>Fa</v>
      </c>
      <c r="V58" s="64" t="str">
        <f t="shared" si="93"/>
        <v>,</v>
      </c>
      <c r="W58" s="65" t="str">
        <f t="shared" si="94"/>
        <v>maj7</v>
      </c>
      <c r="X58" s="64" t="str">
        <f t="shared" si="95"/>
        <v>,</v>
      </c>
      <c r="Y58" s="64">
        <f t="shared" si="96"/>
        <v>250</v>
      </c>
      <c r="Z58" s="56" t="str">
        <f t="shared" si="97"/>
        <v>)</v>
      </c>
      <c r="AA58" s="66" t="str">
        <f t="shared" si="98"/>
        <v/>
      </c>
      <c r="AB58" s="57" t="str">
        <f t="shared" si="99"/>
        <v/>
      </c>
      <c r="AC58" s="67" t="str">
        <f t="shared" si="100"/>
        <v/>
      </c>
      <c r="AD58" s="59" t="str">
        <f t="shared" si="101"/>
        <v/>
      </c>
      <c r="AE58" s="68" t="str">
        <f t="shared" si="102"/>
        <v/>
      </c>
      <c r="AF58" s="61" t="str">
        <f t="shared" si="103"/>
        <v/>
      </c>
      <c r="AG58" s="61" t="str">
        <f t="shared" si="104"/>
        <v/>
      </c>
      <c r="AH58" s="69" t="str">
        <f t="shared" si="105"/>
        <v/>
      </c>
      <c r="AI58" s="70" t="str">
        <f t="shared" si="106"/>
        <v/>
      </c>
      <c r="AJ58" s="64" t="str">
        <f t="shared" si="107"/>
        <v/>
      </c>
      <c r="AK58" s="64" t="str">
        <f t="shared" si="108"/>
        <v/>
      </c>
      <c r="AL58" s="64" t="str">
        <f t="shared" si="109"/>
        <v/>
      </c>
      <c r="AM58" s="64" t="str">
        <f t="shared" si="110"/>
        <v/>
      </c>
      <c r="AN58" s="64" t="str">
        <f t="shared" si="111"/>
        <v/>
      </c>
    </row>
    <row r="59" spans="1:40" ht="25.5" thickTop="1" thickBot="1" x14ac:dyDescent="0.4">
      <c r="B59" t="s">
        <v>999</v>
      </c>
      <c r="C59" s="93" t="s">
        <v>1132</v>
      </c>
      <c r="D59" s="83" t="s">
        <v>1011</v>
      </c>
      <c r="E59" s="83"/>
      <c r="F59" s="83"/>
      <c r="G59" s="83"/>
      <c r="H59" s="83"/>
      <c r="I59" s="83"/>
      <c r="J59" s="83"/>
      <c r="K59" s="83"/>
      <c r="L59" s="94" t="str">
        <f>IF(C59="","",_xlfn.CONCAT("            { line: ","""",C59,", ",M59:AN59,""", sC: ","""",B59,"""},  ]},"))</f>
        <v xml:space="preserve">            { line: "COMO LO HAS AMADO TÚ., (Mi,,20)", sC: "as"},  ]},</v>
      </c>
      <c r="M59" s="56" t="str">
        <f t="shared" si="85"/>
        <v>(</v>
      </c>
      <c r="N59" s="57" t="str">
        <f t="shared" si="86"/>
        <v>Mi</v>
      </c>
      <c r="O59" s="58" t="str">
        <f t="shared" si="87"/>
        <v>,</v>
      </c>
      <c r="P59" s="59" t="str">
        <f t="shared" si="88"/>
        <v/>
      </c>
      <c r="Q59" s="60" t="str">
        <f t="shared" si="89"/>
        <v>,</v>
      </c>
      <c r="R59" s="61">
        <f t="shared" si="84"/>
        <v>20</v>
      </c>
      <c r="S59" s="56" t="str">
        <f t="shared" si="90"/>
        <v>)</v>
      </c>
      <c r="T59" s="62" t="str">
        <f t="shared" si="91"/>
        <v/>
      </c>
      <c r="U59" s="63" t="str">
        <f t="shared" si="92"/>
        <v/>
      </c>
      <c r="V59" s="64" t="str">
        <f t="shared" si="93"/>
        <v/>
      </c>
      <c r="W59" s="65" t="str">
        <f t="shared" si="94"/>
        <v/>
      </c>
      <c r="X59" s="64" t="str">
        <f t="shared" si="95"/>
        <v/>
      </c>
      <c r="Y59" s="64" t="str">
        <f t="shared" si="96"/>
        <v/>
      </c>
      <c r="Z59" s="56" t="str">
        <f t="shared" si="97"/>
        <v/>
      </c>
      <c r="AA59" s="66" t="str">
        <f t="shared" si="98"/>
        <v/>
      </c>
      <c r="AB59" s="57" t="str">
        <f t="shared" si="99"/>
        <v/>
      </c>
      <c r="AC59" s="67" t="str">
        <f t="shared" si="100"/>
        <v/>
      </c>
      <c r="AD59" s="59" t="str">
        <f t="shared" si="101"/>
        <v/>
      </c>
      <c r="AE59" s="68" t="str">
        <f t="shared" si="102"/>
        <v/>
      </c>
      <c r="AF59" s="61" t="str">
        <f t="shared" si="103"/>
        <v/>
      </c>
      <c r="AG59" s="61" t="str">
        <f t="shared" si="104"/>
        <v/>
      </c>
      <c r="AH59" s="69" t="str">
        <f t="shared" si="105"/>
        <v/>
      </c>
      <c r="AI59" s="70" t="str">
        <f t="shared" si="106"/>
        <v/>
      </c>
      <c r="AJ59" s="64" t="str">
        <f t="shared" si="107"/>
        <v/>
      </c>
      <c r="AK59" s="64" t="str">
        <f t="shared" si="108"/>
        <v/>
      </c>
      <c r="AL59" s="64" t="str">
        <f t="shared" si="109"/>
        <v/>
      </c>
      <c r="AM59" s="64" t="str">
        <f t="shared" si="110"/>
        <v/>
      </c>
      <c r="AN59" s="64" t="str">
        <f t="shared" si="111"/>
        <v/>
      </c>
    </row>
    <row r="60" spans="1:40" ht="36.75" thickTop="1" thickBot="1" x14ac:dyDescent="0.4">
      <c r="A60" s="76"/>
      <c r="B60" s="76"/>
      <c r="C60" s="76" t="s">
        <v>1050</v>
      </c>
      <c r="D60" s="77"/>
      <c r="E60" s="77"/>
      <c r="F60" s="77"/>
      <c r="G60" s="77"/>
      <c r="H60" s="77"/>
      <c r="I60" s="77"/>
      <c r="J60" s="77"/>
      <c r="K60" s="77"/>
      <c r="L60" s="50" t="s">
        <v>994</v>
      </c>
      <c r="M60" s="104"/>
      <c r="N60" s="57"/>
      <c r="O60" s="105"/>
      <c r="P60" s="59"/>
      <c r="Q60" s="106"/>
      <c r="R60" s="61" t="str">
        <f t="shared" si="28"/>
        <v/>
      </c>
      <c r="S60" s="104"/>
      <c r="T60" s="107"/>
      <c r="U60" s="108"/>
      <c r="V60" s="109"/>
      <c r="W60" s="110"/>
      <c r="X60" s="109"/>
      <c r="Y60" s="109"/>
      <c r="Z60" s="104"/>
      <c r="AA60" s="66"/>
      <c r="AB60" s="57"/>
      <c r="AC60" s="67"/>
      <c r="AD60" s="59"/>
      <c r="AE60" s="68"/>
      <c r="AF60" s="61"/>
      <c r="AG60" s="61"/>
      <c r="AH60" s="66"/>
      <c r="AI60" s="111"/>
      <c r="AJ60" s="109"/>
      <c r="AK60" s="109"/>
      <c r="AL60" s="109"/>
      <c r="AM60" s="109"/>
      <c r="AN60" s="109"/>
    </row>
    <row r="61" spans="1:40" ht="25.5" thickTop="1" thickBot="1" x14ac:dyDescent="0.4">
      <c r="B61" t="s">
        <v>1014</v>
      </c>
      <c r="C61" s="113" t="s">
        <v>1136</v>
      </c>
      <c r="D61" s="112" t="s">
        <v>1011</v>
      </c>
      <c r="E61" s="52"/>
      <c r="F61" s="53"/>
      <c r="G61" s="53"/>
      <c r="H61" s="52"/>
      <c r="I61" s="52"/>
      <c r="J61" s="54"/>
      <c r="K61" s="54"/>
      <c r="L61" s="55" t="str">
        <f t="shared" ref="L61:L76" si="141">IF(C61="","",_xlfn.CONCAT("            { line: ","""",C61,", ",M61:AN61,""", sC: ","""",B61,"""},"))</f>
        <v xml:space="preserve">            { line: "Llegaron, pues, los soldados,, (Mi,,20)", sC: "tc"},</v>
      </c>
      <c r="M61" s="56" t="str">
        <f t="shared" ref="M61:M76" si="142">IF(N61="","","(")</f>
        <v>(</v>
      </c>
      <c r="N61" s="57" t="str">
        <f t="shared" si="2"/>
        <v>Mi</v>
      </c>
      <c r="O61" s="58" t="str">
        <f t="shared" ref="O61:O76" si="143">IF(N61="","",",")</f>
        <v>,</v>
      </c>
      <c r="P61" s="59" t="str">
        <f t="shared" si="4"/>
        <v/>
      </c>
      <c r="Q61" s="60" t="str">
        <f t="shared" ref="Q61:Q76" si="144">IF(N61="","",",")</f>
        <v>,</v>
      </c>
      <c r="R61" s="61">
        <f t="shared" si="28"/>
        <v>20</v>
      </c>
      <c r="S61" s="56" t="str">
        <f t="shared" ref="S61:S76" si="145">IF(N61="","",")")</f>
        <v>)</v>
      </c>
      <c r="T61" s="62" t="str">
        <f t="shared" ref="T61:T76" si="146">IF(U61="","","(")</f>
        <v/>
      </c>
      <c r="U61" s="63" t="str">
        <f t="shared" si="8"/>
        <v/>
      </c>
      <c r="V61" s="64" t="str">
        <f t="shared" ref="V61:V76" si="147">IF(U61="","",",")</f>
        <v/>
      </c>
      <c r="W61" s="65" t="str">
        <f t="shared" si="10"/>
        <v/>
      </c>
      <c r="X61" s="64" t="str">
        <f t="shared" ref="X61:X76" si="148">IF(U61="","",",")</f>
        <v/>
      </c>
      <c r="Y61" s="64" t="str">
        <f t="shared" ref="Y61:Y76" si="149">IF(U61="","",250)</f>
        <v/>
      </c>
      <c r="Z61" s="56" t="str">
        <f t="shared" ref="Z61:Z76" si="150">IF(U61="","",")")</f>
        <v/>
      </c>
      <c r="AA61" s="66" t="str">
        <f t="shared" ref="AA61:AA76" si="151">IF(AB61="","","(")</f>
        <v/>
      </c>
      <c r="AB61" s="57" t="str">
        <f t="shared" si="15"/>
        <v/>
      </c>
      <c r="AC61" s="67" t="str">
        <f t="shared" ref="AC61:AC76" si="152">IF(AB61="","",",")</f>
        <v/>
      </c>
      <c r="AD61" s="59" t="str">
        <f t="shared" ref="AD61:AD76" si="153">IF(I61="","",I61)</f>
        <v/>
      </c>
      <c r="AE61" s="68" t="str">
        <f t="shared" ref="AE61:AE76" si="154">IF(AB61="","",",")</f>
        <v/>
      </c>
      <c r="AF61" s="61" t="str">
        <f t="shared" ref="AF61:AF76" si="155">IF(AB61="","",350)</f>
        <v/>
      </c>
      <c r="AG61" s="61" t="str">
        <f t="shared" ref="AG61:AG76" si="156">IF(AB61="","",")")</f>
        <v/>
      </c>
      <c r="AH61" s="69" t="str">
        <f t="shared" ref="AH61:AH76" si="157">IF(AI61="","","(")</f>
        <v/>
      </c>
      <c r="AI61" s="70" t="str">
        <f t="shared" si="22"/>
        <v/>
      </c>
      <c r="AJ61" s="64" t="str">
        <f t="shared" ref="AJ61:AJ76" si="158">IF(AI61="","",",")</f>
        <v/>
      </c>
      <c r="AK61" s="64" t="str">
        <f t="shared" ref="AK61:AK76" si="159">IF(K61="","",K61)</f>
        <v/>
      </c>
      <c r="AL61" s="64" t="str">
        <f t="shared" ref="AL61:AL76" si="160">IF(AI61="","",",")</f>
        <v/>
      </c>
      <c r="AM61" s="64" t="str">
        <f t="shared" ref="AM61:AM76" si="161">IF(AI61="","",450)</f>
        <v/>
      </c>
      <c r="AN61" s="64" t="str">
        <f t="shared" ref="AN61:AN76" si="162">IF(AI61="","",")")</f>
        <v/>
      </c>
    </row>
    <row r="62" spans="1:40" ht="25.5" thickTop="1" thickBot="1" x14ac:dyDescent="0.4">
      <c r="C62" s="113" t="s">
        <v>1137</v>
      </c>
      <c r="D62" s="112"/>
      <c r="E62" s="52"/>
      <c r="F62" s="53"/>
      <c r="G62" s="53"/>
      <c r="H62" s="52"/>
      <c r="I62" s="52"/>
      <c r="J62" s="54"/>
      <c r="K62" s="54"/>
      <c r="L62" s="55" t="str">
        <f t="shared" si="141"/>
        <v xml:space="preserve">            { line: "y viendo que estaba muerto, ", sC: ""},</v>
      </c>
      <c r="M62" s="56" t="str">
        <f t="shared" si="142"/>
        <v/>
      </c>
      <c r="N62" s="57" t="str">
        <f t="shared" si="2"/>
        <v/>
      </c>
      <c r="O62" s="58" t="str">
        <f t="shared" si="143"/>
        <v/>
      </c>
      <c r="P62" s="59" t="str">
        <f t="shared" si="4"/>
        <v/>
      </c>
      <c r="Q62" s="60" t="str">
        <f t="shared" si="144"/>
        <v/>
      </c>
      <c r="R62" s="61" t="str">
        <f t="shared" si="28"/>
        <v/>
      </c>
      <c r="S62" s="56" t="str">
        <f t="shared" si="145"/>
        <v/>
      </c>
      <c r="T62" s="62" t="str">
        <f t="shared" si="146"/>
        <v/>
      </c>
      <c r="U62" s="63" t="str">
        <f t="shared" si="8"/>
        <v/>
      </c>
      <c r="V62" s="64" t="str">
        <f t="shared" si="147"/>
        <v/>
      </c>
      <c r="W62" s="65" t="str">
        <f t="shared" si="10"/>
        <v/>
      </c>
      <c r="X62" s="64" t="str">
        <f t="shared" si="148"/>
        <v/>
      </c>
      <c r="Y62" s="64" t="str">
        <f t="shared" si="149"/>
        <v/>
      </c>
      <c r="Z62" s="56" t="str">
        <f t="shared" si="150"/>
        <v/>
      </c>
      <c r="AA62" s="66" t="str">
        <f t="shared" si="151"/>
        <v/>
      </c>
      <c r="AB62" s="57" t="str">
        <f t="shared" si="15"/>
        <v/>
      </c>
      <c r="AC62" s="67" t="str">
        <f t="shared" si="152"/>
        <v/>
      </c>
      <c r="AD62" s="59" t="str">
        <f t="shared" si="153"/>
        <v/>
      </c>
      <c r="AE62" s="68" t="str">
        <f t="shared" si="154"/>
        <v/>
      </c>
      <c r="AF62" s="61" t="str">
        <f t="shared" si="155"/>
        <v/>
      </c>
      <c r="AG62" s="61" t="str">
        <f t="shared" si="156"/>
        <v/>
      </c>
      <c r="AH62" s="69" t="str">
        <f t="shared" si="157"/>
        <v/>
      </c>
      <c r="AI62" s="70" t="str">
        <f t="shared" si="22"/>
        <v/>
      </c>
      <c r="AJ62" s="64" t="str">
        <f t="shared" si="158"/>
        <v/>
      </c>
      <c r="AK62" s="64" t="str">
        <f t="shared" si="159"/>
        <v/>
      </c>
      <c r="AL62" s="64" t="str">
        <f t="shared" si="160"/>
        <v/>
      </c>
      <c r="AM62" s="64" t="str">
        <f t="shared" si="161"/>
        <v/>
      </c>
      <c r="AN62" s="64" t="str">
        <f t="shared" si="162"/>
        <v/>
      </c>
    </row>
    <row r="63" spans="1:40" ht="25.5" thickTop="1" thickBot="1" x14ac:dyDescent="0.4">
      <c r="C63" s="113" t="s">
        <v>1138</v>
      </c>
      <c r="D63" s="112"/>
      <c r="E63" s="52"/>
      <c r="F63" s="53"/>
      <c r="G63" s="53"/>
      <c r="H63" s="52"/>
      <c r="I63" s="52"/>
      <c r="J63" s="54"/>
      <c r="K63" s="54"/>
      <c r="L63" s="55" t="str">
        <f t="shared" si="141"/>
        <v xml:space="preserve">            { line: "no le quebraron las piernas,, ", sC: ""},</v>
      </c>
      <c r="M63" s="56" t="str">
        <f t="shared" si="142"/>
        <v/>
      </c>
      <c r="N63" s="57" t="str">
        <f t="shared" si="2"/>
        <v/>
      </c>
      <c r="O63" s="58" t="str">
        <f t="shared" si="143"/>
        <v/>
      </c>
      <c r="P63" s="59" t="str">
        <f t="shared" si="4"/>
        <v/>
      </c>
      <c r="Q63" s="60" t="str">
        <f t="shared" si="144"/>
        <v/>
      </c>
      <c r="R63" s="61" t="str">
        <f t="shared" si="28"/>
        <v/>
      </c>
      <c r="S63" s="56" t="str">
        <f t="shared" si="145"/>
        <v/>
      </c>
      <c r="T63" s="62" t="str">
        <f t="shared" si="146"/>
        <v/>
      </c>
      <c r="U63" s="63" t="str">
        <f t="shared" si="8"/>
        <v/>
      </c>
      <c r="V63" s="64" t="str">
        <f t="shared" si="147"/>
        <v/>
      </c>
      <c r="W63" s="65" t="str">
        <f t="shared" si="10"/>
        <v/>
      </c>
      <c r="X63" s="64" t="str">
        <f t="shared" si="148"/>
        <v/>
      </c>
      <c r="Y63" s="64" t="str">
        <f t="shared" si="149"/>
        <v/>
      </c>
      <c r="Z63" s="56" t="str">
        <f t="shared" si="150"/>
        <v/>
      </c>
      <c r="AA63" s="66" t="str">
        <f t="shared" si="151"/>
        <v/>
      </c>
      <c r="AB63" s="57" t="str">
        <f t="shared" si="15"/>
        <v/>
      </c>
      <c r="AC63" s="67" t="str">
        <f t="shared" si="152"/>
        <v/>
      </c>
      <c r="AD63" s="59" t="str">
        <f t="shared" si="153"/>
        <v/>
      </c>
      <c r="AE63" s="68" t="str">
        <f t="shared" si="154"/>
        <v/>
      </c>
      <c r="AF63" s="61" t="str">
        <f t="shared" si="155"/>
        <v/>
      </c>
      <c r="AG63" s="61" t="str">
        <f t="shared" si="156"/>
        <v/>
      </c>
      <c r="AH63" s="69" t="str">
        <f t="shared" si="157"/>
        <v/>
      </c>
      <c r="AI63" s="70" t="str">
        <f t="shared" si="22"/>
        <v/>
      </c>
      <c r="AJ63" s="64" t="str">
        <f t="shared" si="158"/>
        <v/>
      </c>
      <c r="AK63" s="64" t="str">
        <f t="shared" si="159"/>
        <v/>
      </c>
      <c r="AL63" s="64" t="str">
        <f t="shared" si="160"/>
        <v/>
      </c>
      <c r="AM63" s="64" t="str">
        <f t="shared" si="161"/>
        <v/>
      </c>
      <c r="AN63" s="64" t="str">
        <f t="shared" si="162"/>
        <v/>
      </c>
    </row>
    <row r="64" spans="1:40" ht="25.5" thickTop="1" thickBot="1" x14ac:dyDescent="0.4">
      <c r="C64" s="113" t="s">
        <v>1139</v>
      </c>
      <c r="D64" s="112"/>
      <c r="E64" s="52"/>
      <c r="F64" s="53"/>
      <c r="G64" s="53"/>
      <c r="H64" s="52"/>
      <c r="I64" s="52"/>
      <c r="J64" s="54"/>
      <c r="K64" s="54"/>
      <c r="L64" s="55" t="str">
        <f t="shared" si="141"/>
        <v xml:space="preserve">            { line: "mas uno de los soldados, ", sC: ""},</v>
      </c>
      <c r="M64" s="56" t="str">
        <f t="shared" si="142"/>
        <v/>
      </c>
      <c r="N64" s="57" t="str">
        <f t="shared" si="2"/>
        <v/>
      </c>
      <c r="O64" s="58" t="str">
        <f t="shared" si="143"/>
        <v/>
      </c>
      <c r="P64" s="59" t="str">
        <f t="shared" si="4"/>
        <v/>
      </c>
      <c r="Q64" s="60" t="str">
        <f t="shared" si="144"/>
        <v/>
      </c>
      <c r="R64" s="61" t="str">
        <f t="shared" si="28"/>
        <v/>
      </c>
      <c r="S64" s="56" t="str">
        <f t="shared" si="145"/>
        <v/>
      </c>
      <c r="T64" s="62" t="str">
        <f t="shared" si="146"/>
        <v/>
      </c>
      <c r="U64" s="63" t="str">
        <f t="shared" si="8"/>
        <v/>
      </c>
      <c r="V64" s="64" t="str">
        <f t="shared" si="147"/>
        <v/>
      </c>
      <c r="W64" s="65" t="str">
        <f t="shared" si="10"/>
        <v/>
      </c>
      <c r="X64" s="64" t="str">
        <f t="shared" si="148"/>
        <v/>
      </c>
      <c r="Y64" s="64" t="str">
        <f t="shared" si="149"/>
        <v/>
      </c>
      <c r="Z64" s="56" t="str">
        <f t="shared" si="150"/>
        <v/>
      </c>
      <c r="AA64" s="66" t="str">
        <f t="shared" si="151"/>
        <v/>
      </c>
      <c r="AB64" s="57" t="str">
        <f t="shared" si="15"/>
        <v/>
      </c>
      <c r="AC64" s="67" t="str">
        <f t="shared" si="152"/>
        <v/>
      </c>
      <c r="AD64" s="59" t="str">
        <f t="shared" si="153"/>
        <v/>
      </c>
      <c r="AE64" s="68" t="str">
        <f t="shared" si="154"/>
        <v/>
      </c>
      <c r="AF64" s="61" t="str">
        <f t="shared" si="155"/>
        <v/>
      </c>
      <c r="AG64" s="61" t="str">
        <f t="shared" si="156"/>
        <v/>
      </c>
      <c r="AH64" s="69" t="str">
        <f t="shared" si="157"/>
        <v/>
      </c>
      <c r="AI64" s="70" t="str">
        <f t="shared" si="22"/>
        <v/>
      </c>
      <c r="AJ64" s="64" t="str">
        <f t="shared" si="158"/>
        <v/>
      </c>
      <c r="AK64" s="64" t="str">
        <f t="shared" si="159"/>
        <v/>
      </c>
      <c r="AL64" s="64" t="str">
        <f t="shared" si="160"/>
        <v/>
      </c>
      <c r="AM64" s="64" t="str">
        <f t="shared" si="161"/>
        <v/>
      </c>
      <c r="AN64" s="64" t="str">
        <f t="shared" si="162"/>
        <v/>
      </c>
    </row>
    <row r="65" spans="1:40" ht="25.5" thickTop="1" thickBot="1" x14ac:dyDescent="0.4">
      <c r="C65" s="113" t="s">
        <v>1140</v>
      </c>
      <c r="D65" s="112"/>
      <c r="E65" s="52"/>
      <c r="F65" s="53"/>
      <c r="G65" s="53"/>
      <c r="H65" s="52"/>
      <c r="I65" s="52"/>
      <c r="J65" s="54"/>
      <c r="K65" s="54"/>
      <c r="L65" s="78" t="str">
        <f t="shared" si="141"/>
        <v xml:space="preserve">            { line: "le atravesó el costado con la lanza, ", sC: ""},</v>
      </c>
      <c r="M65" s="56" t="str">
        <f t="shared" si="142"/>
        <v/>
      </c>
      <c r="N65" s="57" t="str">
        <f t="shared" si="2"/>
        <v/>
      </c>
      <c r="O65" s="58" t="str">
        <f t="shared" si="143"/>
        <v/>
      </c>
      <c r="P65" s="59" t="str">
        <f t="shared" si="4"/>
        <v/>
      </c>
      <c r="Q65" s="60" t="str">
        <f t="shared" si="144"/>
        <v/>
      </c>
      <c r="R65" s="61" t="str">
        <f t="shared" si="28"/>
        <v/>
      </c>
      <c r="S65" s="56" t="str">
        <f t="shared" si="145"/>
        <v/>
      </c>
      <c r="T65" s="62" t="str">
        <f t="shared" si="146"/>
        <v/>
      </c>
      <c r="U65" s="63" t="str">
        <f t="shared" si="8"/>
        <v/>
      </c>
      <c r="V65" s="64" t="str">
        <f t="shared" si="147"/>
        <v/>
      </c>
      <c r="W65" s="65" t="str">
        <f t="shared" si="10"/>
        <v/>
      </c>
      <c r="X65" s="64" t="str">
        <f t="shared" si="148"/>
        <v/>
      </c>
      <c r="Y65" s="64" t="str">
        <f t="shared" si="149"/>
        <v/>
      </c>
      <c r="Z65" s="56" t="str">
        <f t="shared" si="150"/>
        <v/>
      </c>
      <c r="AA65" s="66" t="str">
        <f t="shared" si="151"/>
        <v/>
      </c>
      <c r="AB65" s="57" t="str">
        <f t="shared" si="15"/>
        <v/>
      </c>
      <c r="AC65" s="67" t="str">
        <f t="shared" si="152"/>
        <v/>
      </c>
      <c r="AD65" s="59" t="str">
        <f t="shared" si="153"/>
        <v/>
      </c>
      <c r="AE65" s="68" t="str">
        <f t="shared" si="154"/>
        <v/>
      </c>
      <c r="AF65" s="61" t="str">
        <f t="shared" si="155"/>
        <v/>
      </c>
      <c r="AG65" s="61" t="str">
        <f t="shared" si="156"/>
        <v/>
      </c>
      <c r="AH65" s="69" t="str">
        <f t="shared" si="157"/>
        <v/>
      </c>
      <c r="AI65" s="70" t="str">
        <f t="shared" si="22"/>
        <v/>
      </c>
      <c r="AJ65" s="64" t="str">
        <f t="shared" si="158"/>
        <v/>
      </c>
      <c r="AK65" s="64" t="str">
        <f t="shared" si="159"/>
        <v/>
      </c>
      <c r="AL65" s="64" t="str">
        <f t="shared" si="160"/>
        <v/>
      </c>
      <c r="AM65" s="64" t="str">
        <f t="shared" si="161"/>
        <v/>
      </c>
      <c r="AN65" s="64" t="str">
        <f t="shared" si="162"/>
        <v/>
      </c>
    </row>
    <row r="66" spans="1:40" ht="25.5" thickTop="1" thickBot="1" x14ac:dyDescent="0.4">
      <c r="C66" s="113" t="s">
        <v>1141</v>
      </c>
      <c r="D66" s="112" t="s">
        <v>1129</v>
      </c>
      <c r="E66" s="52" t="s">
        <v>1130</v>
      </c>
      <c r="F66" s="53" t="s">
        <v>1011</v>
      </c>
      <c r="G66" s="53"/>
      <c r="H66" s="52"/>
      <c r="I66" s="52"/>
      <c r="J66" s="54"/>
      <c r="K66" s="54"/>
      <c r="L66" s="78" t="str">
        <f t="shared" si="141"/>
        <v xml:space="preserve">            { line: "y al instante salió sangre y agua,, (Fa,maj7,20)(Mi,,250)", sC: ""},</v>
      </c>
      <c r="M66" s="56" t="str">
        <f t="shared" si="142"/>
        <v>(</v>
      </c>
      <c r="N66" s="57" t="str">
        <f t="shared" si="2"/>
        <v>Fa</v>
      </c>
      <c r="O66" s="58" t="str">
        <f t="shared" si="143"/>
        <v>,</v>
      </c>
      <c r="P66" s="59" t="str">
        <f t="shared" si="4"/>
        <v>maj7</v>
      </c>
      <c r="Q66" s="60" t="str">
        <f t="shared" si="144"/>
        <v>,</v>
      </c>
      <c r="R66" s="61">
        <f t="shared" si="28"/>
        <v>20</v>
      </c>
      <c r="S66" s="56" t="str">
        <f t="shared" si="145"/>
        <v>)</v>
      </c>
      <c r="T66" s="62" t="str">
        <f t="shared" si="146"/>
        <v>(</v>
      </c>
      <c r="U66" s="63" t="str">
        <f t="shared" si="8"/>
        <v>Mi</v>
      </c>
      <c r="V66" s="64" t="str">
        <f t="shared" si="147"/>
        <v>,</v>
      </c>
      <c r="W66" s="65" t="str">
        <f t="shared" si="10"/>
        <v/>
      </c>
      <c r="X66" s="64" t="str">
        <f t="shared" si="148"/>
        <v>,</v>
      </c>
      <c r="Y66" s="64">
        <f t="shared" si="149"/>
        <v>250</v>
      </c>
      <c r="Z66" s="56" t="str">
        <f t="shared" si="150"/>
        <v>)</v>
      </c>
      <c r="AA66" s="66" t="str">
        <f t="shared" si="151"/>
        <v/>
      </c>
      <c r="AB66" s="57" t="str">
        <f t="shared" si="15"/>
        <v/>
      </c>
      <c r="AC66" s="67" t="str">
        <f t="shared" si="152"/>
        <v/>
      </c>
      <c r="AD66" s="59" t="str">
        <f t="shared" si="153"/>
        <v/>
      </c>
      <c r="AE66" s="68" t="str">
        <f t="shared" si="154"/>
        <v/>
      </c>
      <c r="AF66" s="61" t="str">
        <f t="shared" si="155"/>
        <v/>
      </c>
      <c r="AG66" s="61" t="str">
        <f t="shared" si="156"/>
        <v/>
      </c>
      <c r="AH66" s="69" t="str">
        <f t="shared" si="157"/>
        <v/>
      </c>
      <c r="AI66" s="70" t="str">
        <f t="shared" si="22"/>
        <v/>
      </c>
      <c r="AJ66" s="64" t="str">
        <f t="shared" si="158"/>
        <v/>
      </c>
      <c r="AK66" s="64" t="str">
        <f t="shared" si="159"/>
        <v/>
      </c>
      <c r="AL66" s="64" t="str">
        <f t="shared" si="160"/>
        <v/>
      </c>
      <c r="AM66" s="64" t="str">
        <f t="shared" si="161"/>
        <v/>
      </c>
      <c r="AN66" s="64" t="str">
        <f t="shared" si="162"/>
        <v/>
      </c>
    </row>
    <row r="67" spans="1:40" ht="25.5" thickTop="1" thickBot="1" x14ac:dyDescent="0.4">
      <c r="C67" s="113" t="s">
        <v>1142</v>
      </c>
      <c r="D67" s="112"/>
      <c r="E67" s="52"/>
      <c r="F67" s="53"/>
      <c r="G67" s="53"/>
      <c r="H67" s="52"/>
      <c r="I67" s="52"/>
      <c r="J67" s="54"/>
      <c r="K67" s="54"/>
      <c r="L67" s="78" t="str">
        <f t="shared" si="141"/>
        <v xml:space="preserve">            { line: "sangre y agua., ", sC: ""},</v>
      </c>
      <c r="M67" s="56" t="str">
        <f t="shared" si="142"/>
        <v/>
      </c>
      <c r="N67" s="57" t="str">
        <f t="shared" si="2"/>
        <v/>
      </c>
      <c r="O67" s="58" t="str">
        <f t="shared" si="143"/>
        <v/>
      </c>
      <c r="P67" s="59" t="str">
        <f t="shared" si="4"/>
        <v/>
      </c>
      <c r="Q67" s="60" t="str">
        <f t="shared" si="144"/>
        <v/>
      </c>
      <c r="R67" s="61" t="str">
        <f t="shared" si="28"/>
        <v/>
      </c>
      <c r="S67" s="56" t="str">
        <f t="shared" si="145"/>
        <v/>
      </c>
      <c r="T67" s="62" t="str">
        <f t="shared" si="146"/>
        <v/>
      </c>
      <c r="U67" s="63" t="str">
        <f t="shared" si="8"/>
        <v/>
      </c>
      <c r="V67" s="64" t="str">
        <f t="shared" si="147"/>
        <v/>
      </c>
      <c r="W67" s="65" t="str">
        <f t="shared" si="10"/>
        <v/>
      </c>
      <c r="X67" s="64" t="str">
        <f t="shared" si="148"/>
        <v/>
      </c>
      <c r="Y67" s="64" t="str">
        <f t="shared" si="149"/>
        <v/>
      </c>
      <c r="Z67" s="56" t="str">
        <f t="shared" si="150"/>
        <v/>
      </c>
      <c r="AA67" s="66" t="str">
        <f t="shared" si="151"/>
        <v/>
      </c>
      <c r="AB67" s="57" t="str">
        <f t="shared" si="15"/>
        <v/>
      </c>
      <c r="AC67" s="67" t="str">
        <f t="shared" si="152"/>
        <v/>
      </c>
      <c r="AD67" s="59" t="str">
        <f t="shared" si="153"/>
        <v/>
      </c>
      <c r="AE67" s="68" t="str">
        <f t="shared" si="154"/>
        <v/>
      </c>
      <c r="AF67" s="61" t="str">
        <f t="shared" si="155"/>
        <v/>
      </c>
      <c r="AG67" s="61" t="str">
        <f t="shared" si="156"/>
        <v/>
      </c>
      <c r="AH67" s="69" t="str">
        <f t="shared" si="157"/>
        <v/>
      </c>
      <c r="AI67" s="70" t="str">
        <f t="shared" si="22"/>
        <v/>
      </c>
      <c r="AJ67" s="64" t="str">
        <f t="shared" si="158"/>
        <v/>
      </c>
      <c r="AK67" s="64" t="str">
        <f t="shared" si="159"/>
        <v/>
      </c>
      <c r="AL67" s="64" t="str">
        <f t="shared" si="160"/>
        <v/>
      </c>
      <c r="AM67" s="64" t="str">
        <f t="shared" si="161"/>
        <v/>
      </c>
      <c r="AN67" s="64" t="str">
        <f t="shared" si="162"/>
        <v/>
      </c>
    </row>
    <row r="68" spans="1:40" ht="27.75" thickTop="1" thickBot="1" x14ac:dyDescent="0.4">
      <c r="A68" s="73"/>
      <c r="B68" s="73"/>
      <c r="C68" s="73"/>
      <c r="D68" s="74"/>
      <c r="E68" s="74"/>
      <c r="F68" s="74"/>
      <c r="G68" s="74"/>
      <c r="H68" s="74"/>
      <c r="I68" s="74"/>
      <c r="J68" s="74"/>
      <c r="K68" s="74"/>
      <c r="L68" s="75" t="s">
        <v>993</v>
      </c>
      <c r="M68" s="56"/>
      <c r="N68" s="57"/>
      <c r="O68" s="58"/>
      <c r="P68" s="59"/>
      <c r="Q68" s="60"/>
      <c r="R68" s="61" t="str">
        <f t="shared" si="28"/>
        <v/>
      </c>
      <c r="S68" s="56"/>
      <c r="T68" s="62"/>
      <c r="U68" s="63"/>
      <c r="V68" s="64"/>
      <c r="W68" s="65"/>
      <c r="X68" s="64"/>
      <c r="Y68" s="64"/>
      <c r="Z68" s="56"/>
      <c r="AA68" s="66"/>
      <c r="AB68" s="57"/>
      <c r="AC68" s="67"/>
      <c r="AD68" s="59"/>
      <c r="AE68" s="68"/>
      <c r="AF68" s="61"/>
      <c r="AG68" s="61"/>
      <c r="AH68" s="69"/>
      <c r="AI68" s="70"/>
      <c r="AJ68" s="64"/>
      <c r="AK68" s="64"/>
      <c r="AL68" s="64"/>
      <c r="AM68" s="64"/>
      <c r="AN68" s="64"/>
    </row>
    <row r="69" spans="1:40" ht="25.5" thickTop="1" thickBot="1" x14ac:dyDescent="0.4">
      <c r="B69" t="s">
        <v>997</v>
      </c>
      <c r="C69" s="113" t="s">
        <v>1124</v>
      </c>
      <c r="D69" s="112" t="s">
        <v>1013</v>
      </c>
      <c r="E69" s="52" t="s">
        <v>1012</v>
      </c>
      <c r="F69" s="53"/>
      <c r="G69" s="53"/>
      <c r="H69" s="52"/>
      <c r="I69" s="52"/>
      <c r="J69" s="54"/>
      <c r="K69" s="54"/>
      <c r="L69" s="55" t="str">
        <f t="shared" si="141"/>
        <v xml:space="preserve">            { line: "MARÍA, MADRE MÍA,, (La,m,20)", sC: "ta as"},</v>
      </c>
      <c r="M69" s="56" t="str">
        <f t="shared" si="142"/>
        <v>(</v>
      </c>
      <c r="N69" s="57" t="str">
        <f t="shared" si="2"/>
        <v>La</v>
      </c>
      <c r="O69" s="58" t="str">
        <f t="shared" si="143"/>
        <v>,</v>
      </c>
      <c r="P69" s="59" t="str">
        <f t="shared" si="4"/>
        <v>m</v>
      </c>
      <c r="Q69" s="60" t="str">
        <f t="shared" si="144"/>
        <v>,</v>
      </c>
      <c r="R69" s="61">
        <f t="shared" si="28"/>
        <v>20</v>
      </c>
      <c r="S69" s="56" t="str">
        <f t="shared" si="145"/>
        <v>)</v>
      </c>
      <c r="T69" s="62" t="str">
        <f t="shared" si="146"/>
        <v/>
      </c>
      <c r="U69" s="63" t="str">
        <f t="shared" si="8"/>
        <v/>
      </c>
      <c r="V69" s="64" t="str">
        <f t="shared" si="147"/>
        <v/>
      </c>
      <c r="W69" s="65" t="str">
        <f t="shared" si="10"/>
        <v/>
      </c>
      <c r="X69" s="64" t="str">
        <f t="shared" si="148"/>
        <v/>
      </c>
      <c r="Y69" s="64" t="str">
        <f t="shared" si="149"/>
        <v/>
      </c>
      <c r="Z69" s="56" t="str">
        <f t="shared" si="150"/>
        <v/>
      </c>
      <c r="AA69" s="66" t="str">
        <f t="shared" si="151"/>
        <v/>
      </c>
      <c r="AB69" s="57" t="str">
        <f t="shared" si="15"/>
        <v/>
      </c>
      <c r="AC69" s="67" t="str">
        <f t="shared" si="152"/>
        <v/>
      </c>
      <c r="AD69" s="59" t="str">
        <f t="shared" si="153"/>
        <v/>
      </c>
      <c r="AE69" s="68" t="str">
        <f t="shared" si="154"/>
        <v/>
      </c>
      <c r="AF69" s="61" t="str">
        <f t="shared" si="155"/>
        <v/>
      </c>
      <c r="AG69" s="61" t="str">
        <f t="shared" si="156"/>
        <v/>
      </c>
      <c r="AH69" s="69" t="str">
        <f t="shared" si="157"/>
        <v/>
      </c>
      <c r="AI69" s="70" t="str">
        <f t="shared" si="22"/>
        <v/>
      </c>
      <c r="AJ69" s="64" t="str">
        <f t="shared" si="158"/>
        <v/>
      </c>
      <c r="AK69" s="64" t="str">
        <f t="shared" si="159"/>
        <v/>
      </c>
      <c r="AL69" s="64" t="str">
        <f t="shared" si="160"/>
        <v/>
      </c>
      <c r="AM69" s="64" t="str">
        <f t="shared" si="161"/>
        <v/>
      </c>
      <c r="AN69" s="64" t="str">
        <f t="shared" si="162"/>
        <v/>
      </c>
    </row>
    <row r="70" spans="1:40" ht="25.5" thickTop="1" thickBot="1" x14ac:dyDescent="0.4">
      <c r="B70" t="s">
        <v>999</v>
      </c>
      <c r="C70" s="113" t="s">
        <v>1125</v>
      </c>
      <c r="D70" s="112" t="s">
        <v>1015</v>
      </c>
      <c r="E70" s="52">
        <v>7</v>
      </c>
      <c r="F70" s="53" t="s">
        <v>1013</v>
      </c>
      <c r="G70" s="53" t="s">
        <v>1012</v>
      </c>
      <c r="H70" s="52"/>
      <c r="I70" s="52"/>
      <c r="J70" s="54"/>
      <c r="K70" s="54"/>
      <c r="L70" s="55" t="str">
        <f t="shared" si="141"/>
        <v xml:space="preserve">            { line: "MARÍA, MADRE NUESTRA:, (Sol,7,14)(La,m,250)", sC: "as"},</v>
      </c>
      <c r="M70" s="56" t="str">
        <f t="shared" si="142"/>
        <v>(</v>
      </c>
      <c r="N70" s="57" t="str">
        <f t="shared" si="2"/>
        <v>Sol</v>
      </c>
      <c r="O70" s="58" t="str">
        <f t="shared" si="143"/>
        <v>,</v>
      </c>
      <c r="P70" s="59">
        <f t="shared" si="4"/>
        <v>7</v>
      </c>
      <c r="Q70" s="60" t="str">
        <f t="shared" si="144"/>
        <v>,</v>
      </c>
      <c r="R70" s="61">
        <f t="shared" si="28"/>
        <v>14</v>
      </c>
      <c r="S70" s="56" t="str">
        <f t="shared" si="145"/>
        <v>)</v>
      </c>
      <c r="T70" s="62" t="str">
        <f t="shared" si="146"/>
        <v>(</v>
      </c>
      <c r="U70" s="63" t="str">
        <f t="shared" si="8"/>
        <v>La</v>
      </c>
      <c r="V70" s="64" t="str">
        <f t="shared" si="147"/>
        <v>,</v>
      </c>
      <c r="W70" s="65" t="str">
        <f t="shared" si="10"/>
        <v>m</v>
      </c>
      <c r="X70" s="64" t="str">
        <f t="shared" si="148"/>
        <v>,</v>
      </c>
      <c r="Y70" s="64">
        <f t="shared" si="149"/>
        <v>250</v>
      </c>
      <c r="Z70" s="56" t="str">
        <f t="shared" si="150"/>
        <v>)</v>
      </c>
      <c r="AA70" s="66" t="str">
        <f t="shared" si="151"/>
        <v/>
      </c>
      <c r="AB70" s="57" t="str">
        <f t="shared" si="15"/>
        <v/>
      </c>
      <c r="AC70" s="67" t="str">
        <f t="shared" si="152"/>
        <v/>
      </c>
      <c r="AD70" s="59" t="str">
        <f t="shared" si="153"/>
        <v/>
      </c>
      <c r="AE70" s="68" t="str">
        <f t="shared" si="154"/>
        <v/>
      </c>
      <c r="AF70" s="61" t="str">
        <f t="shared" si="155"/>
        <v/>
      </c>
      <c r="AG70" s="61" t="str">
        <f t="shared" si="156"/>
        <v/>
      </c>
      <c r="AH70" s="69" t="str">
        <f t="shared" si="157"/>
        <v/>
      </c>
      <c r="AI70" s="70" t="str">
        <f t="shared" si="22"/>
        <v/>
      </c>
      <c r="AJ70" s="64" t="str">
        <f t="shared" si="158"/>
        <v/>
      </c>
      <c r="AK70" s="64" t="str">
        <f t="shared" si="159"/>
        <v/>
      </c>
      <c r="AL70" s="64" t="str">
        <f t="shared" si="160"/>
        <v/>
      </c>
      <c r="AM70" s="64" t="str">
        <f t="shared" si="161"/>
        <v/>
      </c>
      <c r="AN70" s="64" t="str">
        <f t="shared" si="162"/>
        <v/>
      </c>
    </row>
    <row r="71" spans="1:40" ht="25.5" thickTop="1" thickBot="1" x14ac:dyDescent="0.4">
      <c r="B71" t="s">
        <v>999</v>
      </c>
      <c r="C71" s="113" t="s">
        <v>1143</v>
      </c>
      <c r="D71" s="112" t="s">
        <v>1015</v>
      </c>
      <c r="E71" s="52"/>
      <c r="F71" s="53" t="s">
        <v>1011</v>
      </c>
      <c r="G71" s="53"/>
      <c r="H71" s="52"/>
      <c r="I71" s="52"/>
      <c r="J71" s="54"/>
      <c r="K71" s="54"/>
      <c r="L71" s="55" t="str">
        <f t="shared" si="141"/>
        <v xml:space="preserve">            { line: "TÚ ERES MADRE DE LA IGLESIA,, (Sol,,14)(Mi,,250)", sC: "as"},</v>
      </c>
      <c r="M71" s="56" t="str">
        <f t="shared" si="142"/>
        <v>(</v>
      </c>
      <c r="N71" s="57" t="str">
        <f t="shared" si="2"/>
        <v>Sol</v>
      </c>
      <c r="O71" s="58" t="str">
        <f t="shared" si="143"/>
        <v>,</v>
      </c>
      <c r="P71" s="59" t="str">
        <f t="shared" si="4"/>
        <v/>
      </c>
      <c r="Q71" s="60" t="str">
        <f t="shared" si="144"/>
        <v>,</v>
      </c>
      <c r="R71" s="61">
        <f t="shared" si="28"/>
        <v>14</v>
      </c>
      <c r="S71" s="56" t="str">
        <f t="shared" si="145"/>
        <v>)</v>
      </c>
      <c r="T71" s="62" t="str">
        <f t="shared" si="146"/>
        <v>(</v>
      </c>
      <c r="U71" s="63" t="str">
        <f t="shared" si="8"/>
        <v>Mi</v>
      </c>
      <c r="V71" s="64" t="str">
        <f t="shared" si="147"/>
        <v>,</v>
      </c>
      <c r="W71" s="65" t="str">
        <f t="shared" si="10"/>
        <v/>
      </c>
      <c r="X71" s="64" t="str">
        <f t="shared" si="148"/>
        <v>,</v>
      </c>
      <c r="Y71" s="64">
        <f t="shared" si="149"/>
        <v>250</v>
      </c>
      <c r="Z71" s="56" t="str">
        <f t="shared" si="150"/>
        <v>)</v>
      </c>
      <c r="AA71" s="66" t="str">
        <f t="shared" si="151"/>
        <v/>
      </c>
      <c r="AB71" s="57" t="str">
        <f t="shared" si="15"/>
        <v/>
      </c>
      <c r="AC71" s="67" t="str">
        <f t="shared" si="152"/>
        <v/>
      </c>
      <c r="AD71" s="59" t="str">
        <f t="shared" si="153"/>
        <v/>
      </c>
      <c r="AE71" s="68" t="str">
        <f t="shared" si="154"/>
        <v/>
      </c>
      <c r="AF71" s="61" t="str">
        <f t="shared" si="155"/>
        <v/>
      </c>
      <c r="AG71" s="61" t="str">
        <f t="shared" si="156"/>
        <v/>
      </c>
      <c r="AH71" s="69" t="str">
        <f t="shared" si="157"/>
        <v/>
      </c>
      <c r="AI71" s="70" t="str">
        <f t="shared" si="22"/>
        <v/>
      </c>
      <c r="AJ71" s="64" t="str">
        <f t="shared" si="158"/>
        <v/>
      </c>
      <c r="AK71" s="64" t="str">
        <f t="shared" si="159"/>
        <v/>
      </c>
      <c r="AL71" s="64" t="str">
        <f t="shared" si="160"/>
        <v/>
      </c>
      <c r="AM71" s="64" t="str">
        <f t="shared" si="161"/>
        <v/>
      </c>
      <c r="AN71" s="64" t="str">
        <f t="shared" si="162"/>
        <v/>
      </c>
    </row>
    <row r="72" spans="1:40" ht="27.75" thickTop="1" thickBot="1" x14ac:dyDescent="0.4">
      <c r="A72" s="73"/>
      <c r="B72" s="73"/>
      <c r="C72" s="73"/>
      <c r="D72" s="74"/>
      <c r="E72" s="74"/>
      <c r="F72" s="74"/>
      <c r="G72" s="74"/>
      <c r="H72" s="74"/>
      <c r="I72" s="74"/>
      <c r="J72" s="74"/>
      <c r="K72" s="74"/>
      <c r="L72" s="75" t="s">
        <v>993</v>
      </c>
      <c r="M72" s="56"/>
      <c r="N72" s="57"/>
      <c r="O72" s="58"/>
      <c r="P72" s="59"/>
      <c r="Q72" s="60"/>
      <c r="R72" s="61" t="str">
        <f t="shared" ref="R72" si="163">IF(N72="Do",10,IF(N72="Re",22,IF(N72="Mi",20,IF(N72="Fa",20,IF(N72="Sol",14,IF(N72="La",20,IF(N72="Si",20,IF(N72="Do#",14,IF(N72="Fa#",15,IF(N72="Sol#",20,""))))))))))</f>
        <v/>
      </c>
      <c r="S72" s="56"/>
      <c r="T72" s="62"/>
      <c r="U72" s="63"/>
      <c r="V72" s="64"/>
      <c r="W72" s="65"/>
      <c r="X72" s="64"/>
      <c r="Y72" s="64"/>
      <c r="Z72" s="56"/>
      <c r="AA72" s="66"/>
      <c r="AB72" s="57"/>
      <c r="AC72" s="67"/>
      <c r="AD72" s="59"/>
      <c r="AE72" s="68"/>
      <c r="AF72" s="61"/>
      <c r="AG72" s="61"/>
      <c r="AH72" s="69"/>
      <c r="AI72" s="70"/>
      <c r="AJ72" s="64"/>
      <c r="AK72" s="64"/>
      <c r="AL72" s="64"/>
      <c r="AM72" s="64"/>
      <c r="AN72" s="64"/>
    </row>
    <row r="73" spans="1:40" ht="25.5" thickTop="1" thickBot="1" x14ac:dyDescent="0.4">
      <c r="B73" t="s">
        <v>999</v>
      </c>
      <c r="C73" s="113" t="s">
        <v>1144</v>
      </c>
      <c r="D73" s="112" t="s">
        <v>1011</v>
      </c>
      <c r="E73" s="52">
        <v>7</v>
      </c>
      <c r="F73" s="53" t="s">
        <v>1129</v>
      </c>
      <c r="G73" s="53" t="s">
        <v>1130</v>
      </c>
      <c r="H73" s="52"/>
      <c r="I73" s="52"/>
      <c r="J73" s="54"/>
      <c r="K73" s="54"/>
      <c r="L73" s="55" t="str">
        <f t="shared" si="141"/>
        <v xml:space="preserve">            { line: "QUE NACE DEL COSTADO DE CRISTO, (Mi,7,20)(Fa,maj7,250)", sC: "as"},</v>
      </c>
      <c r="M73" s="56" t="str">
        <f t="shared" si="142"/>
        <v>(</v>
      </c>
      <c r="N73" s="57" t="str">
        <f t="shared" si="2"/>
        <v>Mi</v>
      </c>
      <c r="O73" s="58" t="str">
        <f t="shared" si="143"/>
        <v>,</v>
      </c>
      <c r="P73" s="59">
        <f t="shared" si="4"/>
        <v>7</v>
      </c>
      <c r="Q73" s="60" t="str">
        <f t="shared" si="144"/>
        <v>,</v>
      </c>
      <c r="R73" s="61">
        <f t="shared" si="28"/>
        <v>20</v>
      </c>
      <c r="S73" s="56" t="str">
        <f t="shared" si="145"/>
        <v>)</v>
      </c>
      <c r="T73" s="62" t="str">
        <f t="shared" si="146"/>
        <v>(</v>
      </c>
      <c r="U73" s="63" t="str">
        <f t="shared" si="8"/>
        <v>Fa</v>
      </c>
      <c r="V73" s="64" t="str">
        <f t="shared" si="147"/>
        <v>,</v>
      </c>
      <c r="W73" s="65" t="str">
        <f t="shared" si="10"/>
        <v>maj7</v>
      </c>
      <c r="X73" s="64" t="str">
        <f t="shared" si="148"/>
        <v>,</v>
      </c>
      <c r="Y73" s="64">
        <f t="shared" si="149"/>
        <v>250</v>
      </c>
      <c r="Z73" s="56" t="str">
        <f t="shared" si="150"/>
        <v>)</v>
      </c>
      <c r="AA73" s="66" t="str">
        <f t="shared" si="151"/>
        <v/>
      </c>
      <c r="AB73" s="57" t="str">
        <f t="shared" si="15"/>
        <v/>
      </c>
      <c r="AC73" s="67" t="str">
        <f t="shared" si="152"/>
        <v/>
      </c>
      <c r="AD73" s="59" t="str">
        <f t="shared" si="153"/>
        <v/>
      </c>
      <c r="AE73" s="68" t="str">
        <f t="shared" si="154"/>
        <v/>
      </c>
      <c r="AF73" s="61" t="str">
        <f t="shared" si="155"/>
        <v/>
      </c>
      <c r="AG73" s="61" t="str">
        <f t="shared" si="156"/>
        <v/>
      </c>
      <c r="AH73" s="69" t="str">
        <f t="shared" si="157"/>
        <v/>
      </c>
      <c r="AI73" s="70" t="str">
        <f t="shared" si="22"/>
        <v/>
      </c>
      <c r="AJ73" s="64" t="str">
        <f t="shared" si="158"/>
        <v/>
      </c>
      <c r="AK73" s="64" t="str">
        <f t="shared" si="159"/>
        <v/>
      </c>
      <c r="AL73" s="64" t="str">
        <f t="shared" si="160"/>
        <v/>
      </c>
      <c r="AM73" s="64" t="str">
        <f t="shared" si="161"/>
        <v/>
      </c>
      <c r="AN73" s="64" t="str">
        <f t="shared" si="162"/>
        <v/>
      </c>
    </row>
    <row r="74" spans="1:40" ht="25.5" thickTop="1" thickBot="1" x14ac:dyDescent="0.4">
      <c r="B74" t="s">
        <v>999</v>
      </c>
      <c r="C74" s="113" t="s">
        <v>1145</v>
      </c>
      <c r="D74" s="112" t="s">
        <v>1011</v>
      </c>
      <c r="E74" s="52"/>
      <c r="F74" s="53"/>
      <c r="G74" s="53"/>
      <c r="H74" s="52"/>
      <c r="I74" s="52"/>
      <c r="J74" s="54"/>
      <c r="K74" s="54"/>
      <c r="L74" s="55" t="str">
        <f t="shared" si="141"/>
        <v xml:space="preserve">            { line: "COMO ESPOSA, NUEVA EVA., (Mi,,20)", sC: "as"},</v>
      </c>
      <c r="M74" s="56" t="str">
        <f t="shared" si="142"/>
        <v>(</v>
      </c>
      <c r="N74" s="57" t="str">
        <f t="shared" si="2"/>
        <v>Mi</v>
      </c>
      <c r="O74" s="58" t="str">
        <f t="shared" si="143"/>
        <v>,</v>
      </c>
      <c r="P74" s="59" t="str">
        <f t="shared" si="4"/>
        <v/>
      </c>
      <c r="Q74" s="60" t="str">
        <f t="shared" si="144"/>
        <v>,</v>
      </c>
      <c r="R74" s="61">
        <f t="shared" si="28"/>
        <v>20</v>
      </c>
      <c r="S74" s="56" t="str">
        <f t="shared" si="145"/>
        <v>)</v>
      </c>
      <c r="T74" s="62" t="str">
        <f t="shared" si="146"/>
        <v/>
      </c>
      <c r="U74" s="63" t="str">
        <f t="shared" si="8"/>
        <v/>
      </c>
      <c r="V74" s="64" t="str">
        <f t="shared" si="147"/>
        <v/>
      </c>
      <c r="W74" s="65" t="str">
        <f t="shared" si="10"/>
        <v/>
      </c>
      <c r="X74" s="64" t="str">
        <f t="shared" si="148"/>
        <v/>
      </c>
      <c r="Y74" s="64" t="str">
        <f t="shared" si="149"/>
        <v/>
      </c>
      <c r="Z74" s="56" t="str">
        <f t="shared" si="150"/>
        <v/>
      </c>
      <c r="AA74" s="66" t="str">
        <f t="shared" si="151"/>
        <v/>
      </c>
      <c r="AB74" s="57" t="str">
        <f t="shared" si="15"/>
        <v/>
      </c>
      <c r="AC74" s="67" t="str">
        <f t="shared" si="152"/>
        <v/>
      </c>
      <c r="AD74" s="59" t="str">
        <f t="shared" si="153"/>
        <v/>
      </c>
      <c r="AE74" s="68" t="str">
        <f t="shared" si="154"/>
        <v/>
      </c>
      <c r="AF74" s="61" t="str">
        <f t="shared" si="155"/>
        <v/>
      </c>
      <c r="AG74" s="61" t="str">
        <f t="shared" si="156"/>
        <v/>
      </c>
      <c r="AH74" s="69" t="str">
        <f t="shared" si="157"/>
        <v/>
      </c>
      <c r="AI74" s="70" t="str">
        <f t="shared" si="22"/>
        <v/>
      </c>
      <c r="AJ74" s="64" t="str">
        <f t="shared" si="158"/>
        <v/>
      </c>
      <c r="AK74" s="64" t="str">
        <f t="shared" si="159"/>
        <v/>
      </c>
      <c r="AL74" s="64" t="str">
        <f t="shared" si="160"/>
        <v/>
      </c>
      <c r="AM74" s="64" t="str">
        <f t="shared" si="161"/>
        <v/>
      </c>
      <c r="AN74" s="64" t="str">
        <f t="shared" si="162"/>
        <v/>
      </c>
    </row>
    <row r="75" spans="1:40" ht="25.5" thickTop="1" thickBot="1" x14ac:dyDescent="0.4">
      <c r="B75" t="s">
        <v>999</v>
      </c>
      <c r="C75" s="113" t="s">
        <v>1144</v>
      </c>
      <c r="D75" s="112" t="s">
        <v>1011</v>
      </c>
      <c r="E75" s="52">
        <v>7</v>
      </c>
      <c r="F75" s="53" t="s">
        <v>1129</v>
      </c>
      <c r="G75" s="53" t="s">
        <v>1130</v>
      </c>
      <c r="H75" s="52"/>
      <c r="I75" s="52"/>
      <c r="J75" s="54"/>
      <c r="K75" s="54"/>
      <c r="L75" s="78" t="str">
        <f t="shared" si="141"/>
        <v xml:space="preserve">            { line: "QUE NACE DEL COSTADO DE CRISTO, (Mi,7,20)(Fa,maj7,250)", sC: "as"},</v>
      </c>
      <c r="M75" s="56" t="str">
        <f t="shared" si="142"/>
        <v>(</v>
      </c>
      <c r="N75" s="57" t="str">
        <f t="shared" si="2"/>
        <v>Mi</v>
      </c>
      <c r="O75" s="58" t="str">
        <f t="shared" si="143"/>
        <v>,</v>
      </c>
      <c r="P75" s="59">
        <f t="shared" si="4"/>
        <v>7</v>
      </c>
      <c r="Q75" s="60" t="str">
        <f t="shared" si="144"/>
        <v>,</v>
      </c>
      <c r="R75" s="61">
        <f t="shared" si="28"/>
        <v>20</v>
      </c>
      <c r="S75" s="56" t="str">
        <f t="shared" si="145"/>
        <v>)</v>
      </c>
      <c r="T75" s="62" t="str">
        <f t="shared" si="146"/>
        <v>(</v>
      </c>
      <c r="U75" s="63" t="str">
        <f t="shared" si="8"/>
        <v>Fa</v>
      </c>
      <c r="V75" s="64" t="str">
        <f t="shared" si="147"/>
        <v>,</v>
      </c>
      <c r="W75" s="65" t="str">
        <f t="shared" si="10"/>
        <v>maj7</v>
      </c>
      <c r="X75" s="64" t="str">
        <f t="shared" si="148"/>
        <v>,</v>
      </c>
      <c r="Y75" s="64">
        <f t="shared" si="149"/>
        <v>250</v>
      </c>
      <c r="Z75" s="56" t="str">
        <f t="shared" si="150"/>
        <v>)</v>
      </c>
      <c r="AA75" s="66" t="str">
        <f t="shared" si="151"/>
        <v/>
      </c>
      <c r="AB75" s="57" t="str">
        <f t="shared" si="15"/>
        <v/>
      </c>
      <c r="AC75" s="67" t="str">
        <f t="shared" si="152"/>
        <v/>
      </c>
      <c r="AD75" s="59" t="str">
        <f t="shared" si="153"/>
        <v/>
      </c>
      <c r="AE75" s="68" t="str">
        <f t="shared" si="154"/>
        <v/>
      </c>
      <c r="AF75" s="61" t="str">
        <f t="shared" si="155"/>
        <v/>
      </c>
      <c r="AG75" s="61" t="str">
        <f t="shared" si="156"/>
        <v/>
      </c>
      <c r="AH75" s="69" t="str">
        <f t="shared" si="157"/>
        <v/>
      </c>
      <c r="AI75" s="70" t="str">
        <f t="shared" si="22"/>
        <v/>
      </c>
      <c r="AJ75" s="64" t="str">
        <f t="shared" si="158"/>
        <v/>
      </c>
      <c r="AK75" s="64" t="str">
        <f t="shared" si="159"/>
        <v/>
      </c>
      <c r="AL75" s="64" t="str">
        <f t="shared" si="160"/>
        <v/>
      </c>
      <c r="AM75" s="64" t="str">
        <f t="shared" si="161"/>
        <v/>
      </c>
      <c r="AN75" s="64" t="str">
        <f t="shared" si="162"/>
        <v/>
      </c>
    </row>
    <row r="76" spans="1:40" ht="25.5" thickTop="1" thickBot="1" x14ac:dyDescent="0.4">
      <c r="B76" t="s">
        <v>999</v>
      </c>
      <c r="C76" s="113" t="s">
        <v>1145</v>
      </c>
      <c r="D76" s="112" t="s">
        <v>1011</v>
      </c>
      <c r="E76" s="52"/>
      <c r="F76" s="53"/>
      <c r="G76" s="53"/>
      <c r="H76" s="52"/>
      <c r="I76" s="52"/>
      <c r="J76" s="54"/>
      <c r="K76" s="54"/>
      <c r="L76" s="78" t="str">
        <f t="shared" si="141"/>
        <v xml:space="preserve">            { line: "COMO ESPOSA, NUEVA EVA., (Mi,,20)", sC: "as"},</v>
      </c>
      <c r="M76" s="56" t="str">
        <f t="shared" si="142"/>
        <v>(</v>
      </c>
      <c r="N76" s="57" t="str">
        <f t="shared" si="2"/>
        <v>Mi</v>
      </c>
      <c r="O76" s="58" t="str">
        <f t="shared" si="143"/>
        <v>,</v>
      </c>
      <c r="P76" s="59" t="str">
        <f t="shared" si="4"/>
        <v/>
      </c>
      <c r="Q76" s="60" t="str">
        <f t="shared" si="144"/>
        <v>,</v>
      </c>
      <c r="R76" s="61">
        <f t="shared" si="28"/>
        <v>20</v>
      </c>
      <c r="S76" s="56" t="str">
        <f t="shared" si="145"/>
        <v>)</v>
      </c>
      <c r="T76" s="62" t="str">
        <f t="shared" si="146"/>
        <v/>
      </c>
      <c r="U76" s="63" t="str">
        <f t="shared" si="8"/>
        <v/>
      </c>
      <c r="V76" s="64" t="str">
        <f t="shared" si="147"/>
        <v/>
      </c>
      <c r="W76" s="65" t="str">
        <f t="shared" si="10"/>
        <v/>
      </c>
      <c r="X76" s="64" t="str">
        <f t="shared" si="148"/>
        <v/>
      </c>
      <c r="Y76" s="64" t="str">
        <f t="shared" si="149"/>
        <v/>
      </c>
      <c r="Z76" s="56" t="str">
        <f t="shared" si="150"/>
        <v/>
      </c>
      <c r="AA76" s="66" t="str">
        <f t="shared" si="151"/>
        <v/>
      </c>
      <c r="AB76" s="57" t="str">
        <f t="shared" si="15"/>
        <v/>
      </c>
      <c r="AC76" s="67" t="str">
        <f t="shared" si="152"/>
        <v/>
      </c>
      <c r="AD76" s="59" t="str">
        <f t="shared" si="153"/>
        <v/>
      </c>
      <c r="AE76" s="68" t="str">
        <f t="shared" si="154"/>
        <v/>
      </c>
      <c r="AF76" s="61" t="str">
        <f t="shared" si="155"/>
        <v/>
      </c>
      <c r="AG76" s="61" t="str">
        <f t="shared" si="156"/>
        <v/>
      </c>
      <c r="AH76" s="69" t="str">
        <f t="shared" si="157"/>
        <v/>
      </c>
      <c r="AI76" s="70" t="str">
        <f t="shared" si="22"/>
        <v/>
      </c>
      <c r="AJ76" s="64" t="str">
        <f t="shared" si="158"/>
        <v/>
      </c>
      <c r="AK76" s="64" t="str">
        <f t="shared" si="159"/>
        <v/>
      </c>
      <c r="AL76" s="64" t="str">
        <f t="shared" si="160"/>
        <v/>
      </c>
      <c r="AM76" s="64" t="str">
        <f t="shared" si="161"/>
        <v/>
      </c>
      <c r="AN76" s="64" t="str">
        <f t="shared" si="162"/>
        <v/>
      </c>
    </row>
    <row r="77" spans="1:40" ht="24" customHeight="1" thickTop="1" x14ac:dyDescent="0.4">
      <c r="A77" s="95"/>
      <c r="B77" s="95"/>
      <c r="C77" s="95"/>
      <c r="D77" s="95"/>
      <c r="E77" s="95"/>
      <c r="F77" s="95"/>
      <c r="G77" s="95"/>
      <c r="H77" s="95"/>
      <c r="I77" s="95"/>
      <c r="J77" s="95"/>
      <c r="K77" s="95"/>
      <c r="L77" s="99" t="str">
        <f ca="1">_xlfn.CONCAT("]}, // ULTIMA LINEA DEL CANTO: ",L1)</f>
        <v>]}, // ULTIMA LINEA DEL CANTO: MARÍA, MADRE DE LA IGLESIA</v>
      </c>
      <c r="M77" s="95"/>
    </row>
    <row r="78" spans="1:40" ht="20.25" x14ac:dyDescent="0.25">
      <c r="L78" s="100" t="s">
        <v>1008</v>
      </c>
      <c r="M78" s="101"/>
    </row>
    <row r="79" spans="1:40" x14ac:dyDescent="0.25">
      <c r="M79"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0049"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6C6294-1861-478F-96A7-F989C8D9978E}">
  <sheetPr codeName="Sheet72">
    <tabColor rgb="FF00B0F0"/>
  </sheetPr>
  <dimension ref="A1:AN57"/>
  <sheetViews>
    <sheetView tabSelected="1" zoomScale="85" zoomScaleNormal="85" workbookViewId="0">
      <pane xSplit="2" ySplit="1" topLeftCell="C2" activePane="bottomRight" state="frozen"/>
      <selection pane="topRight" activeCell="C1" sqref="C1"/>
      <selection pane="bottomLeft" activeCell="A2" sqref="A2"/>
      <selection pane="bottomRight" activeCell="L19" sqref="L19"/>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112</v>
      </c>
      <c r="E1" s="40"/>
      <c r="F1" s="40"/>
      <c r="G1" s="40"/>
      <c r="H1" s="40"/>
      <c r="I1" s="40"/>
      <c r="J1" s="40"/>
      <c r="K1" s="40"/>
      <c r="L1" s="41" t="str">
        <f ca="1">UPPER(VLOOKUP(C1,Table223[],3,FALSE))</f>
        <v>MARÍA, MADRE DEL CAMINO ARDIENTE</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MARÍA, MADRE DEL CAMINO ARDIENTE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mariamadredelcaminoardiente</v>
      </c>
      <c r="L7" s="48" t="str">
        <f ca="1">_xlfn.CONCAT("        id: ","""",C7,"""",",")</f>
        <v xml:space="preserve">        id: "mariamadredelcaminoardiente",</v>
      </c>
    </row>
    <row r="8" spans="2:32" ht="23.25" x14ac:dyDescent="0.25">
      <c r="C8" t="str">
        <f ca="1">PROPER(L1)</f>
        <v>María, Madre Del Camino Ardiente</v>
      </c>
      <c r="L8" s="48" t="str">
        <f ca="1">_xlfn.CONCAT("        tt: ","""",C8,"""",",")</f>
        <v xml:space="preserve">        tt: "María, Madre Del Camino Ardiente",</v>
      </c>
    </row>
    <row r="9" spans="2:32" ht="23.25" x14ac:dyDescent="0.25">
      <c r="C9" t="str">
        <f ca="1">PROPER(L1)</f>
        <v>María, Madre Del Camino Ardiente</v>
      </c>
      <c r="L9" s="48" t="str">
        <f ca="1">_xlfn.CONCAT("        title: ","""",C9,"""",",")</f>
        <v xml:space="preserve">        title: "María, Madre Del Camino Ardiente",</v>
      </c>
    </row>
    <row r="10" spans="2:32" ht="23.25" x14ac:dyDescent="0.25">
      <c r="C10" t="str">
        <f ca="1">VLOOKUP(C1,Table223[],4,FALSE)</f>
        <v>Himno a la Virgen del Tercer Milenio (Kiko Argüello)</v>
      </c>
      <c r="L10" s="48" t="str">
        <f ca="1">_xlfn.CONCAT("        ","subtitle: ","""",C10,"""",",")</f>
        <v xml:space="preserve">        subtitle: "Himno a la Virgen del Tercer Milenio (Kiko Argüello)",</v>
      </c>
    </row>
    <row r="11" spans="2:32" ht="23.25" x14ac:dyDescent="0.25">
      <c r="C11" t="str">
        <f ca="1">_xlfn.CONCAT("category: [",VLOOKUP(C1,Table223[],16,FALSE),"],")</f>
        <v>category: ["Precatecumenado","Vírgen María","Adviento","Navidad"],</v>
      </c>
      <c r="L11" s="48" t="str">
        <f ca="1">_xlfn.CONCAT("        ",C11)</f>
        <v xml:space="preserve">        category: ["Precatecumenado","Vírgen María","Adviento","Navidad"],</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112</v>
      </c>
      <c r="L16" s="48" t="str">
        <f ca="1">_xlfn.CONCAT("        dbno: ","""",C16,"""",",")</f>
        <v xml:space="preserve">        dbno: "112",</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mariamadredelcaminoardiente</v>
      </c>
      <c r="L19" s="48" t="str">
        <f ca="1">_xlfn.CONCAT("        audioSrc: ","""audio.resucito.do/",C19,".mp3""",",")</f>
        <v xml:space="preserve">        audioSrc: "audio.resucito.do/mariamadredelcaminoardiente.mp3",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111</v>
      </c>
      <c r="C26" t="str">
        <f ca="1">VLOOKUP(B26,Table4[],13,FALSE)</f>
        <v>"/resucito/src/index.html?canto=mariamadredelaiglesia"</v>
      </c>
      <c r="L26" s="48" t="str">
        <f ca="1">_xlfn.CONCAT("        ant: ",C26,",")</f>
        <v xml:space="preserve">        ant: "/resucito/src/index.html?canto=mariamadredelaiglesia",</v>
      </c>
    </row>
    <row r="27" spans="1:40" ht="23.25" x14ac:dyDescent="0.25">
      <c r="B27">
        <f ca="1">+C1+1</f>
        <v>113</v>
      </c>
      <c r="C27" t="str">
        <f ca="1">VLOOKUP(B27,Table4[],13,FALSE)</f>
        <v>"/resucito/src/index.html?canto=mariapequenamaria"</v>
      </c>
      <c r="L27" s="48" t="str">
        <f ca="1">_xlfn.CONCAT("        sig: ",C27,",")</f>
        <v xml:space="preserve">        sig: "/resucito/src/index.html?canto=mariapequenamaria",</v>
      </c>
    </row>
    <row r="28" spans="1:40" ht="23.25" x14ac:dyDescent="0.25">
      <c r="L28" s="46" t="s">
        <v>991</v>
      </c>
    </row>
    <row r="29" spans="1:40" ht="36" thickBot="1" x14ac:dyDescent="0.3">
      <c r="A29" s="49"/>
      <c r="B29" s="49"/>
      <c r="C29" s="49" t="s">
        <v>1050</v>
      </c>
      <c r="D29" s="49"/>
      <c r="E29" s="49"/>
      <c r="F29" s="49"/>
      <c r="G29" s="49"/>
      <c r="H29" s="49"/>
      <c r="I29" s="49"/>
      <c r="J29" s="49"/>
      <c r="K29" s="49"/>
      <c r="L29" s="50" t="s">
        <v>992</v>
      </c>
    </row>
    <row r="30" spans="1:40" ht="25.5" thickTop="1" thickBot="1" x14ac:dyDescent="0.4">
      <c r="B30" t="s">
        <v>1014</v>
      </c>
      <c r="C30" s="113" t="s">
        <v>1175</v>
      </c>
      <c r="D30" s="112" t="s">
        <v>1015</v>
      </c>
      <c r="E30" s="52"/>
      <c r="F30" s="53" t="s">
        <v>1011</v>
      </c>
      <c r="G30" s="53" t="s">
        <v>1012</v>
      </c>
      <c r="H30" s="52" t="s">
        <v>1048</v>
      </c>
      <c r="I30" s="52"/>
      <c r="J30" s="54" t="s">
        <v>1013</v>
      </c>
      <c r="K30" s="54"/>
      <c r="L30" s="55" t="str">
        <f t="shared" ref="L30:L31" si="0">IF(C30="","",_xlfn.CONCAT("            { line: ","""",C30,", ",M30:AN30,""", sC: ","""",B30,"""},"))</f>
        <v xml:space="preserve">            { line: "¡María, Madre del camino ardiente!, (Sol,,14)(Mi,m,250)(Do,,350)(La,,450)", sC: "tc"},</v>
      </c>
      <c r="M30" s="56" t="str">
        <f t="shared" ref="M30:M34" si="1">IF(N30="","","(")</f>
        <v>(</v>
      </c>
      <c r="N30" s="57" t="str">
        <f t="shared" ref="N30:N34" si="2">IF(D30="","",D30)</f>
        <v>Sol</v>
      </c>
      <c r="O30" s="58" t="str">
        <f t="shared" ref="O30:O34" si="3">IF(N30="","",",")</f>
        <v>,</v>
      </c>
      <c r="P30" s="59" t="str">
        <f t="shared" ref="P30:P34" si="4">IF(E30="","",E30)</f>
        <v/>
      </c>
      <c r="Q30" s="60" t="str">
        <f t="shared" ref="Q30:Q34" si="5">IF(N30="","",",")</f>
        <v>,</v>
      </c>
      <c r="R30" s="61">
        <f>IF(N30="Do",10,IF(N30="Re",22,IF(N30="Mi",20,IF(N30="Fa",20,IF(N30="Sol",14,IF(N30="La",20,IF(N30="Si",20,IF(N30="Do#",14,IF(N30="Fa#",15,IF(N30="Sol#",20,""))))))))))</f>
        <v>14</v>
      </c>
      <c r="S30" s="56" t="str">
        <f t="shared" ref="S30:S34" si="6">IF(N30="","",")")</f>
        <v>)</v>
      </c>
      <c r="T30" s="62" t="str">
        <f t="shared" ref="T30:T34" si="7">IF(U30="","","(")</f>
        <v>(</v>
      </c>
      <c r="U30" s="63" t="str">
        <f t="shared" ref="U30:U34" si="8">IF(F30="","",F30)</f>
        <v>Mi</v>
      </c>
      <c r="V30" s="64" t="str">
        <f t="shared" ref="V30:V34" si="9">IF(U30="","",",")</f>
        <v>,</v>
      </c>
      <c r="W30" s="65" t="str">
        <f t="shared" ref="W30:W34" si="10">IF(G30="","",G30)</f>
        <v>m</v>
      </c>
      <c r="X30" s="64" t="str">
        <f t="shared" ref="X30:X34" si="11">IF(U30="","",",")</f>
        <v>,</v>
      </c>
      <c r="Y30" s="64">
        <f t="shared" ref="Y30:Y34" si="12">IF(U30="","",250)</f>
        <v>250</v>
      </c>
      <c r="Z30" s="56" t="str">
        <f t="shared" ref="Z30:Z34" si="13">IF(U30="","",")")</f>
        <v>)</v>
      </c>
      <c r="AA30" s="66" t="str">
        <f t="shared" ref="AA30:AA34" si="14">IF(AB30="","","(")</f>
        <v>(</v>
      </c>
      <c r="AB30" s="57" t="str">
        <f t="shared" ref="AB30:AB34" si="15">IF(H30="","",H30)</f>
        <v>Do</v>
      </c>
      <c r="AC30" s="67" t="str">
        <f t="shared" ref="AC30:AC34" si="16">IF(AB30="","",",")</f>
        <v>,</v>
      </c>
      <c r="AD30" s="59" t="str">
        <f t="shared" ref="AD30:AD34" si="17">IF(I30="","",I30)</f>
        <v/>
      </c>
      <c r="AE30" s="68" t="str">
        <f t="shared" ref="AE30:AE34" si="18">IF(AB30="","",",")</f>
        <v>,</v>
      </c>
      <c r="AF30" s="61">
        <f t="shared" ref="AF30:AF34" si="19">IF(AB30="","",350)</f>
        <v>350</v>
      </c>
      <c r="AG30" s="61" t="str">
        <f t="shared" ref="AG30:AG34" si="20">IF(AB30="","",")")</f>
        <v>)</v>
      </c>
      <c r="AH30" s="69" t="str">
        <f t="shared" ref="AH30:AH34" si="21">IF(AI30="","","(")</f>
        <v>(</v>
      </c>
      <c r="AI30" s="70" t="str">
        <f t="shared" ref="AI30:AI34" si="22">IF(J30="","",J30)</f>
        <v>La</v>
      </c>
      <c r="AJ30" s="64" t="str">
        <f t="shared" ref="AJ30:AJ34" si="23">IF(AI30="","",",")</f>
        <v>,</v>
      </c>
      <c r="AK30" s="64" t="str">
        <f t="shared" ref="AK30:AK34" si="24">IF(K30="","",K30)</f>
        <v/>
      </c>
      <c r="AL30" s="64" t="str">
        <f t="shared" ref="AL30:AL34" si="25">IF(AI30="","",",")</f>
        <v>,</v>
      </c>
      <c r="AM30" s="64">
        <f t="shared" ref="AM30:AM34" si="26">IF(AI30="","",450)</f>
        <v>450</v>
      </c>
      <c r="AN30" s="64" t="str">
        <f t="shared" ref="AN30:AN34" si="27">IF(AI30="","",")")</f>
        <v>)</v>
      </c>
    </row>
    <row r="31" spans="1:40" ht="25.5" thickTop="1" thickBot="1" x14ac:dyDescent="0.4">
      <c r="C31" s="113" t="s">
        <v>1176</v>
      </c>
      <c r="D31" s="112" t="s">
        <v>1048</v>
      </c>
      <c r="E31" s="52"/>
      <c r="F31" s="53" t="s">
        <v>1015</v>
      </c>
      <c r="G31" s="53"/>
      <c r="H31" s="52"/>
      <c r="I31" s="52"/>
      <c r="J31" s="54"/>
      <c r="K31" s="54"/>
      <c r="L31" s="55" t="str">
        <f t="shared" si="0"/>
        <v xml:space="preserve">            { line: "Tú nos libras del fuego de las pasiones, (Do,,10)(Sol,,250)", sC: ""},</v>
      </c>
      <c r="M31" s="56" t="str">
        <f t="shared" si="1"/>
        <v>(</v>
      </c>
      <c r="N31" s="57" t="str">
        <f t="shared" si="2"/>
        <v>Do</v>
      </c>
      <c r="O31" s="58" t="str">
        <f t="shared" si="3"/>
        <v>,</v>
      </c>
      <c r="P31" s="59" t="str">
        <f t="shared" si="4"/>
        <v/>
      </c>
      <c r="Q31" s="60" t="str">
        <f t="shared" si="5"/>
        <v>,</v>
      </c>
      <c r="R31" s="61">
        <f t="shared" ref="R31:R54" si="28">IF(N31="Do",10,IF(N31="Re",22,IF(N31="Mi",20,IF(N31="Fa",20,IF(N31="Sol",14,IF(N31="La",20,IF(N31="Si",20,IF(N31="Do#",14,IF(N31="Fa#",15,IF(N31="Sol#",20,""))))))))))</f>
        <v>10</v>
      </c>
      <c r="S31" s="56" t="str">
        <f t="shared" si="6"/>
        <v>)</v>
      </c>
      <c r="T31" s="62" t="str">
        <f t="shared" si="7"/>
        <v>(</v>
      </c>
      <c r="U31" s="63" t="str">
        <f t="shared" si="8"/>
        <v>Sol</v>
      </c>
      <c r="V31" s="64" t="str">
        <f t="shared" si="9"/>
        <v>,</v>
      </c>
      <c r="W31" s="65" t="str">
        <f t="shared" si="10"/>
        <v/>
      </c>
      <c r="X31" s="64" t="str">
        <f t="shared" si="11"/>
        <v>,</v>
      </c>
      <c r="Y31" s="64">
        <f t="shared" si="12"/>
        <v>250</v>
      </c>
      <c r="Z31" s="56" t="str">
        <f t="shared" si="13"/>
        <v>)</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C32" s="113" t="s">
        <v>1177</v>
      </c>
      <c r="D32" s="112" t="s">
        <v>1047</v>
      </c>
      <c r="E32" s="52"/>
      <c r="F32" s="53" t="s">
        <v>1015</v>
      </c>
      <c r="G32" s="53"/>
      <c r="H32" s="52"/>
      <c r="I32" s="52"/>
      <c r="J32" s="54"/>
      <c r="K32" s="54"/>
      <c r="L32" s="55" t="str">
        <f>IF(C32="","",_xlfn.CONCAT("            { line: ","""",C32,", ",M32:AN32,""", sC: ","""",B32,"""},"))</f>
        <v xml:space="preserve">            { line: "con el rocío de tu intercesión,, (Re,,22)(Sol,,250)", sC: ""},</v>
      </c>
      <c r="M32" s="56" t="str">
        <f t="shared" si="1"/>
        <v>(</v>
      </c>
      <c r="N32" s="57" t="str">
        <f t="shared" si="2"/>
        <v>Re</v>
      </c>
      <c r="O32" s="58" t="str">
        <f t="shared" si="3"/>
        <v>,</v>
      </c>
      <c r="P32" s="59" t="str">
        <f t="shared" si="4"/>
        <v/>
      </c>
      <c r="Q32" s="60" t="str">
        <f t="shared" si="5"/>
        <v>,</v>
      </c>
      <c r="R32" s="61">
        <f t="shared" si="28"/>
        <v>22</v>
      </c>
      <c r="S32" s="56" t="str">
        <f t="shared" si="6"/>
        <v>)</v>
      </c>
      <c r="T32" s="62" t="str">
        <f t="shared" si="7"/>
        <v>(</v>
      </c>
      <c r="U32" s="63" t="str">
        <f t="shared" si="8"/>
        <v>Sol</v>
      </c>
      <c r="V32" s="64" t="str">
        <f t="shared" si="9"/>
        <v>,</v>
      </c>
      <c r="W32" s="65" t="str">
        <f t="shared" si="10"/>
        <v/>
      </c>
      <c r="X32" s="64" t="str">
        <f t="shared" si="11"/>
        <v>,</v>
      </c>
      <c r="Y32" s="64">
        <f t="shared" si="12"/>
        <v>250</v>
      </c>
      <c r="Z32" s="56" t="str">
        <f t="shared" si="13"/>
        <v>)</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C33" s="113" t="s">
        <v>1178</v>
      </c>
      <c r="D33" s="112" t="s">
        <v>1048</v>
      </c>
      <c r="E33" s="52"/>
      <c r="F33" s="53" t="s">
        <v>1015</v>
      </c>
      <c r="G33" s="53"/>
      <c r="H33" s="52"/>
      <c r="I33" s="52"/>
      <c r="J33" s="54"/>
      <c r="K33" s="54"/>
      <c r="L33" s="55" t="str">
        <f>IF(C33="","",_xlfn.CONCAT("            { line: ","""",C33,", ",M33:AN33,""", sC: ","""",B33,"""},"))</f>
        <v xml:space="preserve">            { line: "tú nos libras del fuego de las pasiones, (Do,,10)(Sol,,250)", sC: ""},</v>
      </c>
      <c r="M33" s="56" t="str">
        <f t="shared" si="1"/>
        <v>(</v>
      </c>
      <c r="N33" s="57" t="str">
        <f t="shared" si="2"/>
        <v>Do</v>
      </c>
      <c r="O33" s="58" t="str">
        <f t="shared" si="3"/>
        <v>,</v>
      </c>
      <c r="P33" s="59" t="str">
        <f t="shared" si="4"/>
        <v/>
      </c>
      <c r="Q33" s="60" t="str">
        <f t="shared" si="5"/>
        <v>,</v>
      </c>
      <c r="R33" s="61">
        <f t="shared" si="28"/>
        <v>10</v>
      </c>
      <c r="S33" s="56" t="str">
        <f t="shared" si="6"/>
        <v>)</v>
      </c>
      <c r="T33" s="62" t="str">
        <f t="shared" si="7"/>
        <v>(</v>
      </c>
      <c r="U33" s="63" t="str">
        <f t="shared" si="8"/>
        <v>Sol</v>
      </c>
      <c r="V33" s="64" t="str">
        <f t="shared" si="9"/>
        <v>,</v>
      </c>
      <c r="W33" s="65" t="str">
        <f t="shared" si="10"/>
        <v/>
      </c>
      <c r="X33" s="64" t="str">
        <f t="shared" si="11"/>
        <v>,</v>
      </c>
      <c r="Y33" s="64">
        <f t="shared" si="12"/>
        <v>250</v>
      </c>
      <c r="Z33" s="56" t="str">
        <f t="shared" si="13"/>
        <v>)</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5.5" thickTop="1" thickBot="1" x14ac:dyDescent="0.4">
      <c r="C34" s="113" t="s">
        <v>1179</v>
      </c>
      <c r="D34" s="112" t="s">
        <v>1047</v>
      </c>
      <c r="E34" s="52"/>
      <c r="F34" s="53" t="s">
        <v>1015</v>
      </c>
      <c r="G34" s="53"/>
      <c r="H34" s="52"/>
      <c r="I34" s="52"/>
      <c r="J34" s="54"/>
      <c r="K34" s="54"/>
      <c r="L34" s="55" t="str">
        <f t="shared" ref="L34:L46" si="29">IF(C34="","",_xlfn.CONCAT("            { line: ","""",C34,", ",M34:AN34,""", sC: ","""",B34,"""},"))</f>
        <v xml:space="preserve">            { line: "con el rocío de tu intercesión., (Re,,22)(Sol,,250)", sC: ""},</v>
      </c>
      <c r="M34" s="56" t="str">
        <f t="shared" si="1"/>
        <v>(</v>
      </c>
      <c r="N34" s="57" t="str">
        <f t="shared" si="2"/>
        <v>Re</v>
      </c>
      <c r="O34" s="58" t="str">
        <f t="shared" si="3"/>
        <v>,</v>
      </c>
      <c r="P34" s="59" t="str">
        <f t="shared" si="4"/>
        <v/>
      </c>
      <c r="Q34" s="60" t="str">
        <f t="shared" si="5"/>
        <v>,</v>
      </c>
      <c r="R34" s="61">
        <f t="shared" si="28"/>
        <v>22</v>
      </c>
      <c r="S34" s="56" t="str">
        <f t="shared" si="6"/>
        <v>)</v>
      </c>
      <c r="T34" s="62" t="str">
        <f t="shared" si="7"/>
        <v>(</v>
      </c>
      <c r="U34" s="63" t="str">
        <f t="shared" si="8"/>
        <v>Sol</v>
      </c>
      <c r="V34" s="64" t="str">
        <f t="shared" si="9"/>
        <v>,</v>
      </c>
      <c r="W34" s="65" t="str">
        <f t="shared" si="10"/>
        <v/>
      </c>
      <c r="X34" s="64" t="str">
        <f t="shared" si="11"/>
        <v>,</v>
      </c>
      <c r="Y34" s="64">
        <f t="shared" si="12"/>
        <v>250</v>
      </c>
      <c r="Z34" s="56" t="str">
        <f t="shared" si="13"/>
        <v>)</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7.75" thickTop="1" thickBot="1" x14ac:dyDescent="0.4">
      <c r="A35" s="73"/>
      <c r="B35" s="73"/>
      <c r="C35" s="73"/>
      <c r="D35" s="74"/>
      <c r="E35" s="74"/>
      <c r="F35" s="74"/>
      <c r="G35" s="74"/>
      <c r="H35" s="74"/>
      <c r="I35" s="74"/>
      <c r="J35" s="74"/>
      <c r="K35" s="74"/>
      <c r="L35" s="75" t="s">
        <v>993</v>
      </c>
      <c r="M35" s="56"/>
      <c r="N35" s="57"/>
      <c r="O35" s="58"/>
      <c r="P35" s="59"/>
      <c r="Q35" s="60"/>
      <c r="R35" s="61" t="str">
        <f>IF(N35="Do",10,IF(N35="Re",22,IF(N35="Mi",20,IF(N35="Fa",20,IF(N35="Sol",14,IF(N35="La",20,IF(N35="Si",20,IF(N35="Do#",14,IF(N35="Fa#",15,IF(N35="Sol#",20,""))))))))))</f>
        <v/>
      </c>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5.5" thickTop="1" thickBot="1" x14ac:dyDescent="0.4">
      <c r="B36" t="s">
        <v>997</v>
      </c>
      <c r="C36" s="113" t="s">
        <v>1180</v>
      </c>
      <c r="D36" s="112" t="s">
        <v>1011</v>
      </c>
      <c r="E36" s="52" t="s">
        <v>1012</v>
      </c>
      <c r="F36" s="53" t="s">
        <v>1048</v>
      </c>
      <c r="G36" s="53"/>
      <c r="H36" s="52" t="s">
        <v>1013</v>
      </c>
      <c r="I36" s="52"/>
      <c r="J36" s="54" t="s">
        <v>1047</v>
      </c>
      <c r="K36" s="54"/>
      <c r="L36" s="55" t="str">
        <f t="shared" si="29"/>
        <v xml:space="preserve">            { line: "¡HUMILDE MARÍA, TODA INMACULADA,, (Mi,m,20)(Do,,250)(La,,350)(Re,,450)", sC: "ta as"},</v>
      </c>
      <c r="M36" s="56" t="str">
        <f>IF(N36="","","(")</f>
        <v>(</v>
      </c>
      <c r="N36" s="57" t="str">
        <f>IF(D36="","",D36)</f>
        <v>Mi</v>
      </c>
      <c r="O36" s="58" t="str">
        <f>IF(N36="","",",")</f>
        <v>,</v>
      </c>
      <c r="P36" s="59" t="str">
        <f>IF(E36="","",E36)</f>
        <v>m</v>
      </c>
      <c r="Q36" s="60" t="str">
        <f>IF(N36="","",",")</f>
        <v>,</v>
      </c>
      <c r="R36" s="61">
        <f t="shared" si="28"/>
        <v>20</v>
      </c>
      <c r="S36" s="56" t="str">
        <f>IF(N36="","",")")</f>
        <v>)</v>
      </c>
      <c r="T36" s="62" t="str">
        <f>IF(U36="","","(")</f>
        <v>(</v>
      </c>
      <c r="U36" s="63" t="str">
        <f>IF(F36="","",F36)</f>
        <v>Do</v>
      </c>
      <c r="V36" s="64" t="str">
        <f>IF(U36="","",",")</f>
        <v>,</v>
      </c>
      <c r="W36" s="65" t="str">
        <f>IF(G36="","",G36)</f>
        <v/>
      </c>
      <c r="X36" s="64" t="str">
        <f>IF(U36="","",",")</f>
        <v>,</v>
      </c>
      <c r="Y36" s="64">
        <f>IF(U36="","",250)</f>
        <v>250</v>
      </c>
      <c r="Z36" s="56" t="str">
        <f>IF(U36="","",")")</f>
        <v>)</v>
      </c>
      <c r="AA36" s="66" t="str">
        <f>IF(AB36="","","(")</f>
        <v>(</v>
      </c>
      <c r="AB36" s="57" t="str">
        <f>IF(H36="","",H36)</f>
        <v>La</v>
      </c>
      <c r="AC36" s="67" t="str">
        <f>IF(AB36="","",",")</f>
        <v>,</v>
      </c>
      <c r="AD36" s="59" t="str">
        <f>IF(I36="","",I36)</f>
        <v/>
      </c>
      <c r="AE36" s="68" t="str">
        <f>IF(AB36="","",",")</f>
        <v>,</v>
      </c>
      <c r="AF36" s="61">
        <f>IF(AB36="","",350)</f>
        <v>350</v>
      </c>
      <c r="AG36" s="61" t="str">
        <f>IF(AB36="","",")")</f>
        <v>)</v>
      </c>
      <c r="AH36" s="69" t="str">
        <f>IF(AI36="","","(")</f>
        <v>(</v>
      </c>
      <c r="AI36" s="70" t="str">
        <f>IF(J36="","",J36)</f>
        <v>Re</v>
      </c>
      <c r="AJ36" s="64" t="str">
        <f>IF(AI36="","",",")</f>
        <v>,</v>
      </c>
      <c r="AK36" s="64" t="str">
        <f>IF(K36="","",K36)</f>
        <v/>
      </c>
      <c r="AL36" s="64" t="str">
        <f>IF(AI36="","",",")</f>
        <v>,</v>
      </c>
      <c r="AM36" s="64">
        <f>IF(AI36="","",450)</f>
        <v>450</v>
      </c>
      <c r="AN36" s="64" t="str">
        <f>IF(AI36="","",")")</f>
        <v>)</v>
      </c>
    </row>
    <row r="37" spans="1:40" ht="25.5" thickTop="1" thickBot="1" x14ac:dyDescent="0.4">
      <c r="B37" t="s">
        <v>999</v>
      </c>
      <c r="C37" s="113" t="s">
        <v>1181</v>
      </c>
      <c r="D37" s="112" t="s">
        <v>1048</v>
      </c>
      <c r="E37" s="52"/>
      <c r="F37" s="53" t="s">
        <v>1015</v>
      </c>
      <c r="G37" s="53"/>
      <c r="H37" s="52"/>
      <c r="I37" s="52"/>
      <c r="J37" s="54"/>
      <c r="K37" s="54"/>
      <c r="L37" s="55" t="str">
        <f t="shared" si="29"/>
        <v xml:space="preserve">            { line: "ÁNGEL DE LA GUARDA DEL TERCER MILENIO;, (Do,,10)(Sol,,250)", sC: "as"},</v>
      </c>
      <c r="M37" s="56" t="str">
        <f>IF(N37="","","(")</f>
        <v>(</v>
      </c>
      <c r="N37" s="57" t="str">
        <f>IF(D37="","",D37)</f>
        <v>Do</v>
      </c>
      <c r="O37" s="58" t="str">
        <f>IF(N37="","",",")</f>
        <v>,</v>
      </c>
      <c r="P37" s="59" t="str">
        <f>IF(E37="","",E37)</f>
        <v/>
      </c>
      <c r="Q37" s="60" t="str">
        <f>IF(N37="","",",")</f>
        <v>,</v>
      </c>
      <c r="R37" s="61">
        <f t="shared" si="28"/>
        <v>10</v>
      </c>
      <c r="S37" s="56" t="str">
        <f>IF(N37="","",")")</f>
        <v>)</v>
      </c>
      <c r="T37" s="62" t="str">
        <f>IF(U37="","","(")</f>
        <v>(</v>
      </c>
      <c r="U37" s="63" t="str">
        <f>IF(F37="","",F37)</f>
        <v>Sol</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B38" t="s">
        <v>999</v>
      </c>
      <c r="C38" s="113" t="s">
        <v>1182</v>
      </c>
      <c r="D38" s="112" t="s">
        <v>1047</v>
      </c>
      <c r="E38" s="52"/>
      <c r="F38" s="53" t="s">
        <v>1015</v>
      </c>
      <c r="G38" s="53"/>
      <c r="H38" s="52"/>
      <c r="I38" s="52"/>
      <c r="J38" s="54"/>
      <c r="K38" s="54"/>
      <c r="L38" s="55" t="str">
        <f t="shared" si="29"/>
        <v xml:space="preserve">            { line: "LUGAR DE TODAS LAS GRACIAS;, (Re,,22)(Sol,,250)", sC: "as"},</v>
      </c>
      <c r="M38" s="56" t="str">
        <f>IF(N38="","","(")</f>
        <v>(</v>
      </c>
      <c r="N38" s="57" t="str">
        <f>IF(D38="","",D38)</f>
        <v>Re</v>
      </c>
      <c r="O38" s="58" t="str">
        <f>IF(N38="","",",")</f>
        <v>,</v>
      </c>
      <c r="P38" s="59" t="str">
        <f>IF(E38="","",E38)</f>
        <v/>
      </c>
      <c r="Q38" s="60" t="str">
        <f>IF(N38="","",",")</f>
        <v>,</v>
      </c>
      <c r="R38" s="61">
        <f t="shared" si="28"/>
        <v>22</v>
      </c>
      <c r="S38" s="56" t="str">
        <f>IF(N38="","",")")</f>
        <v>)</v>
      </c>
      <c r="T38" s="62" t="str">
        <f>IF(U38="","","(")</f>
        <v>(</v>
      </c>
      <c r="U38" s="63" t="str">
        <f>IF(F38="","",F38)</f>
        <v>Sol</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B39" t="s">
        <v>999</v>
      </c>
      <c r="C39" s="113" t="s">
        <v>1183</v>
      </c>
      <c r="D39" s="112" t="s">
        <v>1048</v>
      </c>
      <c r="E39" s="52"/>
      <c r="F39" s="53" t="s">
        <v>1015</v>
      </c>
      <c r="G39" s="53"/>
      <c r="H39" s="52"/>
      <c r="I39" s="52"/>
      <c r="J39" s="54"/>
      <c r="K39" s="54"/>
      <c r="L39" s="55" t="str">
        <f t="shared" si="29"/>
        <v xml:space="preserve">            { line: "IMAGEN DE LA VIRTUD;, (Do,,10)(Sol,,250)", sC: "as"},</v>
      </c>
      <c r="M39" s="56" t="str">
        <f t="shared" ref="M39:M42" si="30">IF(N39="","","(")</f>
        <v>(</v>
      </c>
      <c r="N39" s="57" t="str">
        <f t="shared" ref="N39:N42" si="31">IF(D39="","",D39)</f>
        <v>Do</v>
      </c>
      <c r="O39" s="58" t="str">
        <f t="shared" ref="O39:O42" si="32">IF(N39="","",",")</f>
        <v>,</v>
      </c>
      <c r="P39" s="59" t="str">
        <f t="shared" ref="P39:P42" si="33">IF(E39="","",E39)</f>
        <v/>
      </c>
      <c r="Q39" s="60" t="str">
        <f t="shared" ref="Q39:Q42" si="34">IF(N39="","",",")</f>
        <v>,</v>
      </c>
      <c r="R39" s="61">
        <f t="shared" si="28"/>
        <v>10</v>
      </c>
      <c r="S39" s="56" t="str">
        <f t="shared" ref="S39:S42" si="35">IF(N39="","",")")</f>
        <v>)</v>
      </c>
      <c r="T39" s="62" t="str">
        <f t="shared" ref="T39:T42" si="36">IF(U39="","","(")</f>
        <v>(</v>
      </c>
      <c r="U39" s="63" t="str">
        <f t="shared" ref="U39:U42" si="37">IF(F39="","",F39)</f>
        <v>Sol</v>
      </c>
      <c r="V39" s="64" t="str">
        <f t="shared" ref="V39:V42" si="38">IF(U39="","",",")</f>
        <v>,</v>
      </c>
      <c r="W39" s="65" t="str">
        <f t="shared" ref="W39:W42" si="39">IF(G39="","",G39)</f>
        <v/>
      </c>
      <c r="X39" s="64" t="str">
        <f t="shared" ref="X39:X42" si="40">IF(U39="","",",")</f>
        <v>,</v>
      </c>
      <c r="Y39" s="64">
        <f t="shared" ref="Y39:Y42" si="41">IF(U39="","",250)</f>
        <v>250</v>
      </c>
      <c r="Z39" s="56" t="str">
        <f t="shared" ref="Z39:Z42" si="42">IF(U39="","",")")</f>
        <v>)</v>
      </c>
      <c r="AA39" s="66" t="str">
        <f t="shared" ref="AA39:AA42" si="43">IF(AB39="","","(")</f>
        <v/>
      </c>
      <c r="AB39" s="57" t="str">
        <f t="shared" ref="AB39:AB42" si="44">IF(H39="","",H39)</f>
        <v/>
      </c>
      <c r="AC39" s="67" t="str">
        <f t="shared" ref="AC39:AC42" si="45">IF(AB39="","",",")</f>
        <v/>
      </c>
      <c r="AD39" s="59" t="str">
        <f t="shared" ref="AD39:AD42" si="46">IF(I39="","",I39)</f>
        <v/>
      </c>
      <c r="AE39" s="68" t="str">
        <f t="shared" ref="AE39:AE42" si="47">IF(AB39="","",",")</f>
        <v/>
      </c>
      <c r="AF39" s="61" t="str">
        <f t="shared" ref="AF39:AF42" si="48">IF(AB39="","",350)</f>
        <v/>
      </c>
      <c r="AG39" s="61" t="str">
        <f t="shared" ref="AG39:AG42" si="49">IF(AB39="","",")")</f>
        <v/>
      </c>
      <c r="AH39" s="69" t="str">
        <f t="shared" ref="AH39:AH42" si="50">IF(AI39="","","(")</f>
        <v/>
      </c>
      <c r="AI39" s="70" t="str">
        <f t="shared" ref="AI39:AI42" si="51">IF(J39="","",J39)</f>
        <v/>
      </c>
      <c r="AJ39" s="64" t="str">
        <f t="shared" ref="AJ39:AJ42" si="52">IF(AI39="","",",")</f>
        <v/>
      </c>
      <c r="AK39" s="64" t="str">
        <f t="shared" ref="AK39:AK42" si="53">IF(K39="","",K39)</f>
        <v/>
      </c>
      <c r="AL39" s="64" t="str">
        <f t="shared" ref="AL39:AL42" si="54">IF(AI39="","",",")</f>
        <v/>
      </c>
      <c r="AM39" s="64" t="str">
        <f t="shared" ref="AM39:AM42" si="55">IF(AI39="","",450)</f>
        <v/>
      </c>
      <c r="AN39" s="64" t="str">
        <f t="shared" ref="AN39:AN42" si="56">IF(AI39="","",")")</f>
        <v/>
      </c>
    </row>
    <row r="40" spans="1:40" ht="25.5" thickTop="1" thickBot="1" x14ac:dyDescent="0.4">
      <c r="B40" t="s">
        <v>999</v>
      </c>
      <c r="C40" s="113" t="s">
        <v>1184</v>
      </c>
      <c r="D40" s="112" t="s">
        <v>1047</v>
      </c>
      <c r="E40" s="52"/>
      <c r="F40" s="53" t="s">
        <v>1015</v>
      </c>
      <c r="G40" s="53"/>
      <c r="H40" s="52"/>
      <c r="I40" s="52"/>
      <c r="J40" s="54"/>
      <c r="K40" s="54"/>
      <c r="L40" s="55" t="str">
        <f t="shared" si="29"/>
        <v xml:space="preserve">            { line: "TU BELLEZA CANTA LA JERUSALÉN CELESTE!, (Re,,22)(Sol,,250)", sC: "as"},</v>
      </c>
      <c r="M40" s="56" t="str">
        <f t="shared" si="30"/>
        <v>(</v>
      </c>
      <c r="N40" s="57" t="str">
        <f t="shared" si="31"/>
        <v>Re</v>
      </c>
      <c r="O40" s="58" t="str">
        <f t="shared" si="32"/>
        <v>,</v>
      </c>
      <c r="P40" s="59" t="str">
        <f t="shared" si="33"/>
        <v/>
      </c>
      <c r="Q40" s="60" t="str">
        <f t="shared" si="34"/>
        <v>,</v>
      </c>
      <c r="R40" s="61">
        <f t="shared" si="28"/>
        <v>22</v>
      </c>
      <c r="S40" s="56" t="str">
        <f t="shared" si="35"/>
        <v>)</v>
      </c>
      <c r="T40" s="62" t="str">
        <f t="shared" si="36"/>
        <v>(</v>
      </c>
      <c r="U40" s="63" t="str">
        <f t="shared" si="37"/>
        <v>Sol</v>
      </c>
      <c r="V40" s="64" t="str">
        <f t="shared" si="38"/>
        <v>,</v>
      </c>
      <c r="W40" s="65" t="str">
        <f t="shared" si="39"/>
        <v/>
      </c>
      <c r="X40" s="64" t="str">
        <f t="shared" si="40"/>
        <v>,</v>
      </c>
      <c r="Y40" s="64">
        <f t="shared" si="41"/>
        <v>250</v>
      </c>
      <c r="Z40" s="56" t="str">
        <f t="shared" si="42"/>
        <v>)</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7.75" thickTop="1" thickBot="1" x14ac:dyDescent="0.4">
      <c r="A41" s="73"/>
      <c r="B41" s="73"/>
      <c r="C41" s="73"/>
      <c r="D41" s="74"/>
      <c r="E41" s="74"/>
      <c r="F41" s="74"/>
      <c r="G41" s="74"/>
      <c r="H41" s="74"/>
      <c r="I41" s="74"/>
      <c r="J41" s="74"/>
      <c r="K41" s="74"/>
      <c r="L41" s="75" t="s">
        <v>993</v>
      </c>
      <c r="M41" s="56"/>
      <c r="N41" s="57"/>
      <c r="O41" s="58"/>
      <c r="P41" s="59"/>
      <c r="Q41" s="60"/>
      <c r="R41" s="61" t="str">
        <f>IF(N41="Do",10,IF(N41="Re",22,IF(N41="Mi",20,IF(N41="Fa",20,IF(N41="Sol",14,IF(N41="La",20,IF(N41="Si",20,IF(N41="Do#",14,IF(N41="Fa#",15,IF(N41="Sol#",20,""))))))))))</f>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5.5" thickTop="1" thickBot="1" x14ac:dyDescent="0.4">
      <c r="B42" t="s">
        <v>1014</v>
      </c>
      <c r="C42" s="113" t="s">
        <v>1185</v>
      </c>
      <c r="D42" s="112" t="s">
        <v>1011</v>
      </c>
      <c r="E42" s="52" t="s">
        <v>1012</v>
      </c>
      <c r="F42" s="53" t="s">
        <v>1048</v>
      </c>
      <c r="G42" s="53"/>
      <c r="H42" s="52" t="s">
        <v>1013</v>
      </c>
      <c r="I42" s="52"/>
      <c r="J42" s="54"/>
      <c r="K42" s="54"/>
      <c r="L42" s="55" t="str">
        <f t="shared" si="29"/>
        <v xml:space="preserve">            { line: "¡Tú nos has mostrado el camino!, (Mi,m,20)(Do,,250)(La,,350)", sC: "tc"},</v>
      </c>
      <c r="M42" s="56" t="str">
        <f t="shared" si="30"/>
        <v>(</v>
      </c>
      <c r="N42" s="57" t="str">
        <f t="shared" si="31"/>
        <v>Mi</v>
      </c>
      <c r="O42" s="58" t="str">
        <f t="shared" si="32"/>
        <v>,</v>
      </c>
      <c r="P42" s="59" t="str">
        <f t="shared" si="33"/>
        <v>m</v>
      </c>
      <c r="Q42" s="60" t="str">
        <f t="shared" si="34"/>
        <v>,</v>
      </c>
      <c r="R42" s="61">
        <f t="shared" si="28"/>
        <v>20</v>
      </c>
      <c r="S42" s="56" t="str">
        <f t="shared" si="35"/>
        <v>)</v>
      </c>
      <c r="T42" s="62" t="str">
        <f t="shared" si="36"/>
        <v>(</v>
      </c>
      <c r="U42" s="63" t="str">
        <f t="shared" si="37"/>
        <v>Do</v>
      </c>
      <c r="V42" s="64" t="str">
        <f t="shared" si="38"/>
        <v>,</v>
      </c>
      <c r="W42" s="65" t="str">
        <f t="shared" si="39"/>
        <v/>
      </c>
      <c r="X42" s="64" t="str">
        <f t="shared" si="40"/>
        <v>,</v>
      </c>
      <c r="Y42" s="64">
        <f t="shared" si="41"/>
        <v>250</v>
      </c>
      <c r="Z42" s="56" t="str">
        <f t="shared" si="42"/>
        <v>)</v>
      </c>
      <c r="AA42" s="66" t="str">
        <f t="shared" si="43"/>
        <v>(</v>
      </c>
      <c r="AB42" s="57" t="str">
        <f t="shared" si="44"/>
        <v>La</v>
      </c>
      <c r="AC42" s="67" t="str">
        <f t="shared" si="45"/>
        <v>,</v>
      </c>
      <c r="AD42" s="59" t="str">
        <f t="shared" si="46"/>
        <v/>
      </c>
      <c r="AE42" s="68" t="str">
        <f t="shared" si="47"/>
        <v>,</v>
      </c>
      <c r="AF42" s="61">
        <f t="shared" si="48"/>
        <v>350</v>
      </c>
      <c r="AG42" s="61" t="str">
        <f t="shared" si="49"/>
        <v>)</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5.5" thickTop="1" thickBot="1" x14ac:dyDescent="0.4">
      <c r="C43" s="113" t="s">
        <v>1186</v>
      </c>
      <c r="D43" s="112" t="s">
        <v>1048</v>
      </c>
      <c r="E43" s="52"/>
      <c r="F43" s="53" t="s">
        <v>1015</v>
      </c>
      <c r="G43" s="53"/>
      <c r="H43" s="52"/>
      <c r="I43" s="52"/>
      <c r="J43" s="54"/>
      <c r="K43" s="54"/>
      <c r="L43" s="55" t="str">
        <f t="shared" si="29"/>
        <v xml:space="preserve">            { line: "Bajo la cruz nos has recibido,, (Do,,10)(Sol,,250)", sC: ""},</v>
      </c>
      <c r="M43" s="56" t="str">
        <f>IF(N43="","","(")</f>
        <v>(</v>
      </c>
      <c r="N43" s="57" t="str">
        <f>IF(D43="","",D43)</f>
        <v>Do</v>
      </c>
      <c r="O43" s="58" t="str">
        <f>IF(N43="","",",")</f>
        <v>,</v>
      </c>
      <c r="P43" s="59" t="str">
        <f>IF(E43="","",E43)</f>
        <v/>
      </c>
      <c r="Q43" s="60" t="str">
        <f>IF(N43="","",",")</f>
        <v>,</v>
      </c>
      <c r="R43" s="61">
        <f t="shared" si="28"/>
        <v>10</v>
      </c>
      <c r="S43" s="56" t="str">
        <f>IF(N43="","",")")</f>
        <v>)</v>
      </c>
      <c r="T43" s="62" t="str">
        <f>IF(U43="","","(")</f>
        <v>(</v>
      </c>
      <c r="U43" s="63" t="str">
        <f>IF(F43="","",F43)</f>
        <v>Sol</v>
      </c>
      <c r="V43" s="64" t="str">
        <f>IF(U43="","",",")</f>
        <v>,</v>
      </c>
      <c r="W43" s="65" t="str">
        <f>IF(G43="","",G43)</f>
        <v/>
      </c>
      <c r="X43" s="64" t="str">
        <f>IF(U43="","",",")</f>
        <v>,</v>
      </c>
      <c r="Y43" s="64">
        <f>IF(U43="","",250)</f>
        <v>250</v>
      </c>
      <c r="Z43" s="56" t="str">
        <f>IF(U43="","",")")</f>
        <v>)</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5.5" thickTop="1" thickBot="1" x14ac:dyDescent="0.4">
      <c r="C44" s="113" t="s">
        <v>1187</v>
      </c>
      <c r="D44" s="112" t="s">
        <v>1047</v>
      </c>
      <c r="E44" s="52"/>
      <c r="F44" s="53" t="s">
        <v>1015</v>
      </c>
      <c r="G44" s="53"/>
      <c r="H44" s="52"/>
      <c r="I44" s="52"/>
      <c r="J44" s="54"/>
      <c r="K44" s="54"/>
      <c r="L44" s="55" t="str">
        <f t="shared" si="29"/>
        <v xml:space="preserve">            { line: "Madre del camino ardiente;, (Re,,22)(Sol,,250)", sC: ""},</v>
      </c>
      <c r="M44" s="56" t="str">
        <f>IF(N44="","","(")</f>
        <v>(</v>
      </c>
      <c r="N44" s="57" t="str">
        <f>IF(D44="","",D44)</f>
        <v>Re</v>
      </c>
      <c r="O44" s="58" t="str">
        <f>IF(N44="","",",")</f>
        <v>,</v>
      </c>
      <c r="P44" s="59" t="str">
        <f>IF(E44="","",E44)</f>
        <v/>
      </c>
      <c r="Q44" s="60" t="str">
        <f>IF(N44="","",",")</f>
        <v>,</v>
      </c>
      <c r="R44" s="61">
        <f t="shared" si="28"/>
        <v>22</v>
      </c>
      <c r="S44" s="56" t="str">
        <f>IF(N44="","",")")</f>
        <v>)</v>
      </c>
      <c r="T44" s="62" t="str">
        <f>IF(U44="","","(")</f>
        <v>(</v>
      </c>
      <c r="U44" s="63" t="str">
        <f>IF(F44="","",F44)</f>
        <v>Sol</v>
      </c>
      <c r="V44" s="64" t="str">
        <f>IF(U44="","",",")</f>
        <v>,</v>
      </c>
      <c r="W44" s="65" t="str">
        <f>IF(G44="","",G44)</f>
        <v/>
      </c>
      <c r="X44" s="64" t="str">
        <f>IF(U44="","",",")</f>
        <v>,</v>
      </c>
      <c r="Y44" s="64">
        <f>IF(U44="","",250)</f>
        <v>250</v>
      </c>
      <c r="Z44" s="56" t="str">
        <f>IF(U44="","",")")</f>
        <v>)</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5.5" thickTop="1" thickBot="1" x14ac:dyDescent="0.4">
      <c r="C45" s="113" t="s">
        <v>1188</v>
      </c>
      <c r="D45" s="112" t="s">
        <v>1048</v>
      </c>
      <c r="E45" s="52"/>
      <c r="F45" s="53" t="s">
        <v>1015</v>
      </c>
      <c r="G45" s="53"/>
      <c r="H45" s="52"/>
      <c r="I45" s="52"/>
      <c r="J45" s="54"/>
      <c r="K45" s="54"/>
      <c r="L45" s="55" t="str">
        <f t="shared" si="29"/>
        <v xml:space="preserve">            { line: "bajo la cruz nos has recibido:, (Do,,10)(Sol,,250)", sC: ""},</v>
      </c>
      <c r="M45" s="56" t="str">
        <f>IF(N45="","","(")</f>
        <v>(</v>
      </c>
      <c r="N45" s="57" t="str">
        <f>IF(D45="","",D45)</f>
        <v>Do</v>
      </c>
      <c r="O45" s="58" t="str">
        <f>IF(N45="","",",")</f>
        <v>,</v>
      </c>
      <c r="P45" s="59" t="str">
        <f>IF(E45="","",E45)</f>
        <v/>
      </c>
      <c r="Q45" s="60" t="str">
        <f>IF(N45="","",",")</f>
        <v>,</v>
      </c>
      <c r="R45" s="61">
        <f t="shared" si="28"/>
        <v>10</v>
      </c>
      <c r="S45" s="56" t="str">
        <f>IF(N45="","",")")</f>
        <v>)</v>
      </c>
      <c r="T45" s="62" t="str">
        <f>IF(U45="","","(")</f>
        <v>(</v>
      </c>
      <c r="U45" s="63" t="str">
        <f>IF(F45="","",F45)</f>
        <v>Sol</v>
      </c>
      <c r="V45" s="64" t="str">
        <f>IF(U45="","",",")</f>
        <v>,</v>
      </c>
      <c r="W45" s="65" t="str">
        <f>IF(G45="","",G45)</f>
        <v/>
      </c>
      <c r="X45" s="64" t="str">
        <f>IF(U45="","",",")</f>
        <v>,</v>
      </c>
      <c r="Y45" s="64">
        <f>IF(U45="","",250)</f>
        <v>250</v>
      </c>
      <c r="Z45" s="56" t="str">
        <f>IF(U45="","",")")</f>
        <v>)</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5.5" thickTop="1" thickBot="1" x14ac:dyDescent="0.4">
      <c r="C46" s="113" t="s">
        <v>1189</v>
      </c>
      <c r="D46" s="112" t="s">
        <v>1047</v>
      </c>
      <c r="E46" s="52"/>
      <c r="F46" s="53" t="s">
        <v>1015</v>
      </c>
      <c r="G46" s="53"/>
      <c r="H46" s="52"/>
      <c r="I46" s="52"/>
      <c r="J46" s="54"/>
      <c r="K46" s="54"/>
      <c r="L46" s="55" t="str">
        <f t="shared" si="29"/>
        <v xml:space="preserve">            { line: "¡cómo decir no a tu Hijo sufriente!, (Re,,22)(Sol,,250)", sC: ""},</v>
      </c>
      <c r="M46" s="56" t="str">
        <f>IF(N46="","","(")</f>
        <v>(</v>
      </c>
      <c r="N46" s="57" t="str">
        <f>IF(D46="","",D46)</f>
        <v>Re</v>
      </c>
      <c r="O46" s="58" t="str">
        <f>IF(N46="","",",")</f>
        <v>,</v>
      </c>
      <c r="P46" s="59" t="str">
        <f>IF(E46="","",E46)</f>
        <v/>
      </c>
      <c r="Q46" s="60" t="str">
        <f>IF(N46="","",",")</f>
        <v>,</v>
      </c>
      <c r="R46" s="61">
        <f t="shared" si="28"/>
        <v>22</v>
      </c>
      <c r="S46" s="56" t="str">
        <f>IF(N46="","",")")</f>
        <v>)</v>
      </c>
      <c r="T46" s="62" t="str">
        <f>IF(U46="","","(")</f>
        <v>(</v>
      </c>
      <c r="U46" s="63" t="str">
        <f>IF(F46="","",F46)</f>
        <v>Sol</v>
      </c>
      <c r="V46" s="64" t="str">
        <f>IF(U46="","",",")</f>
        <v>,</v>
      </c>
      <c r="W46" s="65" t="str">
        <f>IF(G46="","",G46)</f>
        <v/>
      </c>
      <c r="X46" s="64" t="str">
        <f>IF(U46="","",",")</f>
        <v>,</v>
      </c>
      <c r="Y46" s="64">
        <f>IF(U46="","",250)</f>
        <v>250</v>
      </c>
      <c r="Z46" s="56" t="str">
        <f>IF(U46="","",")")</f>
        <v>)</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7.75" thickTop="1" thickBot="1" x14ac:dyDescent="0.4">
      <c r="A47" s="73"/>
      <c r="B47" s="73"/>
      <c r="C47" s="73"/>
      <c r="D47" s="74"/>
      <c r="E47" s="74"/>
      <c r="F47" s="74"/>
      <c r="G47" s="74"/>
      <c r="H47" s="74"/>
      <c r="I47" s="74"/>
      <c r="J47" s="74"/>
      <c r="K47" s="74"/>
      <c r="L47" s="75" t="s">
        <v>993</v>
      </c>
      <c r="M47" s="56"/>
      <c r="N47" s="57"/>
      <c r="O47" s="58"/>
      <c r="P47" s="59"/>
      <c r="Q47" s="60"/>
      <c r="R47" s="61" t="str">
        <f>IF(N47="Do",10,IF(N47="Re",22,IF(N47="Mi",20,IF(N47="Fa",20,IF(N47="Sol",14,IF(N47="La",20,IF(N47="Si",20,IF(N47="Do#",14,IF(N47="Fa#",15,IF(N47="Sol#",20,""))))))))))</f>
        <v/>
      </c>
      <c r="S47" s="56"/>
      <c r="T47" s="62"/>
      <c r="U47" s="63"/>
      <c r="V47" s="64"/>
      <c r="W47" s="65"/>
      <c r="X47" s="64"/>
      <c r="Y47" s="64"/>
      <c r="Z47" s="56"/>
      <c r="AA47" s="66"/>
      <c r="AB47" s="57"/>
      <c r="AC47" s="67"/>
      <c r="AD47" s="59"/>
      <c r="AE47" s="68"/>
      <c r="AF47" s="61"/>
      <c r="AG47" s="61"/>
      <c r="AH47" s="69"/>
      <c r="AI47" s="70"/>
      <c r="AJ47" s="64"/>
      <c r="AK47" s="64"/>
      <c r="AL47" s="64"/>
      <c r="AM47" s="64"/>
      <c r="AN47" s="64"/>
    </row>
    <row r="48" spans="1:40" ht="25.5" thickTop="1" thickBot="1" x14ac:dyDescent="0.4">
      <c r="C48" s="79" t="s">
        <v>995</v>
      </c>
      <c r="D48" s="80"/>
      <c r="E48" s="80"/>
      <c r="F48" s="80"/>
      <c r="G48" s="80"/>
      <c r="H48" s="80"/>
      <c r="I48" s="80"/>
      <c r="J48" s="80"/>
      <c r="K48" s="80"/>
      <c r="L48" s="81" t="s">
        <v>996</v>
      </c>
      <c r="M48" s="56" t="str">
        <f t="shared" ref="M48:M53" si="57">IF(N48="","","(")</f>
        <v/>
      </c>
      <c r="N48" s="57" t="str">
        <f t="shared" ref="N48:N53" si="58">IF(D48="","",D48)</f>
        <v/>
      </c>
      <c r="O48" s="58" t="str">
        <f t="shared" ref="O48:O53" si="59">IF(N48="","",",")</f>
        <v/>
      </c>
      <c r="P48" s="59" t="str">
        <f t="shared" ref="P48:P53" si="60">IF(E48="","",E48)</f>
        <v/>
      </c>
      <c r="Q48" s="60" t="str">
        <f t="shared" ref="Q48:Q53" si="61">IF(N48="","",",")</f>
        <v/>
      </c>
      <c r="R48" s="61" t="str">
        <f t="shared" ref="R48:R53" si="62">IF(N48="Do",10,IF(N48="Re",22,IF(N48="Mi",20,IF(N48="Fa",20,IF(N48="Sol",14,IF(N48="La",20,IF(N48="Si",20,IF(N48="Do#",14,IF(N48="Fa#",15,IF(N48="Sol#",20,""))))))))))</f>
        <v/>
      </c>
      <c r="S48" s="56" t="str">
        <f t="shared" ref="S48:S53" si="63">IF(N48="","",")")</f>
        <v/>
      </c>
      <c r="T48" s="62" t="str">
        <f t="shared" ref="T48:T53" si="64">IF(U48="","","(")</f>
        <v/>
      </c>
      <c r="U48" s="63" t="str">
        <f t="shared" ref="U48:U53" si="65">IF(F48="","",F48)</f>
        <v/>
      </c>
      <c r="V48" s="64" t="str">
        <f t="shared" ref="V48:V53" si="66">IF(U48="","",",")</f>
        <v/>
      </c>
      <c r="W48" s="65" t="str">
        <f t="shared" ref="W48:W53" si="67">IF(G48="","",G48)</f>
        <v/>
      </c>
      <c r="X48" s="64" t="str">
        <f t="shared" ref="X48:X53" si="68">IF(U48="","",",")</f>
        <v/>
      </c>
      <c r="Y48" s="64" t="str">
        <f t="shared" ref="Y48:Y53" si="69">IF(U48="","",250)</f>
        <v/>
      </c>
      <c r="Z48" s="56" t="str">
        <f t="shared" ref="Z48:Z53" si="70">IF(U48="","",")")</f>
        <v/>
      </c>
      <c r="AA48" s="66" t="str">
        <f t="shared" ref="AA48:AA53" si="71">IF(AB48="","","(")</f>
        <v/>
      </c>
      <c r="AB48" s="57" t="str">
        <f t="shared" ref="AB48:AB53" si="72">IF(H48="","",H48)</f>
        <v/>
      </c>
      <c r="AC48" s="67" t="str">
        <f t="shared" ref="AC48:AC53" si="73">IF(AB48="","",",")</f>
        <v/>
      </c>
      <c r="AD48" s="59" t="str">
        <f t="shared" ref="AD48:AD53" si="74">IF(I48="","",I48)</f>
        <v/>
      </c>
      <c r="AE48" s="68" t="str">
        <f t="shared" ref="AE48:AE53" si="75">IF(AB48="","",",")</f>
        <v/>
      </c>
      <c r="AF48" s="61" t="str">
        <f t="shared" ref="AF48:AF53" si="76">IF(AB48="","",350)</f>
        <v/>
      </c>
      <c r="AG48" s="61" t="str">
        <f t="shared" ref="AG48:AG53" si="77">IF(AB48="","",")")</f>
        <v/>
      </c>
      <c r="AH48" s="69" t="str">
        <f t="shared" ref="AH48:AH53" si="78">IF(AI48="","","(")</f>
        <v/>
      </c>
      <c r="AI48" s="70" t="str">
        <f t="shared" ref="AI48:AI53" si="79">IF(J48="","",J48)</f>
        <v/>
      </c>
      <c r="AJ48" s="64" t="str">
        <f t="shared" ref="AJ48:AJ53" si="80">IF(AI48="","",",")</f>
        <v/>
      </c>
      <c r="AK48" s="64" t="str">
        <f t="shared" ref="AK48:AK53" si="81">IF(K48="","",K48)</f>
        <v/>
      </c>
      <c r="AL48" s="64" t="str">
        <f t="shared" ref="AL48:AL53" si="82">IF(AI48="","",",")</f>
        <v/>
      </c>
      <c r="AM48" s="64" t="str">
        <f t="shared" ref="AM48:AM53" si="83">IF(AI48="","",450)</f>
        <v/>
      </c>
      <c r="AN48" s="64" t="str">
        <f t="shared" ref="AN48:AN53" si="84">IF(AI48="","",")")</f>
        <v/>
      </c>
    </row>
    <row r="49" spans="1:40" ht="25.5" thickTop="1" thickBot="1" x14ac:dyDescent="0.4">
      <c r="B49" t="s">
        <v>997</v>
      </c>
      <c r="C49" s="82" t="s">
        <v>1190</v>
      </c>
      <c r="D49" s="83" t="s">
        <v>1011</v>
      </c>
      <c r="E49" s="83" t="s">
        <v>1012</v>
      </c>
      <c r="F49" s="83" t="s">
        <v>1048</v>
      </c>
      <c r="G49" s="83"/>
      <c r="H49" s="83" t="s">
        <v>1013</v>
      </c>
      <c r="I49" s="83"/>
      <c r="J49" s="83" t="s">
        <v>1047</v>
      </c>
      <c r="K49" s="83"/>
      <c r="L49" s="84" t="str">
        <f>IF(C49="","",_xlfn.CONCAT("       triggerLine: ","""",C49,", ",M49:AN49,""", sC: ","""",B49,""", lines: ["))</f>
        <v xml:space="preserve">       triggerLine: "¡HUMILDE MARÍA, TODA INMACULADA,..., (Mi,m,20)(Do,,250)(La,,350)(Re,,450)", sC: "ta as", lines: [</v>
      </c>
      <c r="M49" s="56" t="str">
        <f t="shared" si="57"/>
        <v>(</v>
      </c>
      <c r="N49" s="57" t="str">
        <f t="shared" si="58"/>
        <v>Mi</v>
      </c>
      <c r="O49" s="58" t="str">
        <f t="shared" si="59"/>
        <v>,</v>
      </c>
      <c r="P49" s="59" t="str">
        <f t="shared" si="60"/>
        <v>m</v>
      </c>
      <c r="Q49" s="60" t="str">
        <f t="shared" si="61"/>
        <v>,</v>
      </c>
      <c r="R49" s="61">
        <f t="shared" si="62"/>
        <v>20</v>
      </c>
      <c r="S49" s="56" t="str">
        <f t="shared" si="63"/>
        <v>)</v>
      </c>
      <c r="T49" s="62" t="str">
        <f t="shared" si="64"/>
        <v>(</v>
      </c>
      <c r="U49" s="63" t="str">
        <f t="shared" si="65"/>
        <v>Do</v>
      </c>
      <c r="V49" s="64" t="str">
        <f t="shared" si="66"/>
        <v>,</v>
      </c>
      <c r="W49" s="65" t="str">
        <f t="shared" si="67"/>
        <v/>
      </c>
      <c r="X49" s="64" t="str">
        <f t="shared" si="68"/>
        <v>,</v>
      </c>
      <c r="Y49" s="64">
        <f t="shared" si="69"/>
        <v>250</v>
      </c>
      <c r="Z49" s="56" t="str">
        <f t="shared" si="70"/>
        <v>)</v>
      </c>
      <c r="AA49" s="66" t="str">
        <f t="shared" si="71"/>
        <v>(</v>
      </c>
      <c r="AB49" s="57" t="str">
        <f t="shared" si="72"/>
        <v>La</v>
      </c>
      <c r="AC49" s="67" t="str">
        <f t="shared" si="73"/>
        <v>,</v>
      </c>
      <c r="AD49" s="59" t="str">
        <f t="shared" si="74"/>
        <v/>
      </c>
      <c r="AE49" s="68" t="str">
        <f t="shared" si="75"/>
        <v>,</v>
      </c>
      <c r="AF49" s="61">
        <f t="shared" si="76"/>
        <v>350</v>
      </c>
      <c r="AG49" s="61" t="str">
        <f t="shared" si="77"/>
        <v>)</v>
      </c>
      <c r="AH49" s="69" t="str">
        <f t="shared" si="78"/>
        <v>(</v>
      </c>
      <c r="AI49" s="70" t="str">
        <f t="shared" si="79"/>
        <v>Re</v>
      </c>
      <c r="AJ49" s="64" t="str">
        <f t="shared" si="80"/>
        <v>,</v>
      </c>
      <c r="AK49" s="64" t="str">
        <f t="shared" si="81"/>
        <v/>
      </c>
      <c r="AL49" s="64" t="str">
        <f t="shared" si="82"/>
        <v>,</v>
      </c>
      <c r="AM49" s="64">
        <f t="shared" si="83"/>
        <v>450</v>
      </c>
      <c r="AN49" s="64" t="str">
        <f t="shared" si="84"/>
        <v>)</v>
      </c>
    </row>
    <row r="50" spans="1:40" ht="25.5" thickTop="1" thickBot="1" x14ac:dyDescent="0.4">
      <c r="B50" t="s">
        <v>999</v>
      </c>
      <c r="C50" s="85" t="s">
        <v>1181</v>
      </c>
      <c r="D50" s="86" t="s">
        <v>1048</v>
      </c>
      <c r="E50" s="86"/>
      <c r="F50" s="86" t="s">
        <v>1015</v>
      </c>
      <c r="G50" s="86"/>
      <c r="H50" s="87"/>
      <c r="I50" s="87"/>
      <c r="J50" s="87"/>
      <c r="K50" s="87"/>
      <c r="L50" s="88" t="str">
        <f>IF(C50="","",_xlfn.CONCAT("            { line: ","""",C50,", ",M50:AN50,""", sC: ","""",B50,"""},"))</f>
        <v xml:space="preserve">            { line: "ÁNGEL DE LA GUARDA DEL TERCER MILENIO;, (Do,,10)(Sol,,250)", sC: "as"},</v>
      </c>
      <c r="M50" s="56" t="str">
        <f t="shared" si="57"/>
        <v>(</v>
      </c>
      <c r="N50" s="57" t="str">
        <f t="shared" si="58"/>
        <v>Do</v>
      </c>
      <c r="O50" s="58" t="str">
        <f t="shared" si="59"/>
        <v>,</v>
      </c>
      <c r="P50" s="59" t="str">
        <f t="shared" si="60"/>
        <v/>
      </c>
      <c r="Q50" s="60" t="str">
        <f t="shared" si="61"/>
        <v>,</v>
      </c>
      <c r="R50" s="61">
        <f t="shared" si="62"/>
        <v>10</v>
      </c>
      <c r="S50" s="56" t="str">
        <f t="shared" si="63"/>
        <v>)</v>
      </c>
      <c r="T50" s="62" t="str">
        <f t="shared" si="64"/>
        <v>(</v>
      </c>
      <c r="U50" s="63" t="str">
        <f t="shared" si="65"/>
        <v>Sol</v>
      </c>
      <c r="V50" s="64" t="str">
        <f t="shared" si="66"/>
        <v>,</v>
      </c>
      <c r="W50" s="65" t="str">
        <f t="shared" si="67"/>
        <v/>
      </c>
      <c r="X50" s="64" t="str">
        <f t="shared" si="68"/>
        <v>,</v>
      </c>
      <c r="Y50" s="64">
        <f t="shared" si="69"/>
        <v>250</v>
      </c>
      <c r="Z50" s="56" t="str">
        <f t="shared" si="70"/>
        <v>)</v>
      </c>
      <c r="AA50" s="66" t="str">
        <f t="shared" si="71"/>
        <v/>
      </c>
      <c r="AB50" s="57" t="str">
        <f t="shared" si="72"/>
        <v/>
      </c>
      <c r="AC50" s="67" t="str">
        <f t="shared" si="73"/>
        <v/>
      </c>
      <c r="AD50" s="59" t="str">
        <f t="shared" si="74"/>
        <v/>
      </c>
      <c r="AE50" s="68" t="str">
        <f t="shared" si="75"/>
        <v/>
      </c>
      <c r="AF50" s="61" t="str">
        <f t="shared" si="76"/>
        <v/>
      </c>
      <c r="AG50" s="61" t="str">
        <f t="shared" si="77"/>
        <v/>
      </c>
      <c r="AH50" s="69" t="str">
        <f t="shared" si="78"/>
        <v/>
      </c>
      <c r="AI50" s="70" t="str">
        <f t="shared" si="79"/>
        <v/>
      </c>
      <c r="AJ50" s="64" t="str">
        <f t="shared" si="80"/>
        <v/>
      </c>
      <c r="AK50" s="64" t="str">
        <f t="shared" si="81"/>
        <v/>
      </c>
      <c r="AL50" s="64" t="str">
        <f t="shared" si="82"/>
        <v/>
      </c>
      <c r="AM50" s="64" t="str">
        <f t="shared" si="83"/>
        <v/>
      </c>
      <c r="AN50" s="64" t="str">
        <f t="shared" si="84"/>
        <v/>
      </c>
    </row>
    <row r="51" spans="1:40" ht="25.5" thickTop="1" thickBot="1" x14ac:dyDescent="0.4">
      <c r="B51" t="s">
        <v>999</v>
      </c>
      <c r="C51" s="85" t="s">
        <v>1182</v>
      </c>
      <c r="D51" s="89" t="s">
        <v>1047</v>
      </c>
      <c r="E51" s="89"/>
      <c r="F51" s="89" t="s">
        <v>1015</v>
      </c>
      <c r="G51" s="89"/>
      <c r="H51" s="90"/>
      <c r="I51" s="90"/>
      <c r="J51" s="90"/>
      <c r="K51" s="90"/>
      <c r="L51" s="88" t="str">
        <f>IF(C51="","",_xlfn.CONCAT("            { line: ","""",C51,", ",M51:AN51,""", sC: ","""",B51,"""},"))</f>
        <v xml:space="preserve">            { line: "LUGAR DE TODAS LAS GRACIAS;, (Re,,22)(Sol,,250)", sC: "as"},</v>
      </c>
      <c r="M51" s="56" t="str">
        <f t="shared" si="57"/>
        <v>(</v>
      </c>
      <c r="N51" s="57" t="str">
        <f t="shared" si="58"/>
        <v>Re</v>
      </c>
      <c r="O51" s="58" t="str">
        <f t="shared" si="59"/>
        <v>,</v>
      </c>
      <c r="P51" s="59" t="str">
        <f t="shared" si="60"/>
        <v/>
      </c>
      <c r="Q51" s="60" t="str">
        <f t="shared" si="61"/>
        <v>,</v>
      </c>
      <c r="R51" s="61">
        <f t="shared" si="62"/>
        <v>22</v>
      </c>
      <c r="S51" s="56" t="str">
        <f t="shared" si="63"/>
        <v>)</v>
      </c>
      <c r="T51" s="62" t="str">
        <f t="shared" si="64"/>
        <v>(</v>
      </c>
      <c r="U51" s="63" t="str">
        <f t="shared" si="65"/>
        <v>Sol</v>
      </c>
      <c r="V51" s="64" t="str">
        <f t="shared" si="66"/>
        <v>,</v>
      </c>
      <c r="W51" s="65" t="str">
        <f t="shared" si="67"/>
        <v/>
      </c>
      <c r="X51" s="64" t="str">
        <f t="shared" si="68"/>
        <v>,</v>
      </c>
      <c r="Y51" s="64">
        <f t="shared" si="69"/>
        <v>250</v>
      </c>
      <c r="Z51" s="56" t="str">
        <f t="shared" si="70"/>
        <v>)</v>
      </c>
      <c r="AA51" s="66" t="str">
        <f t="shared" si="71"/>
        <v/>
      </c>
      <c r="AB51" s="57" t="str">
        <f t="shared" si="72"/>
        <v/>
      </c>
      <c r="AC51" s="67" t="str">
        <f t="shared" si="73"/>
        <v/>
      </c>
      <c r="AD51" s="59" t="str">
        <f t="shared" si="74"/>
        <v/>
      </c>
      <c r="AE51" s="68" t="str">
        <f t="shared" si="75"/>
        <v/>
      </c>
      <c r="AF51" s="61" t="str">
        <f t="shared" si="76"/>
        <v/>
      </c>
      <c r="AG51" s="61" t="str">
        <f t="shared" si="77"/>
        <v/>
      </c>
      <c r="AH51" s="69" t="str">
        <f t="shared" si="78"/>
        <v/>
      </c>
      <c r="AI51" s="70" t="str">
        <f t="shared" si="79"/>
        <v/>
      </c>
      <c r="AJ51" s="64" t="str">
        <f t="shared" si="80"/>
        <v/>
      </c>
      <c r="AK51" s="64" t="str">
        <f t="shared" si="81"/>
        <v/>
      </c>
      <c r="AL51" s="64" t="str">
        <f t="shared" si="82"/>
        <v/>
      </c>
      <c r="AM51" s="64" t="str">
        <f t="shared" si="83"/>
        <v/>
      </c>
      <c r="AN51" s="64" t="str">
        <f t="shared" si="84"/>
        <v/>
      </c>
    </row>
    <row r="52" spans="1:40" ht="25.5" thickTop="1" thickBot="1" x14ac:dyDescent="0.4">
      <c r="B52" t="s">
        <v>999</v>
      </c>
      <c r="C52" s="85" t="s">
        <v>1183</v>
      </c>
      <c r="D52" s="86" t="s">
        <v>1048</v>
      </c>
      <c r="E52" s="86"/>
      <c r="F52" s="86" t="s">
        <v>1015</v>
      </c>
      <c r="G52" s="86"/>
      <c r="H52" s="87"/>
      <c r="I52" s="87"/>
      <c r="J52" s="87"/>
      <c r="K52" s="87"/>
      <c r="L52" s="88" t="str">
        <f>IF(C52="","",_xlfn.CONCAT("            { line: ","""",C52,", ",M52:AN52,""", sC: ","""",B52,"""},"))</f>
        <v xml:space="preserve">            { line: "IMAGEN DE LA VIRTUD;, (Do,,10)(Sol,,250)", sC: "as"},</v>
      </c>
      <c r="M52" s="56" t="str">
        <f t="shared" si="57"/>
        <v>(</v>
      </c>
      <c r="N52" s="57" t="str">
        <f t="shared" si="58"/>
        <v>Do</v>
      </c>
      <c r="O52" s="58" t="str">
        <f t="shared" si="59"/>
        <v>,</v>
      </c>
      <c r="P52" s="59" t="str">
        <f t="shared" si="60"/>
        <v/>
      </c>
      <c r="Q52" s="60" t="str">
        <f t="shared" si="61"/>
        <v>,</v>
      </c>
      <c r="R52" s="61">
        <f t="shared" si="62"/>
        <v>10</v>
      </c>
      <c r="S52" s="56" t="str">
        <f t="shared" si="63"/>
        <v>)</v>
      </c>
      <c r="T52" s="62" t="str">
        <f t="shared" si="64"/>
        <v>(</v>
      </c>
      <c r="U52" s="63" t="str">
        <f t="shared" si="65"/>
        <v>Sol</v>
      </c>
      <c r="V52" s="64" t="str">
        <f t="shared" si="66"/>
        <v>,</v>
      </c>
      <c r="W52" s="65" t="str">
        <f t="shared" si="67"/>
        <v/>
      </c>
      <c r="X52" s="64" t="str">
        <f t="shared" si="68"/>
        <v>,</v>
      </c>
      <c r="Y52" s="64">
        <f t="shared" si="69"/>
        <v>250</v>
      </c>
      <c r="Z52" s="56" t="str">
        <f t="shared" si="70"/>
        <v>)</v>
      </c>
      <c r="AA52" s="66" t="str">
        <f t="shared" si="71"/>
        <v/>
      </c>
      <c r="AB52" s="57" t="str">
        <f t="shared" si="72"/>
        <v/>
      </c>
      <c r="AC52" s="67" t="str">
        <f t="shared" si="73"/>
        <v/>
      </c>
      <c r="AD52" s="59" t="str">
        <f t="shared" si="74"/>
        <v/>
      </c>
      <c r="AE52" s="68" t="str">
        <f t="shared" si="75"/>
        <v/>
      </c>
      <c r="AF52" s="61" t="str">
        <f t="shared" si="76"/>
        <v/>
      </c>
      <c r="AG52" s="61" t="str">
        <f t="shared" si="77"/>
        <v/>
      </c>
      <c r="AH52" s="69" t="str">
        <f t="shared" si="78"/>
        <v/>
      </c>
      <c r="AI52" s="70" t="str">
        <f t="shared" si="79"/>
        <v/>
      </c>
      <c r="AJ52" s="64" t="str">
        <f t="shared" si="80"/>
        <v/>
      </c>
      <c r="AK52" s="64" t="str">
        <f t="shared" si="81"/>
        <v/>
      </c>
      <c r="AL52" s="64" t="str">
        <f t="shared" si="82"/>
        <v/>
      </c>
      <c r="AM52" s="64" t="str">
        <f t="shared" si="83"/>
        <v/>
      </c>
      <c r="AN52" s="64" t="str">
        <f t="shared" si="84"/>
        <v/>
      </c>
    </row>
    <row r="53" spans="1:40" ht="25.5" thickTop="1" thickBot="1" x14ac:dyDescent="0.4">
      <c r="B53" t="s">
        <v>999</v>
      </c>
      <c r="C53" s="93" t="s">
        <v>1184</v>
      </c>
      <c r="D53" s="83" t="s">
        <v>1047</v>
      </c>
      <c r="E53" s="83"/>
      <c r="F53" s="83" t="s">
        <v>1015</v>
      </c>
      <c r="G53" s="83"/>
      <c r="H53" s="83"/>
      <c r="I53" s="83"/>
      <c r="J53" s="83"/>
      <c r="K53" s="83"/>
      <c r="L53" s="94" t="str">
        <f>IF(C53="","",_xlfn.CONCAT("            { line: ","""",C53,", ",M53:AN53,""", sC: ","""",B53,"""},  ]},"))</f>
        <v xml:space="preserve">            { line: "TU BELLEZA CANTA LA JERUSALÉN CELESTE!, (Re,,22)(Sol,,250)", sC: "as"},  ]},</v>
      </c>
      <c r="M53" s="56" t="str">
        <f t="shared" si="57"/>
        <v>(</v>
      </c>
      <c r="N53" s="57" t="str">
        <f t="shared" si="58"/>
        <v>Re</v>
      </c>
      <c r="O53" s="58" t="str">
        <f t="shared" si="59"/>
        <v>,</v>
      </c>
      <c r="P53" s="59" t="str">
        <f t="shared" si="60"/>
        <v/>
      </c>
      <c r="Q53" s="60" t="str">
        <f t="shared" si="61"/>
        <v>,</v>
      </c>
      <c r="R53" s="61">
        <f t="shared" si="62"/>
        <v>22</v>
      </c>
      <c r="S53" s="56" t="str">
        <f t="shared" si="63"/>
        <v>)</v>
      </c>
      <c r="T53" s="62" t="str">
        <f t="shared" si="64"/>
        <v>(</v>
      </c>
      <c r="U53" s="63" t="str">
        <f t="shared" si="65"/>
        <v>Sol</v>
      </c>
      <c r="V53" s="64" t="str">
        <f t="shared" si="66"/>
        <v>,</v>
      </c>
      <c r="W53" s="65" t="str">
        <f t="shared" si="67"/>
        <v/>
      </c>
      <c r="X53" s="64" t="str">
        <f t="shared" si="68"/>
        <v>,</v>
      </c>
      <c r="Y53" s="64">
        <f t="shared" si="69"/>
        <v>250</v>
      </c>
      <c r="Z53" s="56" t="str">
        <f t="shared" si="70"/>
        <v>)</v>
      </c>
      <c r="AA53" s="66" t="str">
        <f t="shared" si="71"/>
        <v/>
      </c>
      <c r="AB53" s="57" t="str">
        <f t="shared" si="72"/>
        <v/>
      </c>
      <c r="AC53" s="67" t="str">
        <f t="shared" si="73"/>
        <v/>
      </c>
      <c r="AD53" s="59" t="str">
        <f t="shared" si="74"/>
        <v/>
      </c>
      <c r="AE53" s="68" t="str">
        <f t="shared" si="75"/>
        <v/>
      </c>
      <c r="AF53" s="61" t="str">
        <f t="shared" si="76"/>
        <v/>
      </c>
      <c r="AG53" s="61" t="str">
        <f t="shared" si="77"/>
        <v/>
      </c>
      <c r="AH53" s="69" t="str">
        <f t="shared" si="78"/>
        <v/>
      </c>
      <c r="AI53" s="70" t="str">
        <f t="shared" si="79"/>
        <v/>
      </c>
      <c r="AJ53" s="64" t="str">
        <f t="shared" si="80"/>
        <v/>
      </c>
      <c r="AK53" s="64" t="str">
        <f t="shared" si="81"/>
        <v/>
      </c>
      <c r="AL53" s="64" t="str">
        <f t="shared" si="82"/>
        <v/>
      </c>
      <c r="AM53" s="64" t="str">
        <f t="shared" si="83"/>
        <v/>
      </c>
      <c r="AN53" s="64" t="str">
        <f t="shared" si="84"/>
        <v/>
      </c>
    </row>
    <row r="54" spans="1:40" ht="36.75" thickTop="1" thickBot="1" x14ac:dyDescent="0.4">
      <c r="A54" s="76"/>
      <c r="B54" s="76"/>
      <c r="C54" s="76" t="s">
        <v>1050</v>
      </c>
      <c r="D54" s="77"/>
      <c r="E54" s="77"/>
      <c r="F54" s="77"/>
      <c r="G54" s="77"/>
      <c r="H54" s="77"/>
      <c r="I54" s="77"/>
      <c r="J54" s="77"/>
      <c r="K54" s="77"/>
      <c r="L54" s="50" t="s">
        <v>994</v>
      </c>
      <c r="M54" s="104"/>
      <c r="N54" s="57"/>
      <c r="O54" s="105"/>
      <c r="P54" s="59"/>
      <c r="Q54" s="106"/>
      <c r="R54" s="61" t="str">
        <f t="shared" si="28"/>
        <v/>
      </c>
      <c r="S54" s="104"/>
      <c r="T54" s="107"/>
      <c r="U54" s="108"/>
      <c r="V54" s="109"/>
      <c r="W54" s="110"/>
      <c r="X54" s="109"/>
      <c r="Y54" s="109"/>
      <c r="Z54" s="104"/>
      <c r="AA54" s="66"/>
      <c r="AB54" s="57"/>
      <c r="AC54" s="67"/>
      <c r="AD54" s="59"/>
      <c r="AE54" s="68"/>
      <c r="AF54" s="61"/>
      <c r="AG54" s="61"/>
      <c r="AH54" s="66"/>
      <c r="AI54" s="111"/>
      <c r="AJ54" s="109"/>
      <c r="AK54" s="109"/>
      <c r="AL54" s="109"/>
      <c r="AM54" s="109"/>
      <c r="AN54" s="109"/>
    </row>
    <row r="55" spans="1:40" ht="24" customHeight="1" thickTop="1" x14ac:dyDescent="0.4">
      <c r="A55" s="95"/>
      <c r="B55" s="95"/>
      <c r="C55" s="95"/>
      <c r="D55" s="95"/>
      <c r="E55" s="95"/>
      <c r="F55" s="95"/>
      <c r="G55" s="95"/>
      <c r="H55" s="95"/>
      <c r="I55" s="95"/>
      <c r="J55" s="95"/>
      <c r="K55" s="95"/>
      <c r="L55" s="99" t="str">
        <f ca="1">_xlfn.CONCAT("]}, // ULTIMA LINEA DEL CANTO: ",L1)</f>
        <v>]}, // ULTIMA LINEA DEL CANTO: MARÍA, MADRE DEL CAMINO ARDIENTE</v>
      </c>
      <c r="M55" s="95"/>
    </row>
    <row r="56" spans="1:40" ht="20.25" x14ac:dyDescent="0.25">
      <c r="L56" s="100" t="s">
        <v>1008</v>
      </c>
      <c r="M56" s="101"/>
    </row>
    <row r="57" spans="1:40" x14ac:dyDescent="0.25">
      <c r="M57"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4145"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361D82-90B1-46F6-ACD2-3C5776EE44C3}">
  <sheetPr codeName="Sheet73">
    <tabColor rgb="FF00B0F0"/>
  </sheetPr>
  <dimension ref="A1:AN78"/>
  <sheetViews>
    <sheetView zoomScale="85" zoomScaleNormal="85" workbookViewId="0">
      <pane xSplit="2" ySplit="1" topLeftCell="C32"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113</v>
      </c>
      <c r="E1" s="40"/>
      <c r="F1" s="40"/>
      <c r="G1" s="40"/>
      <c r="H1" s="40"/>
      <c r="I1" s="40"/>
      <c r="J1" s="40"/>
      <c r="K1" s="40"/>
      <c r="L1" s="41" t="str">
        <f ca="1">UPPER(VLOOKUP(C1,Table223[],3,FALSE))</f>
        <v>MARÍA, PEQUEÑA MARÍA</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MARÍA, PEQUEÑA MARÍA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mariapequenamaria</v>
      </c>
      <c r="L7" s="48" t="str">
        <f ca="1">_xlfn.CONCAT("        id: ","""",C7,"""",",")</f>
        <v xml:space="preserve">        id: "mariapequenamaria",</v>
      </c>
    </row>
    <row r="8" spans="2:32" ht="23.25" x14ac:dyDescent="0.25">
      <c r="C8" t="str">
        <f ca="1">PROPER(L1)</f>
        <v>María, Pequeña María</v>
      </c>
      <c r="L8" s="48" t="str">
        <f ca="1">_xlfn.CONCAT("        tt: ","""",C8,"""",",")</f>
        <v xml:space="preserve">        tt: "María, Pequeña María",</v>
      </c>
    </row>
    <row r="9" spans="2:32" ht="23.25" x14ac:dyDescent="0.25">
      <c r="C9" t="str">
        <f ca="1">PROPER(L1)</f>
        <v>María, Pequeña María</v>
      </c>
      <c r="L9" s="48" t="str">
        <f ca="1">_xlfn.CONCAT("        title: ","""",C9,"""",",")</f>
        <v xml:space="preserve">        title: "María, Pequeña María",</v>
      </c>
    </row>
    <row r="10" spans="2:32" ht="23.25" x14ac:dyDescent="0.25">
      <c r="C10" t="str">
        <f ca="1">VLOOKUP(C1,Table223[],4,FALSE)</f>
        <v>Himno a la Virgen María (Kiko Argüello)</v>
      </c>
      <c r="L10" s="48" t="str">
        <f ca="1">_xlfn.CONCAT("        ","subtitle: ","""",C10,"""",",")</f>
        <v xml:space="preserve">        subtitle: "Himno a la Virgen María (Kiko Argüello)",</v>
      </c>
    </row>
    <row r="11" spans="2:32" ht="23.25" x14ac:dyDescent="0.25">
      <c r="C11" t="str">
        <f ca="1">_xlfn.CONCAT("category: [",VLOOKUP(C1,Table223[],16,FALSE),"],")</f>
        <v>category: ["Precatecumenado","Vírgen María","Cuaresma","Penitencial"],</v>
      </c>
      <c r="L11" s="48" t="str">
        <f ca="1">_xlfn.CONCAT("        ",C11)</f>
        <v xml:space="preserve">        category: ["Precatecumenado","Vírgen María","Cuaresma","Penitencial"],</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113</v>
      </c>
      <c r="L16" s="48" t="str">
        <f ca="1">_xlfn.CONCAT("        dbno: ","""",C16,"""",",")</f>
        <v xml:space="preserve">        dbno: "113",</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mariapequenamaria</v>
      </c>
      <c r="L19" s="48" t="str">
        <f ca="1">_xlfn.CONCAT("        audioSrc: ","""/audio/",C19,".mp3""",",")</f>
        <v xml:space="preserve">        audioSrc: "/audio/mariapequenamaria.mp3",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112</v>
      </c>
      <c r="C26" t="str">
        <f ca="1">VLOOKUP(B26,Table4[],13,FALSE)</f>
        <v>"/resucito/src/index.html?canto=mariamadredelcaminoardiente"</v>
      </c>
      <c r="L26" s="48" t="str">
        <f ca="1">_xlfn.CONCAT("        ant: ",C26,",")</f>
        <v xml:space="preserve">        ant: "/resucito/src/index.html?canto=mariamadredelcaminoardiente",</v>
      </c>
    </row>
    <row r="27" spans="1:40" ht="23.25" x14ac:dyDescent="0.25">
      <c r="B27">
        <f ca="1">+C1+1</f>
        <v>114</v>
      </c>
      <c r="C27" t="str">
        <f ca="1">VLOOKUP(B27,Table4[],13,FALSE)</f>
        <v>"/resucito/src/index.html?canto=meensenaraselcaminodelavida"</v>
      </c>
      <c r="L27" s="48" t="str">
        <f ca="1">_xlfn.CONCAT("        sig: ",C27,",")</f>
        <v xml:space="preserve">        sig: "/resucito/src/index.html?canto=meensenaraselcaminodelavida",</v>
      </c>
    </row>
    <row r="28" spans="1:40" ht="23.25" x14ac:dyDescent="0.25">
      <c r="L28" s="46" t="s">
        <v>991</v>
      </c>
    </row>
    <row r="29" spans="1:40" ht="36" thickBot="1" x14ac:dyDescent="0.3">
      <c r="A29" s="49"/>
      <c r="B29" s="49"/>
      <c r="C29" s="49" t="s">
        <v>1050</v>
      </c>
      <c r="D29" s="49"/>
      <c r="E29" s="49"/>
      <c r="F29" s="49"/>
      <c r="G29" s="49"/>
      <c r="H29" s="49"/>
      <c r="I29" s="49"/>
      <c r="J29" s="49"/>
      <c r="K29" s="49"/>
      <c r="L29" s="50" t="s">
        <v>992</v>
      </c>
    </row>
    <row r="30" spans="1:40" ht="25.5" thickTop="1" thickBot="1" x14ac:dyDescent="0.4">
      <c r="B30" t="s">
        <v>1014</v>
      </c>
      <c r="C30" s="113" t="s">
        <v>1147</v>
      </c>
      <c r="D30" s="112" t="s">
        <v>1047</v>
      </c>
      <c r="E30" s="52"/>
      <c r="F30" s="53" t="s">
        <v>1148</v>
      </c>
      <c r="G30" s="53" t="s">
        <v>1012</v>
      </c>
      <c r="H30" s="52"/>
      <c r="I30" s="52"/>
      <c r="J30" s="54"/>
      <c r="K30" s="54"/>
      <c r="L30" s="55" t="str">
        <f t="shared" ref="L30:L31" si="0">IF(C30="","",_xlfn.CONCAT("            { line: ","""",C30,", ",M30:AN30,""", sC: ","""",B30,"""},"))</f>
        <v xml:space="preserve">            { line: "María, pequeña María,, (Re,,22)(Fa#,m,250)", sC: "tc"},</v>
      </c>
      <c r="M30" s="56" t="str">
        <f t="shared" ref="M30:M35" si="1">IF(N30="","","(")</f>
        <v>(</v>
      </c>
      <c r="N30" s="57" t="str">
        <f t="shared" ref="N30:N58" si="2">IF(D30="","",D30)</f>
        <v>Re</v>
      </c>
      <c r="O30" s="58" t="str">
        <f t="shared" ref="O30:O35" si="3">IF(N30="","",",")</f>
        <v>,</v>
      </c>
      <c r="P30" s="59" t="str">
        <f t="shared" ref="P30:P58" si="4">IF(E30="","",E30)</f>
        <v/>
      </c>
      <c r="Q30" s="60" t="str">
        <f t="shared" ref="Q30:Q35" si="5">IF(N30="","",",")</f>
        <v>,</v>
      </c>
      <c r="R30" s="61">
        <f>IF(N30="Do",10,IF(N30="Re",22,IF(N30="Mi",20,IF(N30="Fa",20,IF(N30="Sol",14,IF(N30="La",20,IF(N30="Si",20,IF(N30="Do#",14,IF(N30="Fa#",15,IF(N30="Sol#",20,""))))))))))</f>
        <v>22</v>
      </c>
      <c r="S30" s="56" t="str">
        <f t="shared" ref="S30:S35" si="6">IF(N30="","",")")</f>
        <v>)</v>
      </c>
      <c r="T30" s="62" t="str">
        <f t="shared" ref="T30:T35" si="7">IF(U30="","","(")</f>
        <v>(</v>
      </c>
      <c r="U30" s="63" t="str">
        <f t="shared" ref="U30:U58" si="8">IF(F30="","",F30)</f>
        <v>Fa#</v>
      </c>
      <c r="V30" s="64" t="str">
        <f t="shared" ref="V30:V35" si="9">IF(U30="","",",")</f>
        <v>,</v>
      </c>
      <c r="W30" s="65" t="str">
        <f t="shared" ref="W30:W58" si="10">IF(G30="","",G30)</f>
        <v>m</v>
      </c>
      <c r="X30" s="64" t="str">
        <f t="shared" ref="X30:X35" si="11">IF(U30="","",",")</f>
        <v>,</v>
      </c>
      <c r="Y30" s="64">
        <f t="shared" ref="Y30:Y35" si="12">IF(U30="","",250)</f>
        <v>250</v>
      </c>
      <c r="Z30" s="56" t="str">
        <f t="shared" ref="Z30:Z35" si="13">IF(U30="","",")")</f>
        <v>)</v>
      </c>
      <c r="AA30" s="66" t="str">
        <f t="shared" ref="AA30:AA35" si="14">IF(AB30="","","(")</f>
        <v/>
      </c>
      <c r="AB30" s="57" t="str">
        <f t="shared" ref="AB30:AB58" si="15">IF(H30="","",H30)</f>
        <v/>
      </c>
      <c r="AC30" s="67" t="str">
        <f t="shared" ref="AC30:AC35" si="16">IF(AB30="","",",")</f>
        <v/>
      </c>
      <c r="AD30" s="59" t="str">
        <f t="shared" ref="AD30:AD35" si="17">IF(I30="","",I30)</f>
        <v/>
      </c>
      <c r="AE30" s="68" t="str">
        <f t="shared" ref="AE30:AE35" si="18">IF(AB30="","",",")</f>
        <v/>
      </c>
      <c r="AF30" s="61" t="str">
        <f t="shared" ref="AF30:AF35" si="19">IF(AB30="","",350)</f>
        <v/>
      </c>
      <c r="AG30" s="61" t="str">
        <f t="shared" ref="AG30:AG35" si="20">IF(AB30="","",")")</f>
        <v/>
      </c>
      <c r="AH30" s="69" t="str">
        <f t="shared" ref="AH30:AH35" si="21">IF(AI30="","","(")</f>
        <v/>
      </c>
      <c r="AI30" s="70" t="str">
        <f t="shared" ref="AI30:AI58" si="22">IF(J30="","",J30)</f>
        <v/>
      </c>
      <c r="AJ30" s="64" t="str">
        <f t="shared" ref="AJ30:AJ35" si="23">IF(AI30="","",",")</f>
        <v/>
      </c>
      <c r="AK30" s="64" t="str">
        <f t="shared" ref="AK30:AK35" si="24">IF(K30="","",K30)</f>
        <v/>
      </c>
      <c r="AL30" s="64" t="str">
        <f t="shared" ref="AL30:AL35" si="25">IF(AI30="","",",")</f>
        <v/>
      </c>
      <c r="AM30" s="64" t="str">
        <f t="shared" ref="AM30:AM35" si="26">IF(AI30="","",450)</f>
        <v/>
      </c>
      <c r="AN30" s="64" t="str">
        <f t="shared" ref="AN30:AN35" si="27">IF(AI30="","",")")</f>
        <v/>
      </c>
    </row>
    <row r="31" spans="1:40" ht="25.5" thickTop="1" thickBot="1" x14ac:dyDescent="0.4">
      <c r="C31" s="113" t="s">
        <v>1149</v>
      </c>
      <c r="D31" s="112" t="s">
        <v>1015</v>
      </c>
      <c r="E31" s="52"/>
      <c r="F31" s="53" t="s">
        <v>1150</v>
      </c>
      <c r="G31" s="53"/>
      <c r="H31" s="52"/>
      <c r="I31" s="52"/>
      <c r="J31" s="54"/>
      <c r="K31" s="54"/>
      <c r="L31" s="55" t="str">
        <f t="shared" si="0"/>
        <v xml:space="preserve">            { line: "tú eres la brisa suave de Elías,, (Sol,,14)(Mim6,,250)", sC: ""},</v>
      </c>
      <c r="M31" s="56" t="str">
        <f t="shared" si="1"/>
        <v>(</v>
      </c>
      <c r="N31" s="57" t="str">
        <f t="shared" si="2"/>
        <v>Sol</v>
      </c>
      <c r="O31" s="58" t="str">
        <f t="shared" si="3"/>
        <v>,</v>
      </c>
      <c r="P31" s="59" t="str">
        <f t="shared" si="4"/>
        <v/>
      </c>
      <c r="Q31" s="60" t="str">
        <f t="shared" si="5"/>
        <v>,</v>
      </c>
      <c r="R31" s="61">
        <f t="shared" ref="R31:R58" si="28">IF(N31="Do",10,IF(N31="Re",22,IF(N31="Mi",20,IF(N31="Fa",20,IF(N31="Sol",14,IF(N31="La",20,IF(N31="Si",20,IF(N31="Do#",14,IF(N31="Fa#",15,IF(N31="Sol#",20,""))))))))))</f>
        <v>14</v>
      </c>
      <c r="S31" s="56" t="str">
        <f t="shared" si="6"/>
        <v>)</v>
      </c>
      <c r="T31" s="62" t="str">
        <f t="shared" si="7"/>
        <v>(</v>
      </c>
      <c r="U31" s="63" t="str">
        <f t="shared" si="8"/>
        <v>Mim6</v>
      </c>
      <c r="V31" s="64" t="str">
        <f t="shared" si="9"/>
        <v>,</v>
      </c>
      <c r="W31" s="65" t="str">
        <f t="shared" si="10"/>
        <v/>
      </c>
      <c r="X31" s="64" t="str">
        <f t="shared" si="11"/>
        <v>,</v>
      </c>
      <c r="Y31" s="64">
        <f t="shared" si="12"/>
        <v>250</v>
      </c>
      <c r="Z31" s="56" t="str">
        <f t="shared" si="13"/>
        <v>)</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C32" s="113" t="s">
        <v>1151</v>
      </c>
      <c r="D32" s="112" t="s">
        <v>1013</v>
      </c>
      <c r="E32" s="52">
        <v>7</v>
      </c>
      <c r="F32" s="53" t="s">
        <v>1047</v>
      </c>
      <c r="G32" s="53"/>
      <c r="H32" s="52"/>
      <c r="I32" s="52"/>
      <c r="J32" s="54"/>
      <c r="K32" s="54"/>
      <c r="L32" s="55" t="str">
        <f>IF(C32="","",_xlfn.CONCAT("            { line: ","""",C32,", ",M32:AN32,""", sC: ","""",B32,"""},"))</f>
        <v xml:space="preserve">            { line: "el susurro del Espíritu de Dios., (La,7,20)(Re,,250)", sC: ""},</v>
      </c>
      <c r="M32" s="56" t="str">
        <f t="shared" si="1"/>
        <v>(</v>
      </c>
      <c r="N32" s="57" t="str">
        <f t="shared" si="2"/>
        <v>La</v>
      </c>
      <c r="O32" s="58" t="str">
        <f t="shared" si="3"/>
        <v>,</v>
      </c>
      <c r="P32" s="59">
        <f t="shared" si="4"/>
        <v>7</v>
      </c>
      <c r="Q32" s="60" t="str">
        <f t="shared" si="5"/>
        <v>,</v>
      </c>
      <c r="R32" s="61">
        <f t="shared" si="28"/>
        <v>20</v>
      </c>
      <c r="S32" s="56" t="str">
        <f t="shared" si="6"/>
        <v>)</v>
      </c>
      <c r="T32" s="62" t="str">
        <f t="shared" si="7"/>
        <v>(</v>
      </c>
      <c r="U32" s="63" t="str">
        <f t="shared" si="8"/>
        <v>Re</v>
      </c>
      <c r="V32" s="64" t="str">
        <f t="shared" si="9"/>
        <v>,</v>
      </c>
      <c r="W32" s="65" t="str">
        <f t="shared" si="10"/>
        <v/>
      </c>
      <c r="X32" s="64" t="str">
        <f t="shared" si="11"/>
        <v>,</v>
      </c>
      <c r="Y32" s="64">
        <f t="shared" si="12"/>
        <v>250</v>
      </c>
      <c r="Z32" s="56" t="str">
        <f t="shared" si="13"/>
        <v>)</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7.75" thickTop="1" thickBot="1" x14ac:dyDescent="0.4">
      <c r="A33" s="73"/>
      <c r="B33" s="73"/>
      <c r="C33" s="73"/>
      <c r="D33" s="74"/>
      <c r="E33" s="74"/>
      <c r="F33" s="74"/>
      <c r="G33" s="74"/>
      <c r="H33" s="74"/>
      <c r="I33" s="74"/>
      <c r="J33" s="74"/>
      <c r="K33" s="74"/>
      <c r="L33" s="75" t="s">
        <v>993</v>
      </c>
      <c r="M33" s="56"/>
      <c r="N33" s="57"/>
      <c r="O33" s="58"/>
      <c r="P33" s="59"/>
      <c r="Q33" s="60"/>
      <c r="R33" s="61" t="str">
        <f>IF(N33="Do",10,IF(N33="Re",22,IF(N33="Mi",20,IF(N33="Fa",20,IF(N33="Sol",14,IF(N33="La",20,IF(N33="Si",20,IF(N33="Do#",14,IF(N33="Fa#",15,IF(N33="Sol#",20,""))))))))))</f>
        <v/>
      </c>
      <c r="S33" s="56"/>
      <c r="T33" s="62"/>
      <c r="U33" s="63"/>
      <c r="V33" s="64"/>
      <c r="W33" s="65"/>
      <c r="X33" s="64"/>
      <c r="Y33" s="64"/>
      <c r="Z33" s="56"/>
      <c r="AA33" s="66"/>
      <c r="AB33" s="57"/>
      <c r="AC33" s="67"/>
      <c r="AD33" s="59"/>
      <c r="AE33" s="68"/>
      <c r="AF33" s="61"/>
      <c r="AG33" s="61"/>
      <c r="AH33" s="69"/>
      <c r="AI33" s="70"/>
      <c r="AJ33" s="64"/>
      <c r="AK33" s="64"/>
      <c r="AL33" s="64"/>
      <c r="AM33" s="64"/>
      <c r="AN33" s="64"/>
    </row>
    <row r="34" spans="1:40" ht="25.5" thickTop="1" thickBot="1" x14ac:dyDescent="0.4">
      <c r="C34" s="113" t="s">
        <v>1152</v>
      </c>
      <c r="D34" s="112" t="s">
        <v>1148</v>
      </c>
      <c r="E34" s="52" t="s">
        <v>1012</v>
      </c>
      <c r="F34" s="53"/>
      <c r="G34" s="53"/>
      <c r="H34" s="52"/>
      <c r="I34" s="52"/>
      <c r="J34" s="54"/>
      <c r="K34" s="54"/>
      <c r="L34" s="55" t="str">
        <f>IF(C34="","",_xlfn.CONCAT("            { line: ","""",C34,", ",M34:AN34,""", sC: ","""",B34,"""},"))</f>
        <v xml:space="preserve">            { line: "Tú eres la zarza ardiente de Moisés, (Fa#,m,15)", sC: ""},</v>
      </c>
      <c r="M34" s="56" t="str">
        <f t="shared" si="1"/>
        <v>(</v>
      </c>
      <c r="N34" s="57" t="str">
        <f t="shared" si="2"/>
        <v>Fa#</v>
      </c>
      <c r="O34" s="58" t="str">
        <f t="shared" si="3"/>
        <v>,</v>
      </c>
      <c r="P34" s="59" t="str">
        <f t="shared" si="4"/>
        <v>m</v>
      </c>
      <c r="Q34" s="60" t="str">
        <f t="shared" si="5"/>
        <v>,</v>
      </c>
      <c r="R34" s="61">
        <f t="shared" si="28"/>
        <v>15</v>
      </c>
      <c r="S34" s="56" t="str">
        <f t="shared" si="6"/>
        <v>)</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5.5" thickTop="1" thickBot="1" x14ac:dyDescent="0.4">
      <c r="C35" s="113" t="s">
        <v>1153</v>
      </c>
      <c r="D35" s="112" t="s">
        <v>1015</v>
      </c>
      <c r="E35" s="52"/>
      <c r="F35" s="53" t="s">
        <v>1013</v>
      </c>
      <c r="G35" s="53"/>
      <c r="H35" s="52" t="s">
        <v>1154</v>
      </c>
      <c r="I35" s="52"/>
      <c r="J35" s="54"/>
      <c r="K35" s="54"/>
      <c r="L35" s="55" t="str">
        <f t="shared" ref="L35:L47" si="29">IF(C35="","",_xlfn.CONCAT("            { line: ","""",C35,", ",M35:AN35,""", sC: ","""",B35,"""},"))</f>
        <v xml:space="preserve">            { line: "que llevas al Señor y no te consumes., (Sol,,14)(La,,250)(La7,,350)", sC: ""},</v>
      </c>
      <c r="M35" s="56" t="str">
        <f t="shared" si="1"/>
        <v>(</v>
      </c>
      <c r="N35" s="57" t="str">
        <f t="shared" si="2"/>
        <v>Sol</v>
      </c>
      <c r="O35" s="58" t="str">
        <f t="shared" si="3"/>
        <v>,</v>
      </c>
      <c r="P35" s="59" t="str">
        <f t="shared" si="4"/>
        <v/>
      </c>
      <c r="Q35" s="60" t="str">
        <f t="shared" si="5"/>
        <v>,</v>
      </c>
      <c r="R35" s="61">
        <f t="shared" si="28"/>
        <v>14</v>
      </c>
      <c r="S35" s="56" t="str">
        <f t="shared" si="6"/>
        <v>)</v>
      </c>
      <c r="T35" s="62" t="str">
        <f t="shared" si="7"/>
        <v>(</v>
      </c>
      <c r="U35" s="63" t="str">
        <f t="shared" si="8"/>
        <v>La</v>
      </c>
      <c r="V35" s="64" t="str">
        <f t="shared" si="9"/>
        <v>,</v>
      </c>
      <c r="W35" s="65" t="str">
        <f t="shared" si="10"/>
        <v/>
      </c>
      <c r="X35" s="64" t="str">
        <f t="shared" si="11"/>
        <v>,</v>
      </c>
      <c r="Y35" s="64">
        <f t="shared" si="12"/>
        <v>250</v>
      </c>
      <c r="Z35" s="56" t="str">
        <f t="shared" si="13"/>
        <v>)</v>
      </c>
      <c r="AA35" s="66" t="str">
        <f t="shared" si="14"/>
        <v>(</v>
      </c>
      <c r="AB35" s="57" t="str">
        <f t="shared" si="15"/>
        <v>La7</v>
      </c>
      <c r="AC35" s="67" t="str">
        <f t="shared" si="16"/>
        <v>,</v>
      </c>
      <c r="AD35" s="59" t="str">
        <f t="shared" si="17"/>
        <v/>
      </c>
      <c r="AE35" s="68" t="str">
        <f t="shared" si="18"/>
        <v>,</v>
      </c>
      <c r="AF35" s="61">
        <f t="shared" si="19"/>
        <v>350</v>
      </c>
      <c r="AG35" s="61" t="str">
        <f t="shared" si="20"/>
        <v>)</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7.75" thickTop="1" thickBot="1" x14ac:dyDescent="0.4">
      <c r="A36" s="73"/>
      <c r="B36" s="73"/>
      <c r="C36" s="73"/>
      <c r="D36" s="74"/>
      <c r="E36" s="74"/>
      <c r="F36" s="74"/>
      <c r="G36" s="74"/>
      <c r="H36" s="74"/>
      <c r="I36" s="74"/>
      <c r="J36" s="74"/>
      <c r="K36" s="74"/>
      <c r="L36" s="75" t="s">
        <v>993</v>
      </c>
      <c r="M36" s="56"/>
      <c r="N36" s="57"/>
      <c r="O36" s="58"/>
      <c r="P36" s="59"/>
      <c r="Q36" s="60"/>
      <c r="R36" s="61" t="str">
        <f>IF(N36="Do",10,IF(N36="Re",22,IF(N36="Mi",20,IF(N36="Fa",20,IF(N36="Sol",14,IF(N36="La",20,IF(N36="Si",20,IF(N36="Do#",14,IF(N36="Fa#",15,IF(N36="Sol#",20,""))))))))))</f>
        <v/>
      </c>
      <c r="S36" s="56"/>
      <c r="T36" s="62"/>
      <c r="U36" s="63"/>
      <c r="V36" s="64"/>
      <c r="W36" s="65"/>
      <c r="X36" s="64"/>
      <c r="Y36" s="64"/>
      <c r="Z36" s="56"/>
      <c r="AA36" s="66"/>
      <c r="AB36" s="57"/>
      <c r="AC36" s="67"/>
      <c r="AD36" s="59"/>
      <c r="AE36" s="68"/>
      <c r="AF36" s="61"/>
      <c r="AG36" s="61"/>
      <c r="AH36" s="69"/>
      <c r="AI36" s="70"/>
      <c r="AJ36" s="64"/>
      <c r="AK36" s="64"/>
      <c r="AL36" s="64"/>
      <c r="AM36" s="64"/>
      <c r="AN36" s="64"/>
    </row>
    <row r="37" spans="1:40" ht="25.5" thickTop="1" thickBot="1" x14ac:dyDescent="0.4">
      <c r="C37" s="113" t="s">
        <v>1155</v>
      </c>
      <c r="D37" s="112" t="s">
        <v>1047</v>
      </c>
      <c r="E37" s="52"/>
      <c r="F37" s="53" t="s">
        <v>1148</v>
      </c>
      <c r="G37" s="53"/>
      <c r="H37" s="52"/>
      <c r="I37" s="52"/>
      <c r="J37" s="54"/>
      <c r="K37" s="54"/>
      <c r="L37" s="55" t="str">
        <f t="shared" si="29"/>
        <v xml:space="preserve">            { line: "Tú eres Hel lugar junto a mí», (Re,,22)(Fa#,,250)", sC: ""},</v>
      </c>
      <c r="M37" s="56" t="str">
        <f>IF(N37="","","(")</f>
        <v>(</v>
      </c>
      <c r="N37" s="57" t="str">
        <f>IF(D37="","",D37)</f>
        <v>Re</v>
      </c>
      <c r="O37" s="58" t="str">
        <f>IF(N37="","",",")</f>
        <v>,</v>
      </c>
      <c r="P37" s="59" t="str">
        <f>IF(E37="","",E37)</f>
        <v/>
      </c>
      <c r="Q37" s="60" t="str">
        <f>IF(N37="","",",")</f>
        <v>,</v>
      </c>
      <c r="R37" s="61">
        <f t="shared" si="28"/>
        <v>22</v>
      </c>
      <c r="S37" s="56" t="str">
        <f>IF(N37="","",")")</f>
        <v>)</v>
      </c>
      <c r="T37" s="62" t="str">
        <f>IF(U37="","","(")</f>
        <v>(</v>
      </c>
      <c r="U37" s="63" t="str">
        <f>IF(F37="","",F37)</f>
        <v>Fa#</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1156</v>
      </c>
      <c r="D38" s="112" t="s">
        <v>1015</v>
      </c>
      <c r="E38" s="52"/>
      <c r="F38" s="53" t="s">
        <v>1047</v>
      </c>
      <c r="G38" s="53"/>
      <c r="H38" s="52"/>
      <c r="I38" s="52"/>
      <c r="J38" s="54"/>
      <c r="K38" s="54"/>
      <c r="L38" s="55" t="str">
        <f t="shared" si="29"/>
        <v xml:space="preserve">            { line: "que mostró el Señor a Moisés,, (Sol,,14)(Re,,250)", sC: ""},</v>
      </c>
      <c r="M38" s="56" t="str">
        <f>IF(N38="","","(")</f>
        <v>(</v>
      </c>
      <c r="N38" s="57" t="str">
        <f>IF(D38="","",D38)</f>
        <v>Sol</v>
      </c>
      <c r="O38" s="58" t="str">
        <f>IF(N38="","",",")</f>
        <v>,</v>
      </c>
      <c r="P38" s="59" t="str">
        <f>IF(E38="","",E38)</f>
        <v/>
      </c>
      <c r="Q38" s="60" t="str">
        <f>IF(N38="","",",")</f>
        <v>,</v>
      </c>
      <c r="R38" s="61">
        <f t="shared" si="28"/>
        <v>14</v>
      </c>
      <c r="S38" s="56" t="str">
        <f>IF(N38="","",")")</f>
        <v>)</v>
      </c>
      <c r="T38" s="62" t="str">
        <f>IF(U38="","","(")</f>
        <v>(</v>
      </c>
      <c r="U38" s="63" t="str">
        <f>IF(F38="","",F38)</f>
        <v>Re</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113" t="s">
        <v>1157</v>
      </c>
      <c r="D39" s="112" t="s">
        <v>1015</v>
      </c>
      <c r="E39" s="52"/>
      <c r="F39" s="53" t="s">
        <v>1047</v>
      </c>
      <c r="G39" s="53"/>
      <c r="H39" s="52"/>
      <c r="I39" s="52"/>
      <c r="J39" s="54"/>
      <c r="K39" s="54"/>
      <c r="L39" s="55" t="str">
        <f t="shared" si="29"/>
        <v xml:space="preserve">            { line: "tú eres la hendidura de la roca, (Sol,,14)(Re,,250)", sC: ""},</v>
      </c>
      <c r="M39" s="56" t="str">
        <f>IF(N39="","","(")</f>
        <v>(</v>
      </c>
      <c r="N39" s="57" t="str">
        <f>IF(D39="","",D39)</f>
        <v>Sol</v>
      </c>
      <c r="O39" s="58" t="str">
        <f>IF(N39="","",",")</f>
        <v>,</v>
      </c>
      <c r="P39" s="59" t="str">
        <f>IF(E39="","",E39)</f>
        <v/>
      </c>
      <c r="Q39" s="60" t="str">
        <f>IF(N39="","",",")</f>
        <v>,</v>
      </c>
      <c r="R39" s="61">
        <f t="shared" si="28"/>
        <v>14</v>
      </c>
      <c r="S39" s="56" t="str">
        <f>IF(N39="","",")")</f>
        <v>)</v>
      </c>
      <c r="T39" s="62" t="str">
        <f>IF(U39="","","(")</f>
        <v>(</v>
      </c>
      <c r="U39" s="63" t="str">
        <f>IF(F39="","",F39)</f>
        <v>Re</v>
      </c>
      <c r="V39" s="64" t="str">
        <f>IF(U39="","",",")</f>
        <v>,</v>
      </c>
      <c r="W39" s="65" t="str">
        <f>IF(G39="","",G39)</f>
        <v/>
      </c>
      <c r="X39" s="64" t="str">
        <f>IF(U39="","",",")</f>
        <v>,</v>
      </c>
      <c r="Y39" s="64">
        <f>IF(U39="","",250)</f>
        <v>250</v>
      </c>
      <c r="Z39" s="56" t="str">
        <f>IF(U39="","",")")</f>
        <v>)</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C40" s="113" t="s">
        <v>1158</v>
      </c>
      <c r="D40" s="112" t="s">
        <v>1013</v>
      </c>
      <c r="E40" s="52"/>
      <c r="F40" s="53"/>
      <c r="G40" s="53"/>
      <c r="H40" s="52"/>
      <c r="I40" s="52"/>
      <c r="J40" s="54"/>
      <c r="K40" s="54"/>
      <c r="L40" s="55" t="str">
        <f t="shared" si="29"/>
        <v xml:space="preserve">            { line: "que Dios cubre con su mano, (La,,20)", sC: ""},</v>
      </c>
      <c r="M40" s="56" t="str">
        <f t="shared" ref="M40:M43" si="30">IF(N40="","","(")</f>
        <v>(</v>
      </c>
      <c r="N40" s="57" t="str">
        <f t="shared" ref="N40:N43" si="31">IF(D40="","",D40)</f>
        <v>La</v>
      </c>
      <c r="O40" s="58" t="str">
        <f t="shared" ref="O40:O43" si="32">IF(N40="","",",")</f>
        <v>,</v>
      </c>
      <c r="P40" s="59" t="str">
        <f t="shared" ref="P40:P43" si="33">IF(E40="","",E40)</f>
        <v/>
      </c>
      <c r="Q40" s="60" t="str">
        <f t="shared" ref="Q40:Q43" si="34">IF(N40="","",",")</f>
        <v>,</v>
      </c>
      <c r="R40" s="61">
        <f t="shared" si="28"/>
        <v>20</v>
      </c>
      <c r="S40" s="56" t="str">
        <f t="shared" ref="S40:S43" si="35">IF(N40="","",")")</f>
        <v>)</v>
      </c>
      <c r="T40" s="62" t="str">
        <f t="shared" ref="T40:T43" si="36">IF(U40="","","(")</f>
        <v/>
      </c>
      <c r="U40" s="63" t="str">
        <f t="shared" ref="U40:U43" si="37">IF(F40="","",F40)</f>
        <v/>
      </c>
      <c r="V40" s="64" t="str">
        <f t="shared" ref="V40:V43" si="38">IF(U40="","",",")</f>
        <v/>
      </c>
      <c r="W40" s="65" t="str">
        <f t="shared" ref="W40:W43" si="39">IF(G40="","",G40)</f>
        <v/>
      </c>
      <c r="X40" s="64" t="str">
        <f t="shared" ref="X40:X43" si="40">IF(U40="","",",")</f>
        <v/>
      </c>
      <c r="Y40" s="64" t="str">
        <f t="shared" ref="Y40:Y43" si="41">IF(U40="","",250)</f>
        <v/>
      </c>
      <c r="Z40" s="56" t="str">
        <f t="shared" ref="Z40:Z43" si="42">IF(U40="","",")")</f>
        <v/>
      </c>
      <c r="AA40" s="66" t="str">
        <f t="shared" ref="AA40:AA43" si="43">IF(AB40="","","(")</f>
        <v/>
      </c>
      <c r="AB40" s="57" t="str">
        <f t="shared" ref="AB40:AB43" si="44">IF(H40="","",H40)</f>
        <v/>
      </c>
      <c r="AC40" s="67" t="str">
        <f t="shared" ref="AC40:AC43" si="45">IF(AB40="","",",")</f>
        <v/>
      </c>
      <c r="AD40" s="59" t="str">
        <f t="shared" ref="AD40:AD43" si="46">IF(I40="","",I40)</f>
        <v/>
      </c>
      <c r="AE40" s="68" t="str">
        <f t="shared" ref="AE40:AE43" si="47">IF(AB40="","",",")</f>
        <v/>
      </c>
      <c r="AF40" s="61" t="str">
        <f t="shared" ref="AF40:AF43" si="48">IF(AB40="","",350)</f>
        <v/>
      </c>
      <c r="AG40" s="61" t="str">
        <f t="shared" ref="AG40:AG43" si="49">IF(AB40="","",")")</f>
        <v/>
      </c>
      <c r="AH40" s="69" t="str">
        <f t="shared" ref="AH40:AH43" si="50">IF(AI40="","","(")</f>
        <v/>
      </c>
      <c r="AI40" s="70" t="str">
        <f t="shared" ref="AI40:AI43" si="51">IF(J40="","",J40)</f>
        <v/>
      </c>
      <c r="AJ40" s="64" t="str">
        <f t="shared" ref="AJ40:AJ43" si="52">IF(AI40="","",",")</f>
        <v/>
      </c>
      <c r="AK40" s="64" t="str">
        <f t="shared" ref="AK40:AK43" si="53">IF(K40="","",K40)</f>
        <v/>
      </c>
      <c r="AL40" s="64" t="str">
        <f t="shared" ref="AL40:AL43" si="54">IF(AI40="","",",")</f>
        <v/>
      </c>
      <c r="AM40" s="64" t="str">
        <f t="shared" ref="AM40:AM43" si="55">IF(AI40="","",450)</f>
        <v/>
      </c>
      <c r="AN40" s="64" t="str">
        <f t="shared" ref="AN40:AN43" si="56">IF(AI40="","",")")</f>
        <v/>
      </c>
    </row>
    <row r="41" spans="1:40" ht="25.5" thickTop="1" thickBot="1" x14ac:dyDescent="0.4">
      <c r="C41" s="113" t="s">
        <v>1159</v>
      </c>
      <c r="D41" s="112" t="s">
        <v>1015</v>
      </c>
      <c r="E41" s="52"/>
      <c r="F41" s="53" t="s">
        <v>1013</v>
      </c>
      <c r="G41" s="53"/>
      <c r="H41" s="52" t="s">
        <v>1047</v>
      </c>
      <c r="I41" s="52"/>
      <c r="J41" s="54"/>
      <c r="K41" s="54"/>
      <c r="L41" s="55" t="str">
        <f t="shared" si="29"/>
        <v xml:space="preserve">            { line: "mientras que pasa su gloria., (Sol,,14)(La,,250)(Re,,350)", sC: ""},</v>
      </c>
      <c r="M41" s="56" t="str">
        <f t="shared" si="30"/>
        <v>(</v>
      </c>
      <c r="N41" s="57" t="str">
        <f t="shared" si="31"/>
        <v>Sol</v>
      </c>
      <c r="O41" s="58" t="str">
        <f t="shared" si="32"/>
        <v>,</v>
      </c>
      <c r="P41" s="59" t="str">
        <f t="shared" si="33"/>
        <v/>
      </c>
      <c r="Q41" s="60" t="str">
        <f t="shared" si="34"/>
        <v>,</v>
      </c>
      <c r="R41" s="61">
        <f t="shared" si="28"/>
        <v>14</v>
      </c>
      <c r="S41" s="56" t="str">
        <f t="shared" si="35"/>
        <v>)</v>
      </c>
      <c r="T41" s="62" t="str">
        <f t="shared" si="36"/>
        <v>(</v>
      </c>
      <c r="U41" s="63" t="str">
        <f t="shared" si="37"/>
        <v>La</v>
      </c>
      <c r="V41" s="64" t="str">
        <f t="shared" si="38"/>
        <v>,</v>
      </c>
      <c r="W41" s="65" t="str">
        <f t="shared" si="39"/>
        <v/>
      </c>
      <c r="X41" s="64" t="str">
        <f t="shared" si="40"/>
        <v>,</v>
      </c>
      <c r="Y41" s="64">
        <f t="shared" si="41"/>
        <v>250</v>
      </c>
      <c r="Z41" s="56" t="str">
        <f t="shared" si="42"/>
        <v>)</v>
      </c>
      <c r="AA41" s="66" t="str">
        <f t="shared" si="43"/>
        <v>(</v>
      </c>
      <c r="AB41" s="57" t="str">
        <f t="shared" si="44"/>
        <v>Re</v>
      </c>
      <c r="AC41" s="67" t="str">
        <f t="shared" si="45"/>
        <v>,</v>
      </c>
      <c r="AD41" s="59" t="str">
        <f t="shared" si="46"/>
        <v/>
      </c>
      <c r="AE41" s="68" t="str">
        <f t="shared" si="47"/>
        <v>,</v>
      </c>
      <c r="AF41" s="61">
        <f t="shared" si="48"/>
        <v>350</v>
      </c>
      <c r="AG41" s="61" t="str">
        <f t="shared" si="49"/>
        <v>)</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7.75" thickTop="1" thickBot="1" x14ac:dyDescent="0.4">
      <c r="A42" s="73"/>
      <c r="B42" s="73"/>
      <c r="C42" s="73"/>
      <c r="D42" s="74"/>
      <c r="E42" s="74"/>
      <c r="F42" s="74"/>
      <c r="G42" s="74"/>
      <c r="H42" s="74"/>
      <c r="I42" s="74"/>
      <c r="J42" s="74"/>
      <c r="K42" s="74"/>
      <c r="L42" s="75" t="s">
        <v>993</v>
      </c>
      <c r="M42" s="56"/>
      <c r="N42" s="57"/>
      <c r="O42" s="58"/>
      <c r="P42" s="59"/>
      <c r="Q42" s="60"/>
      <c r="R42" s="61" t="str">
        <f>IF(N42="Do",10,IF(N42="Re",22,IF(N42="Mi",20,IF(N42="Fa",20,IF(N42="Sol",14,IF(N42="La",20,IF(N42="Si",20,IF(N42="Do#",14,IF(N42="Fa#",15,IF(N42="Sol#",20,""))))))))))</f>
        <v/>
      </c>
      <c r="S42" s="56"/>
      <c r="T42" s="62"/>
      <c r="U42" s="63"/>
      <c r="V42" s="64"/>
      <c r="W42" s="65"/>
      <c r="X42" s="64"/>
      <c r="Y42" s="64"/>
      <c r="Z42" s="56"/>
      <c r="AA42" s="66"/>
      <c r="AB42" s="57"/>
      <c r="AC42" s="67"/>
      <c r="AD42" s="59"/>
      <c r="AE42" s="68"/>
      <c r="AF42" s="61"/>
      <c r="AG42" s="61"/>
      <c r="AH42" s="69"/>
      <c r="AI42" s="70"/>
      <c r="AJ42" s="64"/>
      <c r="AK42" s="64"/>
      <c r="AL42" s="64"/>
      <c r="AM42" s="64"/>
      <c r="AN42" s="64"/>
    </row>
    <row r="43" spans="1:40" ht="25.5" thickTop="1" thickBot="1" x14ac:dyDescent="0.4">
      <c r="B43" t="s">
        <v>997</v>
      </c>
      <c r="C43" s="113" t="s">
        <v>1160</v>
      </c>
      <c r="D43" s="112" t="s">
        <v>1047</v>
      </c>
      <c r="E43" s="52"/>
      <c r="F43" s="53" t="s">
        <v>1148</v>
      </c>
      <c r="G43" s="53"/>
      <c r="H43" s="52"/>
      <c r="I43" s="52"/>
      <c r="J43" s="54"/>
      <c r="K43" s="54"/>
      <c r="L43" s="55" t="str">
        <f t="shared" si="29"/>
        <v xml:space="preserve">            { line: "VENGA EL SEÑOR CON NOSOTROS,, (Re,,22)(Fa#,,250)", sC: "ta as"},</v>
      </c>
      <c r="M43" s="56" t="str">
        <f t="shared" si="30"/>
        <v>(</v>
      </c>
      <c r="N43" s="57" t="str">
        <f t="shared" si="31"/>
        <v>Re</v>
      </c>
      <c r="O43" s="58" t="str">
        <f t="shared" si="32"/>
        <v>,</v>
      </c>
      <c r="P43" s="59" t="str">
        <f t="shared" si="33"/>
        <v/>
      </c>
      <c r="Q43" s="60" t="str">
        <f t="shared" si="34"/>
        <v>,</v>
      </c>
      <c r="R43" s="61">
        <f t="shared" si="28"/>
        <v>22</v>
      </c>
      <c r="S43" s="56" t="str">
        <f t="shared" si="35"/>
        <v>)</v>
      </c>
      <c r="T43" s="62" t="str">
        <f t="shared" si="36"/>
        <v>(</v>
      </c>
      <c r="U43" s="63" t="str">
        <f t="shared" si="37"/>
        <v>Fa#</v>
      </c>
      <c r="V43" s="64" t="str">
        <f t="shared" si="38"/>
        <v>,</v>
      </c>
      <c r="W43" s="65" t="str">
        <f t="shared" si="39"/>
        <v/>
      </c>
      <c r="X43" s="64" t="str">
        <f t="shared" si="40"/>
        <v>,</v>
      </c>
      <c r="Y43" s="64">
        <f t="shared" si="41"/>
        <v>250</v>
      </c>
      <c r="Z43" s="56" t="str">
        <f t="shared" si="42"/>
        <v>)</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1:40" ht="25.5" thickTop="1" thickBot="1" x14ac:dyDescent="0.4">
      <c r="B44" t="s">
        <v>999</v>
      </c>
      <c r="C44" s="113" t="s">
        <v>1161</v>
      </c>
      <c r="D44" s="112" t="s">
        <v>1015</v>
      </c>
      <c r="E44" s="52"/>
      <c r="F44" s="53" t="s">
        <v>1047</v>
      </c>
      <c r="G44" s="53"/>
      <c r="H44" s="52"/>
      <c r="I44" s="52"/>
      <c r="J44" s="54"/>
      <c r="K44" s="54"/>
      <c r="L44" s="55" t="str">
        <f t="shared" si="29"/>
        <v xml:space="preserve">            { line: "SI HEMOS HALLADO GRACIA A SUS OJOS., (Sol,,14)(Re,,250)", sC: "as"},</v>
      </c>
      <c r="M44" s="56" t="str">
        <f>IF(N44="","","(")</f>
        <v>(</v>
      </c>
      <c r="N44" s="57" t="str">
        <f>IF(D44="","",D44)</f>
        <v>Sol</v>
      </c>
      <c r="O44" s="58" t="str">
        <f>IF(N44="","",",")</f>
        <v>,</v>
      </c>
      <c r="P44" s="59" t="str">
        <f>IF(E44="","",E44)</f>
        <v/>
      </c>
      <c r="Q44" s="60" t="str">
        <f>IF(N44="","",",")</f>
        <v>,</v>
      </c>
      <c r="R44" s="61">
        <f t="shared" si="28"/>
        <v>14</v>
      </c>
      <c r="S44" s="56" t="str">
        <f>IF(N44="","",")")</f>
        <v>)</v>
      </c>
      <c r="T44" s="62" t="str">
        <f>IF(U44="","","(")</f>
        <v>(</v>
      </c>
      <c r="U44" s="63" t="str">
        <f>IF(F44="","",F44)</f>
        <v>Re</v>
      </c>
      <c r="V44" s="64" t="str">
        <f>IF(U44="","",",")</f>
        <v>,</v>
      </c>
      <c r="W44" s="65" t="str">
        <f>IF(G44="","",G44)</f>
        <v/>
      </c>
      <c r="X44" s="64" t="str">
        <f>IF(U44="","",",")</f>
        <v>,</v>
      </c>
      <c r="Y44" s="64">
        <f>IF(U44="","",250)</f>
        <v>250</v>
      </c>
      <c r="Z44" s="56" t="str">
        <f>IF(U44="","",")")</f>
        <v>)</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5.5" thickTop="1" thickBot="1" x14ac:dyDescent="0.4">
      <c r="B45" t="s">
        <v>999</v>
      </c>
      <c r="C45" s="113" t="s">
        <v>1162</v>
      </c>
      <c r="D45" s="112" t="s">
        <v>1015</v>
      </c>
      <c r="E45" s="52"/>
      <c r="F45" s="53" t="s">
        <v>1047</v>
      </c>
      <c r="G45" s="53"/>
      <c r="H45" s="52"/>
      <c r="I45" s="52"/>
      <c r="J45" s="54"/>
      <c r="K45" s="54"/>
      <c r="L45" s="55" t="str">
        <f t="shared" si="29"/>
        <v xml:space="preserve">            { line: "ES CIERTO QUE SOMOS PECADORES,, (Sol,,14)(Re,,250)", sC: "as"},</v>
      </c>
      <c r="M45" s="56" t="str">
        <f>IF(N45="","","(")</f>
        <v>(</v>
      </c>
      <c r="N45" s="57" t="str">
        <f>IF(D45="","",D45)</f>
        <v>Sol</v>
      </c>
      <c r="O45" s="58" t="str">
        <f>IF(N45="","",",")</f>
        <v>,</v>
      </c>
      <c r="P45" s="59" t="str">
        <f>IF(E45="","",E45)</f>
        <v/>
      </c>
      <c r="Q45" s="60" t="str">
        <f>IF(N45="","",",")</f>
        <v>,</v>
      </c>
      <c r="R45" s="61">
        <f t="shared" si="28"/>
        <v>14</v>
      </c>
      <c r="S45" s="56" t="str">
        <f>IF(N45="","",")")</f>
        <v>)</v>
      </c>
      <c r="T45" s="62" t="str">
        <f>IF(U45="","","(")</f>
        <v>(</v>
      </c>
      <c r="U45" s="63" t="str">
        <f>IF(F45="","",F45)</f>
        <v>Re</v>
      </c>
      <c r="V45" s="64" t="str">
        <f>IF(U45="","",",")</f>
        <v>,</v>
      </c>
      <c r="W45" s="65" t="str">
        <f>IF(G45="","",G45)</f>
        <v/>
      </c>
      <c r="X45" s="64" t="str">
        <f>IF(U45="","",",")</f>
        <v>,</v>
      </c>
      <c r="Y45" s="64">
        <f>IF(U45="","",250)</f>
        <v>250</v>
      </c>
      <c r="Z45" s="56" t="str">
        <f>IF(U45="","",")")</f>
        <v>)</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5.5" thickTop="1" thickBot="1" x14ac:dyDescent="0.4">
      <c r="B46" t="s">
        <v>999</v>
      </c>
      <c r="C46" s="113" t="s">
        <v>1163</v>
      </c>
      <c r="D46" s="112" t="s">
        <v>1013</v>
      </c>
      <c r="E46" s="52"/>
      <c r="F46" s="53"/>
      <c r="G46" s="53"/>
      <c r="H46" s="52"/>
      <c r="I46" s="52"/>
      <c r="J46" s="54"/>
      <c r="K46" s="54"/>
      <c r="L46" s="55" t="str">
        <f t="shared" si="29"/>
        <v xml:space="preserve">            { line: "MAS RUEGA TÚ POR NOSOTROS,, (La,,20)", sC: "as"},</v>
      </c>
      <c r="M46" s="56" t="str">
        <f>IF(N46="","","(")</f>
        <v>(</v>
      </c>
      <c r="N46" s="57" t="str">
        <f>IF(D46="","",D46)</f>
        <v>La</v>
      </c>
      <c r="O46" s="58" t="str">
        <f>IF(N46="","",",")</f>
        <v>,</v>
      </c>
      <c r="P46" s="59" t="str">
        <f>IF(E46="","",E46)</f>
        <v/>
      </c>
      <c r="Q46" s="60" t="str">
        <f>IF(N46="","",",")</f>
        <v>,</v>
      </c>
      <c r="R46" s="61">
        <f t="shared" si="28"/>
        <v>20</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B47" t="s">
        <v>999</v>
      </c>
      <c r="C47" s="113" t="s">
        <v>1164</v>
      </c>
      <c r="D47" s="112" t="s">
        <v>1015</v>
      </c>
      <c r="E47" s="52"/>
      <c r="F47" s="53" t="s">
        <v>1013</v>
      </c>
      <c r="G47" s="53"/>
      <c r="H47" s="52" t="s">
        <v>1047</v>
      </c>
      <c r="I47" s="52"/>
      <c r="J47" s="54"/>
      <c r="K47" s="54"/>
      <c r="L47" s="55" t="str">
        <f t="shared" si="29"/>
        <v xml:space="preserve">            { line: "Y SEREMOS SU PUEBLO Y SU HEREDAD., (Sol,,14)(La,,250)(Re,,350)", sC: "as"},</v>
      </c>
      <c r="M47" s="56" t="str">
        <f>IF(N47="","","(")</f>
        <v>(</v>
      </c>
      <c r="N47" s="57" t="str">
        <f>IF(D47="","",D47)</f>
        <v>Sol</v>
      </c>
      <c r="O47" s="58" t="str">
        <f>IF(N47="","",",")</f>
        <v>,</v>
      </c>
      <c r="P47" s="59" t="str">
        <f>IF(E47="","",E47)</f>
        <v/>
      </c>
      <c r="Q47" s="60" t="str">
        <f>IF(N47="","",",")</f>
        <v>,</v>
      </c>
      <c r="R47" s="61">
        <f t="shared" si="28"/>
        <v>14</v>
      </c>
      <c r="S47" s="56" t="str">
        <f>IF(N47="","",")")</f>
        <v>)</v>
      </c>
      <c r="T47" s="62" t="str">
        <f>IF(U47="","","(")</f>
        <v>(</v>
      </c>
      <c r="U47" s="63" t="str">
        <f>IF(F47="","",F47)</f>
        <v>La</v>
      </c>
      <c r="V47" s="64" t="str">
        <f>IF(U47="","",",")</f>
        <v>,</v>
      </c>
      <c r="W47" s="65" t="str">
        <f>IF(G47="","",G47)</f>
        <v/>
      </c>
      <c r="X47" s="64" t="str">
        <f>IF(U47="","",",")</f>
        <v>,</v>
      </c>
      <c r="Y47" s="64">
        <f>IF(U47="","",250)</f>
        <v>250</v>
      </c>
      <c r="Z47" s="56" t="str">
        <f>IF(U47="","",")")</f>
        <v>)</v>
      </c>
      <c r="AA47" s="66" t="str">
        <f>IF(AB47="","","(")</f>
        <v>(</v>
      </c>
      <c r="AB47" s="57" t="str">
        <f>IF(H47="","",H47)</f>
        <v>Re</v>
      </c>
      <c r="AC47" s="67" t="str">
        <f>IF(AB47="","",",")</f>
        <v>,</v>
      </c>
      <c r="AD47" s="59" t="str">
        <f>IF(I47="","",I47)</f>
        <v/>
      </c>
      <c r="AE47" s="68" t="str">
        <f>IF(AB47="","",",")</f>
        <v>,</v>
      </c>
      <c r="AF47" s="61">
        <f>IF(AB47="","",350)</f>
        <v>350</v>
      </c>
      <c r="AG47" s="61" t="str">
        <f>IF(AB47="","",")")</f>
        <v>)</v>
      </c>
      <c r="AH47" s="69" t="str">
        <f>IF(AI47="","","(")</f>
        <v/>
      </c>
      <c r="AI47" s="70" t="str">
        <f>IF(J47="","",J47)</f>
        <v/>
      </c>
      <c r="AJ47" s="64" t="str">
        <f>IF(AI47="","",",")</f>
        <v/>
      </c>
      <c r="AK47" s="64" t="str">
        <f>IF(K47="","",K47)</f>
        <v/>
      </c>
      <c r="AL47" s="64" t="str">
        <f>IF(AI47="","",",")</f>
        <v/>
      </c>
      <c r="AM47" s="64" t="str">
        <f>IF(AI47="","",450)</f>
        <v/>
      </c>
      <c r="AN47" s="64" t="str">
        <f>IF(AI47="","",")")</f>
        <v/>
      </c>
    </row>
    <row r="48" spans="1:40" ht="36.75" thickTop="1" thickBot="1" x14ac:dyDescent="0.4">
      <c r="A48" s="76"/>
      <c r="B48" s="76"/>
      <c r="C48" s="76" t="s">
        <v>1050</v>
      </c>
      <c r="D48" s="77"/>
      <c r="E48" s="77"/>
      <c r="F48" s="77"/>
      <c r="G48" s="77"/>
      <c r="H48" s="77"/>
      <c r="I48" s="77"/>
      <c r="J48" s="77"/>
      <c r="K48" s="77"/>
      <c r="L48" s="50" t="s">
        <v>994</v>
      </c>
      <c r="M48" s="104"/>
      <c r="N48" s="57"/>
      <c r="O48" s="105"/>
      <c r="P48" s="59"/>
      <c r="Q48" s="106"/>
      <c r="R48" s="61" t="str">
        <f t="shared" si="28"/>
        <v/>
      </c>
      <c r="S48" s="104"/>
      <c r="T48" s="107"/>
      <c r="U48" s="108"/>
      <c r="V48" s="109"/>
      <c r="W48" s="110"/>
      <c r="X48" s="109"/>
      <c r="Y48" s="109"/>
      <c r="Z48" s="104"/>
      <c r="AA48" s="66"/>
      <c r="AB48" s="57"/>
      <c r="AC48" s="67"/>
      <c r="AD48" s="59"/>
      <c r="AE48" s="68"/>
      <c r="AF48" s="61"/>
      <c r="AG48" s="61"/>
      <c r="AH48" s="66"/>
      <c r="AI48" s="111"/>
      <c r="AJ48" s="109"/>
      <c r="AK48" s="109"/>
      <c r="AL48" s="109"/>
      <c r="AM48" s="109"/>
      <c r="AN48" s="109"/>
    </row>
    <row r="49" spans="1:40" ht="25.5" thickTop="1" thickBot="1" x14ac:dyDescent="0.4">
      <c r="B49" t="s">
        <v>1014</v>
      </c>
      <c r="C49" s="113" t="s">
        <v>1147</v>
      </c>
      <c r="D49" s="112" t="s">
        <v>1047</v>
      </c>
      <c r="E49" s="52"/>
      <c r="F49" s="53" t="s">
        <v>1148</v>
      </c>
      <c r="G49" s="53" t="s">
        <v>1012</v>
      </c>
      <c r="H49" s="52"/>
      <c r="I49" s="52"/>
      <c r="J49" s="54"/>
      <c r="K49" s="54"/>
      <c r="L49" s="55" t="str">
        <f t="shared" ref="L49:L58" si="57">IF(C49="","",_xlfn.CONCAT("            { line: ","""",C49,", ",M49:AN49,""", sC: ","""",B49,"""},"))</f>
        <v xml:space="preserve">            { line: "María, pequeña María,, (Re,,22)(Fa#,m,250)", sC: "tc"},</v>
      </c>
      <c r="M49" s="56" t="str">
        <f t="shared" ref="M49:M58" si="58">IF(N49="","","(")</f>
        <v>(</v>
      </c>
      <c r="N49" s="57" t="str">
        <f t="shared" si="2"/>
        <v>Re</v>
      </c>
      <c r="O49" s="58" t="str">
        <f t="shared" ref="O49:O58" si="59">IF(N49="","",",")</f>
        <v>,</v>
      </c>
      <c r="P49" s="59" t="str">
        <f t="shared" si="4"/>
        <v/>
      </c>
      <c r="Q49" s="60" t="str">
        <f t="shared" ref="Q49:Q58" si="60">IF(N49="","",",")</f>
        <v>,</v>
      </c>
      <c r="R49" s="61">
        <f t="shared" si="28"/>
        <v>22</v>
      </c>
      <c r="S49" s="56" t="str">
        <f t="shared" ref="S49:S58" si="61">IF(N49="","",")")</f>
        <v>)</v>
      </c>
      <c r="T49" s="62" t="str">
        <f t="shared" ref="T49:T58" si="62">IF(U49="","","(")</f>
        <v>(</v>
      </c>
      <c r="U49" s="63" t="str">
        <f t="shared" si="8"/>
        <v>Fa#</v>
      </c>
      <c r="V49" s="64" t="str">
        <f t="shared" ref="V49:V58" si="63">IF(U49="","",",")</f>
        <v>,</v>
      </c>
      <c r="W49" s="65" t="str">
        <f t="shared" si="10"/>
        <v>m</v>
      </c>
      <c r="X49" s="64" t="str">
        <f t="shared" ref="X49:X58" si="64">IF(U49="","",",")</f>
        <v>,</v>
      </c>
      <c r="Y49" s="64">
        <f t="shared" ref="Y49:Y58" si="65">IF(U49="","",250)</f>
        <v>250</v>
      </c>
      <c r="Z49" s="56" t="str">
        <f t="shared" ref="Z49:Z58" si="66">IF(U49="","",")")</f>
        <v>)</v>
      </c>
      <c r="AA49" s="66" t="str">
        <f t="shared" ref="AA49:AA58" si="67">IF(AB49="","","(")</f>
        <v/>
      </c>
      <c r="AB49" s="57" t="str">
        <f t="shared" si="15"/>
        <v/>
      </c>
      <c r="AC49" s="67" t="str">
        <f t="shared" ref="AC49:AC58" si="68">IF(AB49="","",",")</f>
        <v/>
      </c>
      <c r="AD49" s="59" t="str">
        <f t="shared" ref="AD49:AD58" si="69">IF(I49="","",I49)</f>
        <v/>
      </c>
      <c r="AE49" s="68" t="str">
        <f t="shared" ref="AE49:AE58" si="70">IF(AB49="","",",")</f>
        <v/>
      </c>
      <c r="AF49" s="61" t="str">
        <f t="shared" ref="AF49:AF58" si="71">IF(AB49="","",350)</f>
        <v/>
      </c>
      <c r="AG49" s="61" t="str">
        <f t="shared" ref="AG49:AG58" si="72">IF(AB49="","",")")</f>
        <v/>
      </c>
      <c r="AH49" s="69" t="str">
        <f t="shared" ref="AH49:AH58" si="73">IF(AI49="","","(")</f>
        <v/>
      </c>
      <c r="AI49" s="70" t="str">
        <f t="shared" si="22"/>
        <v/>
      </c>
      <c r="AJ49" s="64" t="str">
        <f t="shared" ref="AJ49:AJ58" si="74">IF(AI49="","",",")</f>
        <v/>
      </c>
      <c r="AK49" s="64" t="str">
        <f t="shared" ref="AK49:AK58" si="75">IF(K49="","",K49)</f>
        <v/>
      </c>
      <c r="AL49" s="64" t="str">
        <f t="shared" ref="AL49:AL58" si="76">IF(AI49="","",",")</f>
        <v/>
      </c>
      <c r="AM49" s="64" t="str">
        <f t="shared" ref="AM49:AM58" si="77">IF(AI49="","",450)</f>
        <v/>
      </c>
      <c r="AN49" s="64" t="str">
        <f t="shared" ref="AN49:AN58" si="78">IF(AI49="","",")")</f>
        <v/>
      </c>
    </row>
    <row r="50" spans="1:40" ht="25.5" thickTop="1" thickBot="1" x14ac:dyDescent="0.4">
      <c r="C50" s="113" t="s">
        <v>1165</v>
      </c>
      <c r="D50" s="112" t="s">
        <v>1015</v>
      </c>
      <c r="E50" s="52"/>
      <c r="F50" s="53" t="s">
        <v>1011</v>
      </c>
      <c r="G50" s="53" t="s">
        <v>1173</v>
      </c>
      <c r="H50" s="52"/>
      <c r="I50" s="52"/>
      <c r="J50" s="54"/>
      <c r="K50" s="54"/>
      <c r="L50" s="55" t="str">
        <f t="shared" si="57"/>
        <v xml:space="preserve">            { line: "hija de Jerusalén,, (Sol,,14)(Mi,m6,250)", sC: ""},</v>
      </c>
      <c r="M50" s="56" t="str">
        <f t="shared" si="58"/>
        <v>(</v>
      </c>
      <c r="N50" s="57" t="str">
        <f t="shared" si="2"/>
        <v>Sol</v>
      </c>
      <c r="O50" s="58" t="str">
        <f t="shared" si="59"/>
        <v>,</v>
      </c>
      <c r="P50" s="59" t="str">
        <f t="shared" si="4"/>
        <v/>
      </c>
      <c r="Q50" s="60" t="str">
        <f t="shared" si="60"/>
        <v>,</v>
      </c>
      <c r="R50" s="61">
        <f t="shared" si="28"/>
        <v>14</v>
      </c>
      <c r="S50" s="56" t="str">
        <f t="shared" si="61"/>
        <v>)</v>
      </c>
      <c r="T50" s="62" t="str">
        <f t="shared" si="62"/>
        <v>(</v>
      </c>
      <c r="U50" s="63" t="str">
        <f t="shared" si="8"/>
        <v>Mi</v>
      </c>
      <c r="V50" s="64" t="str">
        <f t="shared" si="63"/>
        <v>,</v>
      </c>
      <c r="W50" s="65" t="str">
        <f t="shared" si="10"/>
        <v>m6</v>
      </c>
      <c r="X50" s="64" t="str">
        <f t="shared" si="64"/>
        <v>,</v>
      </c>
      <c r="Y50" s="64">
        <f t="shared" si="65"/>
        <v>250</v>
      </c>
      <c r="Z50" s="56" t="str">
        <f t="shared" si="66"/>
        <v>)</v>
      </c>
      <c r="AA50" s="66" t="str">
        <f t="shared" si="67"/>
        <v/>
      </c>
      <c r="AB50" s="57" t="str">
        <f t="shared" si="15"/>
        <v/>
      </c>
      <c r="AC50" s="67" t="str">
        <f t="shared" si="68"/>
        <v/>
      </c>
      <c r="AD50" s="59" t="str">
        <f t="shared" si="69"/>
        <v/>
      </c>
      <c r="AE50" s="68" t="str">
        <f t="shared" si="70"/>
        <v/>
      </c>
      <c r="AF50" s="61" t="str">
        <f t="shared" si="71"/>
        <v/>
      </c>
      <c r="AG50" s="61" t="str">
        <f t="shared" si="72"/>
        <v/>
      </c>
      <c r="AH50" s="69" t="str">
        <f t="shared" si="73"/>
        <v/>
      </c>
      <c r="AI50" s="70" t="str">
        <f t="shared" si="22"/>
        <v/>
      </c>
      <c r="AJ50" s="64" t="str">
        <f t="shared" si="74"/>
        <v/>
      </c>
      <c r="AK50" s="64" t="str">
        <f t="shared" si="75"/>
        <v/>
      </c>
      <c r="AL50" s="64" t="str">
        <f t="shared" si="76"/>
        <v/>
      </c>
      <c r="AM50" s="64" t="str">
        <f t="shared" si="77"/>
        <v/>
      </c>
      <c r="AN50" s="64" t="str">
        <f t="shared" si="78"/>
        <v/>
      </c>
    </row>
    <row r="51" spans="1:40" ht="25.5" thickTop="1" thickBot="1" x14ac:dyDescent="0.4">
      <c r="C51" s="113" t="s">
        <v>1166</v>
      </c>
      <c r="D51" s="112" t="s">
        <v>1047</v>
      </c>
      <c r="E51" s="52"/>
      <c r="F51" s="53" t="s">
        <v>1148</v>
      </c>
      <c r="G51" s="53" t="s">
        <v>1012</v>
      </c>
      <c r="H51" s="52"/>
      <c r="I51" s="52"/>
      <c r="J51" s="54"/>
      <c r="K51" s="54"/>
      <c r="L51" s="55" t="str">
        <f t="shared" si="57"/>
        <v xml:space="preserve">            { line: "Madre de todos los pueblos,, (Re,,22)(Fa#,m,250)", sC: ""},</v>
      </c>
      <c r="M51" s="56" t="str">
        <f t="shared" si="58"/>
        <v>(</v>
      </c>
      <c r="N51" s="57" t="str">
        <f t="shared" si="2"/>
        <v>Re</v>
      </c>
      <c r="O51" s="58" t="str">
        <f t="shared" si="59"/>
        <v>,</v>
      </c>
      <c r="P51" s="59" t="str">
        <f t="shared" si="4"/>
        <v/>
      </c>
      <c r="Q51" s="60" t="str">
        <f t="shared" si="60"/>
        <v>,</v>
      </c>
      <c r="R51" s="61">
        <f t="shared" si="28"/>
        <v>22</v>
      </c>
      <c r="S51" s="56" t="str">
        <f t="shared" si="61"/>
        <v>)</v>
      </c>
      <c r="T51" s="62" t="str">
        <f t="shared" si="62"/>
        <v>(</v>
      </c>
      <c r="U51" s="63" t="str">
        <f t="shared" si="8"/>
        <v>Fa#</v>
      </c>
      <c r="V51" s="64" t="str">
        <f t="shared" si="63"/>
        <v>,</v>
      </c>
      <c r="W51" s="65" t="str">
        <f t="shared" si="10"/>
        <v>m</v>
      </c>
      <c r="X51" s="64" t="str">
        <f t="shared" si="64"/>
        <v>,</v>
      </c>
      <c r="Y51" s="64">
        <f t="shared" si="65"/>
        <v>250</v>
      </c>
      <c r="Z51" s="56" t="str">
        <f t="shared" si="66"/>
        <v>)</v>
      </c>
      <c r="AA51" s="66" t="str">
        <f t="shared" si="67"/>
        <v/>
      </c>
      <c r="AB51" s="57" t="str">
        <f t="shared" si="15"/>
        <v/>
      </c>
      <c r="AC51" s="67" t="str">
        <f t="shared" si="68"/>
        <v/>
      </c>
      <c r="AD51" s="59" t="str">
        <f t="shared" si="69"/>
        <v/>
      </c>
      <c r="AE51" s="68" t="str">
        <f t="shared" si="70"/>
        <v/>
      </c>
      <c r="AF51" s="61" t="str">
        <f t="shared" si="71"/>
        <v/>
      </c>
      <c r="AG51" s="61" t="str">
        <f t="shared" si="72"/>
        <v/>
      </c>
      <c r="AH51" s="69" t="str">
        <f t="shared" si="73"/>
        <v/>
      </c>
      <c r="AI51" s="70" t="str">
        <f t="shared" si="22"/>
        <v/>
      </c>
      <c r="AJ51" s="64" t="str">
        <f t="shared" si="74"/>
        <v/>
      </c>
      <c r="AK51" s="64" t="str">
        <f t="shared" si="75"/>
        <v/>
      </c>
      <c r="AL51" s="64" t="str">
        <f t="shared" si="76"/>
        <v/>
      </c>
      <c r="AM51" s="64" t="str">
        <f t="shared" si="77"/>
        <v/>
      </c>
      <c r="AN51" s="64" t="str">
        <f t="shared" si="78"/>
        <v/>
      </c>
    </row>
    <row r="52" spans="1:40" ht="25.5" thickTop="1" thickBot="1" x14ac:dyDescent="0.4">
      <c r="C52" s="113" t="s">
        <v>1167</v>
      </c>
      <c r="D52" s="112" t="s">
        <v>1015</v>
      </c>
      <c r="E52" s="52"/>
      <c r="F52" s="53" t="s">
        <v>1013</v>
      </c>
      <c r="G52" s="53"/>
      <c r="H52" s="52" t="s">
        <v>1013</v>
      </c>
      <c r="I52" s="52">
        <v>7</v>
      </c>
      <c r="J52" s="54"/>
      <c r="K52" s="54"/>
      <c r="L52" s="55" t="str">
        <f t="shared" si="57"/>
        <v xml:space="preserve">            { line: "Virgen de Nazaret., (Sol,,14)(La,,250)(La,7,350)", sC: ""},</v>
      </c>
      <c r="M52" s="56" t="str">
        <f t="shared" si="58"/>
        <v>(</v>
      </c>
      <c r="N52" s="57" t="str">
        <f t="shared" si="2"/>
        <v>Sol</v>
      </c>
      <c r="O52" s="58" t="str">
        <f t="shared" si="59"/>
        <v>,</v>
      </c>
      <c r="P52" s="59" t="str">
        <f t="shared" si="4"/>
        <v/>
      </c>
      <c r="Q52" s="60" t="str">
        <f t="shared" si="60"/>
        <v>,</v>
      </c>
      <c r="R52" s="61">
        <f t="shared" si="28"/>
        <v>14</v>
      </c>
      <c r="S52" s="56" t="str">
        <f t="shared" si="61"/>
        <v>)</v>
      </c>
      <c r="T52" s="62" t="str">
        <f t="shared" si="62"/>
        <v>(</v>
      </c>
      <c r="U52" s="63" t="str">
        <f t="shared" si="8"/>
        <v>La</v>
      </c>
      <c r="V52" s="64" t="str">
        <f t="shared" si="63"/>
        <v>,</v>
      </c>
      <c r="W52" s="65" t="str">
        <f t="shared" si="10"/>
        <v/>
      </c>
      <c r="X52" s="64" t="str">
        <f t="shared" si="64"/>
        <v>,</v>
      </c>
      <c r="Y52" s="64">
        <f t="shared" si="65"/>
        <v>250</v>
      </c>
      <c r="Z52" s="56" t="str">
        <f t="shared" si="66"/>
        <v>)</v>
      </c>
      <c r="AA52" s="66" t="str">
        <f t="shared" si="67"/>
        <v>(</v>
      </c>
      <c r="AB52" s="57" t="str">
        <f t="shared" si="15"/>
        <v>La</v>
      </c>
      <c r="AC52" s="67" t="str">
        <f t="shared" si="68"/>
        <v>,</v>
      </c>
      <c r="AD52" s="59">
        <f t="shared" si="69"/>
        <v>7</v>
      </c>
      <c r="AE52" s="68" t="str">
        <f t="shared" si="70"/>
        <v>,</v>
      </c>
      <c r="AF52" s="61">
        <f t="shared" si="71"/>
        <v>350</v>
      </c>
      <c r="AG52" s="61" t="str">
        <f t="shared" si="72"/>
        <v>)</v>
      </c>
      <c r="AH52" s="69" t="str">
        <f t="shared" si="73"/>
        <v/>
      </c>
      <c r="AI52" s="70" t="str">
        <f t="shared" si="22"/>
        <v/>
      </c>
      <c r="AJ52" s="64" t="str">
        <f t="shared" si="74"/>
        <v/>
      </c>
      <c r="AK52" s="64" t="str">
        <f t="shared" si="75"/>
        <v/>
      </c>
      <c r="AL52" s="64" t="str">
        <f t="shared" si="76"/>
        <v/>
      </c>
      <c r="AM52" s="64" t="str">
        <f t="shared" si="77"/>
        <v/>
      </c>
      <c r="AN52" s="64" t="str">
        <f t="shared" si="78"/>
        <v/>
      </c>
    </row>
    <row r="53" spans="1:40" ht="27.75" thickTop="1" thickBot="1" x14ac:dyDescent="0.4">
      <c r="A53" s="73"/>
      <c r="B53" s="73"/>
      <c r="C53" s="73"/>
      <c r="D53" s="74"/>
      <c r="E53" s="74"/>
      <c r="F53" s="74"/>
      <c r="G53" s="74"/>
      <c r="H53" s="74"/>
      <c r="I53" s="74"/>
      <c r="J53" s="74"/>
      <c r="K53" s="74"/>
      <c r="L53" s="75" t="s">
        <v>993</v>
      </c>
      <c r="M53" s="56"/>
      <c r="N53" s="57"/>
      <c r="O53" s="58"/>
      <c r="P53" s="59"/>
      <c r="Q53" s="60"/>
      <c r="R53" s="61" t="str">
        <f>IF(N53="Do",10,IF(N53="Re",22,IF(N53="Mi",20,IF(N53="Fa",20,IF(N53="Sol",14,IF(N53="La",20,IF(N53="Si",20,IF(N53="Do#",14,IF(N53="Fa#",15,IF(N53="Sol#",20,""))))))))))</f>
        <v/>
      </c>
      <c r="S53" s="56"/>
      <c r="T53" s="62"/>
      <c r="U53" s="63"/>
      <c r="V53" s="64"/>
      <c r="W53" s="65"/>
      <c r="X53" s="64"/>
      <c r="Y53" s="64"/>
      <c r="Z53" s="56"/>
      <c r="AA53" s="66"/>
      <c r="AB53" s="57"/>
      <c r="AC53" s="67"/>
      <c r="AD53" s="59"/>
      <c r="AE53" s="68"/>
      <c r="AF53" s="61"/>
      <c r="AG53" s="61"/>
      <c r="AH53" s="69"/>
      <c r="AI53" s="70"/>
      <c r="AJ53" s="64"/>
      <c r="AK53" s="64"/>
      <c r="AL53" s="64"/>
      <c r="AM53" s="64"/>
      <c r="AN53" s="64"/>
    </row>
    <row r="54" spans="1:40" ht="25.5" thickTop="1" thickBot="1" x14ac:dyDescent="0.4">
      <c r="C54" s="113" t="s">
        <v>1168</v>
      </c>
      <c r="D54" s="112" t="s">
        <v>1047</v>
      </c>
      <c r="E54" s="52"/>
      <c r="F54" s="53" t="s">
        <v>1148</v>
      </c>
      <c r="G54" s="53"/>
      <c r="H54" s="52"/>
      <c r="I54" s="52"/>
      <c r="J54" s="54"/>
      <c r="K54" s="54"/>
      <c r="L54" s="78" t="str">
        <f t="shared" si="57"/>
        <v xml:space="preserve">            { line: "Tú eres la nube del desierto, (Re,,22)(Fa#,,250)", sC: ""},</v>
      </c>
      <c r="M54" s="56" t="str">
        <f t="shared" si="58"/>
        <v>(</v>
      </c>
      <c r="N54" s="57" t="str">
        <f t="shared" si="2"/>
        <v>Re</v>
      </c>
      <c r="O54" s="58" t="str">
        <f t="shared" si="59"/>
        <v>,</v>
      </c>
      <c r="P54" s="59" t="str">
        <f t="shared" si="4"/>
        <v/>
      </c>
      <c r="Q54" s="60" t="str">
        <f t="shared" si="60"/>
        <v>,</v>
      </c>
      <c r="R54" s="61">
        <f t="shared" si="28"/>
        <v>22</v>
      </c>
      <c r="S54" s="56" t="str">
        <f t="shared" si="61"/>
        <v>)</v>
      </c>
      <c r="T54" s="62" t="str">
        <f t="shared" si="62"/>
        <v>(</v>
      </c>
      <c r="U54" s="63" t="str">
        <f t="shared" si="8"/>
        <v>Fa#</v>
      </c>
      <c r="V54" s="64" t="str">
        <f t="shared" si="63"/>
        <v>,</v>
      </c>
      <c r="W54" s="65" t="str">
        <f t="shared" si="10"/>
        <v/>
      </c>
      <c r="X54" s="64" t="str">
        <f t="shared" si="64"/>
        <v>,</v>
      </c>
      <c r="Y54" s="64">
        <f t="shared" si="65"/>
        <v>250</v>
      </c>
      <c r="Z54" s="56" t="str">
        <f t="shared" si="66"/>
        <v>)</v>
      </c>
      <c r="AA54" s="66" t="str">
        <f t="shared" si="67"/>
        <v/>
      </c>
      <c r="AB54" s="57" t="str">
        <f t="shared" si="15"/>
        <v/>
      </c>
      <c r="AC54" s="67" t="str">
        <f t="shared" si="68"/>
        <v/>
      </c>
      <c r="AD54" s="59" t="str">
        <f t="shared" si="69"/>
        <v/>
      </c>
      <c r="AE54" s="68" t="str">
        <f t="shared" si="70"/>
        <v/>
      </c>
      <c r="AF54" s="61" t="str">
        <f t="shared" si="71"/>
        <v/>
      </c>
      <c r="AG54" s="61" t="str">
        <f t="shared" si="72"/>
        <v/>
      </c>
      <c r="AH54" s="69" t="str">
        <f t="shared" si="73"/>
        <v/>
      </c>
      <c r="AI54" s="70" t="str">
        <f t="shared" si="22"/>
        <v/>
      </c>
      <c r="AJ54" s="64" t="str">
        <f t="shared" si="74"/>
        <v/>
      </c>
      <c r="AK54" s="64" t="str">
        <f t="shared" si="75"/>
        <v/>
      </c>
      <c r="AL54" s="64" t="str">
        <f t="shared" si="76"/>
        <v/>
      </c>
      <c r="AM54" s="64" t="str">
        <f t="shared" si="77"/>
        <v/>
      </c>
      <c r="AN54" s="64" t="str">
        <f t="shared" si="78"/>
        <v/>
      </c>
    </row>
    <row r="55" spans="1:40" ht="25.5" thickTop="1" thickBot="1" x14ac:dyDescent="0.4">
      <c r="C55" s="113" t="s">
        <v>1169</v>
      </c>
      <c r="D55" s="112" t="s">
        <v>1015</v>
      </c>
      <c r="E55" s="52"/>
      <c r="F55" s="53" t="s">
        <v>1047</v>
      </c>
      <c r="G55" s="53"/>
      <c r="H55" s="52"/>
      <c r="I55" s="52"/>
      <c r="J55" s="54"/>
      <c r="K55" s="54"/>
      <c r="L55" s="78" t="str">
        <f t="shared" si="57"/>
        <v xml:space="preserve">            { line: "que protege la marcha de Israel,, (Sol,,14)(Re,,250)", sC: ""},</v>
      </c>
      <c r="M55" s="56" t="str">
        <f t="shared" si="58"/>
        <v>(</v>
      </c>
      <c r="N55" s="57" t="str">
        <f t="shared" si="2"/>
        <v>Sol</v>
      </c>
      <c r="O55" s="58" t="str">
        <f t="shared" si="59"/>
        <v>,</v>
      </c>
      <c r="P55" s="59" t="str">
        <f t="shared" si="4"/>
        <v/>
      </c>
      <c r="Q55" s="60" t="str">
        <f t="shared" si="60"/>
        <v>,</v>
      </c>
      <c r="R55" s="61">
        <f t="shared" si="28"/>
        <v>14</v>
      </c>
      <c r="S55" s="56" t="str">
        <f t="shared" si="61"/>
        <v>)</v>
      </c>
      <c r="T55" s="62" t="str">
        <f t="shared" si="62"/>
        <v>(</v>
      </c>
      <c r="U55" s="63" t="str">
        <f t="shared" si="8"/>
        <v>Re</v>
      </c>
      <c r="V55" s="64" t="str">
        <f t="shared" si="63"/>
        <v>,</v>
      </c>
      <c r="W55" s="65" t="str">
        <f t="shared" si="10"/>
        <v/>
      </c>
      <c r="X55" s="64" t="str">
        <f t="shared" si="64"/>
        <v>,</v>
      </c>
      <c r="Y55" s="64">
        <f t="shared" si="65"/>
        <v>250</v>
      </c>
      <c r="Z55" s="56" t="str">
        <f t="shared" si="66"/>
        <v>)</v>
      </c>
      <c r="AA55" s="66" t="str">
        <f t="shared" si="67"/>
        <v/>
      </c>
      <c r="AB55" s="57" t="str">
        <f t="shared" si="15"/>
        <v/>
      </c>
      <c r="AC55" s="67" t="str">
        <f t="shared" si="68"/>
        <v/>
      </c>
      <c r="AD55" s="59" t="str">
        <f t="shared" si="69"/>
        <v/>
      </c>
      <c r="AE55" s="68" t="str">
        <f t="shared" si="70"/>
        <v/>
      </c>
      <c r="AF55" s="61" t="str">
        <f t="shared" si="71"/>
        <v/>
      </c>
      <c r="AG55" s="61" t="str">
        <f t="shared" si="72"/>
        <v/>
      </c>
      <c r="AH55" s="69" t="str">
        <f t="shared" si="73"/>
        <v/>
      </c>
      <c r="AI55" s="70" t="str">
        <f t="shared" si="22"/>
        <v/>
      </c>
      <c r="AJ55" s="64" t="str">
        <f t="shared" si="74"/>
        <v/>
      </c>
      <c r="AK55" s="64" t="str">
        <f t="shared" si="75"/>
        <v/>
      </c>
      <c r="AL55" s="64" t="str">
        <f t="shared" si="76"/>
        <v/>
      </c>
      <c r="AM55" s="64" t="str">
        <f t="shared" si="77"/>
        <v/>
      </c>
      <c r="AN55" s="64" t="str">
        <f t="shared" si="78"/>
        <v/>
      </c>
    </row>
    <row r="56" spans="1:40" ht="25.5" thickTop="1" thickBot="1" x14ac:dyDescent="0.4">
      <c r="C56" s="113" t="s">
        <v>1170</v>
      </c>
      <c r="D56" s="112" t="s">
        <v>1015</v>
      </c>
      <c r="E56" s="52"/>
      <c r="F56" s="53" t="s">
        <v>1047</v>
      </c>
      <c r="G56" s="53"/>
      <c r="H56" s="52"/>
      <c r="I56" s="52"/>
      <c r="J56" s="54"/>
      <c r="K56" s="54"/>
      <c r="L56" s="78" t="str">
        <f t="shared" si="57"/>
        <v xml:space="preserve">            { line: "tú eres la tienda de la reunión,, (Sol,,14)(Re,,250)", sC: ""},</v>
      </c>
      <c r="M56" s="56" t="str">
        <f t="shared" si="58"/>
        <v>(</v>
      </c>
      <c r="N56" s="57" t="str">
        <f t="shared" si="2"/>
        <v>Sol</v>
      </c>
      <c r="O56" s="58" t="str">
        <f t="shared" si="59"/>
        <v>,</v>
      </c>
      <c r="P56" s="59" t="str">
        <f t="shared" si="4"/>
        <v/>
      </c>
      <c r="Q56" s="60" t="str">
        <f t="shared" si="60"/>
        <v>,</v>
      </c>
      <c r="R56" s="61">
        <f t="shared" si="28"/>
        <v>14</v>
      </c>
      <c r="S56" s="56" t="str">
        <f t="shared" si="61"/>
        <v>)</v>
      </c>
      <c r="T56" s="62" t="str">
        <f t="shared" si="62"/>
        <v>(</v>
      </c>
      <c r="U56" s="63" t="str">
        <f t="shared" si="8"/>
        <v>Re</v>
      </c>
      <c r="V56" s="64" t="str">
        <f t="shared" si="63"/>
        <v>,</v>
      </c>
      <c r="W56" s="65" t="str">
        <f t="shared" si="10"/>
        <v/>
      </c>
      <c r="X56" s="64" t="str">
        <f t="shared" si="64"/>
        <v>,</v>
      </c>
      <c r="Y56" s="64">
        <f t="shared" si="65"/>
        <v>250</v>
      </c>
      <c r="Z56" s="56" t="str">
        <f t="shared" si="66"/>
        <v>)</v>
      </c>
      <c r="AA56" s="66" t="str">
        <f t="shared" si="67"/>
        <v/>
      </c>
      <c r="AB56" s="57" t="str">
        <f t="shared" si="15"/>
        <v/>
      </c>
      <c r="AC56" s="67" t="str">
        <f t="shared" si="68"/>
        <v/>
      </c>
      <c r="AD56" s="59" t="str">
        <f t="shared" si="69"/>
        <v/>
      </c>
      <c r="AE56" s="68" t="str">
        <f t="shared" si="70"/>
        <v/>
      </c>
      <c r="AF56" s="61" t="str">
        <f t="shared" si="71"/>
        <v/>
      </c>
      <c r="AG56" s="61" t="str">
        <f t="shared" si="72"/>
        <v/>
      </c>
      <c r="AH56" s="69" t="str">
        <f t="shared" si="73"/>
        <v/>
      </c>
      <c r="AI56" s="70" t="str">
        <f t="shared" si="22"/>
        <v/>
      </c>
      <c r="AJ56" s="64" t="str">
        <f t="shared" si="74"/>
        <v/>
      </c>
      <c r="AK56" s="64" t="str">
        <f t="shared" si="75"/>
        <v/>
      </c>
      <c r="AL56" s="64" t="str">
        <f t="shared" si="76"/>
        <v/>
      </c>
      <c r="AM56" s="64" t="str">
        <f t="shared" si="77"/>
        <v/>
      </c>
      <c r="AN56" s="64" t="str">
        <f t="shared" si="78"/>
        <v/>
      </c>
    </row>
    <row r="57" spans="1:40" ht="25.5" thickTop="1" thickBot="1" x14ac:dyDescent="0.4">
      <c r="C57" s="113" t="s">
        <v>1171</v>
      </c>
      <c r="D57" s="112" t="s">
        <v>1013</v>
      </c>
      <c r="E57" s="52"/>
      <c r="F57" s="53"/>
      <c r="G57" s="53"/>
      <c r="H57" s="52"/>
      <c r="I57" s="52"/>
      <c r="J57" s="54"/>
      <c r="K57" s="54"/>
      <c r="L57" s="55" t="str">
        <f t="shared" si="57"/>
        <v xml:space="preserve">            { line: "el arca que lleva la alianza,, (La,,20)", sC: ""},</v>
      </c>
      <c r="M57" s="56" t="str">
        <f t="shared" si="58"/>
        <v>(</v>
      </c>
      <c r="N57" s="57" t="str">
        <f t="shared" si="2"/>
        <v>La</v>
      </c>
      <c r="O57" s="58" t="str">
        <f t="shared" si="59"/>
        <v>,</v>
      </c>
      <c r="P57" s="59" t="str">
        <f t="shared" si="4"/>
        <v/>
      </c>
      <c r="Q57" s="60" t="str">
        <f t="shared" si="60"/>
        <v>,</v>
      </c>
      <c r="R57" s="61">
        <f t="shared" si="28"/>
        <v>20</v>
      </c>
      <c r="S57" s="56" t="str">
        <f t="shared" si="61"/>
        <v>)</v>
      </c>
      <c r="T57" s="62" t="str">
        <f t="shared" si="62"/>
        <v/>
      </c>
      <c r="U57" s="63" t="str">
        <f t="shared" si="8"/>
        <v/>
      </c>
      <c r="V57" s="64" t="str">
        <f t="shared" si="63"/>
        <v/>
      </c>
      <c r="W57" s="65" t="str">
        <f t="shared" si="10"/>
        <v/>
      </c>
      <c r="X57" s="64" t="str">
        <f t="shared" si="64"/>
        <v/>
      </c>
      <c r="Y57" s="64" t="str">
        <f t="shared" si="65"/>
        <v/>
      </c>
      <c r="Z57" s="56" t="str">
        <f t="shared" si="66"/>
        <v/>
      </c>
      <c r="AA57" s="66" t="str">
        <f t="shared" si="67"/>
        <v/>
      </c>
      <c r="AB57" s="57" t="str">
        <f t="shared" si="15"/>
        <v/>
      </c>
      <c r="AC57" s="67" t="str">
        <f t="shared" si="68"/>
        <v/>
      </c>
      <c r="AD57" s="59" t="str">
        <f t="shared" si="69"/>
        <v/>
      </c>
      <c r="AE57" s="68" t="str">
        <f t="shared" si="70"/>
        <v/>
      </c>
      <c r="AF57" s="61" t="str">
        <f t="shared" si="71"/>
        <v/>
      </c>
      <c r="AG57" s="61" t="str">
        <f t="shared" si="72"/>
        <v/>
      </c>
      <c r="AH57" s="69" t="str">
        <f t="shared" si="73"/>
        <v/>
      </c>
      <c r="AI57" s="70" t="str">
        <f t="shared" si="22"/>
        <v/>
      </c>
      <c r="AJ57" s="64" t="str">
        <f t="shared" si="74"/>
        <v/>
      </c>
      <c r="AK57" s="64" t="str">
        <f t="shared" si="75"/>
        <v/>
      </c>
      <c r="AL57" s="64" t="str">
        <f t="shared" si="76"/>
        <v/>
      </c>
      <c r="AM57" s="64" t="str">
        <f t="shared" si="77"/>
        <v/>
      </c>
      <c r="AN57" s="64" t="str">
        <f t="shared" si="78"/>
        <v/>
      </c>
    </row>
    <row r="58" spans="1:40" ht="25.5" thickTop="1" thickBot="1" x14ac:dyDescent="0.4">
      <c r="C58" s="113" t="s">
        <v>1172</v>
      </c>
      <c r="D58" s="112" t="s">
        <v>1015</v>
      </c>
      <c r="E58" s="52"/>
      <c r="F58" s="53" t="s">
        <v>1013</v>
      </c>
      <c r="G58" s="53"/>
      <c r="H58" s="52" t="s">
        <v>1047</v>
      </c>
      <c r="I58" s="52"/>
      <c r="J58" s="54"/>
      <c r="K58" s="54"/>
      <c r="L58" s="55" t="str">
        <f t="shared" si="57"/>
        <v xml:space="preserve">            { line: "el Santuario de la gloria del Señor., (Sol,,14)(La,,250)(Re,,350)", sC: ""},</v>
      </c>
      <c r="M58" s="56" t="str">
        <f t="shared" si="58"/>
        <v>(</v>
      </c>
      <c r="N58" s="57" t="str">
        <f t="shared" si="2"/>
        <v>Sol</v>
      </c>
      <c r="O58" s="58" t="str">
        <f t="shared" si="59"/>
        <v>,</v>
      </c>
      <c r="P58" s="59" t="str">
        <f t="shared" si="4"/>
        <v/>
      </c>
      <c r="Q58" s="60" t="str">
        <f t="shared" si="60"/>
        <v>,</v>
      </c>
      <c r="R58" s="61">
        <f t="shared" si="28"/>
        <v>14</v>
      </c>
      <c r="S58" s="56" t="str">
        <f t="shared" si="61"/>
        <v>)</v>
      </c>
      <c r="T58" s="62" t="str">
        <f t="shared" si="62"/>
        <v>(</v>
      </c>
      <c r="U58" s="63" t="str">
        <f t="shared" si="8"/>
        <v>La</v>
      </c>
      <c r="V58" s="64" t="str">
        <f t="shared" si="63"/>
        <v>,</v>
      </c>
      <c r="W58" s="65" t="str">
        <f t="shared" si="10"/>
        <v/>
      </c>
      <c r="X58" s="64" t="str">
        <f t="shared" si="64"/>
        <v>,</v>
      </c>
      <c r="Y58" s="64">
        <f t="shared" si="65"/>
        <v>250</v>
      </c>
      <c r="Z58" s="56" t="str">
        <f t="shared" si="66"/>
        <v>)</v>
      </c>
      <c r="AA58" s="66" t="str">
        <f t="shared" si="67"/>
        <v>(</v>
      </c>
      <c r="AB58" s="57" t="str">
        <f t="shared" si="15"/>
        <v>Re</v>
      </c>
      <c r="AC58" s="67" t="str">
        <f t="shared" si="68"/>
        <v>,</v>
      </c>
      <c r="AD58" s="59" t="str">
        <f t="shared" si="69"/>
        <v/>
      </c>
      <c r="AE58" s="68" t="str">
        <f t="shared" si="70"/>
        <v>,</v>
      </c>
      <c r="AF58" s="61">
        <f t="shared" si="71"/>
        <v>350</v>
      </c>
      <c r="AG58" s="61" t="str">
        <f t="shared" si="72"/>
        <v>)</v>
      </c>
      <c r="AH58" s="69" t="str">
        <f t="shared" si="73"/>
        <v/>
      </c>
      <c r="AI58" s="70" t="str">
        <f t="shared" si="22"/>
        <v/>
      </c>
      <c r="AJ58" s="64" t="str">
        <f t="shared" si="74"/>
        <v/>
      </c>
      <c r="AK58" s="64" t="str">
        <f t="shared" si="75"/>
        <v/>
      </c>
      <c r="AL58" s="64" t="str">
        <f t="shared" si="76"/>
        <v/>
      </c>
      <c r="AM58" s="64" t="str">
        <f t="shared" si="77"/>
        <v/>
      </c>
      <c r="AN58" s="64" t="str">
        <f t="shared" si="78"/>
        <v/>
      </c>
    </row>
    <row r="59" spans="1:40" ht="27.75" thickTop="1" thickBot="1" x14ac:dyDescent="0.4">
      <c r="A59" s="73"/>
      <c r="B59" s="73"/>
      <c r="C59" s="73"/>
      <c r="D59" s="74"/>
      <c r="E59" s="74"/>
      <c r="F59" s="74"/>
      <c r="G59" s="74"/>
      <c r="H59" s="74"/>
      <c r="I59" s="74"/>
      <c r="J59" s="74"/>
      <c r="K59" s="74"/>
      <c r="L59" s="75" t="s">
        <v>993</v>
      </c>
      <c r="M59" s="56"/>
      <c r="N59" s="57"/>
      <c r="O59" s="58"/>
      <c r="P59" s="59"/>
      <c r="Q59" s="60"/>
      <c r="R59" s="61" t="str">
        <f>IF(N59="Do",10,IF(N59="Re",22,IF(N59="Mi",20,IF(N59="Fa",20,IF(N59="Sol",14,IF(N59="La",20,IF(N59="Si",20,IF(N59="Do#",14,IF(N59="Fa#",15,IF(N59="Sol#",20,""))))))))))</f>
        <v/>
      </c>
      <c r="S59" s="56"/>
      <c r="T59" s="62"/>
      <c r="U59" s="63"/>
      <c r="V59" s="64"/>
      <c r="W59" s="65"/>
      <c r="X59" s="64"/>
      <c r="Y59" s="64"/>
      <c r="Z59" s="56"/>
      <c r="AA59" s="66"/>
      <c r="AB59" s="57"/>
      <c r="AC59" s="67"/>
      <c r="AD59" s="59"/>
      <c r="AE59" s="68"/>
      <c r="AF59" s="61"/>
      <c r="AG59" s="61"/>
      <c r="AH59" s="69"/>
      <c r="AI59" s="70"/>
      <c r="AJ59" s="64"/>
      <c r="AK59" s="64"/>
      <c r="AL59" s="64"/>
      <c r="AM59" s="64"/>
      <c r="AN59" s="64"/>
    </row>
    <row r="60" spans="1:40" ht="25.5" thickTop="1" thickBot="1" x14ac:dyDescent="0.4">
      <c r="C60" s="79" t="s">
        <v>995</v>
      </c>
      <c r="D60" s="80"/>
      <c r="E60" s="80"/>
      <c r="F60" s="80"/>
      <c r="G60" s="80"/>
      <c r="H60" s="80"/>
      <c r="I60" s="80"/>
      <c r="J60" s="80"/>
      <c r="K60" s="80"/>
      <c r="L60" s="81" t="s">
        <v>996</v>
      </c>
      <c r="M60" s="56" t="str">
        <f t="shared" ref="M60:M65" si="79">IF(N60="","","(")</f>
        <v/>
      </c>
      <c r="N60" s="57" t="str">
        <f t="shared" ref="N60:N65" si="80">IF(D60="","",D60)</f>
        <v/>
      </c>
      <c r="O60" s="58" t="str">
        <f t="shared" ref="O60:O65" si="81">IF(N60="","",",")</f>
        <v/>
      </c>
      <c r="P60" s="59" t="str">
        <f t="shared" ref="P60:P65" si="82">IF(E60="","",E60)</f>
        <v/>
      </c>
      <c r="Q60" s="60" t="str">
        <f t="shared" ref="Q60:Q65" si="83">IF(N60="","",",")</f>
        <v/>
      </c>
      <c r="R60" s="61" t="str">
        <f t="shared" ref="R60:R65" si="84">IF(N60="Do",10,IF(N60="Re",22,IF(N60="Mi",20,IF(N60="Fa",20,IF(N60="Sol",14,IF(N60="La",20,IF(N60="Si",20,IF(N60="Do#",14,IF(N60="Fa#",15,IF(N60="Sol#",20,""))))))))))</f>
        <v/>
      </c>
      <c r="S60" s="56" t="str">
        <f t="shared" ref="S60:S65" si="85">IF(N60="","",")")</f>
        <v/>
      </c>
      <c r="T60" s="62" t="str">
        <f t="shared" ref="T60:T65" si="86">IF(U60="","","(")</f>
        <v/>
      </c>
      <c r="U60" s="63" t="str">
        <f t="shared" ref="U60:U65" si="87">IF(F60="","",F60)</f>
        <v/>
      </c>
      <c r="V60" s="64" t="str">
        <f t="shared" ref="V60:V65" si="88">IF(U60="","",",")</f>
        <v/>
      </c>
      <c r="W60" s="65" t="str">
        <f t="shared" ref="W60:W65" si="89">IF(G60="","",G60)</f>
        <v/>
      </c>
      <c r="X60" s="64" t="str">
        <f t="shared" ref="X60:X65" si="90">IF(U60="","",",")</f>
        <v/>
      </c>
      <c r="Y60" s="64" t="str">
        <f t="shared" ref="Y60:Y65" si="91">IF(U60="","",250)</f>
        <v/>
      </c>
      <c r="Z60" s="56" t="str">
        <f t="shared" ref="Z60:Z65" si="92">IF(U60="","",")")</f>
        <v/>
      </c>
      <c r="AA60" s="66" t="str">
        <f t="shared" ref="AA60:AA65" si="93">IF(AB60="","","(")</f>
        <v/>
      </c>
      <c r="AB60" s="57" t="str">
        <f t="shared" ref="AB60:AB65" si="94">IF(H60="","",H60)</f>
        <v/>
      </c>
      <c r="AC60" s="67" t="str">
        <f t="shared" ref="AC60:AC65" si="95">IF(AB60="","",",")</f>
        <v/>
      </c>
      <c r="AD60" s="59" t="str">
        <f t="shared" ref="AD60:AD65" si="96">IF(I60="","",I60)</f>
        <v/>
      </c>
      <c r="AE60" s="68" t="str">
        <f t="shared" ref="AE60:AE65" si="97">IF(AB60="","",",")</f>
        <v/>
      </c>
      <c r="AF60" s="61" t="str">
        <f t="shared" ref="AF60:AF65" si="98">IF(AB60="","",350)</f>
        <v/>
      </c>
      <c r="AG60" s="61" t="str">
        <f t="shared" ref="AG60:AG65" si="99">IF(AB60="","",")")</f>
        <v/>
      </c>
      <c r="AH60" s="69" t="str">
        <f t="shared" ref="AH60:AH65" si="100">IF(AI60="","","(")</f>
        <v/>
      </c>
      <c r="AI60" s="70" t="str">
        <f t="shared" ref="AI60:AI65" si="101">IF(J60="","",J60)</f>
        <v/>
      </c>
      <c r="AJ60" s="64" t="str">
        <f t="shared" ref="AJ60:AJ65" si="102">IF(AI60="","",",")</f>
        <v/>
      </c>
      <c r="AK60" s="64" t="str">
        <f t="shared" ref="AK60:AK65" si="103">IF(K60="","",K60)</f>
        <v/>
      </c>
      <c r="AL60" s="64" t="str">
        <f t="shared" ref="AL60:AL65" si="104">IF(AI60="","",",")</f>
        <v/>
      </c>
      <c r="AM60" s="64" t="str">
        <f t="shared" ref="AM60:AM65" si="105">IF(AI60="","",450)</f>
        <v/>
      </c>
      <c r="AN60" s="64" t="str">
        <f t="shared" ref="AN60:AN65" si="106">IF(AI60="","",")")</f>
        <v/>
      </c>
    </row>
    <row r="61" spans="1:40" ht="25.5" thickTop="1" thickBot="1" x14ac:dyDescent="0.4">
      <c r="B61" t="s">
        <v>997</v>
      </c>
      <c r="C61" s="82" t="s">
        <v>1174</v>
      </c>
      <c r="D61" s="83" t="s">
        <v>1047</v>
      </c>
      <c r="E61" s="83"/>
      <c r="F61" s="83" t="s">
        <v>1148</v>
      </c>
      <c r="G61" s="83"/>
      <c r="H61" s="83"/>
      <c r="I61" s="83"/>
      <c r="J61" s="83"/>
      <c r="K61" s="83"/>
      <c r="L61" s="84" t="str">
        <f>IF(C61="","",_xlfn.CONCAT("       triggerLine: ","""",C61,", ",M61:AN61,""", sC: ","""",B61,""", lines: ["))</f>
        <v xml:space="preserve">       triggerLine: "VENGA EL SEÑOR CON NOSOTROS, (Re,,22)(Fa#,,250)", sC: "ta as", lines: [</v>
      </c>
      <c r="M61" s="56" t="str">
        <f t="shared" si="79"/>
        <v>(</v>
      </c>
      <c r="N61" s="57" t="str">
        <f t="shared" si="80"/>
        <v>Re</v>
      </c>
      <c r="O61" s="58" t="str">
        <f t="shared" si="81"/>
        <v>,</v>
      </c>
      <c r="P61" s="59" t="str">
        <f t="shared" si="82"/>
        <v/>
      </c>
      <c r="Q61" s="60" t="str">
        <f t="shared" si="83"/>
        <v>,</v>
      </c>
      <c r="R61" s="61">
        <f t="shared" si="84"/>
        <v>22</v>
      </c>
      <c r="S61" s="56" t="str">
        <f t="shared" si="85"/>
        <v>)</v>
      </c>
      <c r="T61" s="62" t="str">
        <f t="shared" si="86"/>
        <v>(</v>
      </c>
      <c r="U61" s="63" t="str">
        <f t="shared" si="87"/>
        <v>Fa#</v>
      </c>
      <c r="V61" s="64" t="str">
        <f t="shared" si="88"/>
        <v>,</v>
      </c>
      <c r="W61" s="65" t="str">
        <f t="shared" si="89"/>
        <v/>
      </c>
      <c r="X61" s="64" t="str">
        <f t="shared" si="90"/>
        <v>,</v>
      </c>
      <c r="Y61" s="64">
        <f t="shared" si="91"/>
        <v>250</v>
      </c>
      <c r="Z61" s="56" t="str">
        <f t="shared" si="92"/>
        <v>)</v>
      </c>
      <c r="AA61" s="66" t="str">
        <f t="shared" si="93"/>
        <v/>
      </c>
      <c r="AB61" s="57" t="str">
        <f t="shared" si="94"/>
        <v/>
      </c>
      <c r="AC61" s="67" t="str">
        <f t="shared" si="95"/>
        <v/>
      </c>
      <c r="AD61" s="59" t="str">
        <f t="shared" si="96"/>
        <v/>
      </c>
      <c r="AE61" s="68" t="str">
        <f t="shared" si="97"/>
        <v/>
      </c>
      <c r="AF61" s="61" t="str">
        <f t="shared" si="98"/>
        <v/>
      </c>
      <c r="AG61" s="61" t="str">
        <f t="shared" si="99"/>
        <v/>
      </c>
      <c r="AH61" s="69" t="str">
        <f t="shared" si="100"/>
        <v/>
      </c>
      <c r="AI61" s="70" t="str">
        <f t="shared" si="101"/>
        <v/>
      </c>
      <c r="AJ61" s="64" t="str">
        <f t="shared" si="102"/>
        <v/>
      </c>
      <c r="AK61" s="64" t="str">
        <f t="shared" si="103"/>
        <v/>
      </c>
      <c r="AL61" s="64" t="str">
        <f t="shared" si="104"/>
        <v/>
      </c>
      <c r="AM61" s="64" t="str">
        <f t="shared" si="105"/>
        <v/>
      </c>
      <c r="AN61" s="64" t="str">
        <f t="shared" si="106"/>
        <v/>
      </c>
    </row>
    <row r="62" spans="1:40" ht="25.5" thickTop="1" thickBot="1" x14ac:dyDescent="0.4">
      <c r="B62" t="s">
        <v>999</v>
      </c>
      <c r="C62" s="85" t="s">
        <v>1161</v>
      </c>
      <c r="D62" s="86" t="s">
        <v>1015</v>
      </c>
      <c r="E62" s="86"/>
      <c r="F62" s="86" t="s">
        <v>1047</v>
      </c>
      <c r="G62" s="86"/>
      <c r="H62" s="87"/>
      <c r="I62" s="87"/>
      <c r="J62" s="87"/>
      <c r="K62" s="87"/>
      <c r="L62" s="88" t="str">
        <f>IF(C62="","",_xlfn.CONCAT("            { line: ","""",C62,", ",M62:AN62,""", sC: ","""",B62,"""},"))</f>
        <v xml:space="preserve">            { line: "SI HEMOS HALLADO GRACIA A SUS OJOS., (Sol,,14)(Re,,250)", sC: "as"},</v>
      </c>
      <c r="M62" s="56" t="str">
        <f t="shared" si="79"/>
        <v>(</v>
      </c>
      <c r="N62" s="57" t="str">
        <f t="shared" si="80"/>
        <v>Sol</v>
      </c>
      <c r="O62" s="58" t="str">
        <f t="shared" si="81"/>
        <v>,</v>
      </c>
      <c r="P62" s="59" t="str">
        <f t="shared" si="82"/>
        <v/>
      </c>
      <c r="Q62" s="60" t="str">
        <f t="shared" si="83"/>
        <v>,</v>
      </c>
      <c r="R62" s="61">
        <f t="shared" si="84"/>
        <v>14</v>
      </c>
      <c r="S62" s="56" t="str">
        <f t="shared" si="85"/>
        <v>)</v>
      </c>
      <c r="T62" s="62" t="str">
        <f t="shared" si="86"/>
        <v>(</v>
      </c>
      <c r="U62" s="63" t="str">
        <f t="shared" si="87"/>
        <v>Re</v>
      </c>
      <c r="V62" s="64" t="str">
        <f t="shared" si="88"/>
        <v>,</v>
      </c>
      <c r="W62" s="65" t="str">
        <f t="shared" si="89"/>
        <v/>
      </c>
      <c r="X62" s="64" t="str">
        <f t="shared" si="90"/>
        <v>,</v>
      </c>
      <c r="Y62" s="64">
        <f t="shared" si="91"/>
        <v>250</v>
      </c>
      <c r="Z62" s="56" t="str">
        <f t="shared" si="92"/>
        <v>)</v>
      </c>
      <c r="AA62" s="66" t="str">
        <f t="shared" si="93"/>
        <v/>
      </c>
      <c r="AB62" s="57" t="str">
        <f t="shared" si="94"/>
        <v/>
      </c>
      <c r="AC62" s="67" t="str">
        <f t="shared" si="95"/>
        <v/>
      </c>
      <c r="AD62" s="59" t="str">
        <f t="shared" si="96"/>
        <v/>
      </c>
      <c r="AE62" s="68" t="str">
        <f t="shared" si="97"/>
        <v/>
      </c>
      <c r="AF62" s="61" t="str">
        <f t="shared" si="98"/>
        <v/>
      </c>
      <c r="AG62" s="61" t="str">
        <f t="shared" si="99"/>
        <v/>
      </c>
      <c r="AH62" s="69" t="str">
        <f t="shared" si="100"/>
        <v/>
      </c>
      <c r="AI62" s="70" t="str">
        <f t="shared" si="101"/>
        <v/>
      </c>
      <c r="AJ62" s="64" t="str">
        <f t="shared" si="102"/>
        <v/>
      </c>
      <c r="AK62" s="64" t="str">
        <f t="shared" si="103"/>
        <v/>
      </c>
      <c r="AL62" s="64" t="str">
        <f t="shared" si="104"/>
        <v/>
      </c>
      <c r="AM62" s="64" t="str">
        <f t="shared" si="105"/>
        <v/>
      </c>
      <c r="AN62" s="64" t="str">
        <f t="shared" si="106"/>
        <v/>
      </c>
    </row>
    <row r="63" spans="1:40" ht="25.5" thickTop="1" thickBot="1" x14ac:dyDescent="0.4">
      <c r="B63" t="s">
        <v>999</v>
      </c>
      <c r="C63" s="85" t="s">
        <v>1162</v>
      </c>
      <c r="D63" s="89" t="s">
        <v>1015</v>
      </c>
      <c r="E63" s="89"/>
      <c r="F63" s="89" t="s">
        <v>1047</v>
      </c>
      <c r="G63" s="89"/>
      <c r="H63" s="90"/>
      <c r="I63" s="90"/>
      <c r="J63" s="90"/>
      <c r="K63" s="90"/>
      <c r="L63" s="88" t="str">
        <f>IF(C63="","",_xlfn.CONCAT("            { line: ","""",C63,", ",M63:AN63,""", sC: ","""",B63,"""},"))</f>
        <v xml:space="preserve">            { line: "ES CIERTO QUE SOMOS PECADORES,, (Sol,,14)(Re,,250)", sC: "as"},</v>
      </c>
      <c r="M63" s="56" t="str">
        <f t="shared" si="79"/>
        <v>(</v>
      </c>
      <c r="N63" s="57" t="str">
        <f t="shared" si="80"/>
        <v>Sol</v>
      </c>
      <c r="O63" s="58" t="str">
        <f t="shared" si="81"/>
        <v>,</v>
      </c>
      <c r="P63" s="59" t="str">
        <f t="shared" si="82"/>
        <v/>
      </c>
      <c r="Q63" s="60" t="str">
        <f t="shared" si="83"/>
        <v>,</v>
      </c>
      <c r="R63" s="61">
        <f t="shared" si="84"/>
        <v>14</v>
      </c>
      <c r="S63" s="56" t="str">
        <f t="shared" si="85"/>
        <v>)</v>
      </c>
      <c r="T63" s="62" t="str">
        <f t="shared" si="86"/>
        <v>(</v>
      </c>
      <c r="U63" s="63" t="str">
        <f t="shared" si="87"/>
        <v>Re</v>
      </c>
      <c r="V63" s="64" t="str">
        <f t="shared" si="88"/>
        <v>,</v>
      </c>
      <c r="W63" s="65" t="str">
        <f t="shared" si="89"/>
        <v/>
      </c>
      <c r="X63" s="64" t="str">
        <f t="shared" si="90"/>
        <v>,</v>
      </c>
      <c r="Y63" s="64">
        <f t="shared" si="91"/>
        <v>250</v>
      </c>
      <c r="Z63" s="56" t="str">
        <f t="shared" si="92"/>
        <v>)</v>
      </c>
      <c r="AA63" s="66" t="str">
        <f t="shared" si="93"/>
        <v/>
      </c>
      <c r="AB63" s="57" t="str">
        <f t="shared" si="94"/>
        <v/>
      </c>
      <c r="AC63" s="67" t="str">
        <f t="shared" si="95"/>
        <v/>
      </c>
      <c r="AD63" s="59" t="str">
        <f t="shared" si="96"/>
        <v/>
      </c>
      <c r="AE63" s="68" t="str">
        <f t="shared" si="97"/>
        <v/>
      </c>
      <c r="AF63" s="61" t="str">
        <f t="shared" si="98"/>
        <v/>
      </c>
      <c r="AG63" s="61" t="str">
        <f t="shared" si="99"/>
        <v/>
      </c>
      <c r="AH63" s="69" t="str">
        <f t="shared" si="100"/>
        <v/>
      </c>
      <c r="AI63" s="70" t="str">
        <f t="shared" si="101"/>
        <v/>
      </c>
      <c r="AJ63" s="64" t="str">
        <f t="shared" si="102"/>
        <v/>
      </c>
      <c r="AK63" s="64" t="str">
        <f t="shared" si="103"/>
        <v/>
      </c>
      <c r="AL63" s="64" t="str">
        <f t="shared" si="104"/>
        <v/>
      </c>
      <c r="AM63" s="64" t="str">
        <f t="shared" si="105"/>
        <v/>
      </c>
      <c r="AN63" s="64" t="str">
        <f t="shared" si="106"/>
        <v/>
      </c>
    </row>
    <row r="64" spans="1:40" ht="25.5" thickTop="1" thickBot="1" x14ac:dyDescent="0.4">
      <c r="B64" t="s">
        <v>999</v>
      </c>
      <c r="C64" s="85" t="s">
        <v>1163</v>
      </c>
      <c r="D64" s="86" t="s">
        <v>1013</v>
      </c>
      <c r="E64" s="86"/>
      <c r="F64" s="86"/>
      <c r="G64" s="86"/>
      <c r="H64" s="87"/>
      <c r="I64" s="87"/>
      <c r="J64" s="87"/>
      <c r="K64" s="87"/>
      <c r="L64" s="88" t="str">
        <f>IF(C64="","",_xlfn.CONCAT("            { line: ","""",C64,", ",M64:AN64,""", sC: ","""",B64,"""},"))</f>
        <v xml:space="preserve">            { line: "MAS RUEGA TÚ POR NOSOTROS,, (La,,20)", sC: "as"},</v>
      </c>
      <c r="M64" s="56" t="str">
        <f t="shared" si="79"/>
        <v>(</v>
      </c>
      <c r="N64" s="57" t="str">
        <f t="shared" si="80"/>
        <v>La</v>
      </c>
      <c r="O64" s="58" t="str">
        <f t="shared" si="81"/>
        <v>,</v>
      </c>
      <c r="P64" s="59" t="str">
        <f t="shared" si="82"/>
        <v/>
      </c>
      <c r="Q64" s="60" t="str">
        <f t="shared" si="83"/>
        <v>,</v>
      </c>
      <c r="R64" s="61">
        <f t="shared" si="84"/>
        <v>20</v>
      </c>
      <c r="S64" s="56" t="str">
        <f t="shared" si="85"/>
        <v>)</v>
      </c>
      <c r="T64" s="62" t="str">
        <f t="shared" si="86"/>
        <v/>
      </c>
      <c r="U64" s="63" t="str">
        <f t="shared" si="87"/>
        <v/>
      </c>
      <c r="V64" s="64" t="str">
        <f t="shared" si="88"/>
        <v/>
      </c>
      <c r="W64" s="65" t="str">
        <f t="shared" si="89"/>
        <v/>
      </c>
      <c r="X64" s="64" t="str">
        <f t="shared" si="90"/>
        <v/>
      </c>
      <c r="Y64" s="64" t="str">
        <f t="shared" si="91"/>
        <v/>
      </c>
      <c r="Z64" s="56" t="str">
        <f t="shared" si="92"/>
        <v/>
      </c>
      <c r="AA64" s="66" t="str">
        <f t="shared" si="93"/>
        <v/>
      </c>
      <c r="AB64" s="57" t="str">
        <f t="shared" si="94"/>
        <v/>
      </c>
      <c r="AC64" s="67" t="str">
        <f t="shared" si="95"/>
        <v/>
      </c>
      <c r="AD64" s="59" t="str">
        <f t="shared" si="96"/>
        <v/>
      </c>
      <c r="AE64" s="68" t="str">
        <f t="shared" si="97"/>
        <v/>
      </c>
      <c r="AF64" s="61" t="str">
        <f t="shared" si="98"/>
        <v/>
      </c>
      <c r="AG64" s="61" t="str">
        <f t="shared" si="99"/>
        <v/>
      </c>
      <c r="AH64" s="69" t="str">
        <f t="shared" si="100"/>
        <v/>
      </c>
      <c r="AI64" s="70" t="str">
        <f t="shared" si="101"/>
        <v/>
      </c>
      <c r="AJ64" s="64" t="str">
        <f t="shared" si="102"/>
        <v/>
      </c>
      <c r="AK64" s="64" t="str">
        <f t="shared" si="103"/>
        <v/>
      </c>
      <c r="AL64" s="64" t="str">
        <f t="shared" si="104"/>
        <v/>
      </c>
      <c r="AM64" s="64" t="str">
        <f t="shared" si="105"/>
        <v/>
      </c>
      <c r="AN64" s="64" t="str">
        <f t="shared" si="106"/>
        <v/>
      </c>
    </row>
    <row r="65" spans="1:40" ht="25.5" thickTop="1" thickBot="1" x14ac:dyDescent="0.4">
      <c r="B65" t="s">
        <v>999</v>
      </c>
      <c r="C65" s="93" t="s">
        <v>1164</v>
      </c>
      <c r="D65" s="83" t="s">
        <v>1015</v>
      </c>
      <c r="E65" s="83"/>
      <c r="F65" s="83" t="s">
        <v>1013</v>
      </c>
      <c r="G65" s="83"/>
      <c r="H65" s="83" t="s">
        <v>1047</v>
      </c>
      <c r="I65" s="83"/>
      <c r="J65" s="83"/>
      <c r="K65" s="83"/>
      <c r="L65" s="94" t="str">
        <f>IF(C65="","",_xlfn.CONCAT("            { line: ","""",C65,", ",M65:AN65,""", sC: ","""",B65,"""},  ]},"))</f>
        <v xml:space="preserve">            { line: "Y SEREMOS SU PUEBLO Y SU HEREDAD., (Sol,,14)(La,,250)(Re,,350)", sC: "as"},  ]},</v>
      </c>
      <c r="M65" s="56" t="str">
        <f t="shared" si="79"/>
        <v>(</v>
      </c>
      <c r="N65" s="57" t="str">
        <f t="shared" si="80"/>
        <v>Sol</v>
      </c>
      <c r="O65" s="58" t="str">
        <f t="shared" si="81"/>
        <v>,</v>
      </c>
      <c r="P65" s="59" t="str">
        <f t="shared" si="82"/>
        <v/>
      </c>
      <c r="Q65" s="60" t="str">
        <f t="shared" si="83"/>
        <v>,</v>
      </c>
      <c r="R65" s="61">
        <f t="shared" si="84"/>
        <v>14</v>
      </c>
      <c r="S65" s="56" t="str">
        <f t="shared" si="85"/>
        <v>)</v>
      </c>
      <c r="T65" s="62" t="str">
        <f t="shared" si="86"/>
        <v>(</v>
      </c>
      <c r="U65" s="63" t="str">
        <f t="shared" si="87"/>
        <v>La</v>
      </c>
      <c r="V65" s="64" t="str">
        <f t="shared" si="88"/>
        <v>,</v>
      </c>
      <c r="W65" s="65" t="str">
        <f t="shared" si="89"/>
        <v/>
      </c>
      <c r="X65" s="64" t="str">
        <f t="shared" si="90"/>
        <v>,</v>
      </c>
      <c r="Y65" s="64">
        <f t="shared" si="91"/>
        <v>250</v>
      </c>
      <c r="Z65" s="56" t="str">
        <f t="shared" si="92"/>
        <v>)</v>
      </c>
      <c r="AA65" s="66" t="str">
        <f t="shared" si="93"/>
        <v>(</v>
      </c>
      <c r="AB65" s="57" t="str">
        <f t="shared" si="94"/>
        <v>Re</v>
      </c>
      <c r="AC65" s="67" t="str">
        <f t="shared" si="95"/>
        <v>,</v>
      </c>
      <c r="AD65" s="59" t="str">
        <f t="shared" si="96"/>
        <v/>
      </c>
      <c r="AE65" s="68" t="str">
        <f t="shared" si="97"/>
        <v>,</v>
      </c>
      <c r="AF65" s="61">
        <f t="shared" si="98"/>
        <v>350</v>
      </c>
      <c r="AG65" s="61" t="str">
        <f t="shared" si="99"/>
        <v>)</v>
      </c>
      <c r="AH65" s="69" t="str">
        <f t="shared" si="100"/>
        <v/>
      </c>
      <c r="AI65" s="70" t="str">
        <f t="shared" si="101"/>
        <v/>
      </c>
      <c r="AJ65" s="64" t="str">
        <f t="shared" si="102"/>
        <v/>
      </c>
      <c r="AK65" s="64" t="str">
        <f t="shared" si="103"/>
        <v/>
      </c>
      <c r="AL65" s="64" t="str">
        <f t="shared" si="104"/>
        <v/>
      </c>
      <c r="AM65" s="64" t="str">
        <f t="shared" si="105"/>
        <v/>
      </c>
      <c r="AN65" s="64" t="str">
        <f t="shared" si="106"/>
        <v/>
      </c>
    </row>
    <row r="66" spans="1:40" ht="24" customHeight="1" x14ac:dyDescent="0.4">
      <c r="A66" s="95"/>
      <c r="B66" s="95"/>
      <c r="C66" s="95"/>
      <c r="D66" s="95"/>
      <c r="E66" s="95"/>
      <c r="F66" s="95"/>
      <c r="G66" s="95"/>
      <c r="H66" s="95"/>
      <c r="I66" s="95"/>
      <c r="J66" s="95"/>
      <c r="K66" s="95"/>
      <c r="L66" s="99" t="str">
        <f ca="1">_xlfn.CONCAT("]}, // ULTIMA LINEA DEL CANTO: ",L1)</f>
        <v>]}, // ULTIMA LINEA DEL CANTO: MARÍA, PEQUEÑA MARÍA</v>
      </c>
      <c r="M66" s="95"/>
    </row>
    <row r="67" spans="1:40" ht="20.25" x14ac:dyDescent="0.25">
      <c r="L67" s="100" t="s">
        <v>1008</v>
      </c>
      <c r="M67" s="101"/>
    </row>
    <row r="68" spans="1:40" ht="15.75" hidden="1" thickBot="1" x14ac:dyDescent="0.3">
      <c r="M68" s="101"/>
    </row>
    <row r="69" spans="1:40" ht="27.75" hidden="1" thickTop="1" thickBot="1" x14ac:dyDescent="0.4">
      <c r="A69" s="73"/>
      <c r="B69" s="73"/>
      <c r="C69" s="73"/>
      <c r="D69" s="74"/>
      <c r="E69" s="74"/>
      <c r="F69" s="74"/>
      <c r="G69" s="74"/>
      <c r="H69" s="74"/>
      <c r="I69" s="74"/>
      <c r="J69" s="74"/>
      <c r="K69" s="74"/>
      <c r="L69" s="75" t="s">
        <v>993</v>
      </c>
      <c r="M69" s="56"/>
      <c r="N69" s="57"/>
      <c r="O69" s="58"/>
      <c r="P69" s="59"/>
      <c r="Q69" s="60"/>
      <c r="R69" s="61" t="str">
        <f t="shared" ref="R69:R78" si="107">IF(N69="Do",10,IF(N69="Re",22,IF(N69="Mi",20,IF(N69="Fa",20,IF(N69="Sol",14,IF(N69="La",20,IF(N69="Si",20,IF(N69="Do#",14,IF(N69="Fa#",15,IF(N69="Sol#",20,""))))))))))</f>
        <v/>
      </c>
      <c r="S69" s="56"/>
      <c r="T69" s="62"/>
      <c r="U69" s="63"/>
      <c r="V69" s="64"/>
      <c r="W69" s="65"/>
      <c r="X69" s="64"/>
      <c r="Y69" s="64"/>
      <c r="Z69" s="56"/>
      <c r="AA69" s="66"/>
      <c r="AB69" s="57"/>
      <c r="AC69" s="67"/>
      <c r="AD69" s="59"/>
      <c r="AE69" s="68"/>
      <c r="AF69" s="61"/>
      <c r="AG69" s="61"/>
      <c r="AH69" s="69"/>
      <c r="AI69" s="70"/>
      <c r="AJ69" s="64"/>
      <c r="AK69" s="64"/>
      <c r="AL69" s="64"/>
      <c r="AM69" s="64"/>
      <c r="AN69" s="64"/>
    </row>
    <row r="70" spans="1:40" ht="25.5" hidden="1" thickTop="1" thickBot="1" x14ac:dyDescent="0.4">
      <c r="C70" s="79" t="s">
        <v>995</v>
      </c>
      <c r="D70" s="80"/>
      <c r="E70" s="80"/>
      <c r="F70" s="80"/>
      <c r="G70" s="80"/>
      <c r="H70" s="80"/>
      <c r="I70" s="80"/>
      <c r="J70" s="80"/>
      <c r="K70" s="80"/>
      <c r="L70" s="81" t="s">
        <v>996</v>
      </c>
      <c r="M70" s="56" t="str">
        <f t="shared" ref="M70:M77" si="108">IF(N70="","","(")</f>
        <v/>
      </c>
      <c r="N70" s="57" t="str">
        <f t="shared" ref="N70:N77" si="109">IF(D70="","",D70)</f>
        <v/>
      </c>
      <c r="O70" s="58" t="str">
        <f t="shared" ref="O70:O77" si="110">IF(N70="","",",")</f>
        <v/>
      </c>
      <c r="P70" s="59" t="str">
        <f t="shared" ref="P70:P77" si="111">IF(E70="","",E70)</f>
        <v/>
      </c>
      <c r="Q70" s="60" t="str">
        <f t="shared" ref="Q70:Q77" si="112">IF(N70="","",",")</f>
        <v/>
      </c>
      <c r="R70" s="61" t="str">
        <f t="shared" si="107"/>
        <v/>
      </c>
      <c r="S70" s="56" t="str">
        <f t="shared" ref="S70:S77" si="113">IF(N70="","",")")</f>
        <v/>
      </c>
      <c r="T70" s="62" t="str">
        <f t="shared" ref="T70:T77" si="114">IF(U70="","","(")</f>
        <v/>
      </c>
      <c r="U70" s="63" t="str">
        <f t="shared" ref="U70:U77" si="115">IF(F70="","",F70)</f>
        <v/>
      </c>
      <c r="V70" s="64" t="str">
        <f t="shared" ref="V70:V77" si="116">IF(U70="","",",")</f>
        <v/>
      </c>
      <c r="W70" s="65" t="str">
        <f t="shared" ref="W70:W77" si="117">IF(G70="","",G70)</f>
        <v/>
      </c>
      <c r="X70" s="64" t="str">
        <f t="shared" ref="X70:X77" si="118">IF(U70="","",",")</f>
        <v/>
      </c>
      <c r="Y70" s="64" t="str">
        <f t="shared" ref="Y70:Y77" si="119">IF(U70="","",250)</f>
        <v/>
      </c>
      <c r="Z70" s="56" t="str">
        <f t="shared" ref="Z70:Z77" si="120">IF(U70="","",")")</f>
        <v/>
      </c>
      <c r="AA70" s="66" t="str">
        <f t="shared" ref="AA70:AA77" si="121">IF(AB70="","","(")</f>
        <v/>
      </c>
      <c r="AB70" s="57" t="str">
        <f t="shared" ref="AB70:AB77" si="122">IF(H70="","",H70)</f>
        <v/>
      </c>
      <c r="AC70" s="67" t="str">
        <f t="shared" ref="AC70:AC77" si="123">IF(AB70="","",",")</f>
        <v/>
      </c>
      <c r="AD70" s="59" t="str">
        <f t="shared" ref="AD70:AD77" si="124">IF(I70="","",I70)</f>
        <v/>
      </c>
      <c r="AE70" s="68" t="str">
        <f t="shared" ref="AE70:AE77" si="125">IF(AB70="","",",")</f>
        <v/>
      </c>
      <c r="AF70" s="61" t="str">
        <f t="shared" ref="AF70:AF77" si="126">IF(AB70="","",350)</f>
        <v/>
      </c>
      <c r="AG70" s="61" t="str">
        <f t="shared" ref="AG70:AG77" si="127">IF(AB70="","",")")</f>
        <v/>
      </c>
      <c r="AH70" s="69" t="str">
        <f t="shared" ref="AH70:AH77" si="128">IF(AI70="","","(")</f>
        <v/>
      </c>
      <c r="AI70" s="70" t="str">
        <f t="shared" ref="AI70:AI77" si="129">IF(J70="","",J70)</f>
        <v/>
      </c>
      <c r="AJ70" s="64" t="str">
        <f t="shared" ref="AJ70:AJ77" si="130">IF(AI70="","",",")</f>
        <v/>
      </c>
      <c r="AK70" s="64" t="str">
        <f t="shared" ref="AK70:AK77" si="131">IF(K70="","",K70)</f>
        <v/>
      </c>
      <c r="AL70" s="64" t="str">
        <f t="shared" ref="AL70:AL77" si="132">IF(AI70="","",",")</f>
        <v/>
      </c>
      <c r="AM70" s="64" t="str">
        <f t="shared" ref="AM70:AM77" si="133">IF(AI70="","",450)</f>
        <v/>
      </c>
      <c r="AN70" s="64" t="str">
        <f t="shared" ref="AN70:AN77" si="134">IF(AI70="","",")")</f>
        <v/>
      </c>
    </row>
    <row r="71" spans="1:40" ht="25.5" hidden="1" thickTop="1" thickBot="1" x14ac:dyDescent="0.4">
      <c r="B71" t="s">
        <v>997</v>
      </c>
      <c r="C71" s="82" t="s">
        <v>998</v>
      </c>
      <c r="D71" s="83"/>
      <c r="E71" s="83"/>
      <c r="F71" s="83"/>
      <c r="G71" s="83"/>
      <c r="H71" s="83"/>
      <c r="I71" s="83"/>
      <c r="J71" s="83"/>
      <c r="K71" s="83"/>
      <c r="L71" s="84" t="str">
        <f>IF(C71="","",_xlfn.CONCAT("       triggerLine: ","""",C71,", ",M71:AN71,""", sC: ","""",B71,""", lines: ["))</f>
        <v xml:space="preserve">       triggerLine: "ASAMBLEA UNO, ", sC: "ta as", lines: [</v>
      </c>
      <c r="M71" s="56" t="str">
        <f t="shared" si="108"/>
        <v/>
      </c>
      <c r="N71" s="57" t="str">
        <f t="shared" si="109"/>
        <v/>
      </c>
      <c r="O71" s="58" t="str">
        <f t="shared" si="110"/>
        <v/>
      </c>
      <c r="P71" s="59" t="str">
        <f t="shared" si="111"/>
        <v/>
      </c>
      <c r="Q71" s="60" t="str">
        <f t="shared" si="112"/>
        <v/>
      </c>
      <c r="R71" s="61" t="str">
        <f t="shared" si="107"/>
        <v/>
      </c>
      <c r="S71" s="56" t="str">
        <f t="shared" si="113"/>
        <v/>
      </c>
      <c r="T71" s="62" t="str">
        <f t="shared" si="114"/>
        <v/>
      </c>
      <c r="U71" s="63" t="str">
        <f t="shared" si="115"/>
        <v/>
      </c>
      <c r="V71" s="64" t="str">
        <f t="shared" si="116"/>
        <v/>
      </c>
      <c r="W71" s="65" t="str">
        <f t="shared" si="117"/>
        <v/>
      </c>
      <c r="X71" s="64" t="str">
        <f t="shared" si="118"/>
        <v/>
      </c>
      <c r="Y71" s="64" t="str">
        <f t="shared" si="119"/>
        <v/>
      </c>
      <c r="Z71" s="56" t="str">
        <f t="shared" si="120"/>
        <v/>
      </c>
      <c r="AA71" s="66" t="str">
        <f t="shared" si="121"/>
        <v/>
      </c>
      <c r="AB71" s="57" t="str">
        <f t="shared" si="122"/>
        <v/>
      </c>
      <c r="AC71" s="67" t="str">
        <f t="shared" si="123"/>
        <v/>
      </c>
      <c r="AD71" s="59" t="str">
        <f t="shared" si="124"/>
        <v/>
      </c>
      <c r="AE71" s="68" t="str">
        <f t="shared" si="125"/>
        <v/>
      </c>
      <c r="AF71" s="61" t="str">
        <f t="shared" si="126"/>
        <v/>
      </c>
      <c r="AG71" s="61" t="str">
        <f t="shared" si="127"/>
        <v/>
      </c>
      <c r="AH71" s="69" t="str">
        <f t="shared" si="128"/>
        <v/>
      </c>
      <c r="AI71" s="70" t="str">
        <f t="shared" si="129"/>
        <v/>
      </c>
      <c r="AJ71" s="64" t="str">
        <f t="shared" si="130"/>
        <v/>
      </c>
      <c r="AK71" s="64" t="str">
        <f t="shared" si="131"/>
        <v/>
      </c>
      <c r="AL71" s="64" t="str">
        <f t="shared" si="132"/>
        <v/>
      </c>
      <c r="AM71" s="64" t="str">
        <f t="shared" si="133"/>
        <v/>
      </c>
      <c r="AN71" s="64" t="str">
        <f t="shared" si="134"/>
        <v/>
      </c>
    </row>
    <row r="72" spans="1:40" ht="25.5" hidden="1" thickTop="1" thickBot="1" x14ac:dyDescent="0.4">
      <c r="B72" t="s">
        <v>999</v>
      </c>
      <c r="C72" s="85" t="s">
        <v>1000</v>
      </c>
      <c r="D72" s="86"/>
      <c r="E72" s="86"/>
      <c r="F72" s="86"/>
      <c r="G72" s="86"/>
      <c r="H72" s="87"/>
      <c r="I72" s="87"/>
      <c r="J72" s="87"/>
      <c r="K72" s="87"/>
      <c r="L72" s="88" t="str">
        <f>IF(C72="","",_xlfn.CONCAT("            { line: ","""",C72,", ",M72:AN72,""", sC: ","""",B72,"""},"))</f>
        <v xml:space="preserve">            { line: "ASAMBLEA DOS, ", sC: "as"},</v>
      </c>
      <c r="M72" s="56" t="str">
        <f t="shared" si="108"/>
        <v/>
      </c>
      <c r="N72" s="57" t="str">
        <f t="shared" si="109"/>
        <v/>
      </c>
      <c r="O72" s="58" t="str">
        <f t="shared" si="110"/>
        <v/>
      </c>
      <c r="P72" s="59" t="str">
        <f t="shared" si="111"/>
        <v/>
      </c>
      <c r="Q72" s="60" t="str">
        <f t="shared" si="112"/>
        <v/>
      </c>
      <c r="R72" s="61" t="str">
        <f t="shared" si="107"/>
        <v/>
      </c>
      <c r="S72" s="56" t="str">
        <f t="shared" si="113"/>
        <v/>
      </c>
      <c r="T72" s="62" t="str">
        <f t="shared" si="114"/>
        <v/>
      </c>
      <c r="U72" s="63" t="str">
        <f t="shared" si="115"/>
        <v/>
      </c>
      <c r="V72" s="64" t="str">
        <f t="shared" si="116"/>
        <v/>
      </c>
      <c r="W72" s="65" t="str">
        <f t="shared" si="117"/>
        <v/>
      </c>
      <c r="X72" s="64" t="str">
        <f t="shared" si="118"/>
        <v/>
      </c>
      <c r="Y72" s="64" t="str">
        <f t="shared" si="119"/>
        <v/>
      </c>
      <c r="Z72" s="56" t="str">
        <f t="shared" si="120"/>
        <v/>
      </c>
      <c r="AA72" s="66" t="str">
        <f t="shared" si="121"/>
        <v/>
      </c>
      <c r="AB72" s="57" t="str">
        <f t="shared" si="122"/>
        <v/>
      </c>
      <c r="AC72" s="67" t="str">
        <f t="shared" si="123"/>
        <v/>
      </c>
      <c r="AD72" s="59" t="str">
        <f t="shared" si="124"/>
        <v/>
      </c>
      <c r="AE72" s="68" t="str">
        <f t="shared" si="125"/>
        <v/>
      </c>
      <c r="AF72" s="61" t="str">
        <f t="shared" si="126"/>
        <v/>
      </c>
      <c r="AG72" s="61" t="str">
        <f t="shared" si="127"/>
        <v/>
      </c>
      <c r="AH72" s="69" t="str">
        <f t="shared" si="128"/>
        <v/>
      </c>
      <c r="AI72" s="70" t="str">
        <f t="shared" si="129"/>
        <v/>
      </c>
      <c r="AJ72" s="64" t="str">
        <f t="shared" si="130"/>
        <v/>
      </c>
      <c r="AK72" s="64" t="str">
        <f t="shared" si="131"/>
        <v/>
      </c>
      <c r="AL72" s="64" t="str">
        <f t="shared" si="132"/>
        <v/>
      </c>
      <c r="AM72" s="64" t="str">
        <f t="shared" si="133"/>
        <v/>
      </c>
      <c r="AN72" s="64" t="str">
        <f t="shared" si="134"/>
        <v/>
      </c>
    </row>
    <row r="73" spans="1:40" ht="25.5" hidden="1" thickTop="1" thickBot="1" x14ac:dyDescent="0.4">
      <c r="B73" t="s">
        <v>999</v>
      </c>
      <c r="C73" s="85" t="s">
        <v>1001</v>
      </c>
      <c r="D73" s="89"/>
      <c r="E73" s="89"/>
      <c r="F73" s="89"/>
      <c r="G73" s="89"/>
      <c r="H73" s="90"/>
      <c r="I73" s="90"/>
      <c r="J73" s="90"/>
      <c r="K73" s="90"/>
      <c r="L73" s="88" t="str">
        <f>IF(C73="","",_xlfn.CONCAT("            { line: ","""",C73,", ",M73:AN73,""", sC: ","""",B73,"""},"))</f>
        <v xml:space="preserve">            { line: "ASAMBLEA TRES, ", sC: "as"},</v>
      </c>
      <c r="M73" s="56" t="str">
        <f t="shared" si="108"/>
        <v/>
      </c>
      <c r="N73" s="57" t="str">
        <f t="shared" si="109"/>
        <v/>
      </c>
      <c r="O73" s="58" t="str">
        <f t="shared" si="110"/>
        <v/>
      </c>
      <c r="P73" s="59" t="str">
        <f t="shared" si="111"/>
        <v/>
      </c>
      <c r="Q73" s="60" t="str">
        <f t="shared" si="112"/>
        <v/>
      </c>
      <c r="R73" s="61" t="str">
        <f t="shared" si="107"/>
        <v/>
      </c>
      <c r="S73" s="56" t="str">
        <f t="shared" si="113"/>
        <v/>
      </c>
      <c r="T73" s="62" t="str">
        <f t="shared" si="114"/>
        <v/>
      </c>
      <c r="U73" s="63" t="str">
        <f t="shared" si="115"/>
        <v/>
      </c>
      <c r="V73" s="64" t="str">
        <f t="shared" si="116"/>
        <v/>
      </c>
      <c r="W73" s="65" t="str">
        <f t="shared" si="117"/>
        <v/>
      </c>
      <c r="X73" s="64" t="str">
        <f t="shared" si="118"/>
        <v/>
      </c>
      <c r="Y73" s="64" t="str">
        <f t="shared" si="119"/>
        <v/>
      </c>
      <c r="Z73" s="56" t="str">
        <f t="shared" si="120"/>
        <v/>
      </c>
      <c r="AA73" s="66" t="str">
        <f t="shared" si="121"/>
        <v/>
      </c>
      <c r="AB73" s="57" t="str">
        <f t="shared" si="122"/>
        <v/>
      </c>
      <c r="AC73" s="67" t="str">
        <f t="shared" si="123"/>
        <v/>
      </c>
      <c r="AD73" s="59" t="str">
        <f t="shared" si="124"/>
        <v/>
      </c>
      <c r="AE73" s="68" t="str">
        <f t="shared" si="125"/>
        <v/>
      </c>
      <c r="AF73" s="61" t="str">
        <f t="shared" si="126"/>
        <v/>
      </c>
      <c r="AG73" s="61" t="str">
        <f t="shared" si="127"/>
        <v/>
      </c>
      <c r="AH73" s="69" t="str">
        <f t="shared" si="128"/>
        <v/>
      </c>
      <c r="AI73" s="70" t="str">
        <f t="shared" si="129"/>
        <v/>
      </c>
      <c r="AJ73" s="64" t="str">
        <f t="shared" si="130"/>
        <v/>
      </c>
      <c r="AK73" s="64" t="str">
        <f t="shared" si="131"/>
        <v/>
      </c>
      <c r="AL73" s="64" t="str">
        <f t="shared" si="132"/>
        <v/>
      </c>
      <c r="AM73" s="64" t="str">
        <f t="shared" si="133"/>
        <v/>
      </c>
      <c r="AN73" s="64" t="str">
        <f t="shared" si="134"/>
        <v/>
      </c>
    </row>
    <row r="74" spans="1:40" ht="25.5" hidden="1" thickTop="1" thickBot="1" x14ac:dyDescent="0.4">
      <c r="B74" t="s">
        <v>999</v>
      </c>
      <c r="C74" s="85" t="s">
        <v>1002</v>
      </c>
      <c r="D74" s="86"/>
      <c r="E74" s="86"/>
      <c r="F74" s="86"/>
      <c r="G74" s="86"/>
      <c r="H74" s="87"/>
      <c r="I74" s="87"/>
      <c r="J74" s="87"/>
      <c r="K74" s="87"/>
      <c r="L74" s="88" t="str">
        <f>IF(C74="","",_xlfn.CONCAT("            { line: ","""",C74,", ",M74:AN74,""", sC: ","""",B74,"""},"))</f>
        <v xml:space="preserve">            { line: "ASAMBLEA CUATRO, ", sC: "as"},</v>
      </c>
      <c r="M74" s="56" t="str">
        <f t="shared" si="108"/>
        <v/>
      </c>
      <c r="N74" s="57" t="str">
        <f t="shared" si="109"/>
        <v/>
      </c>
      <c r="O74" s="58" t="str">
        <f t="shared" si="110"/>
        <v/>
      </c>
      <c r="P74" s="59" t="str">
        <f t="shared" si="111"/>
        <v/>
      </c>
      <c r="Q74" s="60" t="str">
        <f t="shared" si="112"/>
        <v/>
      </c>
      <c r="R74" s="61" t="str">
        <f t="shared" si="107"/>
        <v/>
      </c>
      <c r="S74" s="56" t="str">
        <f t="shared" si="113"/>
        <v/>
      </c>
      <c r="T74" s="62" t="str">
        <f t="shared" si="114"/>
        <v/>
      </c>
      <c r="U74" s="63" t="str">
        <f t="shared" si="115"/>
        <v/>
      </c>
      <c r="V74" s="64" t="str">
        <f t="shared" si="116"/>
        <v/>
      </c>
      <c r="W74" s="65" t="str">
        <f t="shared" si="117"/>
        <v/>
      </c>
      <c r="X74" s="64" t="str">
        <f t="shared" si="118"/>
        <v/>
      </c>
      <c r="Y74" s="64" t="str">
        <f t="shared" si="119"/>
        <v/>
      </c>
      <c r="Z74" s="56" t="str">
        <f t="shared" si="120"/>
        <v/>
      </c>
      <c r="AA74" s="66" t="str">
        <f t="shared" si="121"/>
        <v/>
      </c>
      <c r="AB74" s="57" t="str">
        <f t="shared" si="122"/>
        <v/>
      </c>
      <c r="AC74" s="67" t="str">
        <f t="shared" si="123"/>
        <v/>
      </c>
      <c r="AD74" s="59" t="str">
        <f t="shared" si="124"/>
        <v/>
      </c>
      <c r="AE74" s="68" t="str">
        <f t="shared" si="125"/>
        <v/>
      </c>
      <c r="AF74" s="61" t="str">
        <f t="shared" si="126"/>
        <v/>
      </c>
      <c r="AG74" s="61" t="str">
        <f t="shared" si="127"/>
        <v/>
      </c>
      <c r="AH74" s="69" t="str">
        <f t="shared" si="128"/>
        <v/>
      </c>
      <c r="AI74" s="70" t="str">
        <f t="shared" si="129"/>
        <v/>
      </c>
      <c r="AJ74" s="64" t="str">
        <f t="shared" si="130"/>
        <v/>
      </c>
      <c r="AK74" s="64" t="str">
        <f t="shared" si="131"/>
        <v/>
      </c>
      <c r="AL74" s="64" t="str">
        <f t="shared" si="132"/>
        <v/>
      </c>
      <c r="AM74" s="64" t="str">
        <f t="shared" si="133"/>
        <v/>
      </c>
      <c r="AN74" s="64" t="str">
        <f t="shared" si="134"/>
        <v/>
      </c>
    </row>
    <row r="75" spans="1:40" ht="25.5" hidden="1" thickTop="1" thickBot="1" x14ac:dyDescent="0.4">
      <c r="B75" t="s">
        <v>999</v>
      </c>
      <c r="C75" s="85" t="s">
        <v>1003</v>
      </c>
      <c r="D75" s="89"/>
      <c r="E75" s="89"/>
      <c r="F75" s="89"/>
      <c r="G75" s="89"/>
      <c r="H75" s="90"/>
      <c r="I75" s="90"/>
      <c r="J75" s="90"/>
      <c r="K75" s="90"/>
      <c r="L75" s="88" t="str">
        <f>IF(C75="","",_xlfn.CONCAT("            { line: ","""",C75,", ",M75:AN75,""", sC: ","""",B75,"""},"))</f>
        <v xml:space="preserve">            { line: "ASAMBLEA CISCO, ", sC: "as"},</v>
      </c>
      <c r="M75" s="56" t="str">
        <f t="shared" si="108"/>
        <v/>
      </c>
      <c r="N75" s="57" t="str">
        <f t="shared" si="109"/>
        <v/>
      </c>
      <c r="O75" s="58" t="str">
        <f t="shared" si="110"/>
        <v/>
      </c>
      <c r="P75" s="59" t="str">
        <f t="shared" si="111"/>
        <v/>
      </c>
      <c r="Q75" s="60" t="str">
        <f t="shared" si="112"/>
        <v/>
      </c>
      <c r="R75" s="61" t="str">
        <f t="shared" si="107"/>
        <v/>
      </c>
      <c r="S75" s="56" t="str">
        <f t="shared" si="113"/>
        <v/>
      </c>
      <c r="T75" s="62" t="str">
        <f t="shared" si="114"/>
        <v/>
      </c>
      <c r="U75" s="63" t="str">
        <f t="shared" si="115"/>
        <v/>
      </c>
      <c r="V75" s="64" t="str">
        <f t="shared" si="116"/>
        <v/>
      </c>
      <c r="W75" s="65" t="str">
        <f t="shared" si="117"/>
        <v/>
      </c>
      <c r="X75" s="64" t="str">
        <f t="shared" si="118"/>
        <v/>
      </c>
      <c r="Y75" s="64" t="str">
        <f t="shared" si="119"/>
        <v/>
      </c>
      <c r="Z75" s="56" t="str">
        <f t="shared" si="120"/>
        <v/>
      </c>
      <c r="AA75" s="66" t="str">
        <f t="shared" si="121"/>
        <v/>
      </c>
      <c r="AB75" s="57" t="str">
        <f t="shared" si="122"/>
        <v/>
      </c>
      <c r="AC75" s="67" t="str">
        <f t="shared" si="123"/>
        <v/>
      </c>
      <c r="AD75" s="59" t="str">
        <f t="shared" si="124"/>
        <v/>
      </c>
      <c r="AE75" s="68" t="str">
        <f t="shared" si="125"/>
        <v/>
      </c>
      <c r="AF75" s="61" t="str">
        <f t="shared" si="126"/>
        <v/>
      </c>
      <c r="AG75" s="61" t="str">
        <f t="shared" si="127"/>
        <v/>
      </c>
      <c r="AH75" s="69" t="str">
        <f t="shared" si="128"/>
        <v/>
      </c>
      <c r="AI75" s="70" t="str">
        <f t="shared" si="129"/>
        <v/>
      </c>
      <c r="AJ75" s="64" t="str">
        <f t="shared" si="130"/>
        <v/>
      </c>
      <c r="AK75" s="64" t="str">
        <f t="shared" si="131"/>
        <v/>
      </c>
      <c r="AL75" s="64" t="str">
        <f t="shared" si="132"/>
        <v/>
      </c>
      <c r="AM75" s="64" t="str">
        <f t="shared" si="133"/>
        <v/>
      </c>
      <c r="AN75" s="64" t="str">
        <f t="shared" si="134"/>
        <v/>
      </c>
    </row>
    <row r="76" spans="1:40" ht="25.5" hidden="1" thickTop="1" thickBot="1" x14ac:dyDescent="0.4">
      <c r="B76" t="s">
        <v>999</v>
      </c>
      <c r="C76" s="85" t="s">
        <v>1004</v>
      </c>
      <c r="D76" s="91"/>
      <c r="E76" s="91"/>
      <c r="F76" s="91"/>
      <c r="G76" s="91"/>
      <c r="H76" s="92"/>
      <c r="I76" s="92"/>
      <c r="J76" s="92"/>
      <c r="K76" s="92"/>
      <c r="L76" s="88" t="str">
        <f>IF(C76="","",_xlfn.CONCAT("            { line: ","""",C76,", ",M76:AN76,""", sC: ","""",B76,"""},"))</f>
        <v xml:space="preserve">            { line: "ASAMBLEA SEIS, ", sC: "as"},</v>
      </c>
      <c r="M76" s="56" t="str">
        <f t="shared" si="108"/>
        <v/>
      </c>
      <c r="N76" s="57" t="str">
        <f t="shared" si="109"/>
        <v/>
      </c>
      <c r="O76" s="58" t="str">
        <f t="shared" si="110"/>
        <v/>
      </c>
      <c r="P76" s="59" t="str">
        <f t="shared" si="111"/>
        <v/>
      </c>
      <c r="Q76" s="60" t="str">
        <f t="shared" si="112"/>
        <v/>
      </c>
      <c r="R76" s="61" t="str">
        <f t="shared" si="107"/>
        <v/>
      </c>
      <c r="S76" s="56" t="str">
        <f t="shared" si="113"/>
        <v/>
      </c>
      <c r="T76" s="62" t="str">
        <f t="shared" si="114"/>
        <v/>
      </c>
      <c r="U76" s="63" t="str">
        <f t="shared" si="115"/>
        <v/>
      </c>
      <c r="V76" s="64" t="str">
        <f t="shared" si="116"/>
        <v/>
      </c>
      <c r="W76" s="65" t="str">
        <f t="shared" si="117"/>
        <v/>
      </c>
      <c r="X76" s="64" t="str">
        <f t="shared" si="118"/>
        <v/>
      </c>
      <c r="Y76" s="64" t="str">
        <f t="shared" si="119"/>
        <v/>
      </c>
      <c r="Z76" s="56" t="str">
        <f t="shared" si="120"/>
        <v/>
      </c>
      <c r="AA76" s="66" t="str">
        <f t="shared" si="121"/>
        <v/>
      </c>
      <c r="AB76" s="57" t="str">
        <f t="shared" si="122"/>
        <v/>
      </c>
      <c r="AC76" s="67" t="str">
        <f t="shared" si="123"/>
        <v/>
      </c>
      <c r="AD76" s="59" t="str">
        <f t="shared" si="124"/>
        <v/>
      </c>
      <c r="AE76" s="68" t="str">
        <f t="shared" si="125"/>
        <v/>
      </c>
      <c r="AF76" s="61" t="str">
        <f t="shared" si="126"/>
        <v/>
      </c>
      <c r="AG76" s="61" t="str">
        <f t="shared" si="127"/>
        <v/>
      </c>
      <c r="AH76" s="69" t="str">
        <f t="shared" si="128"/>
        <v/>
      </c>
      <c r="AI76" s="70" t="str">
        <f t="shared" si="129"/>
        <v/>
      </c>
      <c r="AJ76" s="64" t="str">
        <f t="shared" si="130"/>
        <v/>
      </c>
      <c r="AK76" s="64" t="str">
        <f t="shared" si="131"/>
        <v/>
      </c>
      <c r="AL76" s="64" t="str">
        <f t="shared" si="132"/>
        <v/>
      </c>
      <c r="AM76" s="64" t="str">
        <f t="shared" si="133"/>
        <v/>
      </c>
      <c r="AN76" s="64" t="str">
        <f t="shared" si="134"/>
        <v/>
      </c>
    </row>
    <row r="77" spans="1:40" ht="25.5" hidden="1" thickTop="1" thickBot="1" x14ac:dyDescent="0.4">
      <c r="B77" t="s">
        <v>999</v>
      </c>
      <c r="C77" s="93" t="s">
        <v>1005</v>
      </c>
      <c r="D77" s="83"/>
      <c r="E77" s="83"/>
      <c r="F77" s="83"/>
      <c r="G77" s="83"/>
      <c r="H77" s="83"/>
      <c r="I77" s="83"/>
      <c r="J77" s="83"/>
      <c r="K77" s="83"/>
      <c r="L77" s="94" t="str">
        <f>IF(C77="","",_xlfn.CONCAT("            { line: ","""",C77,", ",M77:AN77,""", sC: ","""",B77,"""},  ]},"))</f>
        <v xml:space="preserve">            { line: "ASAMBLEA CIERRE, ", sC: "as"},  ]},</v>
      </c>
      <c r="M77" s="56" t="str">
        <f t="shared" si="108"/>
        <v/>
      </c>
      <c r="N77" s="57" t="str">
        <f t="shared" si="109"/>
        <v/>
      </c>
      <c r="O77" s="58" t="str">
        <f t="shared" si="110"/>
        <v/>
      </c>
      <c r="P77" s="59" t="str">
        <f t="shared" si="111"/>
        <v/>
      </c>
      <c r="Q77" s="60" t="str">
        <f t="shared" si="112"/>
        <v/>
      </c>
      <c r="R77" s="61" t="str">
        <f t="shared" si="107"/>
        <v/>
      </c>
      <c r="S77" s="56" t="str">
        <f t="shared" si="113"/>
        <v/>
      </c>
      <c r="T77" s="62" t="str">
        <f t="shared" si="114"/>
        <v/>
      </c>
      <c r="U77" s="63" t="str">
        <f t="shared" si="115"/>
        <v/>
      </c>
      <c r="V77" s="64" t="str">
        <f t="shared" si="116"/>
        <v/>
      </c>
      <c r="W77" s="65" t="str">
        <f t="shared" si="117"/>
        <v/>
      </c>
      <c r="X77" s="64" t="str">
        <f t="shared" si="118"/>
        <v/>
      </c>
      <c r="Y77" s="64" t="str">
        <f t="shared" si="119"/>
        <v/>
      </c>
      <c r="Z77" s="56" t="str">
        <f t="shared" si="120"/>
        <v/>
      </c>
      <c r="AA77" s="66" t="str">
        <f t="shared" si="121"/>
        <v/>
      </c>
      <c r="AB77" s="57" t="str">
        <f t="shared" si="122"/>
        <v/>
      </c>
      <c r="AC77" s="67" t="str">
        <f t="shared" si="123"/>
        <v/>
      </c>
      <c r="AD77" s="59" t="str">
        <f t="shared" si="124"/>
        <v/>
      </c>
      <c r="AE77" s="68" t="str">
        <f t="shared" si="125"/>
        <v/>
      </c>
      <c r="AF77" s="61" t="str">
        <f t="shared" si="126"/>
        <v/>
      </c>
      <c r="AG77" s="61" t="str">
        <f t="shared" si="127"/>
        <v/>
      </c>
      <c r="AH77" s="69" t="str">
        <f t="shared" si="128"/>
        <v/>
      </c>
      <c r="AI77" s="70" t="str">
        <f t="shared" si="129"/>
        <v/>
      </c>
      <c r="AJ77" s="64" t="str">
        <f t="shared" si="130"/>
        <v/>
      </c>
      <c r="AK77" s="64" t="str">
        <f t="shared" si="131"/>
        <v/>
      </c>
      <c r="AL77" s="64" t="str">
        <f t="shared" si="132"/>
        <v/>
      </c>
      <c r="AM77" s="64" t="str">
        <f t="shared" si="133"/>
        <v/>
      </c>
      <c r="AN77" s="64" t="str">
        <f t="shared" si="134"/>
        <v/>
      </c>
    </row>
    <row r="78" spans="1:40" ht="27.75" hidden="1" thickTop="1" thickBot="1" x14ac:dyDescent="0.4">
      <c r="A78" s="73"/>
      <c r="B78" s="73"/>
      <c r="C78" s="73"/>
      <c r="D78" s="74"/>
      <c r="E78" s="74"/>
      <c r="F78" s="74"/>
      <c r="G78" s="74"/>
      <c r="H78" s="74"/>
      <c r="I78" s="74"/>
      <c r="J78" s="74"/>
      <c r="K78" s="74"/>
      <c r="L78" s="75" t="s">
        <v>993</v>
      </c>
      <c r="M78" s="56"/>
      <c r="N78" s="57"/>
      <c r="O78" s="58"/>
      <c r="P78" s="59"/>
      <c r="Q78" s="60"/>
      <c r="R78" s="61" t="str">
        <f t="shared" si="107"/>
        <v/>
      </c>
      <c r="S78" s="56"/>
      <c r="T78" s="62"/>
      <c r="U78" s="63"/>
      <c r="V78" s="64"/>
      <c r="W78" s="65"/>
      <c r="X78" s="64"/>
      <c r="Y78" s="64"/>
      <c r="Z78" s="56"/>
      <c r="AA78" s="66"/>
      <c r="AB78" s="57"/>
      <c r="AC78" s="67"/>
      <c r="AD78" s="59"/>
      <c r="AE78" s="68"/>
      <c r="AF78" s="61"/>
      <c r="AG78" s="61"/>
      <c r="AH78" s="69"/>
      <c r="AI78" s="70"/>
      <c r="AJ78" s="64"/>
      <c r="AK78" s="64"/>
      <c r="AL78" s="64"/>
      <c r="AM78" s="64"/>
      <c r="AN78" s="64"/>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5169"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07"/>
  <sheetViews>
    <sheetView zoomScale="85" zoomScaleNormal="85" workbookViewId="0">
      <pane xSplit="2" ySplit="1" topLeftCell="C21" activePane="bottomRight" state="frozen"/>
      <selection pane="topRight" activeCell="C1" sqref="C1"/>
      <selection pane="bottomLeft" activeCell="A2" sqref="A2"/>
      <selection pane="bottomRight" activeCell="C31" sqref="C3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114</v>
      </c>
      <c r="E1" s="40"/>
      <c r="F1" s="40"/>
      <c r="G1" s="40"/>
      <c r="H1" s="40"/>
      <c r="I1" s="40"/>
      <c r="J1" s="40"/>
      <c r="K1" s="40"/>
      <c r="L1" s="41" t="str">
        <f ca="1">UPPER(VLOOKUP(C1,Table223[],3,FALSE))</f>
        <v>ME ENSEÑARÁS EL CAMINO DE LA VIDA</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ME ENSEÑARÁS EL CAMINO DE LA VIDA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meensenaraselcaminodelavida</v>
      </c>
      <c r="L7" s="48" t="str">
        <f ca="1">_xlfn.CONCAT("        id: ","""",C7,"""",",")</f>
        <v xml:space="preserve">        id: "meensenaraselcaminodelavida",</v>
      </c>
    </row>
    <row r="8" spans="2:32" ht="23.25" x14ac:dyDescent="0.25">
      <c r="C8" t="str">
        <f ca="1">PROPER(L1)</f>
        <v>Me Enseñarás El Camino De La Vida</v>
      </c>
      <c r="L8" s="48" t="str">
        <f ca="1">_xlfn.CONCAT("        tt: ","""",C8,"""",",")</f>
        <v xml:space="preserve">        tt: "Me Enseñarás El Camino De La Vida",</v>
      </c>
    </row>
    <row r="9" spans="2:32" ht="23.25" x14ac:dyDescent="0.25">
      <c r="C9" t="str">
        <f ca="1">PROPER(L1)</f>
        <v>Me Enseñarás El Camino De La Vida</v>
      </c>
      <c r="L9" s="48" t="str">
        <f ca="1">_xlfn.CONCAT("        title: ","""",C9,"""",",")</f>
        <v xml:space="preserve">        title: "Me Enseñarás El Camino De La Vida",</v>
      </c>
    </row>
    <row r="10" spans="2:32" ht="23.25" x14ac:dyDescent="0.25">
      <c r="C10" t="str">
        <f ca="1">VLOOKUP(C1,Table223[],4,FALSE)</f>
        <v>Salmo 16 (15)</v>
      </c>
      <c r="L10" s="48" t="str">
        <f ca="1">_xlfn.CONCAT("        ","subtitle: ","""",C10,"""",",")</f>
        <v xml:space="preserve">        subtitle: "Salmo 16 (15)",</v>
      </c>
    </row>
    <row r="11" spans="2:32" ht="23.25" x14ac:dyDescent="0.25">
      <c r="C11" t="str">
        <f ca="1">_xlfn.CONCAT("category: [",VLOOKUP(C1,Table223[],16,FALSE),"],")</f>
        <v>category: ["Precatecumenado","Pascua","Pentecostés","Entrada","Antiguo Testamento"],</v>
      </c>
      <c r="L11" s="48" t="str">
        <f ca="1">_xlfn.CONCAT("        ",C11)</f>
        <v xml:space="preserve">        category: ["Precatecumenado","Pascua","Pentecostés","Entrada","Antiguo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114</v>
      </c>
      <c r="L16" s="48" t="str">
        <f ca="1">_xlfn.CONCAT("        dbno: ","""",C16,"""",",")</f>
        <v xml:space="preserve">        dbno: "114",</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meensenaraselcaminodelavida</v>
      </c>
      <c r="L19" s="48" t="str">
        <f ca="1">_xlfn.CONCAT("        audioSrc: ","""/audio/",C19,".mp3""",",")</f>
        <v xml:space="preserve">        audioSrc: "/audio/meensenaraselcaminodelavida.mp3",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113</v>
      </c>
      <c r="C26" t="str">
        <f ca="1">VLOOKUP(B26,Table4[],13,FALSE)</f>
        <v>"/resucito/src/index.html?canto=mariapequenamaria"</v>
      </c>
      <c r="L26" s="48" t="str">
        <f ca="1">_xlfn.CONCAT("        ant: ",C26,",")</f>
        <v xml:space="preserve">        ant: "/resucito/src/index.html?canto=mariapequenamaria",</v>
      </c>
    </row>
    <row r="27" spans="1:40" ht="23.25" x14ac:dyDescent="0.25">
      <c r="B27">
        <f ca="1">+C1+1</f>
        <v>115</v>
      </c>
      <c r="C27" t="str">
        <f ca="1">VLOOKUP(B27,Table4[],13,FALSE)</f>
        <v>"/resucito/src/index.html?canto=mehasseducidosenor"</v>
      </c>
      <c r="L27" s="48" t="str">
        <f ca="1">_xlfn.CONCAT("        sig: ",C27,",")</f>
        <v xml:space="preserve">        sig: "/resucito/src/index.html?canto=mehasseducidosenor",</v>
      </c>
    </row>
    <row r="28" spans="1:40" ht="23.25" x14ac:dyDescent="0.25">
      <c r="L28" s="46" t="s">
        <v>991</v>
      </c>
    </row>
    <row r="29" spans="1:40" ht="36" thickBot="1" x14ac:dyDescent="0.3">
      <c r="A29" s="49"/>
      <c r="B29" s="49"/>
      <c r="C29" s="49" t="s">
        <v>1050</v>
      </c>
      <c r="D29" s="49"/>
      <c r="E29" s="49"/>
      <c r="F29" s="49"/>
      <c r="G29" s="49"/>
      <c r="H29" s="49"/>
      <c r="I29" s="49"/>
      <c r="J29" s="49"/>
      <c r="K29" s="49"/>
      <c r="L29" s="50" t="s">
        <v>992</v>
      </c>
    </row>
    <row r="30" spans="1:40" ht="27.75" thickTop="1" thickBot="1" x14ac:dyDescent="0.4">
      <c r="A30" s="73"/>
      <c r="B30" s="73"/>
      <c r="C30" s="73"/>
      <c r="D30" s="74"/>
      <c r="E30" s="74"/>
      <c r="F30" s="74"/>
      <c r="G30" s="74"/>
      <c r="H30" s="74"/>
      <c r="I30" s="74"/>
      <c r="J30" s="74"/>
      <c r="K30" s="74"/>
      <c r="L30" s="75" t="s">
        <v>993</v>
      </c>
      <c r="M30" s="56"/>
      <c r="N30" s="57"/>
      <c r="O30" s="58"/>
      <c r="P30" s="59"/>
      <c r="Q30" s="60"/>
      <c r="R30" s="61" t="str">
        <f>IF(N30="Do",10,IF(N30="Re",22,IF(N30="Mi",20,IF(N30="Fa",20,IF(N30="Sol",14,IF(N30="La",20,IF(N30="Si",20,IF(N30="Do#",14,IF(N30="Fa#",15,IF(N30="Sol#",20,""))))))))))</f>
        <v/>
      </c>
      <c r="S30" s="56"/>
      <c r="T30" s="62"/>
      <c r="U30" s="63"/>
      <c r="V30" s="64"/>
      <c r="W30" s="65"/>
      <c r="X30" s="64"/>
      <c r="Y30" s="64"/>
      <c r="Z30" s="56"/>
      <c r="AA30" s="66"/>
      <c r="AB30" s="57"/>
      <c r="AC30" s="67"/>
      <c r="AD30" s="59"/>
      <c r="AE30" s="68"/>
      <c r="AF30" s="61"/>
      <c r="AG30" s="61"/>
      <c r="AH30" s="69"/>
      <c r="AI30" s="70"/>
      <c r="AJ30" s="64"/>
      <c r="AK30" s="64"/>
      <c r="AL30" s="64"/>
      <c r="AM30" s="64"/>
      <c r="AN30" s="64"/>
    </row>
    <row r="31" spans="1:40" ht="25.5" thickTop="1" thickBot="1" x14ac:dyDescent="0.4">
      <c r="C31" s="113"/>
      <c r="D31" s="112"/>
      <c r="E31" s="52"/>
      <c r="F31" s="53"/>
      <c r="G31" s="53"/>
      <c r="H31" s="52"/>
      <c r="I31" s="52"/>
      <c r="J31" s="54"/>
      <c r="K31" s="54"/>
      <c r="L31" s="55" t="str">
        <f t="shared" ref="L31:L51" si="0">IF(C31="","",_xlfn.CONCAT("            { line: ","""",C31,", ",M31:AN31,""", sC: ","""",B31,"""},"))</f>
        <v/>
      </c>
      <c r="M31" s="56" t="str">
        <f t="shared" ref="M31:M64" si="1">IF(N31="","","(")</f>
        <v/>
      </c>
      <c r="N31" s="57" t="str">
        <f t="shared" ref="N31:N92" si="2">IF(D31="","",D31)</f>
        <v/>
      </c>
      <c r="O31" s="58" t="str">
        <f t="shared" ref="O31:O64" si="3">IF(N31="","",",")</f>
        <v/>
      </c>
      <c r="P31" s="59" t="str">
        <f t="shared" ref="P31:P92" si="4">IF(E31="","",E31)</f>
        <v/>
      </c>
      <c r="Q31" s="60" t="str">
        <f t="shared" ref="Q31:Q64" si="5">IF(N31="","",",")</f>
        <v/>
      </c>
      <c r="R31" s="61" t="str">
        <f>IF(N31="Do",10,IF(N31="Re",22,IF(N31="Mi",20,IF(N31="Fa",20,IF(N31="Sol",14,IF(N31="La",20,IF(N31="Si",20,IF(N31="Do#",14,IF(N31="Fa#",15,IF(N31="Sol#",20,""))))))))))</f>
        <v/>
      </c>
      <c r="S31" s="56" t="str">
        <f t="shared" ref="S31:S64" si="6">IF(N31="","",")")</f>
        <v/>
      </c>
      <c r="T31" s="62" t="str">
        <f t="shared" ref="T31:T64" si="7">IF(U31="","","(")</f>
        <v/>
      </c>
      <c r="U31" s="63" t="str">
        <f t="shared" ref="U31:U92" si="8">IF(F31="","",F31)</f>
        <v/>
      </c>
      <c r="V31" s="64" t="str">
        <f t="shared" ref="V31:V64" si="9">IF(U31="","",",")</f>
        <v/>
      </c>
      <c r="W31" s="65" t="str">
        <f t="shared" ref="W31:W92" si="10">IF(G31="","",G31)</f>
        <v/>
      </c>
      <c r="X31" s="64" t="str">
        <f t="shared" ref="X31:X64" si="11">IF(U31="","",",")</f>
        <v/>
      </c>
      <c r="Y31" s="64" t="str">
        <f t="shared" ref="Y31:Y64" si="12">IF(U31="","",250)</f>
        <v/>
      </c>
      <c r="Z31" s="56" t="str">
        <f t="shared" ref="Z31:Z64" si="13">IF(U31="","",")")</f>
        <v/>
      </c>
      <c r="AA31" s="66" t="str">
        <f t="shared" ref="AA31:AA64" si="14">IF(AB31="","","(")</f>
        <v/>
      </c>
      <c r="AB31" s="57" t="str">
        <f t="shared" ref="AB31:AB92" si="15">IF(H31="","",H31)</f>
        <v/>
      </c>
      <c r="AC31" s="67" t="str">
        <f t="shared" ref="AC31:AC64" si="16">IF(AB31="","",",")</f>
        <v/>
      </c>
      <c r="AD31" s="59" t="str">
        <f t="shared" ref="AD31:AD64" si="17">IF(I31="","",I31)</f>
        <v/>
      </c>
      <c r="AE31" s="68" t="str">
        <f t="shared" ref="AE31:AE64" si="18">IF(AB31="","",",")</f>
        <v/>
      </c>
      <c r="AF31" s="61" t="str">
        <f t="shared" ref="AF31:AF64" si="19">IF(AB31="","",350)</f>
        <v/>
      </c>
      <c r="AG31" s="61" t="str">
        <f t="shared" ref="AG31:AG64" si="20">IF(AB31="","",")")</f>
        <v/>
      </c>
      <c r="AH31" s="69" t="str">
        <f t="shared" ref="AH31:AH64" si="21">IF(AI31="","","(")</f>
        <v/>
      </c>
      <c r="AI31" s="70" t="str">
        <f t="shared" ref="AI31:AI92" si="22">IF(J31="","",J31)</f>
        <v/>
      </c>
      <c r="AJ31" s="64" t="str">
        <f t="shared" ref="AJ31:AJ64" si="23">IF(AI31="","",",")</f>
        <v/>
      </c>
      <c r="AK31" s="64" t="str">
        <f t="shared" ref="AK31:AK64" si="24">IF(K31="","",K31)</f>
        <v/>
      </c>
      <c r="AL31" s="64" t="str">
        <f t="shared" ref="AL31:AL64" si="25">IF(AI31="","",",")</f>
        <v/>
      </c>
      <c r="AM31" s="64" t="str">
        <f t="shared" ref="AM31:AM64" si="26">IF(AI31="","",450)</f>
        <v/>
      </c>
      <c r="AN31" s="64" t="str">
        <f t="shared" ref="AN31:AN64" si="27">IF(AI31="","",")")</f>
        <v/>
      </c>
    </row>
    <row r="32" spans="1:40" ht="25.5" thickTop="1" thickBot="1" x14ac:dyDescent="0.4">
      <c r="C32" s="113"/>
      <c r="D32" s="112"/>
      <c r="E32" s="52"/>
      <c r="F32" s="53"/>
      <c r="G32" s="53"/>
      <c r="H32" s="52"/>
      <c r="I32" s="52"/>
      <c r="J32" s="54"/>
      <c r="K32" s="54"/>
      <c r="L32" s="55" t="str">
        <f t="shared" si="0"/>
        <v/>
      </c>
      <c r="M32" s="56" t="str">
        <f t="shared" si="1"/>
        <v/>
      </c>
      <c r="N32" s="57" t="str">
        <f t="shared" si="2"/>
        <v/>
      </c>
      <c r="O32" s="58" t="str">
        <f t="shared" si="3"/>
        <v/>
      </c>
      <c r="P32" s="59" t="str">
        <f t="shared" si="4"/>
        <v/>
      </c>
      <c r="Q32" s="60" t="str">
        <f t="shared" si="5"/>
        <v/>
      </c>
      <c r="R32" s="61" t="str">
        <f t="shared" ref="R32:R93" si="28">IF(N32="Do",10,IF(N32="Re",22,IF(N32="Mi",20,IF(N32="Fa",20,IF(N32="Sol",14,IF(N32="La",20,IF(N32="Si",20,IF(N32="Do#",14,IF(N32="Fa#",15,IF(N32="Sol#",20,""))))))))))</f>
        <v/>
      </c>
      <c r="S32" s="56" t="str">
        <f t="shared" si="6"/>
        <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3:40" ht="25.5" thickTop="1" thickBot="1" x14ac:dyDescent="0.4">
      <c r="C33" s="113"/>
      <c r="D33" s="11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28"/>
        <v/>
      </c>
      <c r="S33" s="56" t="str">
        <f t="shared" si="6"/>
        <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3:40" ht="25.5" thickTop="1" thickBot="1" x14ac:dyDescent="0.4">
      <c r="C34" s="113"/>
      <c r="D34" s="112"/>
      <c r="E34" s="52"/>
      <c r="F34" s="53"/>
      <c r="G34" s="53"/>
      <c r="H34" s="52"/>
      <c r="I34" s="52"/>
      <c r="J34" s="54"/>
      <c r="K34" s="54"/>
      <c r="L34" s="55" t="str">
        <f>IF(C34="","",_xlfn.CONCAT("            { line: ","""",C34,", ",M34:AN34,""", sC: ","""",B34,"""},"))</f>
        <v/>
      </c>
      <c r="M34" s="56" t="str">
        <f t="shared" si="1"/>
        <v/>
      </c>
      <c r="N34" s="57" t="str">
        <f t="shared" si="2"/>
        <v/>
      </c>
      <c r="O34" s="58" t="str">
        <f t="shared" si="3"/>
        <v/>
      </c>
      <c r="P34" s="59" t="str">
        <f t="shared" si="4"/>
        <v/>
      </c>
      <c r="Q34" s="60" t="str">
        <f t="shared" si="5"/>
        <v/>
      </c>
      <c r="R34" s="61" t="str">
        <f t="shared" si="28"/>
        <v/>
      </c>
      <c r="S34" s="56" t="str">
        <f t="shared" si="6"/>
        <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3:40" ht="25.5" thickTop="1" thickBot="1" x14ac:dyDescent="0.4">
      <c r="C35" s="113"/>
      <c r="D35" s="112"/>
      <c r="E35" s="52"/>
      <c r="F35" s="53"/>
      <c r="G35" s="53"/>
      <c r="H35" s="52"/>
      <c r="I35" s="52"/>
      <c r="J35" s="54"/>
      <c r="K35" s="54"/>
      <c r="L35" s="55" t="str">
        <f t="shared" ref="L35:L50" si="29">IF(C35="","",_xlfn.CONCAT("            { line: ","""",C35,", ",M35:AN35,""", sC: ","""",B35,"""},"))</f>
        <v/>
      </c>
      <c r="M35" s="56" t="str">
        <f t="shared" si="1"/>
        <v/>
      </c>
      <c r="N35" s="57" t="str">
        <f t="shared" si="2"/>
        <v/>
      </c>
      <c r="O35" s="58" t="str">
        <f t="shared" si="3"/>
        <v/>
      </c>
      <c r="P35" s="59" t="str">
        <f t="shared" si="4"/>
        <v/>
      </c>
      <c r="Q35" s="60" t="str">
        <f t="shared" si="5"/>
        <v/>
      </c>
      <c r="R35" s="61" t="str">
        <f t="shared" si="28"/>
        <v/>
      </c>
      <c r="S35" s="56" t="str">
        <f t="shared" si="6"/>
        <v/>
      </c>
      <c r="T35" s="62" t="str">
        <f t="shared" si="7"/>
        <v/>
      </c>
      <c r="U35" s="63" t="str">
        <f t="shared" si="8"/>
        <v/>
      </c>
      <c r="V35" s="64" t="str">
        <f t="shared" si="9"/>
        <v/>
      </c>
      <c r="W35" s="65" t="str">
        <f t="shared" si="10"/>
        <v/>
      </c>
      <c r="X35" s="64" t="str">
        <f t="shared" si="11"/>
        <v/>
      </c>
      <c r="Y35" s="64" t="str">
        <f t="shared" si="12"/>
        <v/>
      </c>
      <c r="Z35" s="56" t="str">
        <f t="shared" si="13"/>
        <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3:40" ht="25.5" thickTop="1" thickBot="1" x14ac:dyDescent="0.4">
      <c r="C36" s="113"/>
      <c r="D36" s="112"/>
      <c r="E36" s="52"/>
      <c r="F36" s="53"/>
      <c r="G36" s="53"/>
      <c r="H36" s="52"/>
      <c r="I36" s="52"/>
      <c r="J36" s="54"/>
      <c r="K36" s="54"/>
      <c r="L36" s="55" t="str">
        <f t="shared" si="29"/>
        <v/>
      </c>
      <c r="M36" s="56" t="str">
        <f>IF(N36="","","(")</f>
        <v/>
      </c>
      <c r="N36" s="57" t="str">
        <f>IF(D36="","",D36)</f>
        <v/>
      </c>
      <c r="O36" s="58" t="str">
        <f>IF(N36="","",",")</f>
        <v/>
      </c>
      <c r="P36" s="59" t="str">
        <f>IF(E36="","",E36)</f>
        <v/>
      </c>
      <c r="Q36" s="60" t="str">
        <f>IF(N36="","",",")</f>
        <v/>
      </c>
      <c r="R36" s="61" t="str">
        <f t="shared" si="28"/>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113"/>
      <c r="D37" s="112"/>
      <c r="E37" s="52"/>
      <c r="F37" s="53"/>
      <c r="G37" s="53"/>
      <c r="H37" s="52"/>
      <c r="I37" s="52"/>
      <c r="J37" s="54"/>
      <c r="K37" s="54"/>
      <c r="L37" s="55" t="str">
        <f t="shared" ref="L37:L41" si="30">IF(C37="","",_xlfn.CONCAT("            { line: ","""",C37,", ",M37:AN37,""", sC: ","""",B37,"""},"))</f>
        <v/>
      </c>
      <c r="M37" s="56" t="str">
        <f>IF(N37="","","(")</f>
        <v/>
      </c>
      <c r="N37" s="57" t="str">
        <f>IF(D37="","",D37)</f>
        <v/>
      </c>
      <c r="O37" s="58" t="str">
        <f>IF(N37="","",",")</f>
        <v/>
      </c>
      <c r="P37" s="59" t="str">
        <f>IF(E37="","",E37)</f>
        <v/>
      </c>
      <c r="Q37" s="60" t="str">
        <f>IF(N37="","",",")</f>
        <v/>
      </c>
      <c r="R37" s="61" t="str">
        <f t="shared" ref="R37:R41" si="31">IF(N37="Do",10,IF(N37="Re",22,IF(N37="Mi",20,IF(N37="Fa",20,IF(N37="Sol",14,IF(N37="La",20,IF(N37="Si",20,IF(N37="Do#",14,IF(N37="Fa#",15,IF(N37="Sol#",20,""))))))))))</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113"/>
      <c r="D38" s="112"/>
      <c r="E38" s="52"/>
      <c r="F38" s="53"/>
      <c r="G38" s="53"/>
      <c r="H38" s="52"/>
      <c r="I38" s="52"/>
      <c r="J38" s="54"/>
      <c r="K38" s="54"/>
      <c r="L38" s="55" t="str">
        <f t="shared" si="30"/>
        <v/>
      </c>
      <c r="M38" s="56" t="str">
        <f>IF(N38="","","(")</f>
        <v/>
      </c>
      <c r="N38" s="57" t="str">
        <f>IF(D38="","",D38)</f>
        <v/>
      </c>
      <c r="O38" s="58" t="str">
        <f>IF(N38="","",",")</f>
        <v/>
      </c>
      <c r="P38" s="59" t="str">
        <f>IF(E38="","",E38)</f>
        <v/>
      </c>
      <c r="Q38" s="60" t="str">
        <f>IF(N38="","",",")</f>
        <v/>
      </c>
      <c r="R38" s="61" t="str">
        <f t="shared" si="31"/>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113"/>
      <c r="D39" s="112"/>
      <c r="E39" s="52"/>
      <c r="F39" s="53"/>
      <c r="G39" s="53"/>
      <c r="H39" s="52"/>
      <c r="I39" s="52"/>
      <c r="J39" s="54"/>
      <c r="K39" s="54"/>
      <c r="L39" s="55" t="str">
        <f t="shared" si="30"/>
        <v/>
      </c>
      <c r="M39" s="56" t="str">
        <f t="shared" ref="M39:M41" si="32">IF(N39="","","(")</f>
        <v/>
      </c>
      <c r="N39" s="57" t="str">
        <f t="shared" ref="N39:N41" si="33">IF(D39="","",D39)</f>
        <v/>
      </c>
      <c r="O39" s="58" t="str">
        <f t="shared" ref="O39:O41" si="34">IF(N39="","",",")</f>
        <v/>
      </c>
      <c r="P39" s="59" t="str">
        <f t="shared" ref="P39:P41" si="35">IF(E39="","",E39)</f>
        <v/>
      </c>
      <c r="Q39" s="60" t="str">
        <f t="shared" ref="Q39:Q41" si="36">IF(N39="","",",")</f>
        <v/>
      </c>
      <c r="R39" s="61" t="str">
        <f t="shared" si="31"/>
        <v/>
      </c>
      <c r="S39" s="56" t="str">
        <f t="shared" ref="S39:S41" si="37">IF(N39="","",")")</f>
        <v/>
      </c>
      <c r="T39" s="62" t="str">
        <f t="shared" ref="T39:T41" si="38">IF(U39="","","(")</f>
        <v/>
      </c>
      <c r="U39" s="63" t="str">
        <f t="shared" ref="U39:U41" si="39">IF(F39="","",F39)</f>
        <v/>
      </c>
      <c r="V39" s="64" t="str">
        <f t="shared" ref="V39:V41" si="40">IF(U39="","",",")</f>
        <v/>
      </c>
      <c r="W39" s="65" t="str">
        <f t="shared" ref="W39:W41" si="41">IF(G39="","",G39)</f>
        <v/>
      </c>
      <c r="X39" s="64" t="str">
        <f t="shared" ref="X39:X41" si="42">IF(U39="","",",")</f>
        <v/>
      </c>
      <c r="Y39" s="64" t="str">
        <f t="shared" ref="Y39:Y41" si="43">IF(U39="","",250)</f>
        <v/>
      </c>
      <c r="Z39" s="56" t="str">
        <f t="shared" ref="Z39:Z41" si="44">IF(U39="","",")")</f>
        <v/>
      </c>
      <c r="AA39" s="66" t="str">
        <f t="shared" ref="AA39:AA41" si="45">IF(AB39="","","(")</f>
        <v/>
      </c>
      <c r="AB39" s="57" t="str">
        <f t="shared" ref="AB39:AB41" si="46">IF(H39="","",H39)</f>
        <v/>
      </c>
      <c r="AC39" s="67" t="str">
        <f t="shared" ref="AC39:AC41" si="47">IF(AB39="","",",")</f>
        <v/>
      </c>
      <c r="AD39" s="59" t="str">
        <f t="shared" ref="AD39:AD41" si="48">IF(I39="","",I39)</f>
        <v/>
      </c>
      <c r="AE39" s="68" t="str">
        <f t="shared" ref="AE39:AE41" si="49">IF(AB39="","",",")</f>
        <v/>
      </c>
      <c r="AF39" s="61" t="str">
        <f t="shared" ref="AF39:AF41" si="50">IF(AB39="","",350)</f>
        <v/>
      </c>
      <c r="AG39" s="61" t="str">
        <f t="shared" ref="AG39:AG41" si="51">IF(AB39="","",")")</f>
        <v/>
      </c>
      <c r="AH39" s="69" t="str">
        <f t="shared" ref="AH39:AH41" si="52">IF(AI39="","","(")</f>
        <v/>
      </c>
      <c r="AI39" s="70" t="str">
        <f t="shared" ref="AI39:AI41" si="53">IF(J39="","",J39)</f>
        <v/>
      </c>
      <c r="AJ39" s="64" t="str">
        <f t="shared" ref="AJ39:AJ41" si="54">IF(AI39="","",",")</f>
        <v/>
      </c>
      <c r="AK39" s="64" t="str">
        <f t="shared" ref="AK39:AK41" si="55">IF(K39="","",K39)</f>
        <v/>
      </c>
      <c r="AL39" s="64" t="str">
        <f t="shared" ref="AL39:AL41" si="56">IF(AI39="","",",")</f>
        <v/>
      </c>
      <c r="AM39" s="64" t="str">
        <f t="shared" ref="AM39:AM41" si="57">IF(AI39="","",450)</f>
        <v/>
      </c>
      <c r="AN39" s="64" t="str">
        <f t="shared" ref="AN39:AN41" si="58">IF(AI39="","",")")</f>
        <v/>
      </c>
    </row>
    <row r="40" spans="3:40" ht="25.5" thickTop="1" thickBot="1" x14ac:dyDescent="0.4">
      <c r="C40" s="113"/>
      <c r="D40" s="112"/>
      <c r="E40" s="52"/>
      <c r="F40" s="53"/>
      <c r="G40" s="53"/>
      <c r="H40" s="52"/>
      <c r="I40" s="52"/>
      <c r="J40" s="54"/>
      <c r="K40" s="54"/>
      <c r="L40" s="55" t="str">
        <f t="shared" si="30"/>
        <v/>
      </c>
      <c r="M40" s="56" t="str">
        <f t="shared" si="32"/>
        <v/>
      </c>
      <c r="N40" s="57" t="str">
        <f t="shared" si="33"/>
        <v/>
      </c>
      <c r="O40" s="58" t="str">
        <f t="shared" si="34"/>
        <v/>
      </c>
      <c r="P40" s="59" t="str">
        <f t="shared" si="35"/>
        <v/>
      </c>
      <c r="Q40" s="60" t="str">
        <f t="shared" si="36"/>
        <v/>
      </c>
      <c r="R40" s="61" t="str">
        <f t="shared" si="31"/>
        <v/>
      </c>
      <c r="S40" s="56" t="str">
        <f t="shared" si="37"/>
        <v/>
      </c>
      <c r="T40" s="62" t="str">
        <f t="shared" si="38"/>
        <v/>
      </c>
      <c r="U40" s="63" t="str">
        <f t="shared" si="39"/>
        <v/>
      </c>
      <c r="V40" s="64" t="str">
        <f t="shared" si="40"/>
        <v/>
      </c>
      <c r="W40" s="65" t="str">
        <f t="shared" si="41"/>
        <v/>
      </c>
      <c r="X40" s="64" t="str">
        <f t="shared" si="42"/>
        <v/>
      </c>
      <c r="Y40" s="64" t="str">
        <f t="shared" si="43"/>
        <v/>
      </c>
      <c r="Z40" s="56" t="str">
        <f t="shared" si="44"/>
        <v/>
      </c>
      <c r="AA40" s="66" t="str">
        <f t="shared" si="45"/>
        <v/>
      </c>
      <c r="AB40" s="57" t="str">
        <f t="shared" si="46"/>
        <v/>
      </c>
      <c r="AC40" s="67" t="str">
        <f t="shared" si="47"/>
        <v/>
      </c>
      <c r="AD40" s="59" t="str">
        <f t="shared" si="48"/>
        <v/>
      </c>
      <c r="AE40" s="68" t="str">
        <f t="shared" si="49"/>
        <v/>
      </c>
      <c r="AF40" s="61" t="str">
        <f t="shared" si="50"/>
        <v/>
      </c>
      <c r="AG40" s="61" t="str">
        <f t="shared" si="51"/>
        <v/>
      </c>
      <c r="AH40" s="69" t="str">
        <f t="shared" si="52"/>
        <v/>
      </c>
      <c r="AI40" s="70" t="str">
        <f t="shared" si="53"/>
        <v/>
      </c>
      <c r="AJ40" s="64" t="str">
        <f t="shared" si="54"/>
        <v/>
      </c>
      <c r="AK40" s="64" t="str">
        <f t="shared" si="55"/>
        <v/>
      </c>
      <c r="AL40" s="64" t="str">
        <f t="shared" si="56"/>
        <v/>
      </c>
      <c r="AM40" s="64" t="str">
        <f t="shared" si="57"/>
        <v/>
      </c>
      <c r="AN40" s="64" t="str">
        <f t="shared" si="58"/>
        <v/>
      </c>
    </row>
    <row r="41" spans="3:40" ht="25.5" thickTop="1" thickBot="1" x14ac:dyDescent="0.4">
      <c r="C41" s="113"/>
      <c r="D41" s="112"/>
      <c r="E41" s="52"/>
      <c r="F41" s="53"/>
      <c r="G41" s="53"/>
      <c r="H41" s="52"/>
      <c r="I41" s="52"/>
      <c r="J41" s="54"/>
      <c r="K41" s="54"/>
      <c r="L41" s="55" t="str">
        <f t="shared" si="30"/>
        <v/>
      </c>
      <c r="M41" s="56" t="str">
        <f t="shared" si="32"/>
        <v/>
      </c>
      <c r="N41" s="57" t="str">
        <f t="shared" si="33"/>
        <v/>
      </c>
      <c r="O41" s="58" t="str">
        <f t="shared" si="34"/>
        <v/>
      </c>
      <c r="P41" s="59" t="str">
        <f t="shared" si="35"/>
        <v/>
      </c>
      <c r="Q41" s="60" t="str">
        <f t="shared" si="36"/>
        <v/>
      </c>
      <c r="R41" s="61" t="str">
        <f t="shared" si="31"/>
        <v/>
      </c>
      <c r="S41" s="56" t="str">
        <f t="shared" si="37"/>
        <v/>
      </c>
      <c r="T41" s="62" t="str">
        <f t="shared" si="38"/>
        <v/>
      </c>
      <c r="U41" s="63" t="str">
        <f t="shared" si="39"/>
        <v/>
      </c>
      <c r="V41" s="64" t="str">
        <f t="shared" si="40"/>
        <v/>
      </c>
      <c r="W41" s="65" t="str">
        <f t="shared" si="41"/>
        <v/>
      </c>
      <c r="X41" s="64" t="str">
        <f t="shared" si="42"/>
        <v/>
      </c>
      <c r="Y41" s="64" t="str">
        <f t="shared" si="43"/>
        <v/>
      </c>
      <c r="Z41" s="56" t="str">
        <f t="shared" si="44"/>
        <v/>
      </c>
      <c r="AA41" s="66" t="str">
        <f t="shared" si="45"/>
        <v/>
      </c>
      <c r="AB41" s="57" t="str">
        <f t="shared" si="46"/>
        <v/>
      </c>
      <c r="AC41" s="67" t="str">
        <f t="shared" si="47"/>
        <v/>
      </c>
      <c r="AD41" s="59" t="str">
        <f t="shared" si="48"/>
        <v/>
      </c>
      <c r="AE41" s="68" t="str">
        <f t="shared" si="49"/>
        <v/>
      </c>
      <c r="AF41" s="61" t="str">
        <f t="shared" si="50"/>
        <v/>
      </c>
      <c r="AG41" s="61" t="str">
        <f t="shared" si="51"/>
        <v/>
      </c>
      <c r="AH41" s="69" t="str">
        <f t="shared" si="52"/>
        <v/>
      </c>
      <c r="AI41" s="70" t="str">
        <f t="shared" si="53"/>
        <v/>
      </c>
      <c r="AJ41" s="64" t="str">
        <f t="shared" si="54"/>
        <v/>
      </c>
      <c r="AK41" s="64" t="str">
        <f t="shared" si="55"/>
        <v/>
      </c>
      <c r="AL41" s="64" t="str">
        <f t="shared" si="56"/>
        <v/>
      </c>
      <c r="AM41" s="64" t="str">
        <f t="shared" si="57"/>
        <v/>
      </c>
      <c r="AN41" s="64" t="str">
        <f t="shared" si="58"/>
        <v/>
      </c>
    </row>
    <row r="42" spans="3:40" ht="25.5" thickTop="1" thickBot="1" x14ac:dyDescent="0.4">
      <c r="C42" s="113"/>
      <c r="D42" s="112"/>
      <c r="E42" s="52"/>
      <c r="F42" s="53"/>
      <c r="G42" s="53"/>
      <c r="H42" s="52"/>
      <c r="I42" s="52"/>
      <c r="J42" s="54"/>
      <c r="K42" s="54"/>
      <c r="L42" s="55" t="str">
        <f t="shared" si="29"/>
        <v/>
      </c>
      <c r="M42" s="56" t="str">
        <f>IF(N42="","","(")</f>
        <v/>
      </c>
      <c r="N42" s="57" t="str">
        <f>IF(D42="","",D42)</f>
        <v/>
      </c>
      <c r="O42" s="58" t="str">
        <f>IF(N42="","",",")</f>
        <v/>
      </c>
      <c r="P42" s="59" t="str">
        <f>IF(E42="","",E42)</f>
        <v/>
      </c>
      <c r="Q42" s="60" t="str">
        <f>IF(N42="","",",")</f>
        <v/>
      </c>
      <c r="R42" s="61" t="str">
        <f t="shared" si="28"/>
        <v/>
      </c>
      <c r="S42" s="56" t="str">
        <f>IF(N42="","",")")</f>
        <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3:40" ht="25.5" thickTop="1" thickBot="1" x14ac:dyDescent="0.4">
      <c r="C43" s="113"/>
      <c r="D43" s="112"/>
      <c r="E43" s="52"/>
      <c r="F43" s="53"/>
      <c r="G43" s="53"/>
      <c r="H43" s="52"/>
      <c r="I43" s="52"/>
      <c r="J43" s="54"/>
      <c r="K43" s="54"/>
      <c r="L43" s="55" t="str">
        <f t="shared" si="29"/>
        <v/>
      </c>
      <c r="M43" s="56" t="str">
        <f>IF(N43="","","(")</f>
        <v/>
      </c>
      <c r="N43" s="57" t="str">
        <f>IF(D43="","",D43)</f>
        <v/>
      </c>
      <c r="O43" s="58" t="str">
        <f>IF(N43="","",",")</f>
        <v/>
      </c>
      <c r="P43" s="59" t="str">
        <f>IF(E43="","",E43)</f>
        <v/>
      </c>
      <c r="Q43" s="60" t="str">
        <f>IF(N43="","",",")</f>
        <v/>
      </c>
      <c r="R43" s="61" t="str">
        <f t="shared" si="28"/>
        <v/>
      </c>
      <c r="S43" s="56" t="str">
        <f>IF(N43="","",")")</f>
        <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3:40" ht="25.5" thickTop="1" thickBot="1" x14ac:dyDescent="0.4">
      <c r="C44" s="113"/>
      <c r="D44" s="112"/>
      <c r="E44" s="52"/>
      <c r="F44" s="53"/>
      <c r="G44" s="53"/>
      <c r="H44" s="52"/>
      <c r="I44" s="52"/>
      <c r="J44" s="54"/>
      <c r="K44" s="54"/>
      <c r="L44" s="55" t="str">
        <f t="shared" si="29"/>
        <v/>
      </c>
      <c r="M44" s="56" t="str">
        <f>IF(N44="","","(")</f>
        <v/>
      </c>
      <c r="N44" s="57" t="str">
        <f>IF(D44="","",D44)</f>
        <v/>
      </c>
      <c r="O44" s="58" t="str">
        <f>IF(N44="","",",")</f>
        <v/>
      </c>
      <c r="P44" s="59" t="str">
        <f>IF(E44="","",E44)</f>
        <v/>
      </c>
      <c r="Q44" s="60" t="str">
        <f>IF(N44="","",",")</f>
        <v/>
      </c>
      <c r="R44" s="61" t="str">
        <f t="shared" si="28"/>
        <v/>
      </c>
      <c r="S44" s="56" t="str">
        <f>IF(N44="","",")")</f>
        <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3:40" ht="25.5" thickTop="1" thickBot="1" x14ac:dyDescent="0.4">
      <c r="C45" s="113"/>
      <c r="D45" s="112"/>
      <c r="E45" s="52"/>
      <c r="F45" s="53"/>
      <c r="G45" s="53"/>
      <c r="H45" s="52"/>
      <c r="I45" s="52"/>
      <c r="J45" s="54"/>
      <c r="K45" s="54"/>
      <c r="L45" s="55" t="str">
        <f t="shared" si="29"/>
        <v/>
      </c>
      <c r="M45" s="56" t="str">
        <f>IF(N45="","","(")</f>
        <v/>
      </c>
      <c r="N45" s="57" t="str">
        <f>IF(D45="","",D45)</f>
        <v/>
      </c>
      <c r="O45" s="58" t="str">
        <f>IF(N45="","",",")</f>
        <v/>
      </c>
      <c r="P45" s="59" t="str">
        <f>IF(E45="","",E45)</f>
        <v/>
      </c>
      <c r="Q45" s="60" t="str">
        <f>IF(N45="","",",")</f>
        <v/>
      </c>
      <c r="R45" s="61" t="str">
        <f t="shared" si="28"/>
        <v/>
      </c>
      <c r="S45" s="56" t="str">
        <f>IF(N45="","",")")</f>
        <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3:40" ht="25.5" thickTop="1" thickBot="1" x14ac:dyDescent="0.4">
      <c r="C46" s="113"/>
      <c r="D46" s="112"/>
      <c r="E46" s="52"/>
      <c r="F46" s="53"/>
      <c r="G46" s="53"/>
      <c r="H46" s="52"/>
      <c r="I46" s="52"/>
      <c r="J46" s="54"/>
      <c r="K46" s="54"/>
      <c r="L46" s="55" t="str">
        <f t="shared" si="29"/>
        <v/>
      </c>
      <c r="M46" s="56" t="str">
        <f t="shared" ref="M46:M50" si="59">IF(N46="","","(")</f>
        <v/>
      </c>
      <c r="N46" s="57" t="str">
        <f t="shared" ref="N46:N50" si="60">IF(D46="","",D46)</f>
        <v/>
      </c>
      <c r="O46" s="58" t="str">
        <f t="shared" ref="O46:O50" si="61">IF(N46="","",",")</f>
        <v/>
      </c>
      <c r="P46" s="59" t="str">
        <f t="shared" ref="P46:P50" si="62">IF(E46="","",E46)</f>
        <v/>
      </c>
      <c r="Q46" s="60" t="str">
        <f t="shared" ref="Q46:Q50" si="63">IF(N46="","",",")</f>
        <v/>
      </c>
      <c r="R46" s="61" t="str">
        <f t="shared" si="28"/>
        <v/>
      </c>
      <c r="S46" s="56" t="str">
        <f t="shared" ref="S46:S50" si="64">IF(N46="","",")")</f>
        <v/>
      </c>
      <c r="T46" s="62" t="str">
        <f t="shared" ref="T46:T50" si="65">IF(U46="","","(")</f>
        <v/>
      </c>
      <c r="U46" s="63" t="str">
        <f t="shared" ref="U46:U50" si="66">IF(F46="","",F46)</f>
        <v/>
      </c>
      <c r="V46" s="64" t="str">
        <f t="shared" ref="V46:V50" si="67">IF(U46="","",",")</f>
        <v/>
      </c>
      <c r="W46" s="65" t="str">
        <f t="shared" ref="W46:W50" si="68">IF(G46="","",G46)</f>
        <v/>
      </c>
      <c r="X46" s="64" t="str">
        <f t="shared" ref="X46:X50" si="69">IF(U46="","",",")</f>
        <v/>
      </c>
      <c r="Y46" s="64" t="str">
        <f t="shared" ref="Y46:Y50" si="70">IF(U46="","",250)</f>
        <v/>
      </c>
      <c r="Z46" s="56" t="str">
        <f t="shared" ref="Z46:Z50" si="71">IF(U46="","",")")</f>
        <v/>
      </c>
      <c r="AA46" s="66" t="str">
        <f t="shared" ref="AA46:AA50" si="72">IF(AB46="","","(")</f>
        <v/>
      </c>
      <c r="AB46" s="57" t="str">
        <f t="shared" ref="AB46:AB50" si="73">IF(H46="","",H46)</f>
        <v/>
      </c>
      <c r="AC46" s="67" t="str">
        <f t="shared" ref="AC46:AC50" si="74">IF(AB46="","",",")</f>
        <v/>
      </c>
      <c r="AD46" s="59" t="str">
        <f t="shared" ref="AD46:AD50" si="75">IF(I46="","",I46)</f>
        <v/>
      </c>
      <c r="AE46" s="68" t="str">
        <f t="shared" ref="AE46:AE50" si="76">IF(AB46="","",",")</f>
        <v/>
      </c>
      <c r="AF46" s="61" t="str">
        <f t="shared" ref="AF46:AF50" si="77">IF(AB46="","",350)</f>
        <v/>
      </c>
      <c r="AG46" s="61" t="str">
        <f t="shared" ref="AG46:AG50" si="78">IF(AB46="","",")")</f>
        <v/>
      </c>
      <c r="AH46" s="69" t="str">
        <f t="shared" ref="AH46:AH50" si="79">IF(AI46="","","(")</f>
        <v/>
      </c>
      <c r="AI46" s="70" t="str">
        <f t="shared" ref="AI46:AI50" si="80">IF(J46="","",J46)</f>
        <v/>
      </c>
      <c r="AJ46" s="64" t="str">
        <f t="shared" ref="AJ46:AJ50" si="81">IF(AI46="","",",")</f>
        <v/>
      </c>
      <c r="AK46" s="64" t="str">
        <f t="shared" ref="AK46:AK50" si="82">IF(K46="","",K46)</f>
        <v/>
      </c>
      <c r="AL46" s="64" t="str">
        <f t="shared" ref="AL46:AL50" si="83">IF(AI46="","",",")</f>
        <v/>
      </c>
      <c r="AM46" s="64" t="str">
        <f t="shared" ref="AM46:AM50" si="84">IF(AI46="","",450)</f>
        <v/>
      </c>
      <c r="AN46" s="64" t="str">
        <f t="shared" ref="AN46:AN50" si="85">IF(AI46="","",")")</f>
        <v/>
      </c>
    </row>
    <row r="47" spans="3:40" ht="25.5" thickTop="1" thickBot="1" x14ac:dyDescent="0.4">
      <c r="C47" s="113"/>
      <c r="D47" s="112"/>
      <c r="E47" s="52"/>
      <c r="F47" s="53"/>
      <c r="G47" s="53"/>
      <c r="H47" s="52"/>
      <c r="I47" s="52"/>
      <c r="J47" s="54"/>
      <c r="K47" s="54"/>
      <c r="L47" s="55" t="str">
        <f t="shared" si="29"/>
        <v/>
      </c>
      <c r="M47" s="56" t="str">
        <f t="shared" si="59"/>
        <v/>
      </c>
      <c r="N47" s="57" t="str">
        <f t="shared" si="60"/>
        <v/>
      </c>
      <c r="O47" s="58" t="str">
        <f t="shared" si="61"/>
        <v/>
      </c>
      <c r="P47" s="59" t="str">
        <f t="shared" si="62"/>
        <v/>
      </c>
      <c r="Q47" s="60" t="str">
        <f t="shared" si="63"/>
        <v/>
      </c>
      <c r="R47" s="61" t="str">
        <f t="shared" si="28"/>
        <v/>
      </c>
      <c r="S47" s="56" t="str">
        <f t="shared" si="64"/>
        <v/>
      </c>
      <c r="T47" s="62" t="str">
        <f t="shared" si="65"/>
        <v/>
      </c>
      <c r="U47" s="63" t="str">
        <f t="shared" si="66"/>
        <v/>
      </c>
      <c r="V47" s="64" t="str">
        <f t="shared" si="67"/>
        <v/>
      </c>
      <c r="W47" s="65" t="str">
        <f t="shared" si="68"/>
        <v/>
      </c>
      <c r="X47" s="64" t="str">
        <f t="shared" si="69"/>
        <v/>
      </c>
      <c r="Y47" s="64" t="str">
        <f t="shared" si="70"/>
        <v/>
      </c>
      <c r="Z47" s="56" t="str">
        <f t="shared" si="71"/>
        <v/>
      </c>
      <c r="AA47" s="66" t="str">
        <f t="shared" si="72"/>
        <v/>
      </c>
      <c r="AB47" s="57" t="str">
        <f t="shared" si="73"/>
        <v/>
      </c>
      <c r="AC47" s="67" t="str">
        <f t="shared" si="74"/>
        <v/>
      </c>
      <c r="AD47" s="59" t="str">
        <f t="shared" si="75"/>
        <v/>
      </c>
      <c r="AE47" s="68" t="str">
        <f t="shared" si="76"/>
        <v/>
      </c>
      <c r="AF47" s="61" t="str">
        <f t="shared" si="77"/>
        <v/>
      </c>
      <c r="AG47" s="61" t="str">
        <f t="shared" si="78"/>
        <v/>
      </c>
      <c r="AH47" s="69" t="str">
        <f t="shared" si="79"/>
        <v/>
      </c>
      <c r="AI47" s="70" t="str">
        <f t="shared" si="80"/>
        <v/>
      </c>
      <c r="AJ47" s="64" t="str">
        <f t="shared" si="81"/>
        <v/>
      </c>
      <c r="AK47" s="64" t="str">
        <f t="shared" si="82"/>
        <v/>
      </c>
      <c r="AL47" s="64" t="str">
        <f t="shared" si="83"/>
        <v/>
      </c>
      <c r="AM47" s="64" t="str">
        <f t="shared" si="84"/>
        <v/>
      </c>
      <c r="AN47" s="64" t="str">
        <f t="shared" si="85"/>
        <v/>
      </c>
    </row>
    <row r="48" spans="3:40" ht="25.5" thickTop="1" thickBot="1" x14ac:dyDescent="0.4">
      <c r="C48" s="113"/>
      <c r="D48" s="112"/>
      <c r="E48" s="52"/>
      <c r="F48" s="53"/>
      <c r="G48" s="53"/>
      <c r="H48" s="52"/>
      <c r="I48" s="52"/>
      <c r="J48" s="54"/>
      <c r="K48" s="54"/>
      <c r="L48" s="55" t="str">
        <f t="shared" si="29"/>
        <v/>
      </c>
      <c r="M48" s="56" t="str">
        <f t="shared" si="59"/>
        <v/>
      </c>
      <c r="N48" s="57" t="str">
        <f t="shared" si="60"/>
        <v/>
      </c>
      <c r="O48" s="58" t="str">
        <f t="shared" si="61"/>
        <v/>
      </c>
      <c r="P48" s="59" t="str">
        <f t="shared" si="62"/>
        <v/>
      </c>
      <c r="Q48" s="60" t="str">
        <f t="shared" si="63"/>
        <v/>
      </c>
      <c r="R48" s="61" t="str">
        <f t="shared" si="28"/>
        <v/>
      </c>
      <c r="S48" s="56" t="str">
        <f t="shared" si="64"/>
        <v/>
      </c>
      <c r="T48" s="62" t="str">
        <f t="shared" si="65"/>
        <v/>
      </c>
      <c r="U48" s="63" t="str">
        <f t="shared" si="66"/>
        <v/>
      </c>
      <c r="V48" s="64" t="str">
        <f t="shared" si="67"/>
        <v/>
      </c>
      <c r="W48" s="65" t="str">
        <f t="shared" si="68"/>
        <v/>
      </c>
      <c r="X48" s="64" t="str">
        <f t="shared" si="69"/>
        <v/>
      </c>
      <c r="Y48" s="64" t="str">
        <f t="shared" si="70"/>
        <v/>
      </c>
      <c r="Z48" s="56" t="str">
        <f t="shared" si="71"/>
        <v/>
      </c>
      <c r="AA48" s="66" t="str">
        <f t="shared" si="72"/>
        <v/>
      </c>
      <c r="AB48" s="57" t="str">
        <f t="shared" si="73"/>
        <v/>
      </c>
      <c r="AC48" s="67" t="str">
        <f t="shared" si="74"/>
        <v/>
      </c>
      <c r="AD48" s="59" t="str">
        <f t="shared" si="75"/>
        <v/>
      </c>
      <c r="AE48" s="68" t="str">
        <f t="shared" si="76"/>
        <v/>
      </c>
      <c r="AF48" s="61" t="str">
        <f t="shared" si="77"/>
        <v/>
      </c>
      <c r="AG48" s="61" t="str">
        <f t="shared" si="78"/>
        <v/>
      </c>
      <c r="AH48" s="69" t="str">
        <f t="shared" si="79"/>
        <v/>
      </c>
      <c r="AI48" s="70" t="str">
        <f t="shared" si="80"/>
        <v/>
      </c>
      <c r="AJ48" s="64" t="str">
        <f t="shared" si="81"/>
        <v/>
      </c>
      <c r="AK48" s="64" t="str">
        <f t="shared" si="82"/>
        <v/>
      </c>
      <c r="AL48" s="64" t="str">
        <f t="shared" si="83"/>
        <v/>
      </c>
      <c r="AM48" s="64" t="str">
        <f t="shared" si="84"/>
        <v/>
      </c>
      <c r="AN48" s="64" t="str">
        <f t="shared" si="85"/>
        <v/>
      </c>
    </row>
    <row r="49" spans="3:40" ht="25.5" thickTop="1" thickBot="1" x14ac:dyDescent="0.4">
      <c r="C49" s="113"/>
      <c r="D49" s="112"/>
      <c r="E49" s="52"/>
      <c r="F49" s="53"/>
      <c r="G49" s="53"/>
      <c r="H49" s="52"/>
      <c r="I49" s="52"/>
      <c r="J49" s="54"/>
      <c r="K49" s="54"/>
      <c r="L49" s="55" t="str">
        <f t="shared" si="29"/>
        <v/>
      </c>
      <c r="M49" s="56" t="str">
        <f t="shared" si="59"/>
        <v/>
      </c>
      <c r="N49" s="57" t="str">
        <f t="shared" si="60"/>
        <v/>
      </c>
      <c r="O49" s="58" t="str">
        <f t="shared" si="61"/>
        <v/>
      </c>
      <c r="P49" s="59" t="str">
        <f t="shared" si="62"/>
        <v/>
      </c>
      <c r="Q49" s="60" t="str">
        <f t="shared" si="63"/>
        <v/>
      </c>
      <c r="R49" s="61" t="str">
        <f t="shared" si="28"/>
        <v/>
      </c>
      <c r="S49" s="56" t="str">
        <f t="shared" si="64"/>
        <v/>
      </c>
      <c r="T49" s="62" t="str">
        <f t="shared" si="65"/>
        <v/>
      </c>
      <c r="U49" s="63" t="str">
        <f t="shared" si="66"/>
        <v/>
      </c>
      <c r="V49" s="64" t="str">
        <f t="shared" si="67"/>
        <v/>
      </c>
      <c r="W49" s="65" t="str">
        <f t="shared" si="68"/>
        <v/>
      </c>
      <c r="X49" s="64" t="str">
        <f t="shared" si="69"/>
        <v/>
      </c>
      <c r="Y49" s="64" t="str">
        <f t="shared" si="70"/>
        <v/>
      </c>
      <c r="Z49" s="56" t="str">
        <f t="shared" si="71"/>
        <v/>
      </c>
      <c r="AA49" s="66" t="str">
        <f t="shared" si="72"/>
        <v/>
      </c>
      <c r="AB49" s="57" t="str">
        <f t="shared" si="73"/>
        <v/>
      </c>
      <c r="AC49" s="67" t="str">
        <f t="shared" si="74"/>
        <v/>
      </c>
      <c r="AD49" s="59" t="str">
        <f t="shared" si="75"/>
        <v/>
      </c>
      <c r="AE49" s="68" t="str">
        <f t="shared" si="76"/>
        <v/>
      </c>
      <c r="AF49" s="61" t="str">
        <f t="shared" si="77"/>
        <v/>
      </c>
      <c r="AG49" s="61" t="str">
        <f t="shared" si="78"/>
        <v/>
      </c>
      <c r="AH49" s="69" t="str">
        <f t="shared" si="79"/>
        <v/>
      </c>
      <c r="AI49" s="70" t="str">
        <f t="shared" si="80"/>
        <v/>
      </c>
      <c r="AJ49" s="64" t="str">
        <f t="shared" si="81"/>
        <v/>
      </c>
      <c r="AK49" s="64" t="str">
        <f t="shared" si="82"/>
        <v/>
      </c>
      <c r="AL49" s="64" t="str">
        <f t="shared" si="83"/>
        <v/>
      </c>
      <c r="AM49" s="64" t="str">
        <f t="shared" si="84"/>
        <v/>
      </c>
      <c r="AN49" s="64" t="str">
        <f t="shared" si="85"/>
        <v/>
      </c>
    </row>
    <row r="50" spans="3:40" ht="25.5" thickTop="1" thickBot="1" x14ac:dyDescent="0.4">
      <c r="C50" s="113"/>
      <c r="D50" s="112"/>
      <c r="E50" s="52"/>
      <c r="F50" s="53"/>
      <c r="G50" s="53"/>
      <c r="H50" s="52"/>
      <c r="I50" s="52"/>
      <c r="J50" s="54"/>
      <c r="K50" s="54"/>
      <c r="L50" s="55" t="str">
        <f t="shared" si="29"/>
        <v/>
      </c>
      <c r="M50" s="56" t="str">
        <f t="shared" si="59"/>
        <v/>
      </c>
      <c r="N50" s="57" t="str">
        <f t="shared" si="60"/>
        <v/>
      </c>
      <c r="O50" s="58" t="str">
        <f t="shared" si="61"/>
        <v/>
      </c>
      <c r="P50" s="59" t="str">
        <f t="shared" si="62"/>
        <v/>
      </c>
      <c r="Q50" s="60" t="str">
        <f t="shared" si="63"/>
        <v/>
      </c>
      <c r="R50" s="61" t="str">
        <f t="shared" si="28"/>
        <v/>
      </c>
      <c r="S50" s="56" t="str">
        <f t="shared" si="64"/>
        <v/>
      </c>
      <c r="T50" s="62" t="str">
        <f t="shared" si="65"/>
        <v/>
      </c>
      <c r="U50" s="63" t="str">
        <f t="shared" si="66"/>
        <v/>
      </c>
      <c r="V50" s="64" t="str">
        <f t="shared" si="67"/>
        <v/>
      </c>
      <c r="W50" s="65" t="str">
        <f t="shared" si="68"/>
        <v/>
      </c>
      <c r="X50" s="64" t="str">
        <f t="shared" si="69"/>
        <v/>
      </c>
      <c r="Y50" s="64" t="str">
        <f t="shared" si="70"/>
        <v/>
      </c>
      <c r="Z50" s="56" t="str">
        <f t="shared" si="71"/>
        <v/>
      </c>
      <c r="AA50" s="66" t="str">
        <f t="shared" si="72"/>
        <v/>
      </c>
      <c r="AB50" s="57" t="str">
        <f t="shared" si="73"/>
        <v/>
      </c>
      <c r="AC50" s="67" t="str">
        <f t="shared" si="74"/>
        <v/>
      </c>
      <c r="AD50" s="59" t="str">
        <f t="shared" si="75"/>
        <v/>
      </c>
      <c r="AE50" s="68" t="str">
        <f t="shared" si="76"/>
        <v/>
      </c>
      <c r="AF50" s="61" t="str">
        <f t="shared" si="77"/>
        <v/>
      </c>
      <c r="AG50" s="61" t="str">
        <f t="shared" si="78"/>
        <v/>
      </c>
      <c r="AH50" s="69" t="str">
        <f t="shared" si="79"/>
        <v/>
      </c>
      <c r="AI50" s="70" t="str">
        <f t="shared" si="80"/>
        <v/>
      </c>
      <c r="AJ50" s="64" t="str">
        <f t="shared" si="81"/>
        <v/>
      </c>
      <c r="AK50" s="64" t="str">
        <f t="shared" si="82"/>
        <v/>
      </c>
      <c r="AL50" s="64" t="str">
        <f t="shared" si="83"/>
        <v/>
      </c>
      <c r="AM50" s="64" t="str">
        <f t="shared" si="84"/>
        <v/>
      </c>
      <c r="AN50" s="64" t="str">
        <f t="shared" si="85"/>
        <v/>
      </c>
    </row>
    <row r="51" spans="3:40" ht="25.5" thickTop="1" thickBot="1" x14ac:dyDescent="0.4">
      <c r="C51" s="113"/>
      <c r="D51" s="112"/>
      <c r="E51" s="52"/>
      <c r="F51" s="53"/>
      <c r="G51" s="53"/>
      <c r="H51" s="52"/>
      <c r="I51" s="52"/>
      <c r="J51" s="54"/>
      <c r="K51" s="54"/>
      <c r="L51" s="55" t="str">
        <f t="shared" si="0"/>
        <v/>
      </c>
      <c r="M51" s="56" t="str">
        <f t="shared" si="1"/>
        <v/>
      </c>
      <c r="N51" s="57" t="str">
        <f t="shared" si="2"/>
        <v/>
      </c>
      <c r="O51" s="58" t="str">
        <f t="shared" si="3"/>
        <v/>
      </c>
      <c r="P51" s="59" t="str">
        <f t="shared" si="4"/>
        <v/>
      </c>
      <c r="Q51" s="60" t="str">
        <f t="shared" si="5"/>
        <v/>
      </c>
      <c r="R51" s="61" t="str">
        <f t="shared" si="28"/>
        <v/>
      </c>
      <c r="S51" s="56" t="str">
        <f t="shared" si="6"/>
        <v/>
      </c>
      <c r="T51" s="62" t="str">
        <f t="shared" si="7"/>
        <v/>
      </c>
      <c r="U51" s="63" t="str">
        <f t="shared" si="8"/>
        <v/>
      </c>
      <c r="V51" s="64" t="str">
        <f t="shared" si="9"/>
        <v/>
      </c>
      <c r="W51" s="65" t="str">
        <f t="shared" si="10"/>
        <v/>
      </c>
      <c r="X51" s="64" t="str">
        <f t="shared" si="11"/>
        <v/>
      </c>
      <c r="Y51" s="64" t="str">
        <f t="shared" si="12"/>
        <v/>
      </c>
      <c r="Z51" s="56" t="str">
        <f t="shared" si="13"/>
        <v/>
      </c>
      <c r="AA51" s="66" t="str">
        <f t="shared" si="14"/>
        <v/>
      </c>
      <c r="AB51" s="57" t="str">
        <f t="shared" si="15"/>
        <v/>
      </c>
      <c r="AC51" s="67" t="str">
        <f t="shared" si="16"/>
        <v/>
      </c>
      <c r="AD51" s="59" t="str">
        <f t="shared" si="17"/>
        <v/>
      </c>
      <c r="AE51" s="68" t="str">
        <f t="shared" si="18"/>
        <v/>
      </c>
      <c r="AF51" s="61" t="str">
        <f t="shared" si="19"/>
        <v/>
      </c>
      <c r="AG51" s="61" t="str">
        <f t="shared" si="20"/>
        <v/>
      </c>
      <c r="AH51" s="69" t="str">
        <f t="shared" si="21"/>
        <v/>
      </c>
      <c r="AI51" s="70" t="str">
        <f t="shared" si="22"/>
        <v/>
      </c>
      <c r="AJ51" s="64" t="str">
        <f t="shared" si="23"/>
        <v/>
      </c>
      <c r="AK51" s="64" t="str">
        <f t="shared" si="24"/>
        <v/>
      </c>
      <c r="AL51" s="64" t="str">
        <f t="shared" si="25"/>
        <v/>
      </c>
      <c r="AM51" s="64" t="str">
        <f t="shared" si="26"/>
        <v/>
      </c>
      <c r="AN51" s="64" t="str">
        <f t="shared" si="27"/>
        <v/>
      </c>
    </row>
    <row r="52" spans="3:40" ht="25.5" thickTop="1" thickBot="1" x14ac:dyDescent="0.4">
      <c r="C52" s="113"/>
      <c r="D52" s="112"/>
      <c r="E52" s="52"/>
      <c r="F52" s="53"/>
      <c r="G52" s="53"/>
      <c r="H52" s="52"/>
      <c r="I52" s="52"/>
      <c r="J52" s="54"/>
      <c r="K52" s="54"/>
      <c r="L52" s="55" t="str">
        <f>IF(C52="","",_xlfn.CONCAT("            { line: ","""",C52,", ",M52:AN52,""", sC: ","""",B52,"""},"))</f>
        <v/>
      </c>
      <c r="M52" s="56" t="str">
        <f t="shared" si="1"/>
        <v/>
      </c>
      <c r="N52" s="57" t="str">
        <f t="shared" si="2"/>
        <v/>
      </c>
      <c r="O52" s="58" t="str">
        <f t="shared" si="3"/>
        <v/>
      </c>
      <c r="P52" s="59" t="str">
        <f t="shared" si="4"/>
        <v/>
      </c>
      <c r="Q52" s="60" t="str">
        <f t="shared" si="5"/>
        <v/>
      </c>
      <c r="R52" s="61" t="str">
        <f t="shared" si="28"/>
        <v/>
      </c>
      <c r="S52" s="56" t="str">
        <f t="shared" si="6"/>
        <v/>
      </c>
      <c r="T52" s="62" t="str">
        <f t="shared" si="7"/>
        <v/>
      </c>
      <c r="U52" s="63" t="str">
        <f t="shared" si="8"/>
        <v/>
      </c>
      <c r="V52" s="64" t="str">
        <f t="shared" si="9"/>
        <v/>
      </c>
      <c r="W52" s="65" t="str">
        <f t="shared" si="10"/>
        <v/>
      </c>
      <c r="X52" s="64" t="str">
        <f t="shared" si="11"/>
        <v/>
      </c>
      <c r="Y52" s="64" t="str">
        <f t="shared" si="12"/>
        <v/>
      </c>
      <c r="Z52" s="56" t="str">
        <f t="shared" si="13"/>
        <v/>
      </c>
      <c r="AA52" s="66" t="str">
        <f t="shared" si="14"/>
        <v/>
      </c>
      <c r="AB52" s="57" t="str">
        <f t="shared" si="15"/>
        <v/>
      </c>
      <c r="AC52" s="67" t="str">
        <f t="shared" si="16"/>
        <v/>
      </c>
      <c r="AD52" s="59" t="str">
        <f t="shared" si="17"/>
        <v/>
      </c>
      <c r="AE52" s="68" t="str">
        <f t="shared" si="18"/>
        <v/>
      </c>
      <c r="AF52" s="61" t="str">
        <f t="shared" si="19"/>
        <v/>
      </c>
      <c r="AG52" s="61" t="str">
        <f t="shared" si="20"/>
        <v/>
      </c>
      <c r="AH52" s="69" t="str">
        <f t="shared" si="21"/>
        <v/>
      </c>
      <c r="AI52" s="70" t="str">
        <f t="shared" si="22"/>
        <v/>
      </c>
      <c r="AJ52" s="64" t="str">
        <f t="shared" si="23"/>
        <v/>
      </c>
      <c r="AK52" s="64" t="str">
        <f t="shared" si="24"/>
        <v/>
      </c>
      <c r="AL52" s="64" t="str">
        <f t="shared" si="25"/>
        <v/>
      </c>
      <c r="AM52" s="64" t="str">
        <f t="shared" si="26"/>
        <v/>
      </c>
      <c r="AN52" s="64" t="str">
        <f t="shared" si="27"/>
        <v/>
      </c>
    </row>
    <row r="53" spans="3:40" ht="25.5" thickTop="1" thickBot="1" x14ac:dyDescent="0.4">
      <c r="C53" s="113"/>
      <c r="D53" s="112"/>
      <c r="E53" s="52"/>
      <c r="F53" s="53"/>
      <c r="G53" s="53"/>
      <c r="H53" s="52"/>
      <c r="I53" s="52"/>
      <c r="J53" s="54"/>
      <c r="K53" s="54"/>
      <c r="L53" s="55" t="str">
        <f>IF(C53="","",_xlfn.CONCAT("            { line: ","""",C53,", ",M53:AN53,""", sC: ","""",B53,"""},"))</f>
        <v/>
      </c>
      <c r="M53" s="56" t="str">
        <f t="shared" si="1"/>
        <v/>
      </c>
      <c r="N53" s="57" t="str">
        <f t="shared" si="2"/>
        <v/>
      </c>
      <c r="O53" s="58" t="str">
        <f t="shared" si="3"/>
        <v/>
      </c>
      <c r="P53" s="59" t="str">
        <f t="shared" si="4"/>
        <v/>
      </c>
      <c r="Q53" s="60" t="str">
        <f t="shared" si="5"/>
        <v/>
      </c>
      <c r="R53" s="61" t="str">
        <f t="shared" si="28"/>
        <v/>
      </c>
      <c r="S53" s="56" t="str">
        <f t="shared" si="6"/>
        <v/>
      </c>
      <c r="T53" s="62" t="str">
        <f t="shared" si="7"/>
        <v/>
      </c>
      <c r="U53" s="63" t="str">
        <f t="shared" si="8"/>
        <v/>
      </c>
      <c r="V53" s="64" t="str">
        <f t="shared" si="9"/>
        <v/>
      </c>
      <c r="W53" s="65" t="str">
        <f t="shared" si="10"/>
        <v/>
      </c>
      <c r="X53" s="64" t="str">
        <f t="shared" si="11"/>
        <v/>
      </c>
      <c r="Y53" s="64" t="str">
        <f t="shared" si="12"/>
        <v/>
      </c>
      <c r="Z53" s="56" t="str">
        <f t="shared" si="13"/>
        <v/>
      </c>
      <c r="AA53" s="66" t="str">
        <f t="shared" si="14"/>
        <v/>
      </c>
      <c r="AB53" s="57" t="str">
        <f t="shared" si="15"/>
        <v/>
      </c>
      <c r="AC53" s="67" t="str">
        <f t="shared" si="16"/>
        <v/>
      </c>
      <c r="AD53" s="59" t="str">
        <f t="shared" si="17"/>
        <v/>
      </c>
      <c r="AE53" s="68" t="str">
        <f t="shared" si="18"/>
        <v/>
      </c>
      <c r="AF53" s="61" t="str">
        <f t="shared" si="19"/>
        <v/>
      </c>
      <c r="AG53" s="61" t="str">
        <f t="shared" si="20"/>
        <v/>
      </c>
      <c r="AH53" s="69" t="str">
        <f t="shared" si="21"/>
        <v/>
      </c>
      <c r="AI53" s="70" t="str">
        <f t="shared" si="22"/>
        <v/>
      </c>
      <c r="AJ53" s="64" t="str">
        <f t="shared" si="23"/>
        <v/>
      </c>
      <c r="AK53" s="64" t="str">
        <f t="shared" si="24"/>
        <v/>
      </c>
      <c r="AL53" s="64" t="str">
        <f t="shared" si="25"/>
        <v/>
      </c>
      <c r="AM53" s="64" t="str">
        <f t="shared" si="26"/>
        <v/>
      </c>
      <c r="AN53" s="64" t="str">
        <f t="shared" si="27"/>
        <v/>
      </c>
    </row>
    <row r="54" spans="3:40" ht="25.5" thickTop="1" thickBot="1" x14ac:dyDescent="0.4">
      <c r="C54" s="113"/>
      <c r="D54" s="112"/>
      <c r="E54" s="52"/>
      <c r="F54" s="53"/>
      <c r="G54" s="53"/>
      <c r="H54" s="52"/>
      <c r="I54" s="52"/>
      <c r="J54" s="54"/>
      <c r="K54" s="54"/>
      <c r="L54" s="55" t="str">
        <f t="shared" ref="L54:L65" si="86">IF(C54="","",_xlfn.CONCAT("            { line: ","""",C54,", ",M54:AN54,""", sC: ","""",B54,"""},"))</f>
        <v/>
      </c>
      <c r="M54" s="56" t="str">
        <f t="shared" si="1"/>
        <v/>
      </c>
      <c r="N54" s="57" t="str">
        <f t="shared" si="2"/>
        <v/>
      </c>
      <c r="O54" s="58" t="str">
        <f t="shared" si="3"/>
        <v/>
      </c>
      <c r="P54" s="59" t="str">
        <f t="shared" si="4"/>
        <v/>
      </c>
      <c r="Q54" s="60" t="str">
        <f t="shared" si="5"/>
        <v/>
      </c>
      <c r="R54" s="61" t="str">
        <f t="shared" si="28"/>
        <v/>
      </c>
      <c r="S54" s="56" t="str">
        <f t="shared" si="6"/>
        <v/>
      </c>
      <c r="T54" s="62" t="str">
        <f t="shared" si="7"/>
        <v/>
      </c>
      <c r="U54" s="63" t="str">
        <f t="shared" si="8"/>
        <v/>
      </c>
      <c r="V54" s="64" t="str">
        <f t="shared" si="9"/>
        <v/>
      </c>
      <c r="W54" s="65" t="str">
        <f t="shared" si="10"/>
        <v/>
      </c>
      <c r="X54" s="64" t="str">
        <f t="shared" si="11"/>
        <v/>
      </c>
      <c r="Y54" s="64" t="str">
        <f t="shared" si="12"/>
        <v/>
      </c>
      <c r="Z54" s="56" t="str">
        <f t="shared" si="13"/>
        <v/>
      </c>
      <c r="AA54" s="66" t="str">
        <f t="shared" si="14"/>
        <v/>
      </c>
      <c r="AB54" s="57" t="str">
        <f t="shared" si="15"/>
        <v/>
      </c>
      <c r="AC54" s="67" t="str">
        <f t="shared" si="16"/>
        <v/>
      </c>
      <c r="AD54" s="59" t="str">
        <f t="shared" si="17"/>
        <v/>
      </c>
      <c r="AE54" s="68" t="str">
        <f t="shared" si="18"/>
        <v/>
      </c>
      <c r="AF54" s="61" t="str">
        <f t="shared" si="19"/>
        <v/>
      </c>
      <c r="AG54" s="61" t="str">
        <f t="shared" si="20"/>
        <v/>
      </c>
      <c r="AH54" s="69" t="str">
        <f t="shared" si="21"/>
        <v/>
      </c>
      <c r="AI54" s="70" t="str">
        <f t="shared" si="22"/>
        <v/>
      </c>
      <c r="AJ54" s="64" t="str">
        <f t="shared" si="23"/>
        <v/>
      </c>
      <c r="AK54" s="64" t="str">
        <f t="shared" si="24"/>
        <v/>
      </c>
      <c r="AL54" s="64" t="str">
        <f t="shared" si="25"/>
        <v/>
      </c>
      <c r="AM54" s="64" t="str">
        <f t="shared" si="26"/>
        <v/>
      </c>
      <c r="AN54" s="64" t="str">
        <f t="shared" si="27"/>
        <v/>
      </c>
    </row>
    <row r="55" spans="3:40" ht="25.5" thickTop="1" thickBot="1" x14ac:dyDescent="0.4">
      <c r="C55" s="113"/>
      <c r="D55" s="112"/>
      <c r="E55" s="52"/>
      <c r="F55" s="53"/>
      <c r="G55" s="53"/>
      <c r="H55" s="52"/>
      <c r="I55" s="52"/>
      <c r="J55" s="54"/>
      <c r="K55" s="54"/>
      <c r="L55" s="55" t="str">
        <f t="shared" si="86"/>
        <v/>
      </c>
      <c r="M55" s="56" t="str">
        <f>IF(N55="","","(")</f>
        <v/>
      </c>
      <c r="N55" s="57" t="str">
        <f>IF(D55="","",D55)</f>
        <v/>
      </c>
      <c r="O55" s="58" t="str">
        <f>IF(N55="","",",")</f>
        <v/>
      </c>
      <c r="P55" s="59" t="str">
        <f>IF(E55="","",E55)</f>
        <v/>
      </c>
      <c r="Q55" s="60" t="str">
        <f>IF(N55="","",",")</f>
        <v/>
      </c>
      <c r="R55" s="61" t="str">
        <f t="shared" si="28"/>
        <v/>
      </c>
      <c r="S55" s="56" t="str">
        <f>IF(N55="","",")")</f>
        <v/>
      </c>
      <c r="T55" s="62" t="str">
        <f>IF(U55="","","(")</f>
        <v/>
      </c>
      <c r="U55" s="63" t="str">
        <f>IF(F55="","",F55)</f>
        <v/>
      </c>
      <c r="V55" s="64" t="str">
        <f>IF(U55="","",",")</f>
        <v/>
      </c>
      <c r="W55" s="65" t="str">
        <f>IF(G55="","",G55)</f>
        <v/>
      </c>
      <c r="X55" s="64" t="str">
        <f>IF(U55="","",",")</f>
        <v/>
      </c>
      <c r="Y55" s="64" t="str">
        <f>IF(U55="","",250)</f>
        <v/>
      </c>
      <c r="Z55" s="56" t="str">
        <f>IF(U55="","",")")</f>
        <v/>
      </c>
      <c r="AA55" s="66" t="str">
        <f>IF(AB55="","","(")</f>
        <v/>
      </c>
      <c r="AB55" s="57" t="str">
        <f>IF(H55="","",H55)</f>
        <v/>
      </c>
      <c r="AC55" s="67" t="str">
        <f>IF(AB55="","",",")</f>
        <v/>
      </c>
      <c r="AD55" s="59" t="str">
        <f>IF(I55="","",I55)</f>
        <v/>
      </c>
      <c r="AE55" s="68" t="str">
        <f>IF(AB55="","",",")</f>
        <v/>
      </c>
      <c r="AF55" s="61" t="str">
        <f>IF(AB55="","",350)</f>
        <v/>
      </c>
      <c r="AG55" s="61" t="str">
        <f>IF(AB55="","",")")</f>
        <v/>
      </c>
      <c r="AH55" s="69" t="str">
        <f>IF(AI55="","","(")</f>
        <v/>
      </c>
      <c r="AI55" s="70" t="str">
        <f>IF(J55="","",J55)</f>
        <v/>
      </c>
      <c r="AJ55" s="64" t="str">
        <f>IF(AI55="","",",")</f>
        <v/>
      </c>
      <c r="AK55" s="64" t="str">
        <f>IF(K55="","",K55)</f>
        <v/>
      </c>
      <c r="AL55" s="64" t="str">
        <f>IF(AI55="","",",")</f>
        <v/>
      </c>
      <c r="AM55" s="64" t="str">
        <f>IF(AI55="","",450)</f>
        <v/>
      </c>
      <c r="AN55" s="64" t="str">
        <f>IF(AI55="","",")")</f>
        <v/>
      </c>
    </row>
    <row r="56" spans="3:40" ht="25.5" thickTop="1" thickBot="1" x14ac:dyDescent="0.4">
      <c r="C56" s="113"/>
      <c r="D56" s="112"/>
      <c r="E56" s="52"/>
      <c r="F56" s="53"/>
      <c r="G56" s="53"/>
      <c r="H56" s="52"/>
      <c r="I56" s="52"/>
      <c r="J56" s="54"/>
      <c r="K56" s="54"/>
      <c r="L56" s="55" t="str">
        <f t="shared" si="86"/>
        <v/>
      </c>
      <c r="M56" s="56" t="str">
        <f>IF(N56="","","(")</f>
        <v/>
      </c>
      <c r="N56" s="57" t="str">
        <f>IF(D56="","",D56)</f>
        <v/>
      </c>
      <c r="O56" s="58" t="str">
        <f>IF(N56="","",",")</f>
        <v/>
      </c>
      <c r="P56" s="59" t="str">
        <f>IF(E56="","",E56)</f>
        <v/>
      </c>
      <c r="Q56" s="60" t="str">
        <f>IF(N56="","",",")</f>
        <v/>
      </c>
      <c r="R56" s="61" t="str">
        <f t="shared" si="28"/>
        <v/>
      </c>
      <c r="S56" s="56" t="str">
        <f>IF(N56="","",")")</f>
        <v/>
      </c>
      <c r="T56" s="62" t="str">
        <f>IF(U56="","","(")</f>
        <v/>
      </c>
      <c r="U56" s="63" t="str">
        <f>IF(F56="","",F56)</f>
        <v/>
      </c>
      <c r="V56" s="64" t="str">
        <f>IF(U56="","",",")</f>
        <v/>
      </c>
      <c r="W56" s="65" t="str">
        <f>IF(G56="","",G56)</f>
        <v/>
      </c>
      <c r="X56" s="64" t="str">
        <f>IF(U56="","",",")</f>
        <v/>
      </c>
      <c r="Y56" s="64" t="str">
        <f>IF(U56="","",250)</f>
        <v/>
      </c>
      <c r="Z56" s="56" t="str">
        <f>IF(U56="","",")")</f>
        <v/>
      </c>
      <c r="AA56" s="66" t="str">
        <f>IF(AB56="","","(")</f>
        <v/>
      </c>
      <c r="AB56" s="57" t="str">
        <f>IF(H56="","",H56)</f>
        <v/>
      </c>
      <c r="AC56" s="67" t="str">
        <f>IF(AB56="","",",")</f>
        <v/>
      </c>
      <c r="AD56" s="59" t="str">
        <f>IF(I56="","",I56)</f>
        <v/>
      </c>
      <c r="AE56" s="68" t="str">
        <f>IF(AB56="","",",")</f>
        <v/>
      </c>
      <c r="AF56" s="61" t="str">
        <f>IF(AB56="","",350)</f>
        <v/>
      </c>
      <c r="AG56" s="61" t="str">
        <f>IF(AB56="","",")")</f>
        <v/>
      </c>
      <c r="AH56" s="69" t="str">
        <f>IF(AI56="","","(")</f>
        <v/>
      </c>
      <c r="AI56" s="70" t="str">
        <f>IF(J56="","",J56)</f>
        <v/>
      </c>
      <c r="AJ56" s="64" t="str">
        <f>IF(AI56="","",",")</f>
        <v/>
      </c>
      <c r="AK56" s="64" t="str">
        <f>IF(K56="","",K56)</f>
        <v/>
      </c>
      <c r="AL56" s="64" t="str">
        <f>IF(AI56="","",",")</f>
        <v/>
      </c>
      <c r="AM56" s="64" t="str">
        <f>IF(AI56="","",450)</f>
        <v/>
      </c>
      <c r="AN56" s="64" t="str">
        <f>IF(AI56="","",")")</f>
        <v/>
      </c>
    </row>
    <row r="57" spans="3:40" ht="25.5" thickTop="1" thickBot="1" x14ac:dyDescent="0.4">
      <c r="C57" s="113"/>
      <c r="D57" s="112"/>
      <c r="E57" s="52"/>
      <c r="F57" s="53"/>
      <c r="G57" s="53"/>
      <c r="H57" s="52"/>
      <c r="I57" s="52"/>
      <c r="J57" s="54"/>
      <c r="K57" s="54"/>
      <c r="L57" s="55" t="str">
        <f t="shared" si="86"/>
        <v/>
      </c>
      <c r="M57" s="56" t="str">
        <f>IF(N57="","","(")</f>
        <v/>
      </c>
      <c r="N57" s="57" t="str">
        <f>IF(D57="","",D57)</f>
        <v/>
      </c>
      <c r="O57" s="58" t="str">
        <f>IF(N57="","",",")</f>
        <v/>
      </c>
      <c r="P57" s="59" t="str">
        <f>IF(E57="","",E57)</f>
        <v/>
      </c>
      <c r="Q57" s="60" t="str">
        <f>IF(N57="","",",")</f>
        <v/>
      </c>
      <c r="R57" s="61" t="str">
        <f t="shared" si="28"/>
        <v/>
      </c>
      <c r="S57" s="56" t="str">
        <f>IF(N57="","",")")</f>
        <v/>
      </c>
      <c r="T57" s="62" t="str">
        <f>IF(U57="","","(")</f>
        <v/>
      </c>
      <c r="U57" s="63" t="str">
        <f>IF(F57="","",F57)</f>
        <v/>
      </c>
      <c r="V57" s="64" t="str">
        <f>IF(U57="","",",")</f>
        <v/>
      </c>
      <c r="W57" s="65" t="str">
        <f>IF(G57="","",G57)</f>
        <v/>
      </c>
      <c r="X57" s="64" t="str">
        <f>IF(U57="","",",")</f>
        <v/>
      </c>
      <c r="Y57" s="64" t="str">
        <f>IF(U57="","",250)</f>
        <v/>
      </c>
      <c r="Z57" s="56" t="str">
        <f>IF(U57="","",")")</f>
        <v/>
      </c>
      <c r="AA57" s="66" t="str">
        <f>IF(AB57="","","(")</f>
        <v/>
      </c>
      <c r="AB57" s="57" t="str">
        <f>IF(H57="","",H57)</f>
        <v/>
      </c>
      <c r="AC57" s="67" t="str">
        <f>IF(AB57="","",",")</f>
        <v/>
      </c>
      <c r="AD57" s="59" t="str">
        <f>IF(I57="","",I57)</f>
        <v/>
      </c>
      <c r="AE57" s="68" t="str">
        <f>IF(AB57="","",",")</f>
        <v/>
      </c>
      <c r="AF57" s="61" t="str">
        <f>IF(AB57="","",350)</f>
        <v/>
      </c>
      <c r="AG57" s="61" t="str">
        <f>IF(AB57="","",")")</f>
        <v/>
      </c>
      <c r="AH57" s="69" t="str">
        <f>IF(AI57="","","(")</f>
        <v/>
      </c>
      <c r="AI57" s="70" t="str">
        <f>IF(J57="","",J57)</f>
        <v/>
      </c>
      <c r="AJ57" s="64" t="str">
        <f>IF(AI57="","",",")</f>
        <v/>
      </c>
      <c r="AK57" s="64" t="str">
        <f>IF(K57="","",K57)</f>
        <v/>
      </c>
      <c r="AL57" s="64" t="str">
        <f>IF(AI57="","",",")</f>
        <v/>
      </c>
      <c r="AM57" s="64" t="str">
        <f>IF(AI57="","",450)</f>
        <v/>
      </c>
      <c r="AN57" s="64" t="str">
        <f>IF(AI57="","",")")</f>
        <v/>
      </c>
    </row>
    <row r="58" spans="3:40" ht="25.5" thickTop="1" thickBot="1" x14ac:dyDescent="0.4">
      <c r="C58" s="113"/>
      <c r="D58" s="112"/>
      <c r="E58" s="52"/>
      <c r="F58" s="53"/>
      <c r="G58" s="53"/>
      <c r="H58" s="52"/>
      <c r="I58" s="52"/>
      <c r="J58" s="54"/>
      <c r="K58" s="54"/>
      <c r="L58" s="55" t="str">
        <f t="shared" si="86"/>
        <v/>
      </c>
      <c r="M58" s="56" t="str">
        <f>IF(N58="","","(")</f>
        <v/>
      </c>
      <c r="N58" s="57" t="str">
        <f>IF(D58="","",D58)</f>
        <v/>
      </c>
      <c r="O58" s="58" t="str">
        <f>IF(N58="","",",")</f>
        <v/>
      </c>
      <c r="P58" s="59" t="str">
        <f>IF(E58="","",E58)</f>
        <v/>
      </c>
      <c r="Q58" s="60" t="str">
        <f>IF(N58="","",",")</f>
        <v/>
      </c>
      <c r="R58" s="61" t="str">
        <f t="shared" si="28"/>
        <v/>
      </c>
      <c r="S58" s="56" t="str">
        <f>IF(N58="","",")")</f>
        <v/>
      </c>
      <c r="T58" s="62" t="str">
        <f>IF(U58="","","(")</f>
        <v/>
      </c>
      <c r="U58" s="63" t="str">
        <f>IF(F58="","",F58)</f>
        <v/>
      </c>
      <c r="V58" s="64" t="str">
        <f>IF(U58="","",",")</f>
        <v/>
      </c>
      <c r="W58" s="65" t="str">
        <f>IF(G58="","",G58)</f>
        <v/>
      </c>
      <c r="X58" s="64" t="str">
        <f>IF(U58="","",",")</f>
        <v/>
      </c>
      <c r="Y58" s="64" t="str">
        <f>IF(U58="","",250)</f>
        <v/>
      </c>
      <c r="Z58" s="56" t="str">
        <f>IF(U58="","",")")</f>
        <v/>
      </c>
      <c r="AA58" s="66" t="str">
        <f>IF(AB58="","","(")</f>
        <v/>
      </c>
      <c r="AB58" s="57" t="str">
        <f>IF(H58="","",H58)</f>
        <v/>
      </c>
      <c r="AC58" s="67" t="str">
        <f>IF(AB58="","",",")</f>
        <v/>
      </c>
      <c r="AD58" s="59" t="str">
        <f>IF(I58="","",I58)</f>
        <v/>
      </c>
      <c r="AE58" s="68" t="str">
        <f>IF(AB58="","",",")</f>
        <v/>
      </c>
      <c r="AF58" s="61" t="str">
        <f>IF(AB58="","",350)</f>
        <v/>
      </c>
      <c r="AG58" s="61" t="str">
        <f>IF(AB58="","",")")</f>
        <v/>
      </c>
      <c r="AH58" s="69" t="str">
        <f>IF(AI58="","","(")</f>
        <v/>
      </c>
      <c r="AI58" s="70" t="str">
        <f>IF(J58="","",J58)</f>
        <v/>
      </c>
      <c r="AJ58" s="64" t="str">
        <f>IF(AI58="","",",")</f>
        <v/>
      </c>
      <c r="AK58" s="64" t="str">
        <f>IF(K58="","",K58)</f>
        <v/>
      </c>
      <c r="AL58" s="64" t="str">
        <f>IF(AI58="","",",")</f>
        <v/>
      </c>
      <c r="AM58" s="64" t="str">
        <f>IF(AI58="","",450)</f>
        <v/>
      </c>
      <c r="AN58" s="64" t="str">
        <f>IF(AI58="","",")")</f>
        <v/>
      </c>
    </row>
    <row r="59" spans="3:40" ht="25.5" thickTop="1" thickBot="1" x14ac:dyDescent="0.4">
      <c r="C59" s="113"/>
      <c r="D59" s="112"/>
      <c r="E59" s="52"/>
      <c r="F59" s="53"/>
      <c r="G59" s="53"/>
      <c r="H59" s="52"/>
      <c r="I59" s="52"/>
      <c r="J59" s="54"/>
      <c r="K59" s="54"/>
      <c r="L59" s="55" t="str">
        <f t="shared" si="86"/>
        <v/>
      </c>
      <c r="M59" s="56" t="str">
        <f>IF(N59="","","(")</f>
        <v/>
      </c>
      <c r="N59" s="57" t="str">
        <f>IF(D59="","",D59)</f>
        <v/>
      </c>
      <c r="O59" s="58" t="str">
        <f>IF(N59="","",",")</f>
        <v/>
      </c>
      <c r="P59" s="59" t="str">
        <f>IF(E59="","",E59)</f>
        <v/>
      </c>
      <c r="Q59" s="60" t="str">
        <f>IF(N59="","",",")</f>
        <v/>
      </c>
      <c r="R59" s="61" t="str">
        <f t="shared" si="28"/>
        <v/>
      </c>
      <c r="S59" s="56" t="str">
        <f>IF(N59="","",")")</f>
        <v/>
      </c>
      <c r="T59" s="62" t="str">
        <f>IF(U59="","","(")</f>
        <v/>
      </c>
      <c r="U59" s="63" t="str">
        <f>IF(F59="","",F59)</f>
        <v/>
      </c>
      <c r="V59" s="64" t="str">
        <f>IF(U59="","",",")</f>
        <v/>
      </c>
      <c r="W59" s="65" t="str">
        <f>IF(G59="","",G59)</f>
        <v/>
      </c>
      <c r="X59" s="64" t="str">
        <f>IF(U59="","",",")</f>
        <v/>
      </c>
      <c r="Y59" s="64" t="str">
        <f>IF(U59="","",250)</f>
        <v/>
      </c>
      <c r="Z59" s="56" t="str">
        <f>IF(U59="","",")")</f>
        <v/>
      </c>
      <c r="AA59" s="66" t="str">
        <f>IF(AB59="","","(")</f>
        <v/>
      </c>
      <c r="AB59" s="57" t="str">
        <f>IF(H59="","",H59)</f>
        <v/>
      </c>
      <c r="AC59" s="67" t="str">
        <f>IF(AB59="","",",")</f>
        <v/>
      </c>
      <c r="AD59" s="59" t="str">
        <f>IF(I59="","",I59)</f>
        <v/>
      </c>
      <c r="AE59" s="68" t="str">
        <f>IF(AB59="","",",")</f>
        <v/>
      </c>
      <c r="AF59" s="61" t="str">
        <f>IF(AB59="","",350)</f>
        <v/>
      </c>
      <c r="AG59" s="61" t="str">
        <f>IF(AB59="","",")")</f>
        <v/>
      </c>
      <c r="AH59" s="69" t="str">
        <f>IF(AI59="","","(")</f>
        <v/>
      </c>
      <c r="AI59" s="70" t="str">
        <f>IF(J59="","",J59)</f>
        <v/>
      </c>
      <c r="AJ59" s="64" t="str">
        <f>IF(AI59="","",",")</f>
        <v/>
      </c>
      <c r="AK59" s="64" t="str">
        <f>IF(K59="","",K59)</f>
        <v/>
      </c>
      <c r="AL59" s="64" t="str">
        <f>IF(AI59="","",",")</f>
        <v/>
      </c>
      <c r="AM59" s="64" t="str">
        <f>IF(AI59="","",450)</f>
        <v/>
      </c>
      <c r="AN59" s="64" t="str">
        <f>IF(AI59="","",")")</f>
        <v/>
      </c>
    </row>
    <row r="60" spans="3:40" ht="25.5" thickTop="1" thickBot="1" x14ac:dyDescent="0.4">
      <c r="C60" s="113"/>
      <c r="D60" s="112"/>
      <c r="E60" s="52"/>
      <c r="F60" s="53"/>
      <c r="G60" s="53"/>
      <c r="H60" s="52"/>
      <c r="I60" s="52"/>
      <c r="J60" s="54"/>
      <c r="K60" s="54"/>
      <c r="L60" s="55" t="str">
        <f t="shared" si="86"/>
        <v/>
      </c>
      <c r="M60" s="56" t="str">
        <f t="shared" si="1"/>
        <v/>
      </c>
      <c r="N60" s="57" t="str">
        <f t="shared" si="2"/>
        <v/>
      </c>
      <c r="O60" s="58" t="str">
        <f t="shared" si="3"/>
        <v/>
      </c>
      <c r="P60" s="59" t="str">
        <f t="shared" si="4"/>
        <v/>
      </c>
      <c r="Q60" s="60" t="str">
        <f t="shared" si="5"/>
        <v/>
      </c>
      <c r="R60" s="61" t="str">
        <f t="shared" si="28"/>
        <v/>
      </c>
      <c r="S60" s="56" t="str">
        <f t="shared" si="6"/>
        <v/>
      </c>
      <c r="T60" s="62" t="str">
        <f t="shared" si="7"/>
        <v/>
      </c>
      <c r="U60" s="63" t="str">
        <f t="shared" si="8"/>
        <v/>
      </c>
      <c r="V60" s="64" t="str">
        <f t="shared" si="9"/>
        <v/>
      </c>
      <c r="W60" s="65" t="str">
        <f t="shared" si="10"/>
        <v/>
      </c>
      <c r="X60" s="64" t="str">
        <f t="shared" si="11"/>
        <v/>
      </c>
      <c r="Y60" s="64" t="str">
        <f t="shared" si="12"/>
        <v/>
      </c>
      <c r="Z60" s="56" t="str">
        <f t="shared" si="13"/>
        <v/>
      </c>
      <c r="AA60" s="66" t="str">
        <f t="shared" si="14"/>
        <v/>
      </c>
      <c r="AB60" s="57" t="str">
        <f t="shared" si="15"/>
        <v/>
      </c>
      <c r="AC60" s="67" t="str">
        <f t="shared" si="16"/>
        <v/>
      </c>
      <c r="AD60" s="59" t="str">
        <f t="shared" si="17"/>
        <v/>
      </c>
      <c r="AE60" s="68" t="str">
        <f t="shared" si="18"/>
        <v/>
      </c>
      <c r="AF60" s="61" t="str">
        <f t="shared" si="19"/>
        <v/>
      </c>
      <c r="AG60" s="61" t="str">
        <f t="shared" si="20"/>
        <v/>
      </c>
      <c r="AH60" s="69" t="str">
        <f t="shared" si="21"/>
        <v/>
      </c>
      <c r="AI60" s="70" t="str">
        <f t="shared" si="22"/>
        <v/>
      </c>
      <c r="AJ60" s="64" t="str">
        <f t="shared" si="23"/>
        <v/>
      </c>
      <c r="AK60" s="64" t="str">
        <f t="shared" si="24"/>
        <v/>
      </c>
      <c r="AL60" s="64" t="str">
        <f t="shared" si="25"/>
        <v/>
      </c>
      <c r="AM60" s="64" t="str">
        <f t="shared" si="26"/>
        <v/>
      </c>
      <c r="AN60" s="64" t="str">
        <f t="shared" si="27"/>
        <v/>
      </c>
    </row>
    <row r="61" spans="3:40" ht="25.5" thickTop="1" thickBot="1" x14ac:dyDescent="0.4">
      <c r="C61" s="113"/>
      <c r="D61" s="112"/>
      <c r="E61" s="52"/>
      <c r="F61" s="53"/>
      <c r="G61" s="53"/>
      <c r="H61" s="52"/>
      <c r="I61" s="52"/>
      <c r="J61" s="54"/>
      <c r="K61" s="54"/>
      <c r="L61" s="55" t="str">
        <f t="shared" si="86"/>
        <v/>
      </c>
      <c r="M61" s="56" t="str">
        <f t="shared" si="1"/>
        <v/>
      </c>
      <c r="N61" s="57" t="str">
        <f t="shared" si="2"/>
        <v/>
      </c>
      <c r="O61" s="58" t="str">
        <f t="shared" si="3"/>
        <v/>
      </c>
      <c r="P61" s="59" t="str">
        <f t="shared" si="4"/>
        <v/>
      </c>
      <c r="Q61" s="60" t="str">
        <f t="shared" si="5"/>
        <v/>
      </c>
      <c r="R61" s="61" t="str">
        <f t="shared" si="28"/>
        <v/>
      </c>
      <c r="S61" s="56" t="str">
        <f t="shared" si="6"/>
        <v/>
      </c>
      <c r="T61" s="62" t="str">
        <f t="shared" si="7"/>
        <v/>
      </c>
      <c r="U61" s="63" t="str">
        <f t="shared" si="8"/>
        <v/>
      </c>
      <c r="V61" s="64" t="str">
        <f t="shared" si="9"/>
        <v/>
      </c>
      <c r="W61" s="65" t="str">
        <f t="shared" si="10"/>
        <v/>
      </c>
      <c r="X61" s="64" t="str">
        <f t="shared" si="11"/>
        <v/>
      </c>
      <c r="Y61" s="64" t="str">
        <f t="shared" si="12"/>
        <v/>
      </c>
      <c r="Z61" s="56" t="str">
        <f t="shared" si="13"/>
        <v/>
      </c>
      <c r="AA61" s="66" t="str">
        <f t="shared" si="14"/>
        <v/>
      </c>
      <c r="AB61" s="57" t="str">
        <f t="shared" si="15"/>
        <v/>
      </c>
      <c r="AC61" s="67" t="str">
        <f t="shared" si="16"/>
        <v/>
      </c>
      <c r="AD61" s="59" t="str">
        <f t="shared" si="17"/>
        <v/>
      </c>
      <c r="AE61" s="68" t="str">
        <f t="shared" si="18"/>
        <v/>
      </c>
      <c r="AF61" s="61" t="str">
        <f t="shared" si="19"/>
        <v/>
      </c>
      <c r="AG61" s="61" t="str">
        <f t="shared" si="20"/>
        <v/>
      </c>
      <c r="AH61" s="69" t="str">
        <f t="shared" si="21"/>
        <v/>
      </c>
      <c r="AI61" s="70" t="str">
        <f t="shared" si="22"/>
        <v/>
      </c>
      <c r="AJ61" s="64" t="str">
        <f t="shared" si="23"/>
        <v/>
      </c>
      <c r="AK61" s="64" t="str">
        <f t="shared" si="24"/>
        <v/>
      </c>
      <c r="AL61" s="64" t="str">
        <f t="shared" si="25"/>
        <v/>
      </c>
      <c r="AM61" s="64" t="str">
        <f t="shared" si="26"/>
        <v/>
      </c>
      <c r="AN61" s="64" t="str">
        <f t="shared" si="27"/>
        <v/>
      </c>
    </row>
    <row r="62" spans="3:40" ht="25.5" thickTop="1" thickBot="1" x14ac:dyDescent="0.4">
      <c r="C62" s="113"/>
      <c r="D62" s="112"/>
      <c r="E62" s="52"/>
      <c r="F62" s="53"/>
      <c r="G62" s="53"/>
      <c r="H62" s="52"/>
      <c r="I62" s="52"/>
      <c r="J62" s="54"/>
      <c r="K62" s="54"/>
      <c r="L62" s="55" t="str">
        <f t="shared" si="86"/>
        <v/>
      </c>
      <c r="M62" s="56" t="str">
        <f t="shared" si="1"/>
        <v/>
      </c>
      <c r="N62" s="57" t="str">
        <f t="shared" si="2"/>
        <v/>
      </c>
      <c r="O62" s="58" t="str">
        <f t="shared" si="3"/>
        <v/>
      </c>
      <c r="P62" s="59" t="str">
        <f t="shared" si="4"/>
        <v/>
      </c>
      <c r="Q62" s="60" t="str">
        <f t="shared" si="5"/>
        <v/>
      </c>
      <c r="R62" s="61" t="str">
        <f t="shared" si="28"/>
        <v/>
      </c>
      <c r="S62" s="56" t="str">
        <f t="shared" si="6"/>
        <v/>
      </c>
      <c r="T62" s="62" t="str">
        <f t="shared" si="7"/>
        <v/>
      </c>
      <c r="U62" s="63" t="str">
        <f t="shared" si="8"/>
        <v/>
      </c>
      <c r="V62" s="64" t="str">
        <f t="shared" si="9"/>
        <v/>
      </c>
      <c r="W62" s="65" t="str">
        <f t="shared" si="10"/>
        <v/>
      </c>
      <c r="X62" s="64" t="str">
        <f t="shared" si="11"/>
        <v/>
      </c>
      <c r="Y62" s="64" t="str">
        <f t="shared" si="12"/>
        <v/>
      </c>
      <c r="Z62" s="56" t="str">
        <f t="shared" si="13"/>
        <v/>
      </c>
      <c r="AA62" s="66" t="str">
        <f t="shared" si="14"/>
        <v/>
      </c>
      <c r="AB62" s="57" t="str">
        <f t="shared" si="15"/>
        <v/>
      </c>
      <c r="AC62" s="67" t="str">
        <f t="shared" si="16"/>
        <v/>
      </c>
      <c r="AD62" s="59" t="str">
        <f t="shared" si="17"/>
        <v/>
      </c>
      <c r="AE62" s="68" t="str">
        <f t="shared" si="18"/>
        <v/>
      </c>
      <c r="AF62" s="61" t="str">
        <f t="shared" si="19"/>
        <v/>
      </c>
      <c r="AG62" s="61" t="str">
        <f t="shared" si="20"/>
        <v/>
      </c>
      <c r="AH62" s="69" t="str">
        <f t="shared" si="21"/>
        <v/>
      </c>
      <c r="AI62" s="70" t="str">
        <f t="shared" si="22"/>
        <v/>
      </c>
      <c r="AJ62" s="64" t="str">
        <f t="shared" si="23"/>
        <v/>
      </c>
      <c r="AK62" s="64" t="str">
        <f t="shared" si="24"/>
        <v/>
      </c>
      <c r="AL62" s="64" t="str">
        <f t="shared" si="25"/>
        <v/>
      </c>
      <c r="AM62" s="64" t="str">
        <f t="shared" si="26"/>
        <v/>
      </c>
      <c r="AN62" s="64" t="str">
        <f t="shared" si="27"/>
        <v/>
      </c>
    </row>
    <row r="63" spans="3:40" ht="25.5" thickTop="1" thickBot="1" x14ac:dyDescent="0.4">
      <c r="C63" s="113"/>
      <c r="D63" s="112"/>
      <c r="E63" s="52"/>
      <c r="F63" s="53"/>
      <c r="G63" s="53"/>
      <c r="H63" s="52"/>
      <c r="I63" s="52"/>
      <c r="J63" s="54"/>
      <c r="K63" s="54"/>
      <c r="L63" s="55" t="str">
        <f t="shared" si="86"/>
        <v/>
      </c>
      <c r="M63" s="56" t="str">
        <f t="shared" si="1"/>
        <v/>
      </c>
      <c r="N63" s="57" t="str">
        <f t="shared" si="2"/>
        <v/>
      </c>
      <c r="O63" s="58" t="str">
        <f t="shared" si="3"/>
        <v/>
      </c>
      <c r="P63" s="59" t="str">
        <f t="shared" si="4"/>
        <v/>
      </c>
      <c r="Q63" s="60" t="str">
        <f t="shared" si="5"/>
        <v/>
      </c>
      <c r="R63" s="61" t="str">
        <f t="shared" si="28"/>
        <v/>
      </c>
      <c r="S63" s="56" t="str">
        <f t="shared" si="6"/>
        <v/>
      </c>
      <c r="T63" s="62" t="str">
        <f t="shared" si="7"/>
        <v/>
      </c>
      <c r="U63" s="63" t="str">
        <f t="shared" si="8"/>
        <v/>
      </c>
      <c r="V63" s="64" t="str">
        <f t="shared" si="9"/>
        <v/>
      </c>
      <c r="W63" s="65" t="str">
        <f t="shared" si="10"/>
        <v/>
      </c>
      <c r="X63" s="64" t="str">
        <f t="shared" si="11"/>
        <v/>
      </c>
      <c r="Y63" s="64" t="str">
        <f t="shared" si="12"/>
        <v/>
      </c>
      <c r="Z63" s="56" t="str">
        <f t="shared" si="13"/>
        <v/>
      </c>
      <c r="AA63" s="66" t="str">
        <f t="shared" si="14"/>
        <v/>
      </c>
      <c r="AB63" s="57" t="str">
        <f t="shared" si="15"/>
        <v/>
      </c>
      <c r="AC63" s="67" t="str">
        <f t="shared" si="16"/>
        <v/>
      </c>
      <c r="AD63" s="59" t="str">
        <f t="shared" si="17"/>
        <v/>
      </c>
      <c r="AE63" s="68" t="str">
        <f t="shared" si="18"/>
        <v/>
      </c>
      <c r="AF63" s="61" t="str">
        <f t="shared" si="19"/>
        <v/>
      </c>
      <c r="AG63" s="61" t="str">
        <f t="shared" si="20"/>
        <v/>
      </c>
      <c r="AH63" s="69" t="str">
        <f t="shared" si="21"/>
        <v/>
      </c>
      <c r="AI63" s="70" t="str">
        <f t="shared" si="22"/>
        <v/>
      </c>
      <c r="AJ63" s="64" t="str">
        <f t="shared" si="23"/>
        <v/>
      </c>
      <c r="AK63" s="64" t="str">
        <f t="shared" si="24"/>
        <v/>
      </c>
      <c r="AL63" s="64" t="str">
        <f t="shared" si="25"/>
        <v/>
      </c>
      <c r="AM63" s="64" t="str">
        <f t="shared" si="26"/>
        <v/>
      </c>
      <c r="AN63" s="64" t="str">
        <f t="shared" si="27"/>
        <v/>
      </c>
    </row>
    <row r="64" spans="3:40" ht="25.5" thickTop="1" thickBot="1" x14ac:dyDescent="0.4">
      <c r="C64" s="113"/>
      <c r="D64" s="112"/>
      <c r="E64" s="52"/>
      <c r="F64" s="53"/>
      <c r="G64" s="53"/>
      <c r="H64" s="52"/>
      <c r="I64" s="52"/>
      <c r="J64" s="54"/>
      <c r="K64" s="54"/>
      <c r="L64" s="55" t="str">
        <f t="shared" si="86"/>
        <v/>
      </c>
      <c r="M64" s="56" t="str">
        <f t="shared" si="1"/>
        <v/>
      </c>
      <c r="N64" s="57" t="str">
        <f t="shared" si="2"/>
        <v/>
      </c>
      <c r="O64" s="58" t="str">
        <f t="shared" si="3"/>
        <v/>
      </c>
      <c r="P64" s="59" t="str">
        <f t="shared" si="4"/>
        <v/>
      </c>
      <c r="Q64" s="60" t="str">
        <f t="shared" si="5"/>
        <v/>
      </c>
      <c r="R64" s="61" t="str">
        <f t="shared" si="28"/>
        <v/>
      </c>
      <c r="S64" s="56" t="str">
        <f t="shared" si="6"/>
        <v/>
      </c>
      <c r="T64" s="62" t="str">
        <f t="shared" si="7"/>
        <v/>
      </c>
      <c r="U64" s="63" t="str">
        <f t="shared" si="8"/>
        <v/>
      </c>
      <c r="V64" s="64" t="str">
        <f t="shared" si="9"/>
        <v/>
      </c>
      <c r="W64" s="65" t="str">
        <f t="shared" si="10"/>
        <v/>
      </c>
      <c r="X64" s="64" t="str">
        <f t="shared" si="11"/>
        <v/>
      </c>
      <c r="Y64" s="64" t="str">
        <f t="shared" si="12"/>
        <v/>
      </c>
      <c r="Z64" s="56" t="str">
        <f t="shared" si="13"/>
        <v/>
      </c>
      <c r="AA64" s="66" t="str">
        <f t="shared" si="14"/>
        <v/>
      </c>
      <c r="AB64" s="57" t="str">
        <f t="shared" si="15"/>
        <v/>
      </c>
      <c r="AC64" s="67" t="str">
        <f t="shared" si="16"/>
        <v/>
      </c>
      <c r="AD64" s="59" t="str">
        <f t="shared" si="17"/>
        <v/>
      </c>
      <c r="AE64" s="68" t="str">
        <f t="shared" si="18"/>
        <v/>
      </c>
      <c r="AF64" s="61" t="str">
        <f t="shared" si="19"/>
        <v/>
      </c>
      <c r="AG64" s="61" t="str">
        <f t="shared" si="20"/>
        <v/>
      </c>
      <c r="AH64" s="69" t="str">
        <f t="shared" si="21"/>
        <v/>
      </c>
      <c r="AI64" s="70" t="str">
        <f t="shared" si="22"/>
        <v/>
      </c>
      <c r="AJ64" s="64" t="str">
        <f t="shared" si="23"/>
        <v/>
      </c>
      <c r="AK64" s="64" t="str">
        <f t="shared" si="24"/>
        <v/>
      </c>
      <c r="AL64" s="64" t="str">
        <f t="shared" si="25"/>
        <v/>
      </c>
      <c r="AM64" s="64" t="str">
        <f t="shared" si="26"/>
        <v/>
      </c>
      <c r="AN64" s="64" t="str">
        <f t="shared" si="27"/>
        <v/>
      </c>
    </row>
    <row r="65" spans="1:40" ht="25.5" thickTop="1" thickBot="1" x14ac:dyDescent="0.4">
      <c r="C65" s="113"/>
      <c r="D65" s="112"/>
      <c r="E65" s="52"/>
      <c r="F65" s="71"/>
      <c r="G65" s="53"/>
      <c r="H65" s="52"/>
      <c r="I65" s="52"/>
      <c r="J65" s="72"/>
      <c r="K65" s="54"/>
      <c r="L65" s="55" t="str">
        <f t="shared" si="86"/>
        <v/>
      </c>
      <c r="M65" s="56" t="str">
        <f>IF(N65="","","(")</f>
        <v/>
      </c>
      <c r="N65" s="57" t="str">
        <f t="shared" si="2"/>
        <v/>
      </c>
      <c r="O65" s="58" t="str">
        <f>IF(N65="","",",")</f>
        <v/>
      </c>
      <c r="P65" s="59" t="str">
        <f t="shared" si="4"/>
        <v/>
      </c>
      <c r="Q65" s="60" t="str">
        <f>IF(N65="","",",")</f>
        <v/>
      </c>
      <c r="R65" s="61" t="str">
        <f t="shared" si="28"/>
        <v/>
      </c>
      <c r="S65" s="56" t="str">
        <f>IF(N65="","",")")</f>
        <v/>
      </c>
      <c r="T65" s="62" t="str">
        <f>IF(U65="","","(")</f>
        <v/>
      </c>
      <c r="U65" s="63" t="str">
        <f t="shared" si="8"/>
        <v/>
      </c>
      <c r="V65" s="64" t="str">
        <f>IF(U65="","",",")</f>
        <v/>
      </c>
      <c r="W65" s="65" t="str">
        <f t="shared" si="10"/>
        <v/>
      </c>
      <c r="X65" s="64" t="str">
        <f>IF(U65="","",",")</f>
        <v/>
      </c>
      <c r="Y65" s="64" t="str">
        <f>IF(U65="","",250)</f>
        <v/>
      </c>
      <c r="Z65" s="56" t="str">
        <f>IF(U65="","",")")</f>
        <v/>
      </c>
      <c r="AA65" s="66" t="str">
        <f>IF(AB65="","","(")</f>
        <v/>
      </c>
      <c r="AB65" s="57" t="str">
        <f t="shared" si="15"/>
        <v/>
      </c>
      <c r="AC65" s="67" t="str">
        <f>IF(AB65="","",",")</f>
        <v/>
      </c>
      <c r="AD65" s="59" t="str">
        <f>IF(I65="","",I65)</f>
        <v/>
      </c>
      <c r="AE65" s="68" t="str">
        <f>IF(AB65="","",",")</f>
        <v/>
      </c>
      <c r="AF65" s="61" t="str">
        <f>IF(AB65="","",350)</f>
        <v/>
      </c>
      <c r="AG65" s="61" t="str">
        <f>IF(AB65="","",")")</f>
        <v/>
      </c>
      <c r="AH65" s="69" t="str">
        <f>IF(AI65="","","(")</f>
        <v/>
      </c>
      <c r="AI65" s="70" t="str">
        <f t="shared" si="22"/>
        <v/>
      </c>
      <c r="AJ65" s="64" t="str">
        <f>IF(AI65="","",",")</f>
        <v/>
      </c>
      <c r="AK65" s="64" t="str">
        <f>IF(K65="","",K65)</f>
        <v/>
      </c>
      <c r="AL65" s="64" t="str">
        <f>IF(AI65="","",",")</f>
        <v/>
      </c>
      <c r="AM65" s="64" t="str">
        <f>IF(AI65="","",450)</f>
        <v/>
      </c>
      <c r="AN65" s="64" t="str">
        <f>IF(AI65="","",")")</f>
        <v/>
      </c>
    </row>
    <row r="66" spans="1:40" ht="36.75" thickTop="1" thickBot="1" x14ac:dyDescent="0.4">
      <c r="A66" s="76"/>
      <c r="B66" s="76"/>
      <c r="C66" s="76" t="s">
        <v>1050</v>
      </c>
      <c r="D66" s="77"/>
      <c r="E66" s="77"/>
      <c r="F66" s="77"/>
      <c r="G66" s="77"/>
      <c r="H66" s="77"/>
      <c r="I66" s="77"/>
      <c r="J66" s="77"/>
      <c r="K66" s="77"/>
      <c r="L66" s="50" t="s">
        <v>994</v>
      </c>
      <c r="M66" s="104"/>
      <c r="N66" s="57"/>
      <c r="O66" s="105"/>
      <c r="P66" s="59"/>
      <c r="Q66" s="106"/>
      <c r="R66" s="61" t="str">
        <f t="shared" si="28"/>
        <v/>
      </c>
      <c r="S66" s="104"/>
      <c r="T66" s="107"/>
      <c r="U66" s="108"/>
      <c r="V66" s="109"/>
      <c r="W66" s="110"/>
      <c r="X66" s="109"/>
      <c r="Y66" s="109"/>
      <c r="Z66" s="104"/>
      <c r="AA66" s="66"/>
      <c r="AB66" s="57"/>
      <c r="AC66" s="67"/>
      <c r="AD66" s="59"/>
      <c r="AE66" s="68"/>
      <c r="AF66" s="61"/>
      <c r="AG66" s="61"/>
      <c r="AH66" s="66"/>
      <c r="AI66" s="111"/>
      <c r="AJ66" s="109"/>
      <c r="AK66" s="109"/>
      <c r="AL66" s="109"/>
      <c r="AM66" s="109"/>
      <c r="AN66" s="109"/>
    </row>
    <row r="67" spans="1:40" ht="25.5" thickTop="1" thickBot="1" x14ac:dyDescent="0.4">
      <c r="C67" s="113"/>
      <c r="D67" s="112"/>
      <c r="E67" s="52"/>
      <c r="F67" s="53"/>
      <c r="G67" s="53"/>
      <c r="H67" s="52"/>
      <c r="I67" s="52"/>
      <c r="J67" s="54"/>
      <c r="K67" s="54"/>
      <c r="L67" s="55" t="str">
        <f t="shared" ref="L67:L91" si="87">IF(C67="","",_xlfn.CONCAT("            { line: ","""",C67,", ",M67:AN67,""", sC: ","""",B67,"""},"))</f>
        <v/>
      </c>
      <c r="M67" s="56" t="str">
        <f t="shared" ref="M67:M92" si="88">IF(N67="","","(")</f>
        <v/>
      </c>
      <c r="N67" s="57" t="str">
        <f t="shared" si="2"/>
        <v/>
      </c>
      <c r="O67" s="58" t="str">
        <f t="shared" ref="O67:O92" si="89">IF(N67="","",",")</f>
        <v/>
      </c>
      <c r="P67" s="59" t="str">
        <f t="shared" si="4"/>
        <v/>
      </c>
      <c r="Q67" s="60" t="str">
        <f t="shared" ref="Q67:Q92" si="90">IF(N67="","",",")</f>
        <v/>
      </c>
      <c r="R67" s="61" t="str">
        <f t="shared" si="28"/>
        <v/>
      </c>
      <c r="S67" s="56" t="str">
        <f t="shared" ref="S67:S92" si="91">IF(N67="","",")")</f>
        <v/>
      </c>
      <c r="T67" s="62" t="str">
        <f t="shared" ref="T67:T92" si="92">IF(U67="","","(")</f>
        <v/>
      </c>
      <c r="U67" s="63" t="str">
        <f t="shared" si="8"/>
        <v/>
      </c>
      <c r="V67" s="64" t="str">
        <f t="shared" ref="V67:V92" si="93">IF(U67="","",",")</f>
        <v/>
      </c>
      <c r="W67" s="65" t="str">
        <f t="shared" si="10"/>
        <v/>
      </c>
      <c r="X67" s="64" t="str">
        <f t="shared" ref="X67:X92" si="94">IF(U67="","",",")</f>
        <v/>
      </c>
      <c r="Y67" s="64" t="str">
        <f t="shared" ref="Y67:Y92" si="95">IF(U67="","",250)</f>
        <v/>
      </c>
      <c r="Z67" s="56" t="str">
        <f t="shared" ref="Z67:Z92" si="96">IF(U67="","",")")</f>
        <v/>
      </c>
      <c r="AA67" s="66" t="str">
        <f t="shared" ref="AA67:AA92" si="97">IF(AB67="","","(")</f>
        <v/>
      </c>
      <c r="AB67" s="57" t="str">
        <f t="shared" si="15"/>
        <v/>
      </c>
      <c r="AC67" s="67" t="str">
        <f t="shared" ref="AC67:AC92" si="98">IF(AB67="","",",")</f>
        <v/>
      </c>
      <c r="AD67" s="59" t="str">
        <f t="shared" ref="AD67:AD93" si="99">IF(I67="","",I67)</f>
        <v/>
      </c>
      <c r="AE67" s="68" t="str">
        <f t="shared" ref="AE67:AE92" si="100">IF(AB67="","",",")</f>
        <v/>
      </c>
      <c r="AF67" s="61" t="str">
        <f t="shared" ref="AF67:AF92" si="101">IF(AB67="","",350)</f>
        <v/>
      </c>
      <c r="AG67" s="61" t="str">
        <f t="shared" ref="AG67:AG92" si="102">IF(AB67="","",")")</f>
        <v/>
      </c>
      <c r="AH67" s="69" t="str">
        <f t="shared" ref="AH67:AH92" si="103">IF(AI67="","","(")</f>
        <v/>
      </c>
      <c r="AI67" s="70" t="str">
        <f t="shared" si="22"/>
        <v/>
      </c>
      <c r="AJ67" s="64" t="str">
        <f t="shared" ref="AJ67:AJ92" si="104">IF(AI67="","",",")</f>
        <v/>
      </c>
      <c r="AK67" s="64" t="str">
        <f t="shared" ref="AK67:AK93" si="105">IF(K67="","",K67)</f>
        <v/>
      </c>
      <c r="AL67" s="64" t="str">
        <f t="shared" ref="AL67:AL92" si="106">IF(AI67="","",",")</f>
        <v/>
      </c>
      <c r="AM67" s="64" t="str">
        <f t="shared" ref="AM67:AM92" si="107">IF(AI67="","",450)</f>
        <v/>
      </c>
      <c r="AN67" s="64" t="str">
        <f t="shared" ref="AN67:AN92" si="108">IF(AI67="","",")")</f>
        <v/>
      </c>
    </row>
    <row r="68" spans="1:40" ht="25.5" thickTop="1" thickBot="1" x14ac:dyDescent="0.4">
      <c r="C68" s="113"/>
      <c r="D68" s="112"/>
      <c r="E68" s="52"/>
      <c r="F68" s="53"/>
      <c r="G68" s="53"/>
      <c r="H68" s="52"/>
      <c r="I68" s="52"/>
      <c r="J68" s="54"/>
      <c r="K68" s="54"/>
      <c r="L68" s="55" t="str">
        <f t="shared" ref="L68:L74" si="109">IF(C68="","",_xlfn.CONCAT("            { line: ","""",C68,", ",M68:AN68,""", sC: ","""",B68,"""},"))</f>
        <v/>
      </c>
      <c r="M68" s="56" t="str">
        <f t="shared" ref="M68:M74" si="110">IF(N68="","","(")</f>
        <v/>
      </c>
      <c r="N68" s="57" t="str">
        <f t="shared" ref="N68:N74" si="111">IF(D68="","",D68)</f>
        <v/>
      </c>
      <c r="O68" s="58" t="str">
        <f t="shared" ref="O68:O74" si="112">IF(N68="","",",")</f>
        <v/>
      </c>
      <c r="P68" s="59" t="str">
        <f t="shared" ref="P68:P74" si="113">IF(E68="","",E68)</f>
        <v/>
      </c>
      <c r="Q68" s="60" t="str">
        <f t="shared" ref="Q68:Q74" si="114">IF(N68="","",",")</f>
        <v/>
      </c>
      <c r="R68" s="61" t="str">
        <f t="shared" ref="R68:R74" si="115">IF(N68="Do",10,IF(N68="Re",22,IF(N68="Mi",20,IF(N68="Fa",20,IF(N68="Sol",14,IF(N68="La",20,IF(N68="Si",20,IF(N68="Do#",14,IF(N68="Fa#",15,IF(N68="Sol#",20,""))))))))))</f>
        <v/>
      </c>
      <c r="S68" s="56" t="str">
        <f t="shared" ref="S68:S74" si="116">IF(N68="","",")")</f>
        <v/>
      </c>
      <c r="T68" s="62" t="str">
        <f t="shared" ref="T68:T74" si="117">IF(U68="","","(")</f>
        <v/>
      </c>
      <c r="U68" s="63" t="str">
        <f t="shared" ref="U68:U74" si="118">IF(F68="","",F68)</f>
        <v/>
      </c>
      <c r="V68" s="64" t="str">
        <f t="shared" ref="V68:V74" si="119">IF(U68="","",",")</f>
        <v/>
      </c>
      <c r="W68" s="65" t="str">
        <f t="shared" ref="W68:W74" si="120">IF(G68="","",G68)</f>
        <v/>
      </c>
      <c r="X68" s="64" t="str">
        <f t="shared" ref="X68:X74" si="121">IF(U68="","",",")</f>
        <v/>
      </c>
      <c r="Y68" s="64" t="str">
        <f t="shared" ref="Y68:Y74" si="122">IF(U68="","",250)</f>
        <v/>
      </c>
      <c r="Z68" s="56" t="str">
        <f t="shared" ref="Z68:Z74" si="123">IF(U68="","",")")</f>
        <v/>
      </c>
      <c r="AA68" s="66" t="str">
        <f t="shared" ref="AA68:AA74" si="124">IF(AB68="","","(")</f>
        <v/>
      </c>
      <c r="AB68" s="57" t="str">
        <f t="shared" ref="AB68:AB74" si="125">IF(H68="","",H68)</f>
        <v/>
      </c>
      <c r="AC68" s="67" t="str">
        <f t="shared" ref="AC68:AC74" si="126">IF(AB68="","",",")</f>
        <v/>
      </c>
      <c r="AD68" s="59" t="str">
        <f t="shared" ref="AD68:AD74" si="127">IF(I68="","",I68)</f>
        <v/>
      </c>
      <c r="AE68" s="68" t="str">
        <f t="shared" ref="AE68:AE74" si="128">IF(AB68="","",",")</f>
        <v/>
      </c>
      <c r="AF68" s="61" t="str">
        <f t="shared" ref="AF68:AF74" si="129">IF(AB68="","",350)</f>
        <v/>
      </c>
      <c r="AG68" s="61" t="str">
        <f t="shared" ref="AG68:AG74" si="130">IF(AB68="","",")")</f>
        <v/>
      </c>
      <c r="AH68" s="69" t="str">
        <f t="shared" ref="AH68:AH74" si="131">IF(AI68="","","(")</f>
        <v/>
      </c>
      <c r="AI68" s="70" t="str">
        <f t="shared" ref="AI68:AI74" si="132">IF(J68="","",J68)</f>
        <v/>
      </c>
      <c r="AJ68" s="64" t="str">
        <f t="shared" ref="AJ68:AJ74" si="133">IF(AI68="","",",")</f>
        <v/>
      </c>
      <c r="AK68" s="64" t="str">
        <f t="shared" ref="AK68:AK74" si="134">IF(K68="","",K68)</f>
        <v/>
      </c>
      <c r="AL68" s="64" t="str">
        <f t="shared" ref="AL68:AL74" si="135">IF(AI68="","",",")</f>
        <v/>
      </c>
      <c r="AM68" s="64" t="str">
        <f t="shared" ref="AM68:AM74" si="136">IF(AI68="","",450)</f>
        <v/>
      </c>
      <c r="AN68" s="64" t="str">
        <f t="shared" ref="AN68:AN74" si="137">IF(AI68="","",")")</f>
        <v/>
      </c>
    </row>
    <row r="69" spans="1:40" ht="25.5" thickTop="1" thickBot="1" x14ac:dyDescent="0.4">
      <c r="C69" s="113"/>
      <c r="D69" s="112"/>
      <c r="E69" s="52"/>
      <c r="F69" s="53"/>
      <c r="G69" s="53"/>
      <c r="H69" s="52"/>
      <c r="I69" s="52"/>
      <c r="J69" s="54"/>
      <c r="K69" s="54"/>
      <c r="L69" s="55" t="str">
        <f t="shared" si="109"/>
        <v/>
      </c>
      <c r="M69" s="56" t="str">
        <f t="shared" si="110"/>
        <v/>
      </c>
      <c r="N69" s="57" t="str">
        <f t="shared" si="111"/>
        <v/>
      </c>
      <c r="O69" s="58" t="str">
        <f t="shared" si="112"/>
        <v/>
      </c>
      <c r="P69" s="59" t="str">
        <f t="shared" si="113"/>
        <v/>
      </c>
      <c r="Q69" s="60" t="str">
        <f t="shared" si="114"/>
        <v/>
      </c>
      <c r="R69" s="61" t="str">
        <f t="shared" si="115"/>
        <v/>
      </c>
      <c r="S69" s="56" t="str">
        <f t="shared" si="116"/>
        <v/>
      </c>
      <c r="T69" s="62" t="str">
        <f t="shared" si="117"/>
        <v/>
      </c>
      <c r="U69" s="63" t="str">
        <f t="shared" si="118"/>
        <v/>
      </c>
      <c r="V69" s="64" t="str">
        <f t="shared" si="119"/>
        <v/>
      </c>
      <c r="W69" s="65" t="str">
        <f t="shared" si="120"/>
        <v/>
      </c>
      <c r="X69" s="64" t="str">
        <f t="shared" si="121"/>
        <v/>
      </c>
      <c r="Y69" s="64" t="str">
        <f t="shared" si="122"/>
        <v/>
      </c>
      <c r="Z69" s="56" t="str">
        <f t="shared" si="123"/>
        <v/>
      </c>
      <c r="AA69" s="66" t="str">
        <f t="shared" si="124"/>
        <v/>
      </c>
      <c r="AB69" s="57" t="str">
        <f t="shared" si="125"/>
        <v/>
      </c>
      <c r="AC69" s="67" t="str">
        <f t="shared" si="126"/>
        <v/>
      </c>
      <c r="AD69" s="59" t="str">
        <f t="shared" si="127"/>
        <v/>
      </c>
      <c r="AE69" s="68" t="str">
        <f t="shared" si="128"/>
        <v/>
      </c>
      <c r="AF69" s="61" t="str">
        <f t="shared" si="129"/>
        <v/>
      </c>
      <c r="AG69" s="61" t="str">
        <f t="shared" si="130"/>
        <v/>
      </c>
      <c r="AH69" s="69" t="str">
        <f t="shared" si="131"/>
        <v/>
      </c>
      <c r="AI69" s="70" t="str">
        <f t="shared" si="132"/>
        <v/>
      </c>
      <c r="AJ69" s="64" t="str">
        <f t="shared" si="133"/>
        <v/>
      </c>
      <c r="AK69" s="64" t="str">
        <f t="shared" si="134"/>
        <v/>
      </c>
      <c r="AL69" s="64" t="str">
        <f t="shared" si="135"/>
        <v/>
      </c>
      <c r="AM69" s="64" t="str">
        <f t="shared" si="136"/>
        <v/>
      </c>
      <c r="AN69" s="64" t="str">
        <f t="shared" si="137"/>
        <v/>
      </c>
    </row>
    <row r="70" spans="1:40" ht="25.5" thickTop="1" thickBot="1" x14ac:dyDescent="0.4">
      <c r="C70" s="113"/>
      <c r="D70" s="112"/>
      <c r="E70" s="52"/>
      <c r="F70" s="53"/>
      <c r="G70" s="53"/>
      <c r="H70" s="52"/>
      <c r="I70" s="52"/>
      <c r="J70" s="54"/>
      <c r="K70" s="54"/>
      <c r="L70" s="55" t="str">
        <f t="shared" si="109"/>
        <v/>
      </c>
      <c r="M70" s="56" t="str">
        <f t="shared" si="110"/>
        <v/>
      </c>
      <c r="N70" s="57" t="str">
        <f t="shared" si="111"/>
        <v/>
      </c>
      <c r="O70" s="58" t="str">
        <f t="shared" si="112"/>
        <v/>
      </c>
      <c r="P70" s="59" t="str">
        <f t="shared" si="113"/>
        <v/>
      </c>
      <c r="Q70" s="60" t="str">
        <f t="shared" si="114"/>
        <v/>
      </c>
      <c r="R70" s="61" t="str">
        <f t="shared" si="115"/>
        <v/>
      </c>
      <c r="S70" s="56" t="str">
        <f t="shared" si="116"/>
        <v/>
      </c>
      <c r="T70" s="62" t="str">
        <f t="shared" si="117"/>
        <v/>
      </c>
      <c r="U70" s="63" t="str">
        <f t="shared" si="118"/>
        <v/>
      </c>
      <c r="V70" s="64" t="str">
        <f t="shared" si="119"/>
        <v/>
      </c>
      <c r="W70" s="65" t="str">
        <f t="shared" si="120"/>
        <v/>
      </c>
      <c r="X70" s="64" t="str">
        <f t="shared" si="121"/>
        <v/>
      </c>
      <c r="Y70" s="64" t="str">
        <f t="shared" si="122"/>
        <v/>
      </c>
      <c r="Z70" s="56" t="str">
        <f t="shared" si="123"/>
        <v/>
      </c>
      <c r="AA70" s="66" t="str">
        <f t="shared" si="124"/>
        <v/>
      </c>
      <c r="AB70" s="57" t="str">
        <f t="shared" si="125"/>
        <v/>
      </c>
      <c r="AC70" s="67" t="str">
        <f t="shared" si="126"/>
        <v/>
      </c>
      <c r="AD70" s="59" t="str">
        <f t="shared" si="127"/>
        <v/>
      </c>
      <c r="AE70" s="68" t="str">
        <f t="shared" si="128"/>
        <v/>
      </c>
      <c r="AF70" s="61" t="str">
        <f t="shared" si="129"/>
        <v/>
      </c>
      <c r="AG70" s="61" t="str">
        <f t="shared" si="130"/>
        <v/>
      </c>
      <c r="AH70" s="69" t="str">
        <f t="shared" si="131"/>
        <v/>
      </c>
      <c r="AI70" s="70" t="str">
        <f t="shared" si="132"/>
        <v/>
      </c>
      <c r="AJ70" s="64" t="str">
        <f t="shared" si="133"/>
        <v/>
      </c>
      <c r="AK70" s="64" t="str">
        <f t="shared" si="134"/>
        <v/>
      </c>
      <c r="AL70" s="64" t="str">
        <f t="shared" si="135"/>
        <v/>
      </c>
      <c r="AM70" s="64" t="str">
        <f t="shared" si="136"/>
        <v/>
      </c>
      <c r="AN70" s="64" t="str">
        <f t="shared" si="137"/>
        <v/>
      </c>
    </row>
    <row r="71" spans="1:40" ht="25.5" thickTop="1" thickBot="1" x14ac:dyDescent="0.4">
      <c r="C71" s="113"/>
      <c r="D71" s="112"/>
      <c r="E71" s="52"/>
      <c r="F71" s="53"/>
      <c r="G71" s="53"/>
      <c r="H71" s="52"/>
      <c r="I71" s="52"/>
      <c r="J71" s="54"/>
      <c r="K71" s="54"/>
      <c r="L71" s="78" t="str">
        <f t="shared" si="109"/>
        <v/>
      </c>
      <c r="M71" s="56" t="str">
        <f t="shared" si="110"/>
        <v/>
      </c>
      <c r="N71" s="57" t="str">
        <f t="shared" si="111"/>
        <v/>
      </c>
      <c r="O71" s="58" t="str">
        <f t="shared" si="112"/>
        <v/>
      </c>
      <c r="P71" s="59" t="str">
        <f t="shared" si="113"/>
        <v/>
      </c>
      <c r="Q71" s="60" t="str">
        <f t="shared" si="114"/>
        <v/>
      </c>
      <c r="R71" s="61" t="str">
        <f t="shared" si="115"/>
        <v/>
      </c>
      <c r="S71" s="56" t="str">
        <f t="shared" si="116"/>
        <v/>
      </c>
      <c r="T71" s="62" t="str">
        <f t="shared" si="117"/>
        <v/>
      </c>
      <c r="U71" s="63" t="str">
        <f t="shared" si="118"/>
        <v/>
      </c>
      <c r="V71" s="64" t="str">
        <f t="shared" si="119"/>
        <v/>
      </c>
      <c r="W71" s="65" t="str">
        <f t="shared" si="120"/>
        <v/>
      </c>
      <c r="X71" s="64" t="str">
        <f t="shared" si="121"/>
        <v/>
      </c>
      <c r="Y71" s="64" t="str">
        <f t="shared" si="122"/>
        <v/>
      </c>
      <c r="Z71" s="56" t="str">
        <f t="shared" si="123"/>
        <v/>
      </c>
      <c r="AA71" s="66" t="str">
        <f t="shared" si="124"/>
        <v/>
      </c>
      <c r="AB71" s="57" t="str">
        <f t="shared" si="125"/>
        <v/>
      </c>
      <c r="AC71" s="67" t="str">
        <f t="shared" si="126"/>
        <v/>
      </c>
      <c r="AD71" s="59" t="str">
        <f t="shared" si="127"/>
        <v/>
      </c>
      <c r="AE71" s="68" t="str">
        <f t="shared" si="128"/>
        <v/>
      </c>
      <c r="AF71" s="61" t="str">
        <f t="shared" si="129"/>
        <v/>
      </c>
      <c r="AG71" s="61" t="str">
        <f t="shared" si="130"/>
        <v/>
      </c>
      <c r="AH71" s="69" t="str">
        <f t="shared" si="131"/>
        <v/>
      </c>
      <c r="AI71" s="70" t="str">
        <f t="shared" si="132"/>
        <v/>
      </c>
      <c r="AJ71" s="64" t="str">
        <f t="shared" si="133"/>
        <v/>
      </c>
      <c r="AK71" s="64" t="str">
        <f t="shared" si="134"/>
        <v/>
      </c>
      <c r="AL71" s="64" t="str">
        <f t="shared" si="135"/>
        <v/>
      </c>
      <c r="AM71" s="64" t="str">
        <f t="shared" si="136"/>
        <v/>
      </c>
      <c r="AN71" s="64" t="str">
        <f t="shared" si="137"/>
        <v/>
      </c>
    </row>
    <row r="72" spans="1:40" ht="25.5" thickTop="1" thickBot="1" x14ac:dyDescent="0.4">
      <c r="C72" s="113"/>
      <c r="D72" s="112"/>
      <c r="E72" s="52"/>
      <c r="F72" s="53"/>
      <c r="G72" s="53"/>
      <c r="H72" s="52"/>
      <c r="I72" s="52"/>
      <c r="J72" s="54"/>
      <c r="K72" s="54"/>
      <c r="L72" s="78" t="str">
        <f t="shared" si="109"/>
        <v/>
      </c>
      <c r="M72" s="56" t="str">
        <f t="shared" si="110"/>
        <v/>
      </c>
      <c r="N72" s="57" t="str">
        <f t="shared" si="111"/>
        <v/>
      </c>
      <c r="O72" s="58" t="str">
        <f t="shared" si="112"/>
        <v/>
      </c>
      <c r="P72" s="59" t="str">
        <f t="shared" si="113"/>
        <v/>
      </c>
      <c r="Q72" s="60" t="str">
        <f t="shared" si="114"/>
        <v/>
      </c>
      <c r="R72" s="61" t="str">
        <f t="shared" si="115"/>
        <v/>
      </c>
      <c r="S72" s="56" t="str">
        <f t="shared" si="116"/>
        <v/>
      </c>
      <c r="T72" s="62" t="str">
        <f t="shared" si="117"/>
        <v/>
      </c>
      <c r="U72" s="63" t="str">
        <f t="shared" si="118"/>
        <v/>
      </c>
      <c r="V72" s="64" t="str">
        <f t="shared" si="119"/>
        <v/>
      </c>
      <c r="W72" s="65" t="str">
        <f t="shared" si="120"/>
        <v/>
      </c>
      <c r="X72" s="64" t="str">
        <f t="shared" si="121"/>
        <v/>
      </c>
      <c r="Y72" s="64" t="str">
        <f t="shared" si="122"/>
        <v/>
      </c>
      <c r="Z72" s="56" t="str">
        <f t="shared" si="123"/>
        <v/>
      </c>
      <c r="AA72" s="66" t="str">
        <f t="shared" si="124"/>
        <v/>
      </c>
      <c r="AB72" s="57" t="str">
        <f t="shared" si="125"/>
        <v/>
      </c>
      <c r="AC72" s="67" t="str">
        <f t="shared" si="126"/>
        <v/>
      </c>
      <c r="AD72" s="59" t="str">
        <f t="shared" si="127"/>
        <v/>
      </c>
      <c r="AE72" s="68" t="str">
        <f t="shared" si="128"/>
        <v/>
      </c>
      <c r="AF72" s="61" t="str">
        <f t="shared" si="129"/>
        <v/>
      </c>
      <c r="AG72" s="61" t="str">
        <f t="shared" si="130"/>
        <v/>
      </c>
      <c r="AH72" s="69" t="str">
        <f t="shared" si="131"/>
        <v/>
      </c>
      <c r="AI72" s="70" t="str">
        <f t="shared" si="132"/>
        <v/>
      </c>
      <c r="AJ72" s="64" t="str">
        <f t="shared" si="133"/>
        <v/>
      </c>
      <c r="AK72" s="64" t="str">
        <f t="shared" si="134"/>
        <v/>
      </c>
      <c r="AL72" s="64" t="str">
        <f t="shared" si="135"/>
        <v/>
      </c>
      <c r="AM72" s="64" t="str">
        <f t="shared" si="136"/>
        <v/>
      </c>
      <c r="AN72" s="64" t="str">
        <f t="shared" si="137"/>
        <v/>
      </c>
    </row>
    <row r="73" spans="1:40" ht="25.5" thickTop="1" thickBot="1" x14ac:dyDescent="0.4">
      <c r="C73" s="113"/>
      <c r="D73" s="112"/>
      <c r="E73" s="52"/>
      <c r="F73" s="53"/>
      <c r="G73" s="53"/>
      <c r="H73" s="52"/>
      <c r="I73" s="52"/>
      <c r="J73" s="54"/>
      <c r="K73" s="54"/>
      <c r="L73" s="78" t="str">
        <f t="shared" si="109"/>
        <v/>
      </c>
      <c r="M73" s="56" t="str">
        <f t="shared" si="110"/>
        <v/>
      </c>
      <c r="N73" s="57" t="str">
        <f t="shared" si="111"/>
        <v/>
      </c>
      <c r="O73" s="58" t="str">
        <f t="shared" si="112"/>
        <v/>
      </c>
      <c r="P73" s="59" t="str">
        <f t="shared" si="113"/>
        <v/>
      </c>
      <c r="Q73" s="60" t="str">
        <f t="shared" si="114"/>
        <v/>
      </c>
      <c r="R73" s="61" t="str">
        <f t="shared" si="115"/>
        <v/>
      </c>
      <c r="S73" s="56" t="str">
        <f t="shared" si="116"/>
        <v/>
      </c>
      <c r="T73" s="62" t="str">
        <f t="shared" si="117"/>
        <v/>
      </c>
      <c r="U73" s="63" t="str">
        <f t="shared" si="118"/>
        <v/>
      </c>
      <c r="V73" s="64" t="str">
        <f t="shared" si="119"/>
        <v/>
      </c>
      <c r="W73" s="65" t="str">
        <f t="shared" si="120"/>
        <v/>
      </c>
      <c r="X73" s="64" t="str">
        <f t="shared" si="121"/>
        <v/>
      </c>
      <c r="Y73" s="64" t="str">
        <f t="shared" si="122"/>
        <v/>
      </c>
      <c r="Z73" s="56" t="str">
        <f t="shared" si="123"/>
        <v/>
      </c>
      <c r="AA73" s="66" t="str">
        <f t="shared" si="124"/>
        <v/>
      </c>
      <c r="AB73" s="57" t="str">
        <f t="shared" si="125"/>
        <v/>
      </c>
      <c r="AC73" s="67" t="str">
        <f t="shared" si="126"/>
        <v/>
      </c>
      <c r="AD73" s="59" t="str">
        <f t="shared" si="127"/>
        <v/>
      </c>
      <c r="AE73" s="68" t="str">
        <f t="shared" si="128"/>
        <v/>
      </c>
      <c r="AF73" s="61" t="str">
        <f t="shared" si="129"/>
        <v/>
      </c>
      <c r="AG73" s="61" t="str">
        <f t="shared" si="130"/>
        <v/>
      </c>
      <c r="AH73" s="69" t="str">
        <f t="shared" si="131"/>
        <v/>
      </c>
      <c r="AI73" s="70" t="str">
        <f t="shared" si="132"/>
        <v/>
      </c>
      <c r="AJ73" s="64" t="str">
        <f t="shared" si="133"/>
        <v/>
      </c>
      <c r="AK73" s="64" t="str">
        <f t="shared" si="134"/>
        <v/>
      </c>
      <c r="AL73" s="64" t="str">
        <f t="shared" si="135"/>
        <v/>
      </c>
      <c r="AM73" s="64" t="str">
        <f t="shared" si="136"/>
        <v/>
      </c>
      <c r="AN73" s="64" t="str">
        <f t="shared" si="137"/>
        <v/>
      </c>
    </row>
    <row r="74" spans="1:40" ht="25.5" thickTop="1" thickBot="1" x14ac:dyDescent="0.4">
      <c r="C74" s="113"/>
      <c r="D74" s="112"/>
      <c r="E74" s="52"/>
      <c r="F74" s="53"/>
      <c r="G74" s="53"/>
      <c r="H74" s="52"/>
      <c r="I74" s="52"/>
      <c r="J74" s="54"/>
      <c r="K74" s="54"/>
      <c r="L74" s="55" t="str">
        <f t="shared" si="109"/>
        <v/>
      </c>
      <c r="M74" s="56" t="str">
        <f t="shared" si="110"/>
        <v/>
      </c>
      <c r="N74" s="57" t="str">
        <f t="shared" si="111"/>
        <v/>
      </c>
      <c r="O74" s="58" t="str">
        <f t="shared" si="112"/>
        <v/>
      </c>
      <c r="P74" s="59" t="str">
        <f t="shared" si="113"/>
        <v/>
      </c>
      <c r="Q74" s="60" t="str">
        <f t="shared" si="114"/>
        <v/>
      </c>
      <c r="R74" s="61" t="str">
        <f t="shared" si="115"/>
        <v/>
      </c>
      <c r="S74" s="56" t="str">
        <f t="shared" si="116"/>
        <v/>
      </c>
      <c r="T74" s="62" t="str">
        <f t="shared" si="117"/>
        <v/>
      </c>
      <c r="U74" s="63" t="str">
        <f t="shared" si="118"/>
        <v/>
      </c>
      <c r="V74" s="64" t="str">
        <f t="shared" si="119"/>
        <v/>
      </c>
      <c r="W74" s="65" t="str">
        <f t="shared" si="120"/>
        <v/>
      </c>
      <c r="X74" s="64" t="str">
        <f t="shared" si="121"/>
        <v/>
      </c>
      <c r="Y74" s="64" t="str">
        <f t="shared" si="122"/>
        <v/>
      </c>
      <c r="Z74" s="56" t="str">
        <f t="shared" si="123"/>
        <v/>
      </c>
      <c r="AA74" s="66" t="str">
        <f t="shared" si="124"/>
        <v/>
      </c>
      <c r="AB74" s="57" t="str">
        <f t="shared" si="125"/>
        <v/>
      </c>
      <c r="AC74" s="67" t="str">
        <f t="shared" si="126"/>
        <v/>
      </c>
      <c r="AD74" s="59" t="str">
        <f t="shared" si="127"/>
        <v/>
      </c>
      <c r="AE74" s="68" t="str">
        <f t="shared" si="128"/>
        <v/>
      </c>
      <c r="AF74" s="61" t="str">
        <f t="shared" si="129"/>
        <v/>
      </c>
      <c r="AG74" s="61" t="str">
        <f t="shared" si="130"/>
        <v/>
      </c>
      <c r="AH74" s="69" t="str">
        <f t="shared" si="131"/>
        <v/>
      </c>
      <c r="AI74" s="70" t="str">
        <f t="shared" si="132"/>
        <v/>
      </c>
      <c r="AJ74" s="64" t="str">
        <f t="shared" si="133"/>
        <v/>
      </c>
      <c r="AK74" s="64" t="str">
        <f t="shared" si="134"/>
        <v/>
      </c>
      <c r="AL74" s="64" t="str">
        <f t="shared" si="135"/>
        <v/>
      </c>
      <c r="AM74" s="64" t="str">
        <f t="shared" si="136"/>
        <v/>
      </c>
      <c r="AN74" s="64" t="str">
        <f t="shared" si="137"/>
        <v/>
      </c>
    </row>
    <row r="75" spans="1:40" ht="25.5" thickTop="1" thickBot="1" x14ac:dyDescent="0.4">
      <c r="C75" s="113"/>
      <c r="D75" s="112"/>
      <c r="E75" s="52"/>
      <c r="F75" s="53"/>
      <c r="G75" s="53"/>
      <c r="H75" s="52"/>
      <c r="I75" s="52"/>
      <c r="J75" s="54"/>
      <c r="K75" s="54"/>
      <c r="L75" s="55" t="str">
        <f t="shared" si="87"/>
        <v/>
      </c>
      <c r="M75" s="56" t="str">
        <f t="shared" si="88"/>
        <v/>
      </c>
      <c r="N75" s="57" t="str">
        <f t="shared" si="2"/>
        <v/>
      </c>
      <c r="O75" s="58" t="str">
        <f t="shared" si="89"/>
        <v/>
      </c>
      <c r="P75" s="59" t="str">
        <f t="shared" si="4"/>
        <v/>
      </c>
      <c r="Q75" s="60" t="str">
        <f t="shared" si="90"/>
        <v/>
      </c>
      <c r="R75" s="61" t="str">
        <f t="shared" si="28"/>
        <v/>
      </c>
      <c r="S75" s="56" t="str">
        <f t="shared" si="91"/>
        <v/>
      </c>
      <c r="T75" s="62" t="str">
        <f t="shared" si="92"/>
        <v/>
      </c>
      <c r="U75" s="63" t="str">
        <f t="shared" si="8"/>
        <v/>
      </c>
      <c r="V75" s="64" t="str">
        <f t="shared" si="93"/>
        <v/>
      </c>
      <c r="W75" s="65" t="str">
        <f t="shared" si="10"/>
        <v/>
      </c>
      <c r="X75" s="64" t="str">
        <f t="shared" si="94"/>
        <v/>
      </c>
      <c r="Y75" s="64" t="str">
        <f t="shared" si="95"/>
        <v/>
      </c>
      <c r="Z75" s="56" t="str">
        <f t="shared" si="96"/>
        <v/>
      </c>
      <c r="AA75" s="66" t="str">
        <f t="shared" si="97"/>
        <v/>
      </c>
      <c r="AB75" s="57" t="str">
        <f t="shared" si="15"/>
        <v/>
      </c>
      <c r="AC75" s="67" t="str">
        <f t="shared" si="98"/>
        <v/>
      </c>
      <c r="AD75" s="59" t="str">
        <f t="shared" si="99"/>
        <v/>
      </c>
      <c r="AE75" s="68" t="str">
        <f t="shared" si="100"/>
        <v/>
      </c>
      <c r="AF75" s="61" t="str">
        <f t="shared" si="101"/>
        <v/>
      </c>
      <c r="AG75" s="61" t="str">
        <f t="shared" si="102"/>
        <v/>
      </c>
      <c r="AH75" s="69" t="str">
        <f t="shared" si="103"/>
        <v/>
      </c>
      <c r="AI75" s="70" t="str">
        <f t="shared" si="22"/>
        <v/>
      </c>
      <c r="AJ75" s="64" t="str">
        <f t="shared" si="104"/>
        <v/>
      </c>
      <c r="AK75" s="64" t="str">
        <f t="shared" si="105"/>
        <v/>
      </c>
      <c r="AL75" s="64" t="str">
        <f t="shared" si="106"/>
        <v/>
      </c>
      <c r="AM75" s="64" t="str">
        <f t="shared" si="107"/>
        <v/>
      </c>
      <c r="AN75" s="64" t="str">
        <f t="shared" si="108"/>
        <v/>
      </c>
    </row>
    <row r="76" spans="1:40" ht="25.5" thickTop="1" thickBot="1" x14ac:dyDescent="0.4">
      <c r="C76" s="113"/>
      <c r="D76" s="112"/>
      <c r="E76" s="52"/>
      <c r="F76" s="53"/>
      <c r="G76" s="53"/>
      <c r="H76" s="52"/>
      <c r="I76" s="52"/>
      <c r="J76" s="54"/>
      <c r="K76" s="54"/>
      <c r="L76" s="55" t="str">
        <f t="shared" si="87"/>
        <v/>
      </c>
      <c r="M76" s="56" t="str">
        <f t="shared" si="88"/>
        <v/>
      </c>
      <c r="N76" s="57" t="str">
        <f t="shared" si="2"/>
        <v/>
      </c>
      <c r="O76" s="58" t="str">
        <f t="shared" si="89"/>
        <v/>
      </c>
      <c r="P76" s="59" t="str">
        <f t="shared" si="4"/>
        <v/>
      </c>
      <c r="Q76" s="60" t="str">
        <f t="shared" si="90"/>
        <v/>
      </c>
      <c r="R76" s="61" t="str">
        <f t="shared" si="28"/>
        <v/>
      </c>
      <c r="S76" s="56" t="str">
        <f t="shared" si="91"/>
        <v/>
      </c>
      <c r="T76" s="62" t="str">
        <f t="shared" si="92"/>
        <v/>
      </c>
      <c r="U76" s="63" t="str">
        <f t="shared" si="8"/>
        <v/>
      </c>
      <c r="V76" s="64" t="str">
        <f t="shared" si="93"/>
        <v/>
      </c>
      <c r="W76" s="65" t="str">
        <f t="shared" si="10"/>
        <v/>
      </c>
      <c r="X76" s="64" t="str">
        <f t="shared" si="94"/>
        <v/>
      </c>
      <c r="Y76" s="64" t="str">
        <f t="shared" si="95"/>
        <v/>
      </c>
      <c r="Z76" s="56" t="str">
        <f t="shared" si="96"/>
        <v/>
      </c>
      <c r="AA76" s="66" t="str">
        <f t="shared" si="97"/>
        <v/>
      </c>
      <c r="AB76" s="57" t="str">
        <f t="shared" si="15"/>
        <v/>
      </c>
      <c r="AC76" s="67" t="str">
        <f t="shared" si="98"/>
        <v/>
      </c>
      <c r="AD76" s="59" t="str">
        <f t="shared" si="99"/>
        <v/>
      </c>
      <c r="AE76" s="68" t="str">
        <f t="shared" si="100"/>
        <v/>
      </c>
      <c r="AF76" s="61" t="str">
        <f t="shared" si="101"/>
        <v/>
      </c>
      <c r="AG76" s="61" t="str">
        <f t="shared" si="102"/>
        <v/>
      </c>
      <c r="AH76" s="69" t="str">
        <f t="shared" si="103"/>
        <v/>
      </c>
      <c r="AI76" s="70" t="str">
        <f t="shared" si="22"/>
        <v/>
      </c>
      <c r="AJ76" s="64" t="str">
        <f t="shared" si="104"/>
        <v/>
      </c>
      <c r="AK76" s="64" t="str">
        <f t="shared" si="105"/>
        <v/>
      </c>
      <c r="AL76" s="64" t="str">
        <f t="shared" si="106"/>
        <v/>
      </c>
      <c r="AM76" s="64" t="str">
        <f t="shared" si="107"/>
        <v/>
      </c>
      <c r="AN76" s="64" t="str">
        <f t="shared" si="108"/>
        <v/>
      </c>
    </row>
    <row r="77" spans="1:40" ht="25.5" thickTop="1" thickBot="1" x14ac:dyDescent="0.4">
      <c r="C77" s="113"/>
      <c r="D77" s="112"/>
      <c r="E77" s="52"/>
      <c r="F77" s="53"/>
      <c r="G77" s="53"/>
      <c r="H77" s="52"/>
      <c r="I77" s="52"/>
      <c r="J77" s="54"/>
      <c r="K77" s="54"/>
      <c r="L77" s="55" t="str">
        <f t="shared" si="87"/>
        <v/>
      </c>
      <c r="M77" s="56" t="str">
        <f t="shared" si="88"/>
        <v/>
      </c>
      <c r="N77" s="57" t="str">
        <f t="shared" si="2"/>
        <v/>
      </c>
      <c r="O77" s="58" t="str">
        <f t="shared" si="89"/>
        <v/>
      </c>
      <c r="P77" s="59" t="str">
        <f t="shared" si="4"/>
        <v/>
      </c>
      <c r="Q77" s="60" t="str">
        <f t="shared" si="90"/>
        <v/>
      </c>
      <c r="R77" s="61" t="str">
        <f t="shared" si="28"/>
        <v/>
      </c>
      <c r="S77" s="56" t="str">
        <f t="shared" si="91"/>
        <v/>
      </c>
      <c r="T77" s="62" t="str">
        <f t="shared" si="92"/>
        <v/>
      </c>
      <c r="U77" s="63" t="str">
        <f t="shared" si="8"/>
        <v/>
      </c>
      <c r="V77" s="64" t="str">
        <f t="shared" si="93"/>
        <v/>
      </c>
      <c r="W77" s="65" t="str">
        <f t="shared" si="10"/>
        <v/>
      </c>
      <c r="X77" s="64" t="str">
        <f t="shared" si="94"/>
        <v/>
      </c>
      <c r="Y77" s="64" t="str">
        <f t="shared" si="95"/>
        <v/>
      </c>
      <c r="Z77" s="56" t="str">
        <f t="shared" si="96"/>
        <v/>
      </c>
      <c r="AA77" s="66" t="str">
        <f t="shared" si="97"/>
        <v/>
      </c>
      <c r="AB77" s="57" t="str">
        <f t="shared" si="15"/>
        <v/>
      </c>
      <c r="AC77" s="67" t="str">
        <f t="shared" si="98"/>
        <v/>
      </c>
      <c r="AD77" s="59" t="str">
        <f t="shared" si="99"/>
        <v/>
      </c>
      <c r="AE77" s="68" t="str">
        <f t="shared" si="100"/>
        <v/>
      </c>
      <c r="AF77" s="61" t="str">
        <f t="shared" si="101"/>
        <v/>
      </c>
      <c r="AG77" s="61" t="str">
        <f t="shared" si="102"/>
        <v/>
      </c>
      <c r="AH77" s="69" t="str">
        <f t="shared" si="103"/>
        <v/>
      </c>
      <c r="AI77" s="70" t="str">
        <f t="shared" si="22"/>
        <v/>
      </c>
      <c r="AJ77" s="64" t="str">
        <f t="shared" si="104"/>
        <v/>
      </c>
      <c r="AK77" s="64" t="str">
        <f t="shared" si="105"/>
        <v/>
      </c>
      <c r="AL77" s="64" t="str">
        <f t="shared" si="106"/>
        <v/>
      </c>
      <c r="AM77" s="64" t="str">
        <f t="shared" si="107"/>
        <v/>
      </c>
      <c r="AN77" s="64" t="str">
        <f t="shared" si="108"/>
        <v/>
      </c>
    </row>
    <row r="78" spans="1:40" ht="25.5" thickTop="1" thickBot="1" x14ac:dyDescent="0.4">
      <c r="C78" s="113"/>
      <c r="D78" s="112"/>
      <c r="E78" s="52"/>
      <c r="F78" s="53"/>
      <c r="G78" s="53"/>
      <c r="H78" s="52"/>
      <c r="I78" s="52"/>
      <c r="J78" s="54"/>
      <c r="K78" s="54"/>
      <c r="L78" s="55" t="str">
        <f t="shared" si="87"/>
        <v/>
      </c>
      <c r="M78" s="56" t="str">
        <f t="shared" si="88"/>
        <v/>
      </c>
      <c r="N78" s="57" t="str">
        <f t="shared" si="2"/>
        <v/>
      </c>
      <c r="O78" s="58" t="str">
        <f t="shared" si="89"/>
        <v/>
      </c>
      <c r="P78" s="59" t="str">
        <f t="shared" si="4"/>
        <v/>
      </c>
      <c r="Q78" s="60" t="str">
        <f t="shared" si="90"/>
        <v/>
      </c>
      <c r="R78" s="61" t="str">
        <f t="shared" si="28"/>
        <v/>
      </c>
      <c r="S78" s="56" t="str">
        <f t="shared" si="91"/>
        <v/>
      </c>
      <c r="T78" s="62" t="str">
        <f t="shared" si="92"/>
        <v/>
      </c>
      <c r="U78" s="63" t="str">
        <f t="shared" si="8"/>
        <v/>
      </c>
      <c r="V78" s="64" t="str">
        <f t="shared" si="93"/>
        <v/>
      </c>
      <c r="W78" s="65" t="str">
        <f t="shared" si="10"/>
        <v/>
      </c>
      <c r="X78" s="64" t="str">
        <f t="shared" si="94"/>
        <v/>
      </c>
      <c r="Y78" s="64" t="str">
        <f t="shared" si="95"/>
        <v/>
      </c>
      <c r="Z78" s="56" t="str">
        <f t="shared" si="96"/>
        <v/>
      </c>
      <c r="AA78" s="66" t="str">
        <f t="shared" si="97"/>
        <v/>
      </c>
      <c r="AB78" s="57" t="str">
        <f t="shared" si="15"/>
        <v/>
      </c>
      <c r="AC78" s="67" t="str">
        <f t="shared" si="98"/>
        <v/>
      </c>
      <c r="AD78" s="59" t="str">
        <f t="shared" si="99"/>
        <v/>
      </c>
      <c r="AE78" s="68" t="str">
        <f t="shared" si="100"/>
        <v/>
      </c>
      <c r="AF78" s="61" t="str">
        <f t="shared" si="101"/>
        <v/>
      </c>
      <c r="AG78" s="61" t="str">
        <f t="shared" si="102"/>
        <v/>
      </c>
      <c r="AH78" s="69" t="str">
        <f t="shared" si="103"/>
        <v/>
      </c>
      <c r="AI78" s="70" t="str">
        <f t="shared" si="22"/>
        <v/>
      </c>
      <c r="AJ78" s="64" t="str">
        <f t="shared" si="104"/>
        <v/>
      </c>
      <c r="AK78" s="64" t="str">
        <f t="shared" si="105"/>
        <v/>
      </c>
      <c r="AL78" s="64" t="str">
        <f t="shared" si="106"/>
        <v/>
      </c>
      <c r="AM78" s="64" t="str">
        <f t="shared" si="107"/>
        <v/>
      </c>
      <c r="AN78" s="64" t="str">
        <f t="shared" si="108"/>
        <v/>
      </c>
    </row>
    <row r="79" spans="1:40" ht="25.5" thickTop="1" thickBot="1" x14ac:dyDescent="0.4">
      <c r="C79" s="113"/>
      <c r="D79" s="112"/>
      <c r="E79" s="52"/>
      <c r="F79" s="53"/>
      <c r="G79" s="53"/>
      <c r="H79" s="52"/>
      <c r="I79" s="52"/>
      <c r="J79" s="54"/>
      <c r="K79" s="54"/>
      <c r="L79" s="78" t="str">
        <f t="shared" si="87"/>
        <v/>
      </c>
      <c r="M79" s="56" t="str">
        <f t="shared" si="88"/>
        <v/>
      </c>
      <c r="N79" s="57" t="str">
        <f t="shared" si="2"/>
        <v/>
      </c>
      <c r="O79" s="58" t="str">
        <f t="shared" si="89"/>
        <v/>
      </c>
      <c r="P79" s="59" t="str">
        <f t="shared" si="4"/>
        <v/>
      </c>
      <c r="Q79" s="60" t="str">
        <f t="shared" si="90"/>
        <v/>
      </c>
      <c r="R79" s="61" t="str">
        <f t="shared" si="28"/>
        <v/>
      </c>
      <c r="S79" s="56" t="str">
        <f t="shared" si="91"/>
        <v/>
      </c>
      <c r="T79" s="62" t="str">
        <f t="shared" si="92"/>
        <v/>
      </c>
      <c r="U79" s="63" t="str">
        <f t="shared" si="8"/>
        <v/>
      </c>
      <c r="V79" s="64" t="str">
        <f t="shared" si="93"/>
        <v/>
      </c>
      <c r="W79" s="65" t="str">
        <f t="shared" si="10"/>
        <v/>
      </c>
      <c r="X79" s="64" t="str">
        <f t="shared" si="94"/>
        <v/>
      </c>
      <c r="Y79" s="64" t="str">
        <f t="shared" si="95"/>
        <v/>
      </c>
      <c r="Z79" s="56" t="str">
        <f t="shared" si="96"/>
        <v/>
      </c>
      <c r="AA79" s="66" t="str">
        <f t="shared" si="97"/>
        <v/>
      </c>
      <c r="AB79" s="57" t="str">
        <f t="shared" si="15"/>
        <v/>
      </c>
      <c r="AC79" s="67" t="str">
        <f t="shared" si="98"/>
        <v/>
      </c>
      <c r="AD79" s="59" t="str">
        <f t="shared" si="99"/>
        <v/>
      </c>
      <c r="AE79" s="68" t="str">
        <f t="shared" si="100"/>
        <v/>
      </c>
      <c r="AF79" s="61" t="str">
        <f t="shared" si="101"/>
        <v/>
      </c>
      <c r="AG79" s="61" t="str">
        <f t="shared" si="102"/>
        <v/>
      </c>
      <c r="AH79" s="69" t="str">
        <f t="shared" si="103"/>
        <v/>
      </c>
      <c r="AI79" s="70" t="str">
        <f t="shared" si="22"/>
        <v/>
      </c>
      <c r="AJ79" s="64" t="str">
        <f t="shared" si="104"/>
        <v/>
      </c>
      <c r="AK79" s="64" t="str">
        <f t="shared" si="105"/>
        <v/>
      </c>
      <c r="AL79" s="64" t="str">
        <f t="shared" si="106"/>
        <v/>
      </c>
      <c r="AM79" s="64" t="str">
        <f t="shared" si="107"/>
        <v/>
      </c>
      <c r="AN79" s="64" t="str">
        <f t="shared" si="108"/>
        <v/>
      </c>
    </row>
    <row r="80" spans="1:40" ht="25.5" thickTop="1" thickBot="1" x14ac:dyDescent="0.4">
      <c r="C80" s="113"/>
      <c r="D80" s="112"/>
      <c r="E80" s="52"/>
      <c r="F80" s="53"/>
      <c r="G80" s="53"/>
      <c r="H80" s="52"/>
      <c r="I80" s="52"/>
      <c r="J80" s="54"/>
      <c r="K80" s="54"/>
      <c r="L80" s="78" t="str">
        <f t="shared" si="87"/>
        <v/>
      </c>
      <c r="M80" s="56" t="str">
        <f t="shared" si="88"/>
        <v/>
      </c>
      <c r="N80" s="57" t="str">
        <f t="shared" si="2"/>
        <v/>
      </c>
      <c r="O80" s="58" t="str">
        <f t="shared" si="89"/>
        <v/>
      </c>
      <c r="P80" s="59" t="str">
        <f t="shared" si="4"/>
        <v/>
      </c>
      <c r="Q80" s="60" t="str">
        <f t="shared" si="90"/>
        <v/>
      </c>
      <c r="R80" s="61" t="str">
        <f t="shared" si="28"/>
        <v/>
      </c>
      <c r="S80" s="56" t="str">
        <f t="shared" si="91"/>
        <v/>
      </c>
      <c r="T80" s="62" t="str">
        <f t="shared" si="92"/>
        <v/>
      </c>
      <c r="U80" s="63" t="str">
        <f t="shared" si="8"/>
        <v/>
      </c>
      <c r="V80" s="64" t="str">
        <f t="shared" si="93"/>
        <v/>
      </c>
      <c r="W80" s="65" t="str">
        <f t="shared" si="10"/>
        <v/>
      </c>
      <c r="X80" s="64" t="str">
        <f t="shared" si="94"/>
        <v/>
      </c>
      <c r="Y80" s="64" t="str">
        <f t="shared" si="95"/>
        <v/>
      </c>
      <c r="Z80" s="56" t="str">
        <f t="shared" si="96"/>
        <v/>
      </c>
      <c r="AA80" s="66" t="str">
        <f t="shared" si="97"/>
        <v/>
      </c>
      <c r="AB80" s="57" t="str">
        <f t="shared" si="15"/>
        <v/>
      </c>
      <c r="AC80" s="67" t="str">
        <f t="shared" si="98"/>
        <v/>
      </c>
      <c r="AD80" s="59" t="str">
        <f t="shared" si="99"/>
        <v/>
      </c>
      <c r="AE80" s="68" t="str">
        <f t="shared" si="100"/>
        <v/>
      </c>
      <c r="AF80" s="61" t="str">
        <f t="shared" si="101"/>
        <v/>
      </c>
      <c r="AG80" s="61" t="str">
        <f t="shared" si="102"/>
        <v/>
      </c>
      <c r="AH80" s="69" t="str">
        <f t="shared" si="103"/>
        <v/>
      </c>
      <c r="AI80" s="70" t="str">
        <f t="shared" si="22"/>
        <v/>
      </c>
      <c r="AJ80" s="64" t="str">
        <f t="shared" si="104"/>
        <v/>
      </c>
      <c r="AK80" s="64" t="str">
        <f t="shared" si="105"/>
        <v/>
      </c>
      <c r="AL80" s="64" t="str">
        <f t="shared" si="106"/>
        <v/>
      </c>
      <c r="AM80" s="64" t="str">
        <f t="shared" si="107"/>
        <v/>
      </c>
      <c r="AN80" s="64" t="str">
        <f t="shared" si="108"/>
        <v/>
      </c>
    </row>
    <row r="81" spans="1:40" ht="25.5" thickTop="1" thickBot="1" x14ac:dyDescent="0.4">
      <c r="C81" s="113"/>
      <c r="D81" s="112"/>
      <c r="E81" s="52"/>
      <c r="F81" s="53"/>
      <c r="G81" s="53"/>
      <c r="H81" s="52"/>
      <c r="I81" s="52"/>
      <c r="J81" s="54"/>
      <c r="K81" s="54"/>
      <c r="L81" s="78" t="str">
        <f t="shared" si="87"/>
        <v/>
      </c>
      <c r="M81" s="56" t="str">
        <f t="shared" si="88"/>
        <v/>
      </c>
      <c r="N81" s="57" t="str">
        <f t="shared" si="2"/>
        <v/>
      </c>
      <c r="O81" s="58" t="str">
        <f t="shared" si="89"/>
        <v/>
      </c>
      <c r="P81" s="59" t="str">
        <f t="shared" si="4"/>
        <v/>
      </c>
      <c r="Q81" s="60" t="str">
        <f t="shared" si="90"/>
        <v/>
      </c>
      <c r="R81" s="61" t="str">
        <f t="shared" si="28"/>
        <v/>
      </c>
      <c r="S81" s="56" t="str">
        <f t="shared" si="91"/>
        <v/>
      </c>
      <c r="T81" s="62" t="str">
        <f t="shared" si="92"/>
        <v/>
      </c>
      <c r="U81" s="63" t="str">
        <f t="shared" si="8"/>
        <v/>
      </c>
      <c r="V81" s="64" t="str">
        <f t="shared" si="93"/>
        <v/>
      </c>
      <c r="W81" s="65" t="str">
        <f t="shared" si="10"/>
        <v/>
      </c>
      <c r="X81" s="64" t="str">
        <f t="shared" si="94"/>
        <v/>
      </c>
      <c r="Y81" s="64" t="str">
        <f t="shared" si="95"/>
        <v/>
      </c>
      <c r="Z81" s="56" t="str">
        <f t="shared" si="96"/>
        <v/>
      </c>
      <c r="AA81" s="66" t="str">
        <f t="shared" si="97"/>
        <v/>
      </c>
      <c r="AB81" s="57" t="str">
        <f t="shared" si="15"/>
        <v/>
      </c>
      <c r="AC81" s="67" t="str">
        <f t="shared" si="98"/>
        <v/>
      </c>
      <c r="AD81" s="59" t="str">
        <f t="shared" si="99"/>
        <v/>
      </c>
      <c r="AE81" s="68" t="str">
        <f t="shared" si="100"/>
        <v/>
      </c>
      <c r="AF81" s="61" t="str">
        <f t="shared" si="101"/>
        <v/>
      </c>
      <c r="AG81" s="61" t="str">
        <f t="shared" si="102"/>
        <v/>
      </c>
      <c r="AH81" s="69" t="str">
        <f t="shared" si="103"/>
        <v/>
      </c>
      <c r="AI81" s="70" t="str">
        <f t="shared" si="22"/>
        <v/>
      </c>
      <c r="AJ81" s="64" t="str">
        <f t="shared" si="104"/>
        <v/>
      </c>
      <c r="AK81" s="64" t="str">
        <f t="shared" si="105"/>
        <v/>
      </c>
      <c r="AL81" s="64" t="str">
        <f t="shared" si="106"/>
        <v/>
      </c>
      <c r="AM81" s="64" t="str">
        <f t="shared" si="107"/>
        <v/>
      </c>
      <c r="AN81" s="64" t="str">
        <f t="shared" si="108"/>
        <v/>
      </c>
    </row>
    <row r="82" spans="1:40" ht="25.5" thickTop="1" thickBot="1" x14ac:dyDescent="0.4">
      <c r="C82" s="113"/>
      <c r="D82" s="112"/>
      <c r="E82" s="52"/>
      <c r="F82" s="53"/>
      <c r="G82" s="53"/>
      <c r="H82" s="52"/>
      <c r="I82" s="52"/>
      <c r="J82" s="54"/>
      <c r="K82" s="54"/>
      <c r="L82" s="55" t="str">
        <f t="shared" si="87"/>
        <v/>
      </c>
      <c r="M82" s="56" t="str">
        <f t="shared" si="88"/>
        <v/>
      </c>
      <c r="N82" s="57" t="str">
        <f t="shared" si="2"/>
        <v/>
      </c>
      <c r="O82" s="58" t="str">
        <f t="shared" si="89"/>
        <v/>
      </c>
      <c r="P82" s="59" t="str">
        <f t="shared" si="4"/>
        <v/>
      </c>
      <c r="Q82" s="60" t="str">
        <f t="shared" si="90"/>
        <v/>
      </c>
      <c r="R82" s="61" t="str">
        <f t="shared" si="28"/>
        <v/>
      </c>
      <c r="S82" s="56" t="str">
        <f t="shared" si="91"/>
        <v/>
      </c>
      <c r="T82" s="62" t="str">
        <f t="shared" si="92"/>
        <v/>
      </c>
      <c r="U82" s="63" t="str">
        <f t="shared" si="8"/>
        <v/>
      </c>
      <c r="V82" s="64" t="str">
        <f t="shared" si="93"/>
        <v/>
      </c>
      <c r="W82" s="65" t="str">
        <f t="shared" si="10"/>
        <v/>
      </c>
      <c r="X82" s="64" t="str">
        <f t="shared" si="94"/>
        <v/>
      </c>
      <c r="Y82" s="64" t="str">
        <f t="shared" si="95"/>
        <v/>
      </c>
      <c r="Z82" s="56" t="str">
        <f t="shared" si="96"/>
        <v/>
      </c>
      <c r="AA82" s="66" t="str">
        <f t="shared" si="97"/>
        <v/>
      </c>
      <c r="AB82" s="57" t="str">
        <f t="shared" si="15"/>
        <v/>
      </c>
      <c r="AC82" s="67" t="str">
        <f t="shared" si="98"/>
        <v/>
      </c>
      <c r="AD82" s="59" t="str">
        <f t="shared" si="99"/>
        <v/>
      </c>
      <c r="AE82" s="68" t="str">
        <f t="shared" si="100"/>
        <v/>
      </c>
      <c r="AF82" s="61" t="str">
        <f t="shared" si="101"/>
        <v/>
      </c>
      <c r="AG82" s="61" t="str">
        <f t="shared" si="102"/>
        <v/>
      </c>
      <c r="AH82" s="69" t="str">
        <f t="shared" si="103"/>
        <v/>
      </c>
      <c r="AI82" s="70" t="str">
        <f t="shared" si="22"/>
        <v/>
      </c>
      <c r="AJ82" s="64" t="str">
        <f t="shared" si="104"/>
        <v/>
      </c>
      <c r="AK82" s="64" t="str">
        <f t="shared" si="105"/>
        <v/>
      </c>
      <c r="AL82" s="64" t="str">
        <f t="shared" si="106"/>
        <v/>
      </c>
      <c r="AM82" s="64" t="str">
        <f t="shared" si="107"/>
        <v/>
      </c>
      <c r="AN82" s="64" t="str">
        <f t="shared" si="108"/>
        <v/>
      </c>
    </row>
    <row r="83" spans="1:40" ht="25.5" thickTop="1" thickBot="1" x14ac:dyDescent="0.4">
      <c r="C83" s="113"/>
      <c r="D83" s="112"/>
      <c r="E83" s="52"/>
      <c r="F83" s="53"/>
      <c r="G83" s="53"/>
      <c r="H83" s="52"/>
      <c r="I83" s="52"/>
      <c r="J83" s="54"/>
      <c r="K83" s="54"/>
      <c r="L83" s="55" t="str">
        <f t="shared" si="87"/>
        <v/>
      </c>
      <c r="M83" s="56" t="str">
        <f t="shared" si="88"/>
        <v/>
      </c>
      <c r="N83" s="57" t="str">
        <f t="shared" si="2"/>
        <v/>
      </c>
      <c r="O83" s="58" t="str">
        <f t="shared" si="89"/>
        <v/>
      </c>
      <c r="P83" s="59" t="str">
        <f t="shared" si="4"/>
        <v/>
      </c>
      <c r="Q83" s="60" t="str">
        <f t="shared" si="90"/>
        <v/>
      </c>
      <c r="R83" s="61" t="str">
        <f t="shared" si="28"/>
        <v/>
      </c>
      <c r="S83" s="56" t="str">
        <f t="shared" si="91"/>
        <v/>
      </c>
      <c r="T83" s="62" t="str">
        <f t="shared" si="92"/>
        <v/>
      </c>
      <c r="U83" s="63" t="str">
        <f t="shared" si="8"/>
        <v/>
      </c>
      <c r="V83" s="64" t="str">
        <f t="shared" si="93"/>
        <v/>
      </c>
      <c r="W83" s="65" t="str">
        <f t="shared" si="10"/>
        <v/>
      </c>
      <c r="X83" s="64" t="str">
        <f t="shared" si="94"/>
        <v/>
      </c>
      <c r="Y83" s="64" t="str">
        <f t="shared" si="95"/>
        <v/>
      </c>
      <c r="Z83" s="56" t="str">
        <f t="shared" si="96"/>
        <v/>
      </c>
      <c r="AA83" s="66" t="str">
        <f t="shared" si="97"/>
        <v/>
      </c>
      <c r="AB83" s="57" t="str">
        <f t="shared" si="15"/>
        <v/>
      </c>
      <c r="AC83" s="67" t="str">
        <f t="shared" si="98"/>
        <v/>
      </c>
      <c r="AD83" s="59" t="str">
        <f t="shared" si="99"/>
        <v/>
      </c>
      <c r="AE83" s="68" t="str">
        <f t="shared" si="100"/>
        <v/>
      </c>
      <c r="AF83" s="61" t="str">
        <f t="shared" si="101"/>
        <v/>
      </c>
      <c r="AG83" s="61" t="str">
        <f t="shared" si="102"/>
        <v/>
      </c>
      <c r="AH83" s="69" t="str">
        <f t="shared" si="103"/>
        <v/>
      </c>
      <c r="AI83" s="70" t="str">
        <f t="shared" si="22"/>
        <v/>
      </c>
      <c r="AJ83" s="64" t="str">
        <f t="shared" si="104"/>
        <v/>
      </c>
      <c r="AK83" s="64" t="str">
        <f t="shared" si="105"/>
        <v/>
      </c>
      <c r="AL83" s="64" t="str">
        <f t="shared" si="106"/>
        <v/>
      </c>
      <c r="AM83" s="64" t="str">
        <f t="shared" si="107"/>
        <v/>
      </c>
      <c r="AN83" s="64" t="str">
        <f t="shared" si="108"/>
        <v/>
      </c>
    </row>
    <row r="84" spans="1:40" ht="25.5" thickTop="1" thickBot="1" x14ac:dyDescent="0.4">
      <c r="C84" s="113"/>
      <c r="D84" s="112"/>
      <c r="E84" s="52"/>
      <c r="F84" s="53"/>
      <c r="G84" s="53"/>
      <c r="H84" s="52"/>
      <c r="I84" s="52"/>
      <c r="J84" s="54"/>
      <c r="K84" s="54"/>
      <c r="L84" s="55" t="str">
        <f t="shared" si="87"/>
        <v/>
      </c>
      <c r="M84" s="56" t="str">
        <f t="shared" si="88"/>
        <v/>
      </c>
      <c r="N84" s="57" t="str">
        <f t="shared" si="2"/>
        <v/>
      </c>
      <c r="O84" s="58" t="str">
        <f t="shared" si="89"/>
        <v/>
      </c>
      <c r="P84" s="59" t="str">
        <f t="shared" si="4"/>
        <v/>
      </c>
      <c r="Q84" s="60" t="str">
        <f t="shared" si="90"/>
        <v/>
      </c>
      <c r="R84" s="61" t="str">
        <f t="shared" si="28"/>
        <v/>
      </c>
      <c r="S84" s="56" t="str">
        <f t="shared" si="91"/>
        <v/>
      </c>
      <c r="T84" s="62" t="str">
        <f t="shared" si="92"/>
        <v/>
      </c>
      <c r="U84" s="63" t="str">
        <f t="shared" si="8"/>
        <v/>
      </c>
      <c r="V84" s="64" t="str">
        <f t="shared" si="93"/>
        <v/>
      </c>
      <c r="W84" s="65" t="str">
        <f t="shared" si="10"/>
        <v/>
      </c>
      <c r="X84" s="64" t="str">
        <f t="shared" si="94"/>
        <v/>
      </c>
      <c r="Y84" s="64" t="str">
        <f t="shared" si="95"/>
        <v/>
      </c>
      <c r="Z84" s="56" t="str">
        <f t="shared" si="96"/>
        <v/>
      </c>
      <c r="AA84" s="66" t="str">
        <f t="shared" si="97"/>
        <v/>
      </c>
      <c r="AB84" s="57" t="str">
        <f t="shared" si="15"/>
        <v/>
      </c>
      <c r="AC84" s="67" t="str">
        <f t="shared" si="98"/>
        <v/>
      </c>
      <c r="AD84" s="59" t="str">
        <f t="shared" si="99"/>
        <v/>
      </c>
      <c r="AE84" s="68" t="str">
        <f t="shared" si="100"/>
        <v/>
      </c>
      <c r="AF84" s="61" t="str">
        <f t="shared" si="101"/>
        <v/>
      </c>
      <c r="AG84" s="61" t="str">
        <f t="shared" si="102"/>
        <v/>
      </c>
      <c r="AH84" s="69" t="str">
        <f t="shared" si="103"/>
        <v/>
      </c>
      <c r="AI84" s="70" t="str">
        <f t="shared" si="22"/>
        <v/>
      </c>
      <c r="AJ84" s="64" t="str">
        <f t="shared" si="104"/>
        <v/>
      </c>
      <c r="AK84" s="64" t="str">
        <f t="shared" si="105"/>
        <v/>
      </c>
      <c r="AL84" s="64" t="str">
        <f t="shared" si="106"/>
        <v/>
      </c>
      <c r="AM84" s="64" t="str">
        <f t="shared" si="107"/>
        <v/>
      </c>
      <c r="AN84" s="64" t="str">
        <f t="shared" si="108"/>
        <v/>
      </c>
    </row>
    <row r="85" spans="1:40" ht="25.5" thickTop="1" thickBot="1" x14ac:dyDescent="0.4">
      <c r="C85" s="113"/>
      <c r="D85" s="112"/>
      <c r="E85" s="52"/>
      <c r="F85" s="53"/>
      <c r="G85" s="53"/>
      <c r="H85" s="52"/>
      <c r="I85" s="52"/>
      <c r="J85" s="54"/>
      <c r="K85" s="54"/>
      <c r="L85" s="55" t="str">
        <f t="shared" si="87"/>
        <v/>
      </c>
      <c r="M85" s="56" t="str">
        <f t="shared" si="88"/>
        <v/>
      </c>
      <c r="N85" s="57" t="str">
        <f t="shared" si="2"/>
        <v/>
      </c>
      <c r="O85" s="58" t="str">
        <f t="shared" si="89"/>
        <v/>
      </c>
      <c r="P85" s="59" t="str">
        <f t="shared" si="4"/>
        <v/>
      </c>
      <c r="Q85" s="60" t="str">
        <f t="shared" si="90"/>
        <v/>
      </c>
      <c r="R85" s="61" t="str">
        <f t="shared" si="28"/>
        <v/>
      </c>
      <c r="S85" s="56" t="str">
        <f t="shared" si="91"/>
        <v/>
      </c>
      <c r="T85" s="62" t="str">
        <f t="shared" si="92"/>
        <v/>
      </c>
      <c r="U85" s="63" t="str">
        <f t="shared" si="8"/>
        <v/>
      </c>
      <c r="V85" s="64" t="str">
        <f t="shared" si="93"/>
        <v/>
      </c>
      <c r="W85" s="65" t="str">
        <f t="shared" si="10"/>
        <v/>
      </c>
      <c r="X85" s="64" t="str">
        <f t="shared" si="94"/>
        <v/>
      </c>
      <c r="Y85" s="64" t="str">
        <f t="shared" si="95"/>
        <v/>
      </c>
      <c r="Z85" s="56" t="str">
        <f t="shared" si="96"/>
        <v/>
      </c>
      <c r="AA85" s="66" t="str">
        <f t="shared" si="97"/>
        <v/>
      </c>
      <c r="AB85" s="57" t="str">
        <f t="shared" si="15"/>
        <v/>
      </c>
      <c r="AC85" s="67" t="str">
        <f t="shared" si="98"/>
        <v/>
      </c>
      <c r="AD85" s="59" t="str">
        <f t="shared" si="99"/>
        <v/>
      </c>
      <c r="AE85" s="68" t="str">
        <f t="shared" si="100"/>
        <v/>
      </c>
      <c r="AF85" s="61" t="str">
        <f t="shared" si="101"/>
        <v/>
      </c>
      <c r="AG85" s="61" t="str">
        <f t="shared" si="102"/>
        <v/>
      </c>
      <c r="AH85" s="69" t="str">
        <f t="shared" si="103"/>
        <v/>
      </c>
      <c r="AI85" s="70" t="str">
        <f t="shared" si="22"/>
        <v/>
      </c>
      <c r="AJ85" s="64" t="str">
        <f t="shared" si="104"/>
        <v/>
      </c>
      <c r="AK85" s="64" t="str">
        <f t="shared" si="105"/>
        <v/>
      </c>
      <c r="AL85" s="64" t="str">
        <f t="shared" si="106"/>
        <v/>
      </c>
      <c r="AM85" s="64" t="str">
        <f t="shared" si="107"/>
        <v/>
      </c>
      <c r="AN85" s="64" t="str">
        <f t="shared" si="108"/>
        <v/>
      </c>
    </row>
    <row r="86" spans="1:40" ht="25.5" thickTop="1" thickBot="1" x14ac:dyDescent="0.4">
      <c r="C86" s="113"/>
      <c r="D86" s="112"/>
      <c r="E86" s="52"/>
      <c r="F86" s="53"/>
      <c r="G86" s="53"/>
      <c r="H86" s="52"/>
      <c r="I86" s="52"/>
      <c r="J86" s="54"/>
      <c r="K86" s="54"/>
      <c r="L86" s="55" t="str">
        <f t="shared" si="87"/>
        <v/>
      </c>
      <c r="M86" s="56" t="str">
        <f t="shared" si="88"/>
        <v/>
      </c>
      <c r="N86" s="57" t="str">
        <f t="shared" si="2"/>
        <v/>
      </c>
      <c r="O86" s="58" t="str">
        <f t="shared" si="89"/>
        <v/>
      </c>
      <c r="P86" s="59" t="str">
        <f t="shared" si="4"/>
        <v/>
      </c>
      <c r="Q86" s="60" t="str">
        <f t="shared" si="90"/>
        <v/>
      </c>
      <c r="R86" s="61" t="str">
        <f t="shared" si="28"/>
        <v/>
      </c>
      <c r="S86" s="56" t="str">
        <f t="shared" si="91"/>
        <v/>
      </c>
      <c r="T86" s="62" t="str">
        <f t="shared" si="92"/>
        <v/>
      </c>
      <c r="U86" s="63" t="str">
        <f t="shared" si="8"/>
        <v/>
      </c>
      <c r="V86" s="64" t="str">
        <f t="shared" si="93"/>
        <v/>
      </c>
      <c r="W86" s="65" t="str">
        <f t="shared" si="10"/>
        <v/>
      </c>
      <c r="X86" s="64" t="str">
        <f t="shared" si="94"/>
        <v/>
      </c>
      <c r="Y86" s="64" t="str">
        <f t="shared" si="95"/>
        <v/>
      </c>
      <c r="Z86" s="56" t="str">
        <f t="shared" si="96"/>
        <v/>
      </c>
      <c r="AA86" s="66" t="str">
        <f t="shared" si="97"/>
        <v/>
      </c>
      <c r="AB86" s="57" t="str">
        <f t="shared" si="15"/>
        <v/>
      </c>
      <c r="AC86" s="67" t="str">
        <f t="shared" si="98"/>
        <v/>
      </c>
      <c r="AD86" s="59" t="str">
        <f t="shared" si="99"/>
        <v/>
      </c>
      <c r="AE86" s="68" t="str">
        <f t="shared" si="100"/>
        <v/>
      </c>
      <c r="AF86" s="61" t="str">
        <f t="shared" si="101"/>
        <v/>
      </c>
      <c r="AG86" s="61" t="str">
        <f t="shared" si="102"/>
        <v/>
      </c>
      <c r="AH86" s="69" t="str">
        <f t="shared" si="103"/>
        <v/>
      </c>
      <c r="AI86" s="70" t="str">
        <f t="shared" si="22"/>
        <v/>
      </c>
      <c r="AJ86" s="64" t="str">
        <f t="shared" si="104"/>
        <v/>
      </c>
      <c r="AK86" s="64" t="str">
        <f t="shared" si="105"/>
        <v/>
      </c>
      <c r="AL86" s="64" t="str">
        <f t="shared" si="106"/>
        <v/>
      </c>
      <c r="AM86" s="64" t="str">
        <f t="shared" si="107"/>
        <v/>
      </c>
      <c r="AN86" s="64" t="str">
        <f t="shared" si="108"/>
        <v/>
      </c>
    </row>
    <row r="87" spans="1:40" ht="25.5" thickTop="1" thickBot="1" x14ac:dyDescent="0.4">
      <c r="C87" s="113"/>
      <c r="D87" s="112"/>
      <c r="E87" s="52"/>
      <c r="F87" s="53"/>
      <c r="G87" s="53"/>
      <c r="H87" s="52"/>
      <c r="I87" s="52"/>
      <c r="J87" s="54"/>
      <c r="K87" s="54"/>
      <c r="L87" s="78" t="str">
        <f t="shared" si="87"/>
        <v/>
      </c>
      <c r="M87" s="56" t="str">
        <f t="shared" si="88"/>
        <v/>
      </c>
      <c r="N87" s="57" t="str">
        <f t="shared" si="2"/>
        <v/>
      </c>
      <c r="O87" s="58" t="str">
        <f t="shared" si="89"/>
        <v/>
      </c>
      <c r="P87" s="59" t="str">
        <f t="shared" si="4"/>
        <v/>
      </c>
      <c r="Q87" s="60" t="str">
        <f t="shared" si="90"/>
        <v/>
      </c>
      <c r="R87" s="61" t="str">
        <f t="shared" si="28"/>
        <v/>
      </c>
      <c r="S87" s="56" t="str">
        <f t="shared" si="91"/>
        <v/>
      </c>
      <c r="T87" s="62" t="str">
        <f t="shared" si="92"/>
        <v/>
      </c>
      <c r="U87" s="63" t="str">
        <f t="shared" si="8"/>
        <v/>
      </c>
      <c r="V87" s="64" t="str">
        <f t="shared" si="93"/>
        <v/>
      </c>
      <c r="W87" s="65" t="str">
        <f t="shared" si="10"/>
        <v/>
      </c>
      <c r="X87" s="64" t="str">
        <f t="shared" si="94"/>
        <v/>
      </c>
      <c r="Y87" s="64" t="str">
        <f t="shared" si="95"/>
        <v/>
      </c>
      <c r="Z87" s="56" t="str">
        <f t="shared" si="96"/>
        <v/>
      </c>
      <c r="AA87" s="66" t="str">
        <f t="shared" si="97"/>
        <v/>
      </c>
      <c r="AB87" s="57" t="str">
        <f t="shared" si="15"/>
        <v/>
      </c>
      <c r="AC87" s="67" t="str">
        <f t="shared" si="98"/>
        <v/>
      </c>
      <c r="AD87" s="59" t="str">
        <f t="shared" si="99"/>
        <v/>
      </c>
      <c r="AE87" s="68" t="str">
        <f t="shared" si="100"/>
        <v/>
      </c>
      <c r="AF87" s="61" t="str">
        <f t="shared" si="101"/>
        <v/>
      </c>
      <c r="AG87" s="61" t="str">
        <f t="shared" si="102"/>
        <v/>
      </c>
      <c r="AH87" s="69" t="str">
        <f t="shared" si="103"/>
        <v/>
      </c>
      <c r="AI87" s="70" t="str">
        <f t="shared" si="22"/>
        <v/>
      </c>
      <c r="AJ87" s="64" t="str">
        <f t="shared" si="104"/>
        <v/>
      </c>
      <c r="AK87" s="64" t="str">
        <f t="shared" si="105"/>
        <v/>
      </c>
      <c r="AL87" s="64" t="str">
        <f t="shared" si="106"/>
        <v/>
      </c>
      <c r="AM87" s="64" t="str">
        <f t="shared" si="107"/>
        <v/>
      </c>
      <c r="AN87" s="64" t="str">
        <f t="shared" si="108"/>
        <v/>
      </c>
    </row>
    <row r="88" spans="1:40" ht="25.5" thickTop="1" thickBot="1" x14ac:dyDescent="0.4">
      <c r="C88" s="113"/>
      <c r="D88" s="112"/>
      <c r="E88" s="52"/>
      <c r="F88" s="53"/>
      <c r="G88" s="53"/>
      <c r="H88" s="52"/>
      <c r="I88" s="52"/>
      <c r="J88" s="54"/>
      <c r="K88" s="54"/>
      <c r="L88" s="78" t="str">
        <f t="shared" si="87"/>
        <v/>
      </c>
      <c r="M88" s="56" t="str">
        <f t="shared" si="88"/>
        <v/>
      </c>
      <c r="N88" s="57" t="str">
        <f t="shared" si="2"/>
        <v/>
      </c>
      <c r="O88" s="58" t="str">
        <f t="shared" si="89"/>
        <v/>
      </c>
      <c r="P88" s="59" t="str">
        <f t="shared" si="4"/>
        <v/>
      </c>
      <c r="Q88" s="60" t="str">
        <f t="shared" si="90"/>
        <v/>
      </c>
      <c r="R88" s="61" t="str">
        <f t="shared" si="28"/>
        <v/>
      </c>
      <c r="S88" s="56" t="str">
        <f t="shared" si="91"/>
        <v/>
      </c>
      <c r="T88" s="62" t="str">
        <f t="shared" si="92"/>
        <v/>
      </c>
      <c r="U88" s="63" t="str">
        <f t="shared" si="8"/>
        <v/>
      </c>
      <c r="V88" s="64" t="str">
        <f t="shared" si="93"/>
        <v/>
      </c>
      <c r="W88" s="65" t="str">
        <f t="shared" si="10"/>
        <v/>
      </c>
      <c r="X88" s="64" t="str">
        <f t="shared" si="94"/>
        <v/>
      </c>
      <c r="Y88" s="64" t="str">
        <f t="shared" si="95"/>
        <v/>
      </c>
      <c r="Z88" s="56" t="str">
        <f t="shared" si="96"/>
        <v/>
      </c>
      <c r="AA88" s="66" t="str">
        <f t="shared" si="97"/>
        <v/>
      </c>
      <c r="AB88" s="57" t="str">
        <f t="shared" si="15"/>
        <v/>
      </c>
      <c r="AC88" s="67" t="str">
        <f t="shared" si="98"/>
        <v/>
      </c>
      <c r="AD88" s="59" t="str">
        <f t="shared" si="99"/>
        <v/>
      </c>
      <c r="AE88" s="68" t="str">
        <f t="shared" si="100"/>
        <v/>
      </c>
      <c r="AF88" s="61" t="str">
        <f t="shared" si="101"/>
        <v/>
      </c>
      <c r="AG88" s="61" t="str">
        <f t="shared" si="102"/>
        <v/>
      </c>
      <c r="AH88" s="69" t="str">
        <f t="shared" si="103"/>
        <v/>
      </c>
      <c r="AI88" s="70" t="str">
        <f t="shared" si="22"/>
        <v/>
      </c>
      <c r="AJ88" s="64" t="str">
        <f t="shared" si="104"/>
        <v/>
      </c>
      <c r="AK88" s="64" t="str">
        <f t="shared" si="105"/>
        <v/>
      </c>
      <c r="AL88" s="64" t="str">
        <f t="shared" si="106"/>
        <v/>
      </c>
      <c r="AM88" s="64" t="str">
        <f t="shared" si="107"/>
        <v/>
      </c>
      <c r="AN88" s="64" t="str">
        <f t="shared" si="108"/>
        <v/>
      </c>
    </row>
    <row r="89" spans="1:40" ht="25.5" thickTop="1" thickBot="1" x14ac:dyDescent="0.4">
      <c r="C89" s="113"/>
      <c r="D89" s="112"/>
      <c r="E89" s="52"/>
      <c r="F89" s="53"/>
      <c r="G89" s="53"/>
      <c r="H89" s="52"/>
      <c r="I89" s="52"/>
      <c r="J89" s="54"/>
      <c r="K89" s="54"/>
      <c r="L89" s="78" t="str">
        <f t="shared" si="87"/>
        <v/>
      </c>
      <c r="M89" s="56" t="str">
        <f t="shared" si="88"/>
        <v/>
      </c>
      <c r="N89" s="57" t="str">
        <f t="shared" si="2"/>
        <v/>
      </c>
      <c r="O89" s="58" t="str">
        <f t="shared" si="89"/>
        <v/>
      </c>
      <c r="P89" s="59" t="str">
        <f t="shared" si="4"/>
        <v/>
      </c>
      <c r="Q89" s="60" t="str">
        <f t="shared" si="90"/>
        <v/>
      </c>
      <c r="R89" s="61" t="str">
        <f t="shared" si="28"/>
        <v/>
      </c>
      <c r="S89" s="56" t="str">
        <f t="shared" si="91"/>
        <v/>
      </c>
      <c r="T89" s="62" t="str">
        <f t="shared" si="92"/>
        <v/>
      </c>
      <c r="U89" s="63" t="str">
        <f t="shared" si="8"/>
        <v/>
      </c>
      <c r="V89" s="64" t="str">
        <f t="shared" si="93"/>
        <v/>
      </c>
      <c r="W89" s="65" t="str">
        <f t="shared" si="10"/>
        <v/>
      </c>
      <c r="X89" s="64" t="str">
        <f t="shared" si="94"/>
        <v/>
      </c>
      <c r="Y89" s="64" t="str">
        <f t="shared" si="95"/>
        <v/>
      </c>
      <c r="Z89" s="56" t="str">
        <f t="shared" si="96"/>
        <v/>
      </c>
      <c r="AA89" s="66" t="str">
        <f t="shared" si="97"/>
        <v/>
      </c>
      <c r="AB89" s="57" t="str">
        <f t="shared" si="15"/>
        <v/>
      </c>
      <c r="AC89" s="67" t="str">
        <f t="shared" si="98"/>
        <v/>
      </c>
      <c r="AD89" s="59" t="str">
        <f t="shared" si="99"/>
        <v/>
      </c>
      <c r="AE89" s="68" t="str">
        <f t="shared" si="100"/>
        <v/>
      </c>
      <c r="AF89" s="61" t="str">
        <f t="shared" si="101"/>
        <v/>
      </c>
      <c r="AG89" s="61" t="str">
        <f t="shared" si="102"/>
        <v/>
      </c>
      <c r="AH89" s="69" t="str">
        <f t="shared" si="103"/>
        <v/>
      </c>
      <c r="AI89" s="70" t="str">
        <f t="shared" si="22"/>
        <v/>
      </c>
      <c r="AJ89" s="64" t="str">
        <f t="shared" si="104"/>
        <v/>
      </c>
      <c r="AK89" s="64" t="str">
        <f t="shared" si="105"/>
        <v/>
      </c>
      <c r="AL89" s="64" t="str">
        <f t="shared" si="106"/>
        <v/>
      </c>
      <c r="AM89" s="64" t="str">
        <f t="shared" si="107"/>
        <v/>
      </c>
      <c r="AN89" s="64" t="str">
        <f t="shared" si="108"/>
        <v/>
      </c>
    </row>
    <row r="90" spans="1:40" ht="25.5" thickTop="1" thickBot="1" x14ac:dyDescent="0.4">
      <c r="C90" s="113"/>
      <c r="D90" s="112"/>
      <c r="E90" s="52"/>
      <c r="F90" s="53"/>
      <c r="G90" s="53"/>
      <c r="H90" s="52"/>
      <c r="I90" s="52"/>
      <c r="J90" s="54"/>
      <c r="K90" s="54"/>
      <c r="L90" s="78" t="str">
        <f t="shared" si="87"/>
        <v/>
      </c>
      <c r="M90" s="56" t="str">
        <f t="shared" si="88"/>
        <v/>
      </c>
      <c r="N90" s="57" t="str">
        <f t="shared" si="2"/>
        <v/>
      </c>
      <c r="O90" s="58" t="str">
        <f t="shared" si="89"/>
        <v/>
      </c>
      <c r="P90" s="59" t="str">
        <f t="shared" si="4"/>
        <v/>
      </c>
      <c r="Q90" s="60" t="str">
        <f t="shared" si="90"/>
        <v/>
      </c>
      <c r="R90" s="61" t="str">
        <f t="shared" si="28"/>
        <v/>
      </c>
      <c r="S90" s="56" t="str">
        <f t="shared" si="91"/>
        <v/>
      </c>
      <c r="T90" s="62" t="str">
        <f t="shared" si="92"/>
        <v/>
      </c>
      <c r="U90" s="63" t="str">
        <f t="shared" si="8"/>
        <v/>
      </c>
      <c r="V90" s="64" t="str">
        <f t="shared" si="93"/>
        <v/>
      </c>
      <c r="W90" s="65" t="str">
        <f t="shared" si="10"/>
        <v/>
      </c>
      <c r="X90" s="64" t="str">
        <f t="shared" si="94"/>
        <v/>
      </c>
      <c r="Y90" s="64" t="str">
        <f t="shared" si="95"/>
        <v/>
      </c>
      <c r="Z90" s="56" t="str">
        <f t="shared" si="96"/>
        <v/>
      </c>
      <c r="AA90" s="66" t="str">
        <f t="shared" si="97"/>
        <v/>
      </c>
      <c r="AB90" s="57" t="str">
        <f t="shared" si="15"/>
        <v/>
      </c>
      <c r="AC90" s="67" t="str">
        <f t="shared" si="98"/>
        <v/>
      </c>
      <c r="AD90" s="59" t="str">
        <f t="shared" si="99"/>
        <v/>
      </c>
      <c r="AE90" s="68" t="str">
        <f t="shared" si="100"/>
        <v/>
      </c>
      <c r="AF90" s="61" t="str">
        <f t="shared" si="101"/>
        <v/>
      </c>
      <c r="AG90" s="61" t="str">
        <f t="shared" si="102"/>
        <v/>
      </c>
      <c r="AH90" s="69" t="str">
        <f t="shared" si="103"/>
        <v/>
      </c>
      <c r="AI90" s="70" t="str">
        <f t="shared" si="22"/>
        <v/>
      </c>
      <c r="AJ90" s="64" t="str">
        <f t="shared" si="104"/>
        <v/>
      </c>
      <c r="AK90" s="64" t="str">
        <f t="shared" si="105"/>
        <v/>
      </c>
      <c r="AL90" s="64" t="str">
        <f t="shared" si="106"/>
        <v/>
      </c>
      <c r="AM90" s="64" t="str">
        <f t="shared" si="107"/>
        <v/>
      </c>
      <c r="AN90" s="64" t="str">
        <f t="shared" si="108"/>
        <v/>
      </c>
    </row>
    <row r="91" spans="1:40" ht="25.5" thickTop="1" thickBot="1" x14ac:dyDescent="0.4">
      <c r="C91" s="113"/>
      <c r="D91" s="112"/>
      <c r="E91" s="52"/>
      <c r="F91" s="53"/>
      <c r="G91" s="53"/>
      <c r="H91" s="52"/>
      <c r="I91" s="52"/>
      <c r="J91" s="54"/>
      <c r="K91" s="54"/>
      <c r="L91" s="78" t="str">
        <f t="shared" si="87"/>
        <v/>
      </c>
      <c r="M91" s="56" t="str">
        <f t="shared" si="88"/>
        <v/>
      </c>
      <c r="N91" s="57" t="str">
        <f t="shared" si="2"/>
        <v/>
      </c>
      <c r="O91" s="58" t="str">
        <f t="shared" si="89"/>
        <v/>
      </c>
      <c r="P91" s="59" t="str">
        <f t="shared" si="4"/>
        <v/>
      </c>
      <c r="Q91" s="60" t="str">
        <f t="shared" si="90"/>
        <v/>
      </c>
      <c r="R91" s="61" t="str">
        <f t="shared" si="28"/>
        <v/>
      </c>
      <c r="S91" s="56" t="str">
        <f t="shared" si="91"/>
        <v/>
      </c>
      <c r="T91" s="62" t="str">
        <f t="shared" si="92"/>
        <v/>
      </c>
      <c r="U91" s="63" t="str">
        <f t="shared" si="8"/>
        <v/>
      </c>
      <c r="V91" s="64" t="str">
        <f t="shared" si="93"/>
        <v/>
      </c>
      <c r="W91" s="65" t="str">
        <f t="shared" si="10"/>
        <v/>
      </c>
      <c r="X91" s="64" t="str">
        <f t="shared" si="94"/>
        <v/>
      </c>
      <c r="Y91" s="64" t="str">
        <f t="shared" si="95"/>
        <v/>
      </c>
      <c r="Z91" s="56" t="str">
        <f t="shared" si="96"/>
        <v/>
      </c>
      <c r="AA91" s="66" t="str">
        <f t="shared" si="97"/>
        <v/>
      </c>
      <c r="AB91" s="57" t="str">
        <f t="shared" si="15"/>
        <v/>
      </c>
      <c r="AC91" s="67" t="str">
        <f t="shared" si="98"/>
        <v/>
      </c>
      <c r="AD91" s="59" t="str">
        <f t="shared" si="99"/>
        <v/>
      </c>
      <c r="AE91" s="68" t="str">
        <f t="shared" si="100"/>
        <v/>
      </c>
      <c r="AF91" s="61" t="str">
        <f t="shared" si="101"/>
        <v/>
      </c>
      <c r="AG91" s="61" t="str">
        <f t="shared" si="102"/>
        <v/>
      </c>
      <c r="AH91" s="69" t="str">
        <f t="shared" si="103"/>
        <v/>
      </c>
      <c r="AI91" s="70" t="str">
        <f t="shared" si="22"/>
        <v/>
      </c>
      <c r="AJ91" s="64" t="str">
        <f t="shared" si="104"/>
        <v/>
      </c>
      <c r="AK91" s="64" t="str">
        <f t="shared" si="105"/>
        <v/>
      </c>
      <c r="AL91" s="64" t="str">
        <f t="shared" si="106"/>
        <v/>
      </c>
      <c r="AM91" s="64" t="str">
        <f t="shared" si="107"/>
        <v/>
      </c>
      <c r="AN91" s="64" t="str">
        <f t="shared" si="108"/>
        <v/>
      </c>
    </row>
    <row r="92" spans="1:40" ht="25.5" thickTop="1" thickBot="1" x14ac:dyDescent="0.4">
      <c r="C92" s="113"/>
      <c r="D92" s="112"/>
      <c r="E92" s="52"/>
      <c r="F92" s="53"/>
      <c r="G92" s="53"/>
      <c r="H92" s="52"/>
      <c r="I92" s="52"/>
      <c r="J92" s="54"/>
      <c r="K92" s="54"/>
      <c r="L92" s="55" t="str">
        <f>IF(C92="","",_xlfn.CONCAT("            { line: ","""",C92,", ",M92:AN92,""", sC: ","""",B92,"""},"))</f>
        <v/>
      </c>
      <c r="M92" s="56" t="str">
        <f t="shared" si="88"/>
        <v/>
      </c>
      <c r="N92" s="57" t="str">
        <f t="shared" si="2"/>
        <v/>
      </c>
      <c r="O92" s="58" t="str">
        <f t="shared" si="89"/>
        <v/>
      </c>
      <c r="P92" s="59" t="str">
        <f t="shared" si="4"/>
        <v/>
      </c>
      <c r="Q92" s="60" t="str">
        <f t="shared" si="90"/>
        <v/>
      </c>
      <c r="R92" s="61" t="str">
        <f t="shared" si="28"/>
        <v/>
      </c>
      <c r="S92" s="56" t="str">
        <f t="shared" si="91"/>
        <v/>
      </c>
      <c r="T92" s="62" t="str">
        <f t="shared" si="92"/>
        <v/>
      </c>
      <c r="U92" s="63" t="str">
        <f t="shared" si="8"/>
        <v/>
      </c>
      <c r="V92" s="64" t="str">
        <f t="shared" si="93"/>
        <v/>
      </c>
      <c r="W92" s="65" t="str">
        <f t="shared" si="10"/>
        <v/>
      </c>
      <c r="X92" s="64" t="str">
        <f t="shared" si="94"/>
        <v/>
      </c>
      <c r="Y92" s="64" t="str">
        <f t="shared" si="95"/>
        <v/>
      </c>
      <c r="Z92" s="56" t="str">
        <f t="shared" si="96"/>
        <v/>
      </c>
      <c r="AA92" s="66" t="str">
        <f t="shared" si="97"/>
        <v/>
      </c>
      <c r="AB92" s="57" t="str">
        <f t="shared" si="15"/>
        <v/>
      </c>
      <c r="AC92" s="67" t="str">
        <f t="shared" si="98"/>
        <v/>
      </c>
      <c r="AD92" s="59" t="str">
        <f t="shared" si="99"/>
        <v/>
      </c>
      <c r="AE92" s="68" t="str">
        <f t="shared" si="100"/>
        <v/>
      </c>
      <c r="AF92" s="61" t="str">
        <f t="shared" si="101"/>
        <v/>
      </c>
      <c r="AG92" s="61" t="str">
        <f t="shared" si="102"/>
        <v/>
      </c>
      <c r="AH92" s="69" t="str">
        <f t="shared" si="103"/>
        <v/>
      </c>
      <c r="AI92" s="70" t="str">
        <f t="shared" si="22"/>
        <v/>
      </c>
      <c r="AJ92" s="64" t="str">
        <f t="shared" si="104"/>
        <v/>
      </c>
      <c r="AK92" s="64" t="str">
        <f t="shared" si="105"/>
        <v/>
      </c>
      <c r="AL92" s="64" t="str">
        <f t="shared" si="106"/>
        <v/>
      </c>
      <c r="AM92" s="64" t="str">
        <f t="shared" si="107"/>
        <v/>
      </c>
      <c r="AN92" s="64" t="str">
        <f t="shared" si="108"/>
        <v/>
      </c>
    </row>
    <row r="93" spans="1:40" ht="25.5" thickTop="1" thickBot="1" x14ac:dyDescent="0.4">
      <c r="C93" s="113"/>
      <c r="D93" s="112"/>
      <c r="E93" s="52"/>
      <c r="F93" s="53"/>
      <c r="G93" s="53"/>
      <c r="H93" s="52"/>
      <c r="I93" s="52"/>
      <c r="J93" s="54"/>
      <c r="K93" s="54"/>
      <c r="L93" s="55" t="str">
        <f t="shared" ref="L93" si="138">IF(C93="","",_xlfn.CONCAT("            { line: ","""",C93,", ",M93:AN93,""", sC: ","""",B93,"""},"))</f>
        <v/>
      </c>
      <c r="M93" s="56" t="str">
        <f t="shared" ref="M93" si="139">IF(N93="","","(")</f>
        <v/>
      </c>
      <c r="N93" s="57" t="str">
        <f t="shared" ref="N93" si="140">IF(D93="","",D93)</f>
        <v/>
      </c>
      <c r="O93" s="58" t="str">
        <f t="shared" ref="O93" si="141">IF(N93="","",",")</f>
        <v/>
      </c>
      <c r="P93" s="59" t="str">
        <f t="shared" ref="P93" si="142">IF(E93="","",E93)</f>
        <v/>
      </c>
      <c r="Q93" s="60" t="str">
        <f t="shared" ref="Q93" si="143">IF(N93="","",",")</f>
        <v/>
      </c>
      <c r="R93" s="61" t="str">
        <f t="shared" si="28"/>
        <v/>
      </c>
      <c r="S93" s="56" t="str">
        <f t="shared" ref="S93" si="144">IF(N93="","",")")</f>
        <v/>
      </c>
      <c r="T93" s="62" t="str">
        <f t="shared" ref="T93" si="145">IF(U93="","","(")</f>
        <v/>
      </c>
      <c r="U93" s="63" t="str">
        <f t="shared" ref="U93" si="146">IF(F93="","",F93)</f>
        <v/>
      </c>
      <c r="V93" s="64" t="str">
        <f t="shared" ref="V93" si="147">IF(U93="","",",")</f>
        <v/>
      </c>
      <c r="W93" s="65" t="str">
        <f t="shared" ref="W93" si="148">IF(G93="","",G93)</f>
        <v/>
      </c>
      <c r="X93" s="64" t="str">
        <f t="shared" ref="X93" si="149">IF(U93="","",",")</f>
        <v/>
      </c>
      <c r="Y93" s="64" t="str">
        <f t="shared" ref="Y93" si="150">IF(U93="","",250)</f>
        <v/>
      </c>
      <c r="Z93" s="56" t="str">
        <f t="shared" ref="Z93" si="151">IF(U93="","",")")</f>
        <v/>
      </c>
      <c r="AA93" s="66" t="str">
        <f t="shared" ref="AA93" si="152">IF(AB93="","","(")</f>
        <v/>
      </c>
      <c r="AB93" s="57" t="str">
        <f t="shared" ref="AB93" si="153">IF(H93="","",H93)</f>
        <v/>
      </c>
      <c r="AC93" s="67" t="str">
        <f t="shared" ref="AC93" si="154">IF(AB93="","",",")</f>
        <v/>
      </c>
      <c r="AD93" s="59" t="str">
        <f t="shared" si="99"/>
        <v/>
      </c>
      <c r="AE93" s="68" t="str">
        <f t="shared" ref="AE93" si="155">IF(AB93="","",",")</f>
        <v/>
      </c>
      <c r="AF93" s="61" t="str">
        <f t="shared" ref="AF93" si="156">IF(AB93="","",350)</f>
        <v/>
      </c>
      <c r="AG93" s="61" t="str">
        <f t="shared" ref="AG93" si="157">IF(AB93="","",")")</f>
        <v/>
      </c>
      <c r="AH93" s="69" t="str">
        <f t="shared" ref="AH93" si="158">IF(AI93="","","(")</f>
        <v/>
      </c>
      <c r="AI93" s="70" t="str">
        <f t="shared" ref="AI93" si="159">IF(J93="","",J93)</f>
        <v/>
      </c>
      <c r="AJ93" s="64" t="str">
        <f t="shared" ref="AJ93" si="160">IF(AI93="","",",")</f>
        <v/>
      </c>
      <c r="AK93" s="64" t="str">
        <f t="shared" si="105"/>
        <v/>
      </c>
      <c r="AL93" s="64" t="str">
        <f t="shared" ref="AL93" si="161">IF(AI93="","",",")</f>
        <v/>
      </c>
      <c r="AM93" s="64" t="str">
        <f t="shared" ref="AM93" si="162">IF(AI93="","",450)</f>
        <v/>
      </c>
      <c r="AN93" s="64" t="str">
        <f t="shared" ref="AN93" si="163">IF(AI93="","",")")</f>
        <v/>
      </c>
    </row>
    <row r="94" spans="1:40" ht="24" customHeight="1" thickTop="1" x14ac:dyDescent="0.4">
      <c r="A94" s="95"/>
      <c r="B94" s="95"/>
      <c r="C94" s="95"/>
      <c r="D94" s="95"/>
      <c r="E94" s="95"/>
      <c r="F94" s="95"/>
      <c r="G94" s="95"/>
      <c r="H94" s="95"/>
      <c r="I94" s="95"/>
      <c r="J94" s="95"/>
      <c r="K94" s="95"/>
      <c r="L94" s="99" t="str">
        <f ca="1">_xlfn.CONCAT("]}, // ULTIMA LINEA DEL CANTO: ",L1)</f>
        <v>]}, // ULTIMA LINEA DEL CANTO: ME ENSEÑARÁS EL CAMINO DE LA VIDA</v>
      </c>
      <c r="M94" s="95"/>
    </row>
    <row r="95" spans="1:40" ht="20.25" x14ac:dyDescent="0.25">
      <c r="L95" s="100" t="s">
        <v>1008</v>
      </c>
      <c r="M95" s="101"/>
    </row>
    <row r="96" spans="1:40" ht="15.75" thickBot="1" x14ac:dyDescent="0.3">
      <c r="M96" s="101"/>
    </row>
    <row r="97" spans="1:40" ht="27.75" thickTop="1" thickBot="1" x14ac:dyDescent="0.4">
      <c r="A97" s="73"/>
      <c r="B97" s="73"/>
      <c r="C97" s="73"/>
      <c r="D97" s="74"/>
      <c r="E97" s="74"/>
      <c r="F97" s="74"/>
      <c r="G97" s="74"/>
      <c r="H97" s="74"/>
      <c r="I97" s="74"/>
      <c r="J97" s="74"/>
      <c r="K97" s="74"/>
      <c r="L97" s="75" t="s">
        <v>993</v>
      </c>
      <c r="M97" s="56"/>
      <c r="N97" s="57"/>
      <c r="O97" s="58"/>
      <c r="P97" s="59"/>
      <c r="Q97" s="60"/>
      <c r="R97" s="61" t="str">
        <f t="shared" ref="R97:R106" si="164">IF(N97="Do",10,IF(N97="Re",22,IF(N97="Mi",20,IF(N97="Fa",20,IF(N97="Sol",14,IF(N97="La",20,IF(N97="Si",20,IF(N97="Do#",14,IF(N97="Fa#",15,IF(N97="Sol#",20,""))))))))))</f>
        <v/>
      </c>
      <c r="S97" s="56"/>
      <c r="T97" s="62"/>
      <c r="U97" s="63"/>
      <c r="V97" s="64"/>
      <c r="W97" s="65"/>
      <c r="X97" s="64"/>
      <c r="Y97" s="64"/>
      <c r="Z97" s="56"/>
      <c r="AA97" s="66"/>
      <c r="AB97" s="57"/>
      <c r="AC97" s="67"/>
      <c r="AD97" s="59"/>
      <c r="AE97" s="68"/>
      <c r="AF97" s="61"/>
      <c r="AG97" s="61"/>
      <c r="AH97" s="69"/>
      <c r="AI97" s="70"/>
      <c r="AJ97" s="64"/>
      <c r="AK97" s="64"/>
      <c r="AL97" s="64"/>
      <c r="AM97" s="64"/>
      <c r="AN97" s="64"/>
    </row>
    <row r="98" spans="1:40" ht="25.5" thickTop="1" thickBot="1" x14ac:dyDescent="0.4">
      <c r="C98" s="79" t="s">
        <v>995</v>
      </c>
      <c r="D98" s="80"/>
      <c r="E98" s="80"/>
      <c r="F98" s="80"/>
      <c r="G98" s="80"/>
      <c r="H98" s="80"/>
      <c r="I98" s="80"/>
      <c r="J98" s="80"/>
      <c r="K98" s="80"/>
      <c r="L98" s="81" t="s">
        <v>996</v>
      </c>
      <c r="M98" s="56" t="str">
        <f t="shared" ref="M98:M105" si="165">IF(N98="","","(")</f>
        <v/>
      </c>
      <c r="N98" s="57" t="str">
        <f t="shared" ref="N98:N105" si="166">IF(D98="","",D98)</f>
        <v/>
      </c>
      <c r="O98" s="58" t="str">
        <f t="shared" ref="O98:O105" si="167">IF(N98="","",",")</f>
        <v/>
      </c>
      <c r="P98" s="59" t="str">
        <f t="shared" ref="P98:P105" si="168">IF(E98="","",E98)</f>
        <v/>
      </c>
      <c r="Q98" s="60" t="str">
        <f t="shared" ref="Q98:Q105" si="169">IF(N98="","",",")</f>
        <v/>
      </c>
      <c r="R98" s="61" t="str">
        <f t="shared" si="164"/>
        <v/>
      </c>
      <c r="S98" s="56" t="str">
        <f t="shared" ref="S98:S105" si="170">IF(N98="","",")")</f>
        <v/>
      </c>
      <c r="T98" s="62" t="str">
        <f t="shared" ref="T98:T105" si="171">IF(U98="","","(")</f>
        <v/>
      </c>
      <c r="U98" s="63" t="str">
        <f t="shared" ref="U98:U105" si="172">IF(F98="","",F98)</f>
        <v/>
      </c>
      <c r="V98" s="64" t="str">
        <f t="shared" ref="V98:V105" si="173">IF(U98="","",",")</f>
        <v/>
      </c>
      <c r="W98" s="65" t="str">
        <f t="shared" ref="W98:W105" si="174">IF(G98="","",G98)</f>
        <v/>
      </c>
      <c r="X98" s="64" t="str">
        <f t="shared" ref="X98:X105" si="175">IF(U98="","",",")</f>
        <v/>
      </c>
      <c r="Y98" s="64" t="str">
        <f t="shared" ref="Y98:Y105" si="176">IF(U98="","",250)</f>
        <v/>
      </c>
      <c r="Z98" s="56" t="str">
        <f t="shared" ref="Z98:Z105" si="177">IF(U98="","",")")</f>
        <v/>
      </c>
      <c r="AA98" s="66" t="str">
        <f t="shared" ref="AA98:AA105" si="178">IF(AB98="","","(")</f>
        <v/>
      </c>
      <c r="AB98" s="57" t="str">
        <f t="shared" ref="AB98:AB105" si="179">IF(H98="","",H98)</f>
        <v/>
      </c>
      <c r="AC98" s="67" t="str">
        <f t="shared" ref="AC98:AC105" si="180">IF(AB98="","",",")</f>
        <v/>
      </c>
      <c r="AD98" s="59" t="str">
        <f t="shared" ref="AD98:AD105" si="181">IF(I98="","",I98)</f>
        <v/>
      </c>
      <c r="AE98" s="68" t="str">
        <f t="shared" ref="AE98:AE105" si="182">IF(AB98="","",",")</f>
        <v/>
      </c>
      <c r="AF98" s="61" t="str">
        <f t="shared" ref="AF98:AF105" si="183">IF(AB98="","",350)</f>
        <v/>
      </c>
      <c r="AG98" s="61" t="str">
        <f t="shared" ref="AG98:AG105" si="184">IF(AB98="","",")")</f>
        <v/>
      </c>
      <c r="AH98" s="69" t="str">
        <f t="shared" ref="AH98:AH105" si="185">IF(AI98="","","(")</f>
        <v/>
      </c>
      <c r="AI98" s="70" t="str">
        <f t="shared" ref="AI98:AI105" si="186">IF(J98="","",J98)</f>
        <v/>
      </c>
      <c r="AJ98" s="64" t="str">
        <f t="shared" ref="AJ98:AJ105" si="187">IF(AI98="","",",")</f>
        <v/>
      </c>
      <c r="AK98" s="64" t="str">
        <f t="shared" ref="AK98:AK105" si="188">IF(K98="","",K98)</f>
        <v/>
      </c>
      <c r="AL98" s="64" t="str">
        <f t="shared" ref="AL98:AL105" si="189">IF(AI98="","",",")</f>
        <v/>
      </c>
      <c r="AM98" s="64" t="str">
        <f t="shared" ref="AM98:AM105" si="190">IF(AI98="","",450)</f>
        <v/>
      </c>
      <c r="AN98" s="64" t="str">
        <f t="shared" ref="AN98:AN105" si="191">IF(AI98="","",")")</f>
        <v/>
      </c>
    </row>
    <row r="99" spans="1:40" ht="25.5" thickTop="1" thickBot="1" x14ac:dyDescent="0.4">
      <c r="B99" t="s">
        <v>997</v>
      </c>
      <c r="C99" s="82" t="s">
        <v>998</v>
      </c>
      <c r="D99" s="83"/>
      <c r="E99" s="83"/>
      <c r="F99" s="83"/>
      <c r="G99" s="83"/>
      <c r="H99" s="83"/>
      <c r="I99" s="83"/>
      <c r="J99" s="83"/>
      <c r="K99" s="83"/>
      <c r="L99" s="84" t="str">
        <f>IF(C99="","",_xlfn.CONCAT("       triggerLine: ","""",C99,", ",M99:AN99,""", sC: ","""",B99,""", lines: ["))</f>
        <v xml:space="preserve">       triggerLine: "ASAMBLEA UNO, ", sC: "ta as", lines: [</v>
      </c>
      <c r="M99" s="56" t="str">
        <f t="shared" si="165"/>
        <v/>
      </c>
      <c r="N99" s="57" t="str">
        <f t="shared" si="166"/>
        <v/>
      </c>
      <c r="O99" s="58" t="str">
        <f t="shared" si="167"/>
        <v/>
      </c>
      <c r="P99" s="59" t="str">
        <f t="shared" si="168"/>
        <v/>
      </c>
      <c r="Q99" s="60" t="str">
        <f t="shared" si="169"/>
        <v/>
      </c>
      <c r="R99" s="61" t="str">
        <f t="shared" si="164"/>
        <v/>
      </c>
      <c r="S99" s="56" t="str">
        <f t="shared" si="170"/>
        <v/>
      </c>
      <c r="T99" s="62" t="str">
        <f t="shared" si="171"/>
        <v/>
      </c>
      <c r="U99" s="63" t="str">
        <f t="shared" si="172"/>
        <v/>
      </c>
      <c r="V99" s="64" t="str">
        <f t="shared" si="173"/>
        <v/>
      </c>
      <c r="W99" s="65" t="str">
        <f t="shared" si="174"/>
        <v/>
      </c>
      <c r="X99" s="64" t="str">
        <f t="shared" si="175"/>
        <v/>
      </c>
      <c r="Y99" s="64" t="str">
        <f t="shared" si="176"/>
        <v/>
      </c>
      <c r="Z99" s="56" t="str">
        <f t="shared" si="177"/>
        <v/>
      </c>
      <c r="AA99" s="66" t="str">
        <f t="shared" si="178"/>
        <v/>
      </c>
      <c r="AB99" s="57" t="str">
        <f t="shared" si="179"/>
        <v/>
      </c>
      <c r="AC99" s="67" t="str">
        <f t="shared" si="180"/>
        <v/>
      </c>
      <c r="AD99" s="59" t="str">
        <f t="shared" si="181"/>
        <v/>
      </c>
      <c r="AE99" s="68" t="str">
        <f t="shared" si="182"/>
        <v/>
      </c>
      <c r="AF99" s="61" t="str">
        <f t="shared" si="183"/>
        <v/>
      </c>
      <c r="AG99" s="61" t="str">
        <f t="shared" si="184"/>
        <v/>
      </c>
      <c r="AH99" s="69" t="str">
        <f t="shared" si="185"/>
        <v/>
      </c>
      <c r="AI99" s="70" t="str">
        <f t="shared" si="186"/>
        <v/>
      </c>
      <c r="AJ99" s="64" t="str">
        <f t="shared" si="187"/>
        <v/>
      </c>
      <c r="AK99" s="64" t="str">
        <f t="shared" si="188"/>
        <v/>
      </c>
      <c r="AL99" s="64" t="str">
        <f t="shared" si="189"/>
        <v/>
      </c>
      <c r="AM99" s="64" t="str">
        <f t="shared" si="190"/>
        <v/>
      </c>
      <c r="AN99" s="64" t="str">
        <f t="shared" si="191"/>
        <v/>
      </c>
    </row>
    <row r="100" spans="1:40" ht="25.5" thickTop="1" thickBot="1" x14ac:dyDescent="0.4">
      <c r="B100" t="s">
        <v>999</v>
      </c>
      <c r="C100" s="85" t="s">
        <v>1000</v>
      </c>
      <c r="D100" s="86"/>
      <c r="E100" s="86"/>
      <c r="F100" s="86"/>
      <c r="G100" s="86"/>
      <c r="H100" s="87"/>
      <c r="I100" s="87"/>
      <c r="J100" s="87"/>
      <c r="K100" s="87"/>
      <c r="L100" s="88" t="str">
        <f>IF(C100="","",_xlfn.CONCAT("            { line: ","""",C100,", ",M100:AN100,""", sC: ","""",B100,"""},"))</f>
        <v xml:space="preserve">            { line: "ASAMBLEA DOS, ", sC: "as"},</v>
      </c>
      <c r="M100" s="56" t="str">
        <f t="shared" si="165"/>
        <v/>
      </c>
      <c r="N100" s="57" t="str">
        <f t="shared" si="166"/>
        <v/>
      </c>
      <c r="O100" s="58" t="str">
        <f t="shared" si="167"/>
        <v/>
      </c>
      <c r="P100" s="59" t="str">
        <f t="shared" si="168"/>
        <v/>
      </c>
      <c r="Q100" s="60" t="str">
        <f t="shared" si="169"/>
        <v/>
      </c>
      <c r="R100" s="61" t="str">
        <f t="shared" si="164"/>
        <v/>
      </c>
      <c r="S100" s="56" t="str">
        <f t="shared" si="170"/>
        <v/>
      </c>
      <c r="T100" s="62" t="str">
        <f t="shared" si="171"/>
        <v/>
      </c>
      <c r="U100" s="63" t="str">
        <f t="shared" si="172"/>
        <v/>
      </c>
      <c r="V100" s="64" t="str">
        <f t="shared" si="173"/>
        <v/>
      </c>
      <c r="W100" s="65" t="str">
        <f t="shared" si="174"/>
        <v/>
      </c>
      <c r="X100" s="64" t="str">
        <f t="shared" si="175"/>
        <v/>
      </c>
      <c r="Y100" s="64" t="str">
        <f t="shared" si="176"/>
        <v/>
      </c>
      <c r="Z100" s="56" t="str">
        <f t="shared" si="177"/>
        <v/>
      </c>
      <c r="AA100" s="66" t="str">
        <f t="shared" si="178"/>
        <v/>
      </c>
      <c r="AB100" s="57" t="str">
        <f t="shared" si="179"/>
        <v/>
      </c>
      <c r="AC100" s="67" t="str">
        <f t="shared" si="180"/>
        <v/>
      </c>
      <c r="AD100" s="59" t="str">
        <f t="shared" si="181"/>
        <v/>
      </c>
      <c r="AE100" s="68" t="str">
        <f t="shared" si="182"/>
        <v/>
      </c>
      <c r="AF100" s="61" t="str">
        <f t="shared" si="183"/>
        <v/>
      </c>
      <c r="AG100" s="61" t="str">
        <f t="shared" si="184"/>
        <v/>
      </c>
      <c r="AH100" s="69" t="str">
        <f t="shared" si="185"/>
        <v/>
      </c>
      <c r="AI100" s="70" t="str">
        <f t="shared" si="186"/>
        <v/>
      </c>
      <c r="AJ100" s="64" t="str">
        <f t="shared" si="187"/>
        <v/>
      </c>
      <c r="AK100" s="64" t="str">
        <f t="shared" si="188"/>
        <v/>
      </c>
      <c r="AL100" s="64" t="str">
        <f t="shared" si="189"/>
        <v/>
      </c>
      <c r="AM100" s="64" t="str">
        <f t="shared" si="190"/>
        <v/>
      </c>
      <c r="AN100" s="64" t="str">
        <f t="shared" si="191"/>
        <v/>
      </c>
    </row>
    <row r="101" spans="1:40" ht="25.5" thickTop="1" thickBot="1" x14ac:dyDescent="0.4">
      <c r="B101" t="s">
        <v>999</v>
      </c>
      <c r="C101" s="85" t="s">
        <v>1001</v>
      </c>
      <c r="D101" s="89"/>
      <c r="E101" s="89"/>
      <c r="F101" s="89"/>
      <c r="G101" s="89"/>
      <c r="H101" s="90"/>
      <c r="I101" s="90"/>
      <c r="J101" s="90"/>
      <c r="K101" s="90"/>
      <c r="L101" s="88" t="str">
        <f>IF(C101="","",_xlfn.CONCAT("            { line: ","""",C101,", ",M101:AN101,""", sC: ","""",B101,"""},"))</f>
        <v xml:space="preserve">            { line: "ASAMBLEA TRES, ", sC: "as"},</v>
      </c>
      <c r="M101" s="56" t="str">
        <f t="shared" si="165"/>
        <v/>
      </c>
      <c r="N101" s="57" t="str">
        <f t="shared" si="166"/>
        <v/>
      </c>
      <c r="O101" s="58" t="str">
        <f t="shared" si="167"/>
        <v/>
      </c>
      <c r="P101" s="59" t="str">
        <f t="shared" si="168"/>
        <v/>
      </c>
      <c r="Q101" s="60" t="str">
        <f t="shared" si="169"/>
        <v/>
      </c>
      <c r="R101" s="61" t="str">
        <f t="shared" si="164"/>
        <v/>
      </c>
      <c r="S101" s="56" t="str">
        <f t="shared" si="170"/>
        <v/>
      </c>
      <c r="T101" s="62" t="str">
        <f t="shared" si="171"/>
        <v/>
      </c>
      <c r="U101" s="63" t="str">
        <f t="shared" si="172"/>
        <v/>
      </c>
      <c r="V101" s="64" t="str">
        <f t="shared" si="173"/>
        <v/>
      </c>
      <c r="W101" s="65" t="str">
        <f t="shared" si="174"/>
        <v/>
      </c>
      <c r="X101" s="64" t="str">
        <f t="shared" si="175"/>
        <v/>
      </c>
      <c r="Y101" s="64" t="str">
        <f t="shared" si="176"/>
        <v/>
      </c>
      <c r="Z101" s="56" t="str">
        <f t="shared" si="177"/>
        <v/>
      </c>
      <c r="AA101" s="66" t="str">
        <f t="shared" si="178"/>
        <v/>
      </c>
      <c r="AB101" s="57" t="str">
        <f t="shared" si="179"/>
        <v/>
      </c>
      <c r="AC101" s="67" t="str">
        <f t="shared" si="180"/>
        <v/>
      </c>
      <c r="AD101" s="59" t="str">
        <f t="shared" si="181"/>
        <v/>
      </c>
      <c r="AE101" s="68" t="str">
        <f t="shared" si="182"/>
        <v/>
      </c>
      <c r="AF101" s="61" t="str">
        <f t="shared" si="183"/>
        <v/>
      </c>
      <c r="AG101" s="61" t="str">
        <f t="shared" si="184"/>
        <v/>
      </c>
      <c r="AH101" s="69" t="str">
        <f t="shared" si="185"/>
        <v/>
      </c>
      <c r="AI101" s="70" t="str">
        <f t="shared" si="186"/>
        <v/>
      </c>
      <c r="AJ101" s="64" t="str">
        <f t="shared" si="187"/>
        <v/>
      </c>
      <c r="AK101" s="64" t="str">
        <f t="shared" si="188"/>
        <v/>
      </c>
      <c r="AL101" s="64" t="str">
        <f t="shared" si="189"/>
        <v/>
      </c>
      <c r="AM101" s="64" t="str">
        <f t="shared" si="190"/>
        <v/>
      </c>
      <c r="AN101" s="64" t="str">
        <f t="shared" si="191"/>
        <v/>
      </c>
    </row>
    <row r="102" spans="1:40" ht="25.5" thickTop="1" thickBot="1" x14ac:dyDescent="0.4">
      <c r="B102" t="s">
        <v>999</v>
      </c>
      <c r="C102" s="85" t="s">
        <v>1002</v>
      </c>
      <c r="D102" s="86"/>
      <c r="E102" s="86"/>
      <c r="F102" s="86"/>
      <c r="G102" s="86"/>
      <c r="H102" s="87"/>
      <c r="I102" s="87"/>
      <c r="J102" s="87"/>
      <c r="K102" s="87"/>
      <c r="L102" s="88" t="str">
        <f>IF(C102="","",_xlfn.CONCAT("            { line: ","""",C102,", ",M102:AN102,""", sC: ","""",B102,"""},"))</f>
        <v xml:space="preserve">            { line: "ASAMBLEA CUATRO, ", sC: "as"},</v>
      </c>
      <c r="M102" s="56" t="str">
        <f t="shared" si="165"/>
        <v/>
      </c>
      <c r="N102" s="57" t="str">
        <f t="shared" si="166"/>
        <v/>
      </c>
      <c r="O102" s="58" t="str">
        <f t="shared" si="167"/>
        <v/>
      </c>
      <c r="P102" s="59" t="str">
        <f t="shared" si="168"/>
        <v/>
      </c>
      <c r="Q102" s="60" t="str">
        <f t="shared" si="169"/>
        <v/>
      </c>
      <c r="R102" s="61" t="str">
        <f t="shared" si="164"/>
        <v/>
      </c>
      <c r="S102" s="56" t="str">
        <f t="shared" si="170"/>
        <v/>
      </c>
      <c r="T102" s="62" t="str">
        <f t="shared" si="171"/>
        <v/>
      </c>
      <c r="U102" s="63" t="str">
        <f t="shared" si="172"/>
        <v/>
      </c>
      <c r="V102" s="64" t="str">
        <f t="shared" si="173"/>
        <v/>
      </c>
      <c r="W102" s="65" t="str">
        <f t="shared" si="174"/>
        <v/>
      </c>
      <c r="X102" s="64" t="str">
        <f t="shared" si="175"/>
        <v/>
      </c>
      <c r="Y102" s="64" t="str">
        <f t="shared" si="176"/>
        <v/>
      </c>
      <c r="Z102" s="56" t="str">
        <f t="shared" si="177"/>
        <v/>
      </c>
      <c r="AA102" s="66" t="str">
        <f t="shared" si="178"/>
        <v/>
      </c>
      <c r="AB102" s="57" t="str">
        <f t="shared" si="179"/>
        <v/>
      </c>
      <c r="AC102" s="67" t="str">
        <f t="shared" si="180"/>
        <v/>
      </c>
      <c r="AD102" s="59" t="str">
        <f t="shared" si="181"/>
        <v/>
      </c>
      <c r="AE102" s="68" t="str">
        <f t="shared" si="182"/>
        <v/>
      </c>
      <c r="AF102" s="61" t="str">
        <f t="shared" si="183"/>
        <v/>
      </c>
      <c r="AG102" s="61" t="str">
        <f t="shared" si="184"/>
        <v/>
      </c>
      <c r="AH102" s="69" t="str">
        <f t="shared" si="185"/>
        <v/>
      </c>
      <c r="AI102" s="70" t="str">
        <f t="shared" si="186"/>
        <v/>
      </c>
      <c r="AJ102" s="64" t="str">
        <f t="shared" si="187"/>
        <v/>
      </c>
      <c r="AK102" s="64" t="str">
        <f t="shared" si="188"/>
        <v/>
      </c>
      <c r="AL102" s="64" t="str">
        <f t="shared" si="189"/>
        <v/>
      </c>
      <c r="AM102" s="64" t="str">
        <f t="shared" si="190"/>
        <v/>
      </c>
      <c r="AN102" s="64" t="str">
        <f t="shared" si="191"/>
        <v/>
      </c>
    </row>
    <row r="103" spans="1:40" ht="25.5" thickTop="1" thickBot="1" x14ac:dyDescent="0.4">
      <c r="B103" t="s">
        <v>999</v>
      </c>
      <c r="C103" s="85" t="s">
        <v>1003</v>
      </c>
      <c r="D103" s="89"/>
      <c r="E103" s="89"/>
      <c r="F103" s="89"/>
      <c r="G103" s="89"/>
      <c r="H103" s="90"/>
      <c r="I103" s="90"/>
      <c r="J103" s="90"/>
      <c r="K103" s="90"/>
      <c r="L103" s="88" t="str">
        <f>IF(C103="","",_xlfn.CONCAT("            { line: ","""",C103,", ",M103:AN103,""", sC: ","""",B103,"""},"))</f>
        <v xml:space="preserve">            { line: "ASAMBLEA CISCO, ", sC: "as"},</v>
      </c>
      <c r="M103" s="56" t="str">
        <f t="shared" si="165"/>
        <v/>
      </c>
      <c r="N103" s="57" t="str">
        <f t="shared" si="166"/>
        <v/>
      </c>
      <c r="O103" s="58" t="str">
        <f t="shared" si="167"/>
        <v/>
      </c>
      <c r="P103" s="59" t="str">
        <f t="shared" si="168"/>
        <v/>
      </c>
      <c r="Q103" s="60" t="str">
        <f t="shared" si="169"/>
        <v/>
      </c>
      <c r="R103" s="61" t="str">
        <f t="shared" si="164"/>
        <v/>
      </c>
      <c r="S103" s="56" t="str">
        <f t="shared" si="170"/>
        <v/>
      </c>
      <c r="T103" s="62" t="str">
        <f t="shared" si="171"/>
        <v/>
      </c>
      <c r="U103" s="63" t="str">
        <f t="shared" si="172"/>
        <v/>
      </c>
      <c r="V103" s="64" t="str">
        <f t="shared" si="173"/>
        <v/>
      </c>
      <c r="W103" s="65" t="str">
        <f t="shared" si="174"/>
        <v/>
      </c>
      <c r="X103" s="64" t="str">
        <f t="shared" si="175"/>
        <v/>
      </c>
      <c r="Y103" s="64" t="str">
        <f t="shared" si="176"/>
        <v/>
      </c>
      <c r="Z103" s="56" t="str">
        <f t="shared" si="177"/>
        <v/>
      </c>
      <c r="AA103" s="66" t="str">
        <f t="shared" si="178"/>
        <v/>
      </c>
      <c r="AB103" s="57" t="str">
        <f t="shared" si="179"/>
        <v/>
      </c>
      <c r="AC103" s="67" t="str">
        <f t="shared" si="180"/>
        <v/>
      </c>
      <c r="AD103" s="59" t="str">
        <f t="shared" si="181"/>
        <v/>
      </c>
      <c r="AE103" s="68" t="str">
        <f t="shared" si="182"/>
        <v/>
      </c>
      <c r="AF103" s="61" t="str">
        <f t="shared" si="183"/>
        <v/>
      </c>
      <c r="AG103" s="61" t="str">
        <f t="shared" si="184"/>
        <v/>
      </c>
      <c r="AH103" s="69" t="str">
        <f t="shared" si="185"/>
        <v/>
      </c>
      <c r="AI103" s="70" t="str">
        <f t="shared" si="186"/>
        <v/>
      </c>
      <c r="AJ103" s="64" t="str">
        <f t="shared" si="187"/>
        <v/>
      </c>
      <c r="AK103" s="64" t="str">
        <f t="shared" si="188"/>
        <v/>
      </c>
      <c r="AL103" s="64" t="str">
        <f t="shared" si="189"/>
        <v/>
      </c>
      <c r="AM103" s="64" t="str">
        <f t="shared" si="190"/>
        <v/>
      </c>
      <c r="AN103" s="64" t="str">
        <f t="shared" si="191"/>
        <v/>
      </c>
    </row>
    <row r="104" spans="1:40" ht="25.5" thickTop="1" thickBot="1" x14ac:dyDescent="0.4">
      <c r="B104" t="s">
        <v>999</v>
      </c>
      <c r="C104" s="85" t="s">
        <v>1004</v>
      </c>
      <c r="D104" s="91"/>
      <c r="E104" s="91"/>
      <c r="F104" s="91"/>
      <c r="G104" s="91"/>
      <c r="H104" s="92"/>
      <c r="I104" s="92"/>
      <c r="J104" s="92"/>
      <c r="K104" s="92"/>
      <c r="L104" s="88" t="str">
        <f>IF(C104="","",_xlfn.CONCAT("            { line: ","""",C104,", ",M104:AN104,""", sC: ","""",B104,"""},"))</f>
        <v xml:space="preserve">            { line: "ASAMBLEA SEIS, ", sC: "as"},</v>
      </c>
      <c r="M104" s="56" t="str">
        <f t="shared" si="165"/>
        <v/>
      </c>
      <c r="N104" s="57" t="str">
        <f t="shared" si="166"/>
        <v/>
      </c>
      <c r="O104" s="58" t="str">
        <f t="shared" si="167"/>
        <v/>
      </c>
      <c r="P104" s="59" t="str">
        <f t="shared" si="168"/>
        <v/>
      </c>
      <c r="Q104" s="60" t="str">
        <f t="shared" si="169"/>
        <v/>
      </c>
      <c r="R104" s="61" t="str">
        <f t="shared" si="164"/>
        <v/>
      </c>
      <c r="S104" s="56" t="str">
        <f t="shared" si="170"/>
        <v/>
      </c>
      <c r="T104" s="62" t="str">
        <f t="shared" si="171"/>
        <v/>
      </c>
      <c r="U104" s="63" t="str">
        <f t="shared" si="172"/>
        <v/>
      </c>
      <c r="V104" s="64" t="str">
        <f t="shared" si="173"/>
        <v/>
      </c>
      <c r="W104" s="65" t="str">
        <f t="shared" si="174"/>
        <v/>
      </c>
      <c r="X104" s="64" t="str">
        <f t="shared" si="175"/>
        <v/>
      </c>
      <c r="Y104" s="64" t="str">
        <f t="shared" si="176"/>
        <v/>
      </c>
      <c r="Z104" s="56" t="str">
        <f t="shared" si="177"/>
        <v/>
      </c>
      <c r="AA104" s="66" t="str">
        <f t="shared" si="178"/>
        <v/>
      </c>
      <c r="AB104" s="57" t="str">
        <f t="shared" si="179"/>
        <v/>
      </c>
      <c r="AC104" s="67" t="str">
        <f t="shared" si="180"/>
        <v/>
      </c>
      <c r="AD104" s="59" t="str">
        <f t="shared" si="181"/>
        <v/>
      </c>
      <c r="AE104" s="68" t="str">
        <f t="shared" si="182"/>
        <v/>
      </c>
      <c r="AF104" s="61" t="str">
        <f t="shared" si="183"/>
        <v/>
      </c>
      <c r="AG104" s="61" t="str">
        <f t="shared" si="184"/>
        <v/>
      </c>
      <c r="AH104" s="69" t="str">
        <f t="shared" si="185"/>
        <v/>
      </c>
      <c r="AI104" s="70" t="str">
        <f t="shared" si="186"/>
        <v/>
      </c>
      <c r="AJ104" s="64" t="str">
        <f t="shared" si="187"/>
        <v/>
      </c>
      <c r="AK104" s="64" t="str">
        <f t="shared" si="188"/>
        <v/>
      </c>
      <c r="AL104" s="64" t="str">
        <f t="shared" si="189"/>
        <v/>
      </c>
      <c r="AM104" s="64" t="str">
        <f t="shared" si="190"/>
        <v/>
      </c>
      <c r="AN104" s="64" t="str">
        <f t="shared" si="191"/>
        <v/>
      </c>
    </row>
    <row r="105" spans="1:40" ht="25.5" thickTop="1" thickBot="1" x14ac:dyDescent="0.4">
      <c r="B105" t="s">
        <v>999</v>
      </c>
      <c r="C105" s="93" t="s">
        <v>1005</v>
      </c>
      <c r="D105" s="83"/>
      <c r="E105" s="83"/>
      <c r="F105" s="83"/>
      <c r="G105" s="83"/>
      <c r="H105" s="83"/>
      <c r="I105" s="83"/>
      <c r="J105" s="83"/>
      <c r="K105" s="83"/>
      <c r="L105" s="94" t="str">
        <f>IF(C105="","",_xlfn.CONCAT("            { line: ","""",C105,", ",M105:AN105,""", sC: ","""",B105,"""},  ]},"))</f>
        <v xml:space="preserve">            { line: "ASAMBLEA CIERRE, ", sC: "as"},  ]},</v>
      </c>
      <c r="M105" s="56" t="str">
        <f t="shared" si="165"/>
        <v/>
      </c>
      <c r="N105" s="57" t="str">
        <f t="shared" si="166"/>
        <v/>
      </c>
      <c r="O105" s="58" t="str">
        <f t="shared" si="167"/>
        <v/>
      </c>
      <c r="P105" s="59" t="str">
        <f t="shared" si="168"/>
        <v/>
      </c>
      <c r="Q105" s="60" t="str">
        <f t="shared" si="169"/>
        <v/>
      </c>
      <c r="R105" s="61" t="str">
        <f t="shared" si="164"/>
        <v/>
      </c>
      <c r="S105" s="56" t="str">
        <f t="shared" si="170"/>
        <v/>
      </c>
      <c r="T105" s="62" t="str">
        <f t="shared" si="171"/>
        <v/>
      </c>
      <c r="U105" s="63" t="str">
        <f t="shared" si="172"/>
        <v/>
      </c>
      <c r="V105" s="64" t="str">
        <f t="shared" si="173"/>
        <v/>
      </c>
      <c r="W105" s="65" t="str">
        <f t="shared" si="174"/>
        <v/>
      </c>
      <c r="X105" s="64" t="str">
        <f t="shared" si="175"/>
        <v/>
      </c>
      <c r="Y105" s="64" t="str">
        <f t="shared" si="176"/>
        <v/>
      </c>
      <c r="Z105" s="56" t="str">
        <f t="shared" si="177"/>
        <v/>
      </c>
      <c r="AA105" s="66" t="str">
        <f t="shared" si="178"/>
        <v/>
      </c>
      <c r="AB105" s="57" t="str">
        <f t="shared" si="179"/>
        <v/>
      </c>
      <c r="AC105" s="67" t="str">
        <f t="shared" si="180"/>
        <v/>
      </c>
      <c r="AD105" s="59" t="str">
        <f t="shared" si="181"/>
        <v/>
      </c>
      <c r="AE105" s="68" t="str">
        <f t="shared" si="182"/>
        <v/>
      </c>
      <c r="AF105" s="61" t="str">
        <f t="shared" si="183"/>
        <v/>
      </c>
      <c r="AG105" s="61" t="str">
        <f t="shared" si="184"/>
        <v/>
      </c>
      <c r="AH105" s="69" t="str">
        <f t="shared" si="185"/>
        <v/>
      </c>
      <c r="AI105" s="70" t="str">
        <f t="shared" si="186"/>
        <v/>
      </c>
      <c r="AJ105" s="64" t="str">
        <f t="shared" si="187"/>
        <v/>
      </c>
      <c r="AK105" s="64" t="str">
        <f t="shared" si="188"/>
        <v/>
      </c>
      <c r="AL105" s="64" t="str">
        <f t="shared" si="189"/>
        <v/>
      </c>
      <c r="AM105" s="64" t="str">
        <f t="shared" si="190"/>
        <v/>
      </c>
      <c r="AN105" s="64" t="str">
        <f t="shared" si="191"/>
        <v/>
      </c>
    </row>
    <row r="106" spans="1:40" ht="27.75" thickTop="1" thickBot="1" x14ac:dyDescent="0.4">
      <c r="A106" s="73"/>
      <c r="B106" s="73"/>
      <c r="C106" s="73"/>
      <c r="D106" s="74"/>
      <c r="E106" s="74"/>
      <c r="F106" s="74"/>
      <c r="G106" s="74"/>
      <c r="H106" s="74"/>
      <c r="I106" s="74"/>
      <c r="J106" s="74"/>
      <c r="K106" s="74"/>
      <c r="L106" s="75" t="s">
        <v>993</v>
      </c>
      <c r="M106" s="56"/>
      <c r="N106" s="57"/>
      <c r="O106" s="58"/>
      <c r="P106" s="59"/>
      <c r="Q106" s="60"/>
      <c r="R106" s="61" t="str">
        <f t="shared" si="164"/>
        <v/>
      </c>
      <c r="S106" s="56"/>
      <c r="T106" s="62"/>
      <c r="U106" s="63"/>
      <c r="V106" s="64"/>
      <c r="W106" s="65"/>
      <c r="X106" s="64"/>
      <c r="Y106" s="64"/>
      <c r="Z106" s="56"/>
      <c r="AA106" s="66"/>
      <c r="AB106" s="57"/>
      <c r="AC106" s="67"/>
      <c r="AD106" s="59"/>
      <c r="AE106" s="68"/>
      <c r="AF106" s="61"/>
      <c r="AG106" s="61"/>
      <c r="AH106" s="69"/>
      <c r="AI106" s="70"/>
      <c r="AJ106" s="64"/>
      <c r="AK106" s="64"/>
      <c r="AL106" s="64"/>
      <c r="AM106" s="64"/>
      <c r="AN106" s="64"/>
    </row>
    <row r="107" spans="1:40" ht="15.75" thickTop="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313C1-77A4-461B-85B2-D0930DF8BA50}">
  <sheetPr codeName="Sheet87">
    <tabColor rgb="FF00B0F0"/>
  </sheetPr>
  <dimension ref="A1:AN104"/>
  <sheetViews>
    <sheetView zoomScale="85" zoomScaleNormal="85" workbookViewId="0">
      <pane xSplit="2" ySplit="1" topLeftCell="C3" activePane="bottomRight" state="frozen"/>
      <selection pane="topRight" activeCell="C1" sqref="C1"/>
      <selection pane="bottomLeft" activeCell="A2" sqref="A2"/>
      <selection pane="bottomRight" activeCell="A3" sqref="A3"/>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115</v>
      </c>
      <c r="E1" s="40"/>
      <c r="F1" s="40"/>
      <c r="G1" s="40"/>
      <c r="H1" s="40"/>
      <c r="I1" s="40"/>
      <c r="J1" s="40"/>
      <c r="K1" s="40"/>
      <c r="L1" s="41" t="str">
        <f ca="1">UPPER(VLOOKUP(C1,Table223[],3,FALSE))</f>
        <v xml:space="preserve">ME HAS SEDUCIDO, SEÑOR </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ME HAS SEDUCIDO, SEÑOR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mehasseducidosenor</v>
      </c>
      <c r="L7" s="48" t="str">
        <f ca="1">_xlfn.CONCAT("        id: ","""",C7,"""",",")</f>
        <v xml:space="preserve">        id: "mehasseducidosenor",</v>
      </c>
    </row>
    <row r="8" spans="2:32" ht="23.25" x14ac:dyDescent="0.25">
      <c r="C8" t="str">
        <f ca="1">PROPER(L1)</f>
        <v xml:space="preserve">Me Has Seducido, Señor </v>
      </c>
      <c r="L8" s="48" t="str">
        <f ca="1">_xlfn.CONCAT("        tt: ","""",C8,"""",",")</f>
        <v xml:space="preserve">        tt: "Me Has Seducido, Señor ",</v>
      </c>
    </row>
    <row r="9" spans="2:32" ht="23.25" x14ac:dyDescent="0.25">
      <c r="C9" t="str">
        <f ca="1">PROPER(L1)</f>
        <v xml:space="preserve">Me Has Seducido, Señor </v>
      </c>
      <c r="L9" s="48" t="str">
        <f ca="1">_xlfn.CONCAT("        title: ","""",C9,"""",",")</f>
        <v xml:space="preserve">        title: "Me Has Seducido, Señor ",</v>
      </c>
    </row>
    <row r="10" spans="2:32" ht="23.25" x14ac:dyDescent="0.25">
      <c r="C10" t="str">
        <f ca="1">VLOOKUP(C1,Table223[],4,FALSE)</f>
        <v>Jeremias 20,7-18</v>
      </c>
      <c r="L10" s="48" t="str">
        <f ca="1">_xlfn.CONCAT("        ","subtitle: ","""",C10,"""",",")</f>
        <v xml:space="preserve">        subtitle: "Jeremias 20,7-18",</v>
      </c>
    </row>
    <row r="11" spans="2:32" ht="23.25" x14ac:dyDescent="0.25">
      <c r="C11" t="str">
        <f ca="1">_xlfn.CONCAT("category: [",VLOOKUP(C1,Table223[],16,FALSE),"],")</f>
        <v>category: ["Precatecumenado","Antiguo Testamento"],</v>
      </c>
      <c r="L11" s="48" t="str">
        <f ca="1">_xlfn.CONCAT("        ",C11)</f>
        <v xml:space="preserve">        category: ["Precatecumenado","Antiguo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115</v>
      </c>
      <c r="L16" s="48" t="str">
        <f ca="1">_xlfn.CONCAT("        dbno: ","""",C16,"""",",")</f>
        <v xml:space="preserve">        dbno: "115",</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mehasseducidosenor</v>
      </c>
      <c r="L19" s="48" t="str">
        <f ca="1">_xlfn.CONCAT("        audioSrc: ","""/audio/",C19,".mp3""",",")</f>
        <v xml:space="preserve">        audioSrc: "/audio/mehasseducidosenor.mp3",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114</v>
      </c>
      <c r="C26" t="str">
        <f ca="1">VLOOKUP(B26,Table4[],13,FALSE)</f>
        <v>"/resucito/src/index.html?canto=meensenaraselcaminodelavida"</v>
      </c>
      <c r="L26" s="48" t="str">
        <f ca="1">_xlfn.CONCAT("        ant: ",C26,",")</f>
        <v xml:space="preserve">        ant: "/resucito/src/index.html?canto=meensenaraselcaminodelavida",</v>
      </c>
    </row>
    <row r="27" spans="1:40" ht="23.25" x14ac:dyDescent="0.25">
      <c r="B27">
        <f ca="1">+C1+1</f>
        <v>116</v>
      </c>
      <c r="C27" t="str">
        <f ca="1">VLOOKUP(B27,Table4[],13,FALSE)</f>
        <v>"/resucito/src/index.html?canto=miradqueestupendo"</v>
      </c>
      <c r="L27" s="48" t="str">
        <f ca="1">_xlfn.CONCAT("        sig: ",C27,",")</f>
        <v xml:space="preserve">        sig: "/resucito/src/index.html?canto=miradqueestupendo",</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1:40" ht="25.5" thickTop="1" thickBot="1" x14ac:dyDescent="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5.5" thickTop="1" thickBot="1" x14ac:dyDescent="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5.5" thickTop="1" thickBot="1" x14ac:dyDescent="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5.5" thickTop="1" thickBot="1" x14ac:dyDescent="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5.5" thickTop="1" thickBot="1" x14ac:dyDescent="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5.5" thickTop="1" thickBot="1" x14ac:dyDescent="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5.5" thickTop="1" thickBot="1" x14ac:dyDescent="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thickTop="1" thickBot="1" x14ac:dyDescent="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7.75" thickTop="1" thickBot="1" x14ac:dyDescent="0.4">
      <c r="A60" s="73"/>
      <c r="B60" s="73"/>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994</v>
      </c>
      <c r="M61" s="104" t="str">
        <f t="shared" ref="M61:M80" si="59">IF(N61="","","(")</f>
        <v/>
      </c>
      <c r="N61" s="57" t="str">
        <f t="shared" si="2"/>
        <v/>
      </c>
      <c r="O61" s="105" t="str">
        <f t="shared" ref="O61:O80" si="60">IF(N61="","",",")</f>
        <v/>
      </c>
      <c r="P61" s="59" t="str">
        <f t="shared" si="4"/>
        <v/>
      </c>
      <c r="Q61" s="106" t="str">
        <f t="shared" ref="Q61:Q80" si="61">IF(N61="","",",")</f>
        <v/>
      </c>
      <c r="R61" s="61" t="str">
        <f t="shared" ref="R61:R80" si="62">IF(N61="","",15)</f>
        <v/>
      </c>
      <c r="S61" s="104" t="str">
        <f t="shared" ref="S61:S80" si="63">IF(N61="","",")")</f>
        <v/>
      </c>
      <c r="T61" s="107" t="str">
        <f t="shared" ref="T61:T80" si="64">IF(U61="","","(")</f>
        <v/>
      </c>
      <c r="U61" s="108" t="str">
        <f t="shared" si="9"/>
        <v/>
      </c>
      <c r="V61" s="109" t="str">
        <f t="shared" ref="V61:V80" si="65">IF(U61="","",",")</f>
        <v/>
      </c>
      <c r="W61" s="110" t="str">
        <f t="shared" si="11"/>
        <v/>
      </c>
      <c r="X61" s="109" t="str">
        <f t="shared" ref="X61:X80" si="66">IF(U61="","",",")</f>
        <v/>
      </c>
      <c r="Y61" s="109" t="str">
        <f t="shared" ref="Y61:Y80" si="67">IF(U61="","",250)</f>
        <v/>
      </c>
      <c r="Z61" s="104"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6" t="str">
        <f t="shared" ref="AH61:AH80" si="75">IF(AI61="","","(")</f>
        <v/>
      </c>
      <c r="AI61" s="111" t="str">
        <f t="shared" si="23"/>
        <v/>
      </c>
      <c r="AJ61" s="109" t="str">
        <f t="shared" ref="AJ61:AJ80" si="76">IF(AI61="","",",")</f>
        <v/>
      </c>
      <c r="AK61" s="109" t="str">
        <f t="shared" ref="AK61:AK101" si="77">IF(K61="","",K61)</f>
        <v/>
      </c>
      <c r="AL61" s="109" t="str">
        <f t="shared" ref="AL61:AL80" si="78">IF(AI61="","",",")</f>
        <v/>
      </c>
      <c r="AM61" s="109" t="str">
        <f t="shared" ref="AM61:AM80" si="79">IF(AI61="","",450)</f>
        <v/>
      </c>
      <c r="AN61" s="109" t="str">
        <f t="shared" ref="AN61:AN80" si="80">IF(AI61="","",")")</f>
        <v/>
      </c>
    </row>
    <row r="62" spans="1:40" ht="25.5" thickTop="1" thickBot="1" x14ac:dyDescent="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5.5" thickTop="1" thickBot="1" x14ac:dyDescent="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5.5" thickTop="1" thickBot="1" x14ac:dyDescent="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5.5" thickTop="1" thickBot="1" x14ac:dyDescent="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5.5" thickTop="1" thickBot="1" x14ac:dyDescent="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5.5" thickTop="1" thickBot="1" x14ac:dyDescent="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5.5" thickTop="1" thickBot="1" x14ac:dyDescent="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5.5" thickTop="1" thickBot="1" x14ac:dyDescent="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5.5" thickTop="1" thickBot="1" x14ac:dyDescent="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5.5" thickTop="1" thickBot="1" x14ac:dyDescent="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5.5" thickTop="1" thickBot="1" x14ac:dyDescent="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5.5" thickTop="1" thickBot="1" x14ac:dyDescent="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5.5" thickTop="1" thickBot="1" x14ac:dyDescent="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5.5" thickTop="1" thickBot="1" x14ac:dyDescent="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5.5" thickTop="1" thickBot="1" x14ac:dyDescent="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5.5" thickTop="1" thickBot="1" x14ac:dyDescent="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5.5" thickTop="1" thickBot="1" x14ac:dyDescent="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5.5" thickTop="1" thickBot="1" x14ac:dyDescent="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5.5" thickTop="1" thickBot="1" x14ac:dyDescent="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1:40" ht="27.75" thickTop="1" thickBot="1" x14ac:dyDescent="0.4">
      <c r="A81" s="73"/>
      <c r="B81" s="73"/>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1:40" ht="25.5" thickTop="1" thickBot="1" x14ac:dyDescent="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1:40" ht="27.75" thickTop="1" thickBot="1" x14ac:dyDescent="0.4">
      <c r="A83" s="73"/>
      <c r="B83" s="73"/>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1:40" ht="25.5" thickTop="1" thickBot="1" x14ac:dyDescent="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1:40" ht="25.5" thickTop="1" thickBot="1" x14ac:dyDescent="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1:40" ht="25.5" thickTop="1" thickBot="1" x14ac:dyDescent="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1:40" ht="25.5" thickTop="1" thickBot="1" x14ac:dyDescent="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1:40" ht="25.5" thickTop="1" thickBot="1" x14ac:dyDescent="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1:40" ht="25.5" thickTop="1" thickBot="1" x14ac:dyDescent="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1:40" ht="25.5" thickTop="1" thickBot="1" x14ac:dyDescent="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1:40" ht="25.5" thickTop="1" thickBot="1" x14ac:dyDescent="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1:40" ht="24.95" customHeight="1" thickTop="1" thickBot="1" x14ac:dyDescent="0.3">
      <c r="A92" s="95"/>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1:40" ht="25.5" thickTop="1" thickBot="1" x14ac:dyDescent="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1:40" ht="25.5" thickTop="1" thickBot="1" x14ac:dyDescent="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1:40" ht="25.5" thickTop="1" thickBot="1" x14ac:dyDescent="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1:40" ht="25.5" thickTop="1" thickBot="1" x14ac:dyDescent="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1:40" ht="25.5" thickTop="1" thickBot="1" x14ac:dyDescent="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1:40" ht="25.5" thickTop="1" thickBot="1" x14ac:dyDescent="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1:40" ht="25.5" thickTop="1" thickBot="1" x14ac:dyDescent="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1:40" ht="25.5" thickTop="1" thickBot="1" x14ac:dyDescent="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1:40" ht="25.5" thickTop="1" thickBot="1" x14ac:dyDescent="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1:40" ht="24" customHeight="1" thickTop="1" x14ac:dyDescent="0.4">
      <c r="A102" s="95"/>
      <c r="B102" s="95"/>
      <c r="C102" s="95"/>
      <c r="D102" s="95"/>
      <c r="E102" s="95"/>
      <c r="F102" s="95"/>
      <c r="G102" s="95"/>
      <c r="H102" s="95"/>
      <c r="I102" s="95"/>
      <c r="J102" s="95"/>
      <c r="K102" s="95"/>
      <c r="L102" s="99" t="str">
        <f ca="1">_xlfn.CONCAT("]}, // ULTIMA LINEA DEL CANTO: ",L1)</f>
        <v xml:space="preserve">]}, // ULTIMA LINEA DEL CANTO: ME HAS SEDUCIDO, SEÑOR </v>
      </c>
      <c r="M102" s="95"/>
    </row>
    <row r="103" spans="1:40" ht="20.25" x14ac:dyDescent="0.25">
      <c r="L103" s="100" t="s">
        <v>1008</v>
      </c>
      <c r="M103" s="101"/>
    </row>
    <row r="104" spans="1:40" x14ac:dyDescent="0.2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vt:i4>
      </vt:variant>
    </vt:vector>
  </HeadingPairs>
  <TitlesOfParts>
    <vt:vector size="16" baseType="lpstr">
      <vt:lpstr>code</vt:lpstr>
      <vt:lpstr>Indice</vt:lpstr>
      <vt:lpstr>Index</vt:lpstr>
      <vt:lpstr>Index Web</vt:lpstr>
      <vt:lpstr>cantosJS</vt:lpstr>
      <vt:lpstr>Find</vt:lpstr>
      <vt:lpstr>html</vt:lpstr>
      <vt:lpstr>MAGNIFICAT</vt:lpstr>
      <vt:lpstr>MARÍA, CASA DE BENDICIÓN</vt:lpstr>
      <vt:lpstr>MARÍA DE JASNA GÓRA</vt:lpstr>
      <vt:lpstr>MARÍA, MADRE DE LA IGLESIA</vt:lpstr>
      <vt:lpstr>MARÍA, MADRE DEL CAMINO ARDIENT</vt:lpstr>
      <vt:lpstr>MARÍA, PEQUEÑA MARÍA</vt:lpstr>
      <vt:lpstr>MARIA, MADRE MÍA</vt:lpstr>
      <vt:lpstr>boceto</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2025-09-15T21:59:57Z</dcterms:modified>
</cp:coreProperties>
</file>