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82F3F203-6D9D-40E7-872A-790B1318A65F}" xr6:coauthVersionLast="47" xr6:coauthVersionMax="47" xr10:uidLastSave="{00000000-0000-0000-0000-000000000000}"/>
  <bookViews>
    <workbookView xWindow="-110" yWindow="-110" windowWidth="25820" windowHeight="15500" firstSheet="36" activeTab="39"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GLORIA A DIOS EN LO ALTO DEL CI" sheetId="19" r:id="rId14"/>
    <sheet name="SANTO PALOMERAS 65 " sheetId="12" r:id="rId15"/>
    <sheet name="SANTO MELODÍA HEBRAICA" sheetId="13" r:id="rId16"/>
    <sheet name="Santo Palestina 74" sheetId="15" r:id="rId17"/>
    <sheet name="Santo Roma 77" sheetId="16" r:id="rId18"/>
    <sheet name="SANTO 1982" sheetId="17" r:id="rId19"/>
    <sheet name="SANTO 1988" sheetId="9" r:id="rId20"/>
    <sheet name="DICE EL SEÑOR A MI SEÑOR" sheetId="10" r:id="rId21"/>
    <sheet name="DICHOSO EL HOMBRE" sheetId="11"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 name="No" sheetId="34" r:id="rId30"/>
    <sheet name="ACLAMACIONES A LA ORACIÓN DE LO" sheetId="33" r:id="rId31"/>
    <sheet name="No (2)" sheetId="37" r:id="rId32"/>
    <sheet name="ALELUYA PASCUAL" sheetId="36" r:id="rId33"/>
    <sheet name="ANTÍFONA PARA EL EVANGELIO" sheetId="38" r:id="rId34"/>
    <sheet name="BENDICIÓN DEL AGUA" sheetId="42" r:id="rId35"/>
    <sheet name="BENDICIÓN DEL AGUA p1" sheetId="39" r:id="rId36"/>
    <sheet name="BENDICIÓN DEL AGUA p2" sheetId="40" r:id="rId37"/>
    <sheet name="No (3)" sheetId="44" r:id="rId38"/>
    <sheet name="CELEBRACIÓN PENITENCIAL (BENDIC" sheetId="43" r:id="rId39"/>
    <sheet name="MARIA, MADRE MÍA (2)" sheetId="45" r:id="rId40"/>
    <sheet name="MARIA, MADRE MÍA" sheetId="35" r:id="rId41"/>
  </sheets>
  <functionGroups builtInGroupCount="19"/>
  <externalReferences>
    <externalReference r:id="rId42"/>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50" i="45" l="1"/>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M60" i="45" l="1"/>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66" i="45" l="1"/>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 i="45" s="1" a="1"/>
  <c r="C1" i="45" s="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0" i="45" l="1"/>
  <c r="L10" i="45" s="1"/>
  <c r="C11" i="45"/>
  <c r="L11" i="45" s="1"/>
  <c r="C12" i="45"/>
  <c r="L12" i="45" s="1"/>
  <c r="C16" i="45"/>
  <c r="L16" i="45" s="1"/>
  <c r="B26" i="45"/>
  <c r="C26" i="45" s="1"/>
  <c r="L26" i="45" s="1"/>
  <c r="B27" i="45"/>
  <c r="C27" i="45" s="1"/>
  <c r="L27" i="45" s="1"/>
  <c r="L1" i="45"/>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L4" i="45" l="1"/>
  <c r="L55" i="45"/>
  <c r="C7" i="45" a="1"/>
  <c r="C7" i="45" s="1"/>
  <c r="C8" i="45"/>
  <c r="L8" i="45" s="1"/>
  <c r="C9" i="45"/>
  <c r="L9"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L7" i="45" l="1"/>
  <c r="C19" i="45"/>
  <c r="L19" i="45"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<sst xmlns="http://schemas.openxmlformats.org/spreadsheetml/2006/main" count="12706" uniqueCount="2553">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</sst>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1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3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4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5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D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E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F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20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1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2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3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4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5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6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7CED5C69-C68D-4976-8837-70B67D3591CA}"/>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7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c r="C2" s="36"/>
      <c r="D2" s="36"/>
      <c r="E2" s="36"/>
      <c r="F2" s="37"/>
      <c r="G2" s="37"/>
      <c r="H2" s="37"/>
    </row>
    <row r="3" spans="1:8" ht="26.15" customHeight="1" x14ac:dyDescent="0.7">
      <c r="A3" s="36" t="s">
        <v>2341</v>
      </c>
      <c r="B3" s="36"/>
      <c r="C3" s="36"/>
      <c r="D3" s="36"/>
      <c r="E3" s="36"/>
      <c r="F3" s="37"/>
      <c r="G3" s="37"/>
      <c r="H3" s="37"/>
    </row>
    <row r="4" spans="1:8" ht="26.15" customHeight="1" x14ac:dyDescent="0.7">
      <c r="A4" s="36" t="s">
        <v>2528</v>
      </c>
      <c r="B4" s="36"/>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2537</v>
      </c>
      <c r="B38" s="36"/>
      <c r="C38" s="36"/>
      <c r="D38" s="36"/>
      <c r="E38" s="36"/>
      <c r="F38" s="36"/>
      <c r="G38" s="36"/>
      <c r="H38" s="36"/>
    </row>
    <row r="39" spans="1:8" ht="25" x14ac:dyDescent="0.7">
      <c r="A39" s="36" t="s">
        <v>1078</v>
      </c>
      <c r="B39" s="36"/>
      <c r="C39" s="36"/>
      <c r="D39" s="36"/>
      <c r="E39" s="36"/>
      <c r="F39" s="36"/>
      <c r="G39" s="36"/>
      <c r="H39" s="36"/>
    </row>
    <row r="40" spans="1:8" ht="25" x14ac:dyDescent="0.7">
      <c r="A40" s="36"/>
      <c r="B40" s="36"/>
      <c r="C40" s="36"/>
      <c r="D40" s="36"/>
      <c r="E40" s="36"/>
      <c r="F40" s="36"/>
      <c r="G40" s="36"/>
      <c r="H40" s="36"/>
    </row>
  </sheetData>
  <mergeCells count="1">
    <mergeCell ref="C1:H1"/>
  </mergeCells>
  <hyperlinks>
    <hyperlink ref="A2" location="'code'!A3" display="'code'!A3" xr:uid="{20CA3F1B-FB4A-4E4B-B2CF-472E367DF24D}"/>
    <hyperlink ref="A3" location="'Aleluya Interleccional (2)'!A3" display="'Aleluya Interleccional (2)'!A3" xr:uid="{A43A6A04-A74A-4456-A48C-19E1DE88ABB6}"/>
    <hyperlink ref="A4" location="'BOCETO2'!A3" display="'BOCETO2'!A3" xr:uid="{15BB3816-983F-4C8B-934B-7052EF8002F2}"/>
    <hyperlink ref="A5" location="'Aleluya'!A3" display="'Aleluya'!A3" xr:uid="{2DC5F178-EE3D-4B24-A2C4-7ACD162A6E4D}"/>
    <hyperlink ref="A6" location="'Sheet1'!A3" display="'Sheet1'!A3" xr:uid="{B2E27C3B-23B0-424D-B858-67F971D1ACEA}"/>
    <hyperlink ref="A7" location="'Index'!A3" display="'Index'!A3" xr:uid="{B595E351-6D4F-4443-A8FA-05A63DFBBF1C}"/>
    <hyperlink ref="A8" location="'Aleluya-NoOrganizado'!A3" display="'Aleluya-NoOrganizado'!A3" xr:uid="{876CE5AA-88F4-4324-91D6-10A7FDB40D00}"/>
    <hyperlink ref="A9" location="'Index Web'!A3" display="'Index Web'!A3" xr:uid="{A2377F7C-0282-44A5-BA8F-91064E96B2F2}"/>
    <hyperlink ref="A10" location="'cantosJS'!A3" display="'cantosJS'!A3" xr:uid="{5F57B1F5-E9A0-4BEB-8DF1-2CB93D40209C}"/>
    <hyperlink ref="A11" location="'Find'!A3" display="'Find'!A3" xr:uid="{3E420412-1EA1-4FF0-93D5-552AA8A689DF}"/>
    <hyperlink ref="A12" location="'html'!A3" display="'html'!A3" xr:uid="{A6AD8BB4-CA2A-425F-B62D-6C98FA1C5F08}"/>
    <hyperlink ref="A13" location="'ALELUYA INTERLECCIONAL s22'!A3" display="'ALELUYA INTERLECCIONAL s22'!A3" xr:uid="{A136DE69-0D2E-4692-B6CC-A52F059EF5F1}"/>
    <hyperlink ref="A14" location="'GLORIA A DIOS EN LO ALTO DEL CI'!A3" display="'GLORIA A DIOS EN LO ALTO DEL CI'!A3" xr:uid="{912C2FF4-818D-4DD6-BDA8-19F05CCB80CA}"/>
    <hyperlink ref="A15" location="'SANTO PALOMERAS 65 '!A3" display="'SANTO PALOMERAS 65 '!A3" xr:uid="{F568DE06-22D0-42A6-B678-55E5F7E9AA10}"/>
    <hyperlink ref="A16" location="'SANTO MELODÍA HEBRAICA'!A3" display="'SANTO MELODÍA HEBRAICA'!A3" xr:uid="{C6CCF413-4058-4CE6-84CD-D3E5049C6183}"/>
    <hyperlink ref="A17" location="'Santo Palestina 74'!A3" display="'Santo Palestina 74'!A3" xr:uid="{BF3411B1-7962-4964-A6CA-C24DD31D8A82}"/>
    <hyperlink ref="A18" location="'Santo Roma 77'!A3" display="'Santo Roma 77'!A3" xr:uid="{7D637A8B-BDC3-43F2-B100-BC4AD4573E8F}"/>
    <hyperlink ref="A19" location="'SANTO 1982'!A3" display="'SANTO 1982'!A3" xr:uid="{B93E08A9-8A1A-4D77-BA4A-F3A556237738}"/>
    <hyperlink ref="A20" location="'SANTO 1988'!A3" display="'SANTO 1988'!A3" xr:uid="{30A433F5-BA68-471F-B8D7-6AC510FFAEED}"/>
    <hyperlink ref="A21" location="'DICE EL SEÑOR A MI SEÑOR'!A3" display="'DICE EL SEÑOR A MI SEÑOR'!A3" xr:uid="{5316C28D-0756-4AC3-BB98-4B247C3213ED}"/>
    <hyperlink ref="A22" location="'DICHOSO EL HOMBRE'!A3" display="'DICHOSO EL HOMBRE'!A3" xr:uid="{E2CF5E5C-CF8D-4F71-9D37-CF5C2D24E318}"/>
    <hyperlink ref="A23" location="'OH LUZ GOZOSA'!A3" display="'OH LUZ GOZOSA'!A3" xr:uid="{67C366F9-18F7-4907-A6C7-9B780E18B047}"/>
    <hyperlink ref="A24" location="'INVOCACIÓN AL ESPIRITU SANTO'!A3" display="'INVOCACIÓN AL ESPIRITU SANTO'!A3" xr:uid="{87949461-CAF0-48F7-928F-929B288D69E0}"/>
    <hyperlink ref="A25" location="'ALELUYA ADVIENTO S I-4 (2)'!A3" display="'ALELUYA ADVIENTO S I-4 (2)'!A3" xr:uid="{FDE6E847-B1A0-4D25-BF79-67D509CD7193}"/>
    <hyperlink ref="A26" location="'Aleluya Interleccional'!A3" display="'Aleluya Interleccional'!A3" xr:uid="{99DF949A-A1A5-4604-A92A-011C173EA0BE}"/>
    <hyperlink ref="A27" location="'AInterleccional cp (2)'!A3" display="'AInterleccional cp (2)'!A3" xr:uid="{36B58792-FA4B-4EAD-AA6B-AAC3EAD3C0BC}"/>
    <hyperlink ref="A28" location="'Aleluya Interleccional'!A3" display="'Aleluya Interleccional'!A3" xr:uid="{D5063940-A642-40C1-811E-AF84C7EAEC3E}"/>
    <hyperlink ref="A29" location="'Aleluya Interleccional cp'!A3" display="'Aleluya Interleccional cp'!A3" xr:uid="{2C8DFB16-75E6-4468-A689-F49886775217}"/>
    <hyperlink ref="A30" location="'No'!A3" display="'No'!A3" xr:uid="{32C5135F-DBEA-4C1F-AA5D-2D8F4A02DF57}"/>
    <hyperlink ref="A31" location="'ACLAMACIONES A LA ORACIÓN DE LO'!A3" display="'ACLAMACIONES A LA ORACIÓN DE LO'!A3" xr:uid="{E836A8D4-CE77-41A7-922D-A023D74DCAE9}"/>
    <hyperlink ref="A32" location="'No (2)'!A3" display="'No (2)'!A3" xr:uid="{7ADB2F54-2428-40E8-9780-C1DCFBC3085B}"/>
    <hyperlink ref="A33" location="'ALELUYA PASCUAL'!A3" display="'ALELUYA PASCUAL'!A3" xr:uid="{5E6DCE23-C16F-48FC-8707-B792E6A5F461}"/>
    <hyperlink ref="A34" location="'ANTÍFONA PARA EL EVANGELIO'!A3" display="'ANTÍFONA PARA EL EVANGELIO'!A3" xr:uid="{D9D6D459-5EA4-47B3-B207-D050D0E0D075}"/>
    <hyperlink ref="A35" location="'BENDICIÓN DEL AGUA'!A3" display="'BENDICIÓN DEL AGUA'!A3" xr:uid="{CE232072-225F-491C-96A2-0C9C090AAF83}"/>
    <hyperlink ref="A36" location="'BENDICIÓN DEL AGUA p1'!A3" display="'BENDICIÓN DEL AGUA p1'!A3" xr:uid="{12A3EE1E-84EF-4116-9615-E39F5D371CF0}"/>
    <hyperlink ref="A37" location="'BENDICIÓN DEL AGUA p2'!A3" display="'BENDICIÓN DEL AGUA p2'!A3" xr:uid="{5B940DC3-BF89-41BA-ADA1-CDA25C95A773}"/>
    <hyperlink ref="A38" location="'MARIA, MADRE MÍA (2)'!A3" display="'MARIA, MADRE MÍA (2)'!A3" xr:uid="{AEC570A6-93A2-4CD6-8F13-920456BB3530}"/>
    <hyperlink ref="A39" location="'MARIA, MADRE MÍA'!A3" display="'MARIA, MADRE MÍA'!A3" xr:uid="{19C88971-BDA9-4953-AA19-DA52601AAFF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 x14ac:dyDescent="0.35">
      <c r="C8" t="str">
        <f ca="1">PROPER(L1)</f>
        <v>Letanías De Los Santos</v>
      </c>
      <c r="L8" s="47" t="str">
        <f ca="1">_xlfn.CONCAT("        tt: ","""",C8,"""",",")</f>
        <v xml:space="preserve">        tt: "Letanías De Los Santos",</v>
      </c>
    </row>
    <row r="9" spans="2:32" ht="23" x14ac:dyDescent="0.35">
      <c r="C9" t="str">
        <f ca="1">PROPER(L1)</f>
        <v>Letanías De Los Santos</v>
      </c>
      <c r="L9" s="47" t="str">
        <f ca="1">_xlfn.CONCAT("        title: ","""",C9,"""",",")</f>
        <v xml:space="preserve">        title: "Letanías De Los Santos",</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189</v>
      </c>
      <c r="L16" s="47" t="str">
        <f ca="1">_xlfn.CONCAT("        dbno: ","""",C16,"""",",")</f>
        <v xml:space="preserve">        dbno: "189",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letaniasdelossantos</v>
      </c>
      <c r="L19" s="47" t="str">
        <f ca="1">_xlfn.CONCAT("        audioSrc: ","""/audio/",C19,".mp3""",",")</f>
        <v xml:space="preserve">        audioSrc: "/audio/letaniasdelossantos.mp3",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187</v>
      </c>
      <c r="C26" t="str">
        <f ca="1">VLOOKUP(B26,Table4[],13,FALSE)</f>
        <v>"/src/index.html?canto=credo"</v>
      </c>
      <c r="L26" s="47" t="str">
        <f ca="1">_xlfn.CONCAT("        ant: ",C26,",")</f>
        <v xml:space="preserve">        ant: "/src/index.html?canto=credo",</v>
      </c>
    </row>
    <row r="27" spans="2:40" ht="23" x14ac:dyDescent="0.35">
      <c r="B27">
        <f ca="1">+C1+1</f>
        <v>190</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LETANÍAS DE LOS SANTOS</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189</v>
      </c>
      <c r="C26" t="str">
        <f ca="1">VLOOKUP(B26,Table4[],13,FALSE)</f>
        <v>"/src/index.html?canto=letaniasdelossantos"</v>
      </c>
      <c r="L26" s="47" t="str">
        <f ca="1">_xlfn.CONCAT("        ant: ",C26,",")</f>
        <v xml:space="preserve">        ant: "/src/index.html?canto=letaniasdelossantos",</v>
      </c>
    </row>
    <row r="27" spans="2:40" ht="23" x14ac:dyDescent="0.35">
      <c r="B27">
        <f ca="1">+C1+1</f>
        <v>191</v>
      </c>
      <c r="C27" t="str">
        <f ca="1">VLOOKUP(B27,Table4[],13,FALSE)</f>
        <v>"/src/index.html?canto=letaniaspenitencialesi"</v>
      </c>
      <c r="L27" s="47" t="str">
        <f ca="1">_xlfn.CONCAT("        sig: ",C27,",")</f>
        <v xml:space="preserve">        sig: "/src/index.html?canto=letaniaspenitencialesi",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e">
        <f ca="1">_xlfn.CONCAT("]}, // ULTIMA LINEA DEL CANTO: ",L1)</f>
        <v>#N/A</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 x14ac:dyDescent="0.35">
      <c r="C8" t="str">
        <f ca="1">PROPER(L1)</f>
        <v>Letanías Penitenciales I</v>
      </c>
      <c r="L8" s="47" t="str">
        <f ca="1">_xlfn.CONCAT("        tt: ","""",C8,"""",",")</f>
        <v xml:space="preserve">        tt: "Letanías Penitenciales I",</v>
      </c>
    </row>
    <row r="9" spans="2:32" ht="23" x14ac:dyDescent="0.35">
      <c r="C9" t="str">
        <f ca="1">PROPER(L1)</f>
        <v>Letanías Penitenciales I</v>
      </c>
      <c r="L9" s="47" t="str">
        <f ca="1">_xlfn.CONCAT("        title: ","""",C9,"""",",")</f>
        <v xml:space="preserve">        title: "Letanías Penitenciales I",</v>
      </c>
    </row>
    <row r="10" spans="2:32" ht="23" x14ac:dyDescent="0.35">
      <c r="C10" t="str">
        <f ca="1">VLOOKUP(C1,Table223[],4,FALSE)</f>
        <v>Letanía para la Celebración Penitencial – modelo abreviado</v>
      </c>
      <c r="L10" s="47" t="str">
        <f ca="1">_xlfn.CONCAT("        ","subtitle: ","""",C10,"""",",")</f>
        <v xml:space="preserve">        subtitle: "Letanía para la Celebración Penitencial – modelo abreviado",</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191</v>
      </c>
      <c r="L16" s="47" t="str">
        <f ca="1">_xlfn.CONCAT("        dbno: ","""",C16,"""",",")</f>
        <v xml:space="preserve">        dbno: "191",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v>
      </c>
      <c r="L19" s="47" t="str">
        <f ca="1">_xlfn.CONCAT("        audioSrc: ","""/audio/",C19,".mp3""",",")</f>
        <v xml:space="preserve">        audioSrc: "/audio/letaniaspenitencialesi.mp3",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190</v>
      </c>
      <c r="C26" t="e">
        <f ca="1">VLOOKUP(B26,Table4[],13,FALSE)</f>
        <v>#N/A</v>
      </c>
      <c r="L26" s="47" t="e">
        <f ca="1">_xlfn.CONCAT("        ant: ",C26,",")</f>
        <v>#N/A</v>
      </c>
    </row>
    <row r="27" spans="2:40" ht="23" x14ac:dyDescent="0.35">
      <c r="B27">
        <f ca="1">+C1+1</f>
        <v>192</v>
      </c>
      <c r="C27" t="str">
        <f ca="1">VLOOKUP(B27,Table4[],13,FALSE)</f>
        <v>"/src/index.html?canto=letaniaspenitencialesii"</v>
      </c>
      <c r="L27" s="47" t="str">
        <f ca="1">_xlfn.CONCAT("        sig: ",C27,",")</f>
        <v xml:space="preserve">        sig: "/src/index.html?canto=letaniaspenitencialesii",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LETANÍAS PENITENCIALES I</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 x14ac:dyDescent="0.35">
      <c r="C8" t="str">
        <f ca="1">PROPER(L1)</f>
        <v>Letanías Penitenciales Ii</v>
      </c>
      <c r="L8" s="47" t="str">
        <f ca="1">_xlfn.CONCAT("        tt: ","""",C8,"""",",")</f>
        <v xml:space="preserve">        tt: "Letanías Penitenciales Ii",</v>
      </c>
    </row>
    <row r="9" spans="2:32" ht="23" x14ac:dyDescent="0.35">
      <c r="C9" t="str">
        <f ca="1">PROPER(L1)</f>
        <v>Letanías Penitenciales Ii</v>
      </c>
      <c r="L9" s="47" t="str">
        <f ca="1">_xlfn.CONCAT("        title: ","""",C9,"""",",")</f>
        <v xml:space="preserve">        title: "Letanías Penitenciales Ii",</v>
      </c>
    </row>
    <row r="10" spans="2:32" ht="23" x14ac:dyDescent="0.35">
      <c r="C10" t="str">
        <f ca="1">VLOOKUP(C1,Table223[],4,FALSE)</f>
        <v>Letanía para la Celebración Penitencial</v>
      </c>
      <c r="L10" s="47" t="str">
        <f ca="1">_xlfn.CONCAT("        ","subtitle: ","""",C10,"""",",")</f>
        <v xml:space="preserve">        subtitle: "Letanía para la Celebración Penitencial",</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192</v>
      </c>
      <c r="L16" s="47" t="str">
        <f ca="1">_xlfn.CONCAT("        dbno: ","""",C16,"""",",")</f>
        <v xml:space="preserve">        dbno: "192",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letaniaspenitencialesii</v>
      </c>
      <c r="L19" s="47" t="str">
        <f ca="1">_xlfn.CONCAT("        audioSrc: ","""/audio/",C19,".mp3""",",")</f>
        <v xml:space="preserve">        audioSrc: "/audio/letaniaspenitencialesii.mp3",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191</v>
      </c>
      <c r="C26" t="str">
        <f ca="1">VLOOKUP(B26,Table4[],13,FALSE)</f>
        <v>"/src/index.html?canto=letaniaspenitencialesi"</v>
      </c>
      <c r="L26" s="47" t="str">
        <f ca="1">_xlfn.CONCAT("        ant: ",C26,",")</f>
        <v xml:space="preserve">        ant: "/src/index.html?canto=letaniaspenitencialesi",</v>
      </c>
    </row>
    <row r="27" spans="2:40" ht="23" x14ac:dyDescent="0.35">
      <c r="B27">
        <f ca="1">+C1+1</f>
        <v>193</v>
      </c>
      <c r="C27" t="str">
        <f ca="1">VLOOKUP(B27,Table4[],13,FALSE)</f>
        <v>"/src/index.html?canto=padrenuestro"</v>
      </c>
      <c r="L27" s="47" t="str">
        <f ca="1">_xlfn.CONCAT("        sig: ",C27,",")</f>
        <v xml:space="preserve">        sig: "/src/index.html?canto=padrenuestro",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str">
        <f ca="1">_xlfn.CONCAT("]}, // ULTIMA LINEA DEL CANTO: ",L1)</f>
        <v>]}, // ULTIMA LINEA DEL CANTO: LETANÍAS PENITENCIALES II</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 x14ac:dyDescent="0.35">
      <c r="C8" t="str">
        <f ca="1">PROPER(L1)</f>
        <v>Padre Nuestro</v>
      </c>
      <c r="L8" s="47" t="str">
        <f ca="1">_xlfn.CONCAT("        tt: ","""",C8,"""",",")</f>
        <v xml:space="preserve">        tt: "Padre Nuestro",</v>
      </c>
    </row>
    <row r="9" spans="2:32" ht="23" x14ac:dyDescent="0.35">
      <c r="C9" t="str">
        <f ca="1">PROPER(L1)</f>
        <v>Padre Nuestro</v>
      </c>
      <c r="L9" s="47" t="str">
        <f ca="1">_xlfn.CONCAT("        title: ","""",C9,"""",",")</f>
        <v xml:space="preserve">        title: "Padre Nuestro",</v>
      </c>
    </row>
    <row r="10" spans="2:32" ht="23" x14ac:dyDescent="0.35">
      <c r="C10" t="str">
        <f ca="1">VLOOKUP(C1,Table223[],4,FALSE)</f>
        <v>Tiempo de la Elección</v>
      </c>
      <c r="L10" s="47" t="str">
        <f ca="1">_xlfn.CONCAT("        ","subtitle: ","""",C10,"""",",")</f>
        <v xml:space="preserve">        subtitle: "Tiempo de la Elección",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193</v>
      </c>
      <c r="L16" s="47" t="str">
        <f ca="1">_xlfn.CONCAT("        dbno: ","""",C16,"""",",")</f>
        <v xml:space="preserve">        dbno: "193",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padrenuestro</v>
      </c>
      <c r="L19" s="47" t="str">
        <f ca="1">_xlfn.CONCAT("        audioSrc: ","""/audio/",C19,".mp3""",",")</f>
        <v xml:space="preserve">        audioSrc: "/audio/padrenuestro.mp3",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192</v>
      </c>
      <c r="C26" t="str">
        <f ca="1">VLOOKUP(B26,Table4[],13,FALSE)</f>
        <v>"/src/index.html?canto=letaniaspenitencialesii"</v>
      </c>
      <c r="L26" s="47" t="str">
        <f ca="1">_xlfn.CONCAT("        ant: ",C26,",")</f>
        <v xml:space="preserve">        ant: "/src/index.html?canto=letaniaspenitencialesii",</v>
      </c>
    </row>
    <row r="27" spans="2:40" ht="23" x14ac:dyDescent="0.35">
      <c r="B27">
        <f ca="1">+C1+1</f>
        <v>194</v>
      </c>
      <c r="C27" t="str">
        <f ca="1">VLOOKUP(B27,Table4[],13,FALSE)</f>
        <v>"/src/index.html?canto=plegariaeucaristicaiimodeloi"</v>
      </c>
      <c r="L27" s="47" t="str">
        <f ca="1">_xlfn.CONCAT("        sig: ",C27,",")</f>
        <v xml:space="preserve">        sig: "/src/index.html?canto=plegariaeucaristicaiimodeloi",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PADRE NUESTRO</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 x14ac:dyDescent="0.35">
      <c r="C8" t="str">
        <f ca="1">PROPER(L1)</f>
        <v>Plegaria Eucarística Ii Modelo I</v>
      </c>
      <c r="L8" s="47" t="str">
        <f ca="1">_xlfn.CONCAT("        tt: ","""",C8,"""",",")</f>
        <v xml:space="preserve">        tt: "Plegaria Eucarística Ii Modelo I",</v>
      </c>
    </row>
    <row r="9" spans="2:32" ht="23" x14ac:dyDescent="0.35">
      <c r="C9" t="str">
        <f ca="1">PROPER(L1)</f>
        <v>Plegaria Eucarística Ii Modelo I</v>
      </c>
      <c r="L9" s="47" t="str">
        <f ca="1">_xlfn.CONCAT("        title: ","""",C9,"""",",")</f>
        <v xml:space="preserve">        title: "Plegaria Eucarística Ii Modelo I",</v>
      </c>
    </row>
    <row r="10" spans="2:32" ht="23" x14ac:dyDescent="0.35">
      <c r="C10" t="str">
        <f ca="1">VLOOKUP(C1,Table223[],4,FALSE)</f>
        <v>Modelo I</v>
      </c>
      <c r="L10" s="47" t="str">
        <f ca="1">_xlfn.CONCAT("        ","subtitle: ","""",C10,"""",",")</f>
        <v xml:space="preserve">        subtitle: "Modelo 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194</v>
      </c>
      <c r="L16" s="47" t="str">
        <f ca="1">_xlfn.CONCAT("        dbno: ","""",C16,"""",",")</f>
        <v xml:space="preserve">        dbno: "194",</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v>
      </c>
      <c r="L19" s="47" t="str">
        <f ca="1">_xlfn.CONCAT("        audioSrc: ","""/audio/",C19,".mp3""",",")</f>
        <v xml:space="preserve">        audioSrc: "/audio/plegariaeucaristicaiimodeloi.mp3",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193</v>
      </c>
      <c r="C26" t="str">
        <f ca="1">VLOOKUP(B26,Table4[],13,FALSE)</f>
        <v>"/src/index.html?canto=padrenuestro"</v>
      </c>
      <c r="L26" s="47" t="str">
        <f ca="1">_xlfn.CONCAT("        ant: ",C26,",")</f>
        <v xml:space="preserve">        ant: "/src/index.html?canto=padrenuestro",</v>
      </c>
    </row>
    <row r="27" spans="2:40" ht="23" x14ac:dyDescent="0.35">
      <c r="B27">
        <f ca="1">+C1+1</f>
        <v>195</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PLEGARIA EUCARÍSTICA II MODELO I</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194</v>
      </c>
      <c r="C26" t="str">
        <f ca="1">VLOOKUP(B26,Table4[],13,FALSE)</f>
        <v>"/src/index.html?canto=plegariaeucaristicaiimodeloi"</v>
      </c>
      <c r="L26" s="47" t="str">
        <f ca="1">_xlfn.CONCAT("        ant: ",C26,",")</f>
        <v xml:space="preserve">        ant: "/src/index.html?canto=plegariaeucaristicaiimodeloi",</v>
      </c>
    </row>
    <row r="27" spans="2:40" ht="23" x14ac:dyDescent="0.35">
      <c r="B27">
        <f ca="1">+C1+1</f>
        <v>196</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e">
        <f ca="1">_xlfn.CONCAT("]}, // ULTIMA LINEA DEL CANTO: ",L1)</f>
        <v>#N/A</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195</v>
      </c>
      <c r="C26" t="e">
        <f ca="1">VLOOKUP(B26,Table4[],13,FALSE)</f>
        <v>#N/A</v>
      </c>
      <c r="L26" s="47" t="e">
        <f ca="1">_xlfn.CONCAT("        ant: ",C26,",")</f>
        <v>#N/A</v>
      </c>
    </row>
    <row r="27" spans="2:40" ht="23" x14ac:dyDescent="0.35">
      <c r="B27">
        <f ca="1">+C1+1</f>
        <v>197</v>
      </c>
      <c r="C27" t="str">
        <f ca="1">VLOOKUP(B27,Table4[],13,FALSE)</f>
        <v>"/src/index.html?canto=plegariaeucaristicaiimodeloii"</v>
      </c>
      <c r="L27" s="47" t="str">
        <f ca="1">_xlfn.CONCAT("        sig: ",C27,",")</f>
        <v xml:space="preserve">        sig: "/src/index.html?canto=plegariaeucaristicaiimodeloii",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e">
        <f ca="1">_xlfn.CONCAT("]}, // ULTIMA LINEA DEL CANTO: ",L1)</f>
        <v>#N/A</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40"/>
      <c r="E2" s="140"/>
      <c r="F2" s="140"/>
      <c r="G2" s="140"/>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40"/>
      <c r="E2" s="140"/>
      <c r="F2" s="140"/>
      <c r="G2" s="140"/>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tabSelected="1" zoomScale="85" zoomScaleNormal="85" workbookViewId="0">
      <pane xSplit="2" ySplit="1" topLeftCell="C22" activePane="bottomRight" state="frozen"/>
      <selection pane="topRight" activeCell="C1" sqref="C1"/>
      <selection pane="bottomLeft" activeCell="A2" sqref="A2"/>
      <selection pane="bottomRight" activeCell="B56" sqref="B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 customHeight="1" x14ac:dyDescent="0.35">
      <c r="L6" s="121" t="s">
        <v>987</v>
      </c>
    </row>
    <row r="7" spans="2:32" ht="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 customHeight="1" x14ac:dyDescent="0.35">
      <c r="C8" t="str">
        <f ca="1">PROPER(L1)</f>
        <v>Cordero De Dios</v>
      </c>
      <c r="L8" s="122" t="str">
        <f ca="1">_xlfn.CONCAT("        tt: ","""",C8,"""",",")</f>
        <v xml:space="preserve">        tt: "Cordero De Dios",</v>
      </c>
    </row>
    <row r="9" spans="2:32" ht="5" customHeight="1" x14ac:dyDescent="0.35">
      <c r="C9" t="str">
        <f ca="1">PROPER(L1)</f>
        <v>Cordero De Dios</v>
      </c>
      <c r="L9" s="122" t="str">
        <f ca="1">_xlfn.CONCAT("        title: ","""",C9,"""",",")</f>
        <v xml:space="preserve">        title: "Cordero De Dios",</v>
      </c>
    </row>
    <row r="10" spans="2:32" ht="5" customHeight="1" x14ac:dyDescent="0.35">
      <c r="C10" t="str">
        <f ca="1">VLOOKUP(C1,Table223[#Data],4,FALSE)</f>
        <v>Después de la consagración</v>
      </c>
      <c r="L10" s="122" t="str">
        <f ca="1">_xlfn.CONCAT("        ","subtitle: ","""",C10,"""",",")</f>
        <v xml:space="preserve">        subtitle: "Después de la consagración",</v>
      </c>
    </row>
    <row r="11" spans="2:32" ht="5" customHeight="1" x14ac:dyDescent="0.35">
      <c r="C11" t="str">
        <f ca="1">_xlfn.CONCAT("category: [",VLOOKUP(C1,Table223[#Data],16,FALSE),"],")</f>
        <v>category: ["Liturgia"],</v>
      </c>
      <c r="L11" s="122" t="str">
        <f ca="1">_xlfn.CONCAT("        ",C11)</f>
        <v xml:space="preserve">        category: ["Liturgia"],</v>
      </c>
    </row>
    <row r="12" spans="2:32" ht="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 customHeight="1" x14ac:dyDescent="0.35">
      <c r="L13" s="122" t="str">
        <f>_xlfn.CONCAT("        cejilla: ","""",C13,"""",",")</f>
        <v xml:space="preserve">        cejilla: "",</v>
      </c>
    </row>
    <row r="14" spans="2:32" ht="5" customHeight="1" x14ac:dyDescent="0.35">
      <c r="L14" s="122" t="str">
        <f>_xlfn.CONCAT("        nCan: ","""",C14,"""",",")</f>
        <v xml:space="preserve">        nCan: "",</v>
      </c>
    </row>
    <row r="15" spans="2:32" ht="5" customHeight="1" x14ac:dyDescent="0.35">
      <c r="L15" s="122" t="str">
        <f>_xlfn.CONCAT("        nCanURL: ","""",C15,"""",",")</f>
        <v xml:space="preserve">        nCanURL: "",</v>
      </c>
    </row>
    <row r="16" spans="2:32" ht="5" customHeight="1" x14ac:dyDescent="0.35">
      <c r="C16">
        <f ca="1">VLOOKUP(C1,Table223[#Data],1,FALSE)</f>
        <v>186</v>
      </c>
      <c r="L16" s="122" t="str">
        <f ca="1">_xlfn.CONCAT("        dbno: ","""",C16,"""",",")</f>
        <v xml:space="preserve">        dbno: "186",</v>
      </c>
    </row>
    <row r="17" spans="1:40" ht="5" customHeight="1" x14ac:dyDescent="0.35">
      <c r="L17" s="122" t="str">
        <f>_xlfn.CONCAT("        notes: ","""",C17,"""",",")</f>
        <v xml:space="preserve">        notes: "",</v>
      </c>
    </row>
    <row r="18" spans="1:40" ht="5" customHeight="1" x14ac:dyDescent="0.35">
      <c r="C18" t="s">
        <v>988</v>
      </c>
      <c r="L18" s="122" t="str">
        <f>_xlfn.CONCAT("        mant: ","""",C18,"""",",")</f>
        <v xml:space="preserve">        mant: "Si",</v>
      </c>
    </row>
    <row r="19" spans="1:40" ht="5" customHeight="1" x14ac:dyDescent="0.35">
      <c r="C19" t="str">
        <f ca="1">C7</f>
        <v>corderodedios</v>
      </c>
      <c r="L19" s="122" t="str">
        <f ca="1">_xlfn.CONCAT("        audioSrc: ","""https://audio.resucito.do/",C19,".mp3""",",")</f>
        <v xml:space="preserve">        audioSrc: "https://audio.resucito.do/corderodedios.mp3",</v>
      </c>
    </row>
    <row r="20" spans="1:40" ht="5" customHeight="1" x14ac:dyDescent="0.35">
      <c r="L20" s="45" t="s">
        <v>989</v>
      </c>
    </row>
    <row r="21" spans="1:40" ht="5" customHeight="1" x14ac:dyDescent="0.35">
      <c r="L21" s="122" t="s">
        <v>2400</v>
      </c>
    </row>
    <row r="22" spans="1:40" ht="5" customHeight="1" x14ac:dyDescent="0.35">
      <c r="L22" s="122" t="s">
        <v>991</v>
      </c>
    </row>
    <row r="23" spans="1:40" ht="5" customHeight="1" x14ac:dyDescent="0.35">
      <c r="L23" s="122" t="s">
        <v>992</v>
      </c>
    </row>
    <row r="24" spans="1:40" ht="5" customHeight="1" x14ac:dyDescent="0.35">
      <c r="C24" t="s">
        <v>1014</v>
      </c>
      <c r="L24" s="122" t="s">
        <v>993</v>
      </c>
    </row>
    <row r="25" spans="1:40" ht="5" customHeight="1" x14ac:dyDescent="0.35">
      <c r="L25" s="122" t="s">
        <v>994</v>
      </c>
    </row>
    <row r="26" spans="1:40" ht="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 customHeight="1" x14ac:dyDescent="0.35">
      <c r="B27">
        <f ca="1">+C1+1</f>
        <v>187</v>
      </c>
      <c r="C27" t="str">
        <f ca="1">VLOOKUP(B27,Table4[#Data],13,FALSE)</f>
        <v>"/src/index.html?canto=credo"</v>
      </c>
      <c r="L27" s="122" t="str">
        <f ca="1">_xlfn.CONCAT("        sig: ",C27,",")</f>
        <v xml:space="preserve">        sig: "/src/index.html?canto=credo",</v>
      </c>
    </row>
    <row r="28" spans="1:40" ht="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CREDO</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vt:i4>
      </vt:variant>
    </vt:vector>
  </HeadingPairs>
  <TitlesOfParts>
    <vt:vector size="42"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MARIA, MADRE MÍA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2025-10-04T21:48:54Z</dcterms:modified>
</cp:coreProperties>
</file>