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DD421E5-3B8E-47A1-ACD3-F2C624C6CFFD}" xr6:coauthVersionLast="47" xr6:coauthVersionMax="47" xr10:uidLastSave="{00000000-0000-0000-0000-000000000000}"/>
  <bookViews>
    <workbookView xWindow="-105" yWindow="0" windowWidth="35595" windowHeight="20985" tabRatio="693" firstSheet="9" activeTab="13"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ÍA DE JASNA GÓRA" sheetId="76" r:id="rId10"/>
    <sheet name="MARÍA, MADRE DE LA IGLESIA" sheetId="77" r:id="rId11"/>
    <sheet name="MARÍA, MADRE DEL CAMINO ARDIENT" sheetId="78" r:id="rId12"/>
    <sheet name="MARÍA, PEQUEÑA MARÍA" sheetId="79" r:id="rId13"/>
    <sheet name="ME ENSEÑARÁS EL CAMINO DE LA VI" sheetId="80" r:id="rId14"/>
    <sheet name="MARIA, MADRE MÍA" sheetId="7" r:id="rId15"/>
    <sheet name="boceto" sheetId="36" state="hidden" r:id="rId16"/>
  </sheets>
  <functionGroups builtInGroupCount="19"/>
  <externalReferences>
    <externalReference r:id="rId17"/>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2" l="1"/>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80"/>
  <c r="AI74" i="80"/>
  <c r="AN74" i="80" s="1"/>
  <c r="AD74" i="80"/>
  <c r="AB74" i="80"/>
  <c r="AG74" i="80" s="1"/>
  <c r="AA74" i="80"/>
  <c r="W74" i="80"/>
  <c r="U74" i="80"/>
  <c r="Y74" i="80" s="1"/>
  <c r="S74" i="80"/>
  <c r="P74" i="80"/>
  <c r="N74" i="80"/>
  <c r="Q74" i="80" s="1"/>
  <c r="AK73" i="80"/>
  <c r="AI73" i="80"/>
  <c r="AL73" i="80" s="1"/>
  <c r="AD73" i="80"/>
  <c r="AB73" i="80"/>
  <c r="AG73" i="80" s="1"/>
  <c r="AA73" i="80"/>
  <c r="Y73" i="80"/>
  <c r="X73" i="80"/>
  <c r="W73" i="80"/>
  <c r="U73" i="80"/>
  <c r="V73" i="80" s="1"/>
  <c r="S73" i="80"/>
  <c r="R73" i="80"/>
  <c r="Q73" i="80"/>
  <c r="P73" i="80"/>
  <c r="O73" i="80"/>
  <c r="N73" i="80"/>
  <c r="M73" i="80"/>
  <c r="AL72" i="80"/>
  <c r="AK72" i="80"/>
  <c r="AI72" i="80"/>
  <c r="AH72" i="80" s="1"/>
  <c r="AD72" i="80"/>
  <c r="AB72" i="80"/>
  <c r="AA72" i="80" s="1"/>
  <c r="W72" i="80"/>
  <c r="U72" i="80"/>
  <c r="Z72" i="80" s="1"/>
  <c r="P72" i="80"/>
  <c r="N72" i="80"/>
  <c r="S72" i="80" s="1"/>
  <c r="AK71" i="80"/>
  <c r="AI71" i="80"/>
  <c r="AN71" i="80" s="1"/>
  <c r="AH71" i="80"/>
  <c r="AD71" i="80"/>
  <c r="AB71" i="80"/>
  <c r="AF71" i="80" s="1"/>
  <c r="W71" i="80"/>
  <c r="U71" i="80"/>
  <c r="X71" i="80" s="1"/>
  <c r="S71" i="80"/>
  <c r="R71" i="80"/>
  <c r="P71" i="80"/>
  <c r="N71" i="80"/>
  <c r="O71" i="80" s="1"/>
  <c r="AN70" i="80"/>
  <c r="AM70" i="80"/>
  <c r="AK70" i="80"/>
  <c r="AI70" i="80"/>
  <c r="AJ70" i="80" s="1"/>
  <c r="AG70" i="80"/>
  <c r="AD70" i="80"/>
  <c r="AB70" i="80"/>
  <c r="AC70" i="80" s="1"/>
  <c r="AA70" i="80"/>
  <c r="Z70" i="80"/>
  <c r="Y70" i="80"/>
  <c r="X70" i="80"/>
  <c r="W70" i="80"/>
  <c r="V70" i="80"/>
  <c r="U70" i="80"/>
  <c r="T70" i="80"/>
  <c r="Q70" i="80"/>
  <c r="P70" i="80"/>
  <c r="N70" i="80"/>
  <c r="M70" i="80" s="1"/>
  <c r="R69" i="80"/>
  <c r="AK59" i="80"/>
  <c r="AI59" i="80"/>
  <c r="AN59" i="80" s="1"/>
  <c r="AD59" i="80"/>
  <c r="AB59" i="80"/>
  <c r="AF59" i="80" s="1"/>
  <c r="W59" i="80"/>
  <c r="U59" i="80"/>
  <c r="X59" i="80" s="1"/>
  <c r="P59" i="80"/>
  <c r="N59" i="80"/>
  <c r="O59" i="80" s="1"/>
  <c r="AK58" i="80"/>
  <c r="AI58" i="80"/>
  <c r="AJ58" i="80" s="1"/>
  <c r="AF58" i="80"/>
  <c r="AE58" i="80"/>
  <c r="AD58" i="80"/>
  <c r="AB58" i="80"/>
  <c r="AC58" i="80" s="1"/>
  <c r="W58" i="80"/>
  <c r="U58" i="80"/>
  <c r="T58" i="80" s="1"/>
  <c r="P58" i="80"/>
  <c r="N58" i="80"/>
  <c r="M58" i="80" s="1"/>
  <c r="AK57" i="80"/>
  <c r="AI57" i="80"/>
  <c r="AH57" i="80" s="1"/>
  <c r="AD57" i="80"/>
  <c r="AB57" i="80"/>
  <c r="AG57" i="80" s="1"/>
  <c r="W57" i="80"/>
  <c r="U57" i="80"/>
  <c r="Z57" i="80" s="1"/>
  <c r="P57" i="80"/>
  <c r="N57" i="80"/>
  <c r="R57" i="80" s="1"/>
  <c r="AK56" i="80"/>
  <c r="AI56" i="80"/>
  <c r="AM56" i="80" s="1"/>
  <c r="AD56" i="80"/>
  <c r="AB56" i="80"/>
  <c r="AE56" i="80" s="1"/>
  <c r="W56" i="80"/>
  <c r="U56" i="80"/>
  <c r="T56" i="80" s="1"/>
  <c r="P56" i="80"/>
  <c r="N56" i="80"/>
  <c r="O56" i="80" s="1"/>
  <c r="AK55" i="80"/>
  <c r="AI55" i="80"/>
  <c r="AJ55" i="80" s="1"/>
  <c r="AD55" i="80"/>
  <c r="AB55" i="80"/>
  <c r="AE55" i="80" s="1"/>
  <c r="W55" i="80"/>
  <c r="U55" i="80"/>
  <c r="T55" i="80" s="1"/>
  <c r="P55" i="80"/>
  <c r="N55" i="80"/>
  <c r="S55" i="80" s="1"/>
  <c r="R54" i="80"/>
  <c r="R49" i="80"/>
  <c r="R38" i="80"/>
  <c r="R34" i="80"/>
  <c r="R44" i="80"/>
  <c r="AK43" i="80"/>
  <c r="AI43" i="80"/>
  <c r="AJ43" i="80" s="1"/>
  <c r="AD43" i="80"/>
  <c r="AB43" i="80"/>
  <c r="AA43" i="80" s="1"/>
  <c r="W43" i="80"/>
  <c r="U43" i="80"/>
  <c r="Y43" i="80" s="1"/>
  <c r="P43" i="80"/>
  <c r="N43" i="80"/>
  <c r="Q43" i="80" s="1"/>
  <c r="AK42" i="80"/>
  <c r="AI42" i="80"/>
  <c r="AJ42" i="80" s="1"/>
  <c r="AD42" i="80"/>
  <c r="AB42" i="80"/>
  <c r="AC42" i="80" s="1"/>
  <c r="W42" i="80"/>
  <c r="U42" i="80"/>
  <c r="Z42" i="80" s="1"/>
  <c r="P42" i="80"/>
  <c r="N42" i="80"/>
  <c r="M42" i="80" s="1"/>
  <c r="AK41" i="80"/>
  <c r="AI41" i="80"/>
  <c r="AH41" i="80" s="1"/>
  <c r="AD41" i="80"/>
  <c r="AB41" i="80"/>
  <c r="W41" i="80"/>
  <c r="U41" i="80"/>
  <c r="P41" i="80"/>
  <c r="N41" i="80"/>
  <c r="R41" i="80" s="1"/>
  <c r="AK40" i="80"/>
  <c r="AI40" i="80"/>
  <c r="AM40" i="80" s="1"/>
  <c r="AD40" i="80"/>
  <c r="AB40" i="80"/>
  <c r="AE40" i="80" s="1"/>
  <c r="W40" i="80"/>
  <c r="U40" i="80"/>
  <c r="V40" i="80" s="1"/>
  <c r="P40" i="80"/>
  <c r="N40" i="80"/>
  <c r="O40" i="80" s="1"/>
  <c r="AK39" i="80"/>
  <c r="AI39" i="80"/>
  <c r="AJ39" i="80" s="1"/>
  <c r="AD39" i="80"/>
  <c r="AB39" i="80"/>
  <c r="AG39" i="80" s="1"/>
  <c r="W39" i="80"/>
  <c r="U39" i="80"/>
  <c r="T39" i="80" s="1"/>
  <c r="P39" i="80"/>
  <c r="N39" i="80"/>
  <c r="AK68" i="80"/>
  <c r="AI68" i="80"/>
  <c r="AH68" i="80" s="1"/>
  <c r="AD68" i="80"/>
  <c r="AB68" i="80"/>
  <c r="AA68" i="80" s="1"/>
  <c r="W68" i="80"/>
  <c r="U68" i="80"/>
  <c r="P68" i="80"/>
  <c r="N68" i="80"/>
  <c r="M68" i="80" s="1"/>
  <c r="AK67" i="80"/>
  <c r="AI67" i="80"/>
  <c r="AL67" i="80" s="1"/>
  <c r="AD67" i="80"/>
  <c r="AB67" i="80"/>
  <c r="AC67" i="80" s="1"/>
  <c r="W67" i="80"/>
  <c r="U67" i="80"/>
  <c r="V67" i="80" s="1"/>
  <c r="P67" i="80"/>
  <c r="N67" i="80"/>
  <c r="Q67" i="80" s="1"/>
  <c r="AK66" i="80"/>
  <c r="AI66" i="80"/>
  <c r="AJ66" i="80" s="1"/>
  <c r="AD66" i="80"/>
  <c r="AB66" i="80"/>
  <c r="AG66" i="80" s="1"/>
  <c r="W66" i="80"/>
  <c r="U66" i="80"/>
  <c r="Y66" i="80" s="1"/>
  <c r="P66" i="80"/>
  <c r="N66" i="80"/>
  <c r="S66" i="80" s="1"/>
  <c r="AK65" i="80"/>
  <c r="AI65" i="80"/>
  <c r="AD65" i="80"/>
  <c r="AB65" i="80"/>
  <c r="W65" i="80"/>
  <c r="U65" i="80"/>
  <c r="T65" i="80" s="1"/>
  <c r="P65" i="80"/>
  <c r="N65" i="80"/>
  <c r="R65" i="80" s="1"/>
  <c r="AK64" i="80"/>
  <c r="AI64" i="80"/>
  <c r="AM64" i="80" s="1"/>
  <c r="AD64" i="80"/>
  <c r="AB64" i="80"/>
  <c r="AC64" i="80" s="1"/>
  <c r="W64" i="80"/>
  <c r="U64" i="80"/>
  <c r="T64" i="80" s="1"/>
  <c r="P64" i="80"/>
  <c r="N64" i="80"/>
  <c r="M64" i="80" s="1"/>
  <c r="AK63" i="80"/>
  <c r="AI63" i="80"/>
  <c r="AD63" i="80"/>
  <c r="AB63" i="80"/>
  <c r="AF63" i="80" s="1"/>
  <c r="W63" i="80"/>
  <c r="U63" i="80"/>
  <c r="Z63" i="80" s="1"/>
  <c r="P63" i="80"/>
  <c r="N63" i="80"/>
  <c r="AK62" i="80"/>
  <c r="AI62" i="80"/>
  <c r="AM62" i="80" s="1"/>
  <c r="AD62" i="80"/>
  <c r="AB62" i="80"/>
  <c r="AC62" i="80" s="1"/>
  <c r="W62" i="80"/>
  <c r="U62" i="80"/>
  <c r="Y62" i="80" s="1"/>
  <c r="P62" i="80"/>
  <c r="N62" i="80"/>
  <c r="R62" i="80" s="1"/>
  <c r="AK61" i="80"/>
  <c r="AI61" i="80"/>
  <c r="AM61" i="80" s="1"/>
  <c r="AD61" i="80"/>
  <c r="AB61" i="80"/>
  <c r="AE61" i="80" s="1"/>
  <c r="W61" i="80"/>
  <c r="U61" i="80"/>
  <c r="T61" i="80" s="1"/>
  <c r="P61" i="80"/>
  <c r="N61" i="80"/>
  <c r="R61" i="80" s="1"/>
  <c r="R60" i="80"/>
  <c r="AK53" i="80"/>
  <c r="AI53" i="80"/>
  <c r="AH53" i="80" s="1"/>
  <c r="AD53" i="80"/>
  <c r="AB53" i="80"/>
  <c r="W53" i="80"/>
  <c r="U53" i="80"/>
  <c r="Z53" i="80" s="1"/>
  <c r="P53" i="80"/>
  <c r="N53" i="80"/>
  <c r="AK52" i="80"/>
  <c r="AI52" i="80"/>
  <c r="AJ52" i="80" s="1"/>
  <c r="AD52" i="80"/>
  <c r="AB52" i="80"/>
  <c r="W52" i="80"/>
  <c r="U52" i="80"/>
  <c r="T52" i="80" s="1"/>
  <c r="P52" i="80"/>
  <c r="N52" i="80"/>
  <c r="Q52" i="80" s="1"/>
  <c r="AK51" i="80"/>
  <c r="AI51" i="80"/>
  <c r="AD51" i="80"/>
  <c r="AB51" i="80"/>
  <c r="AE51" i="80" s="1"/>
  <c r="W51" i="80"/>
  <c r="U51" i="80"/>
  <c r="T51" i="80" s="1"/>
  <c r="P51" i="80"/>
  <c r="N51" i="80"/>
  <c r="O51" i="80" s="1"/>
  <c r="AK50" i="80"/>
  <c r="AI50" i="80"/>
  <c r="AJ50" i="80" s="1"/>
  <c r="AD50" i="80"/>
  <c r="AB50" i="80"/>
  <c r="AA50" i="80" s="1"/>
  <c r="W50" i="80"/>
  <c r="U50" i="80"/>
  <c r="X50" i="80" s="1"/>
  <c r="P50" i="80"/>
  <c r="N50" i="80"/>
  <c r="Q50" i="80" s="1"/>
  <c r="AK48" i="80"/>
  <c r="AI48" i="80"/>
  <c r="AL48" i="80" s="1"/>
  <c r="AD48" i="80"/>
  <c r="AB48" i="80"/>
  <c r="AG48" i="80" s="1"/>
  <c r="W48" i="80"/>
  <c r="U48" i="80"/>
  <c r="T48" i="80" s="1"/>
  <c r="P48" i="80"/>
  <c r="N48" i="80"/>
  <c r="Q48" i="80" s="1"/>
  <c r="AK47" i="80"/>
  <c r="AI47" i="80"/>
  <c r="AL47" i="80" s="1"/>
  <c r="AD47" i="80"/>
  <c r="AB47" i="80"/>
  <c r="AA47" i="80" s="1"/>
  <c r="W47" i="80"/>
  <c r="U47" i="80"/>
  <c r="V47" i="80" s="1"/>
  <c r="P47" i="80"/>
  <c r="N47" i="80"/>
  <c r="M47" i="80" s="1"/>
  <c r="AK46" i="80"/>
  <c r="AI46" i="80"/>
  <c r="AH46" i="80" s="1"/>
  <c r="AD46" i="80"/>
  <c r="AB46" i="80"/>
  <c r="AG46" i="80" s="1"/>
  <c r="W46" i="80"/>
  <c r="U46" i="80"/>
  <c r="X46" i="80" s="1"/>
  <c r="P46" i="80"/>
  <c r="N46" i="80"/>
  <c r="S46" i="80" s="1"/>
  <c r="AK45" i="80"/>
  <c r="AI45" i="80"/>
  <c r="AN45" i="80" s="1"/>
  <c r="AD45" i="80"/>
  <c r="AB45" i="80"/>
  <c r="AA45" i="80" s="1"/>
  <c r="W45" i="80"/>
  <c r="U45" i="80"/>
  <c r="X45" i="80" s="1"/>
  <c r="P45" i="80"/>
  <c r="N45" i="80"/>
  <c r="M45" i="80" s="1"/>
  <c r="AK37" i="80"/>
  <c r="AI37" i="80"/>
  <c r="AL37" i="80" s="1"/>
  <c r="AD37" i="80"/>
  <c r="AB37" i="80"/>
  <c r="AC37" i="80" s="1"/>
  <c r="W37" i="80"/>
  <c r="U37" i="80"/>
  <c r="V37" i="80" s="1"/>
  <c r="P37" i="80"/>
  <c r="N37" i="80"/>
  <c r="S37" i="80" s="1"/>
  <c r="AK36" i="80"/>
  <c r="AI36" i="80"/>
  <c r="AN36" i="80" s="1"/>
  <c r="AD36" i="80"/>
  <c r="AB36" i="80"/>
  <c r="AA36" i="80" s="1"/>
  <c r="W36" i="80"/>
  <c r="U36" i="80"/>
  <c r="Z36" i="80" s="1"/>
  <c r="P36" i="80"/>
  <c r="N36" i="80"/>
  <c r="S36" i="80" s="1"/>
  <c r="AK35" i="80"/>
  <c r="AI35" i="80"/>
  <c r="AN35" i="80" s="1"/>
  <c r="AD35" i="80"/>
  <c r="AB35" i="80"/>
  <c r="AF35" i="80" s="1"/>
  <c r="W35" i="80"/>
  <c r="U35" i="80"/>
  <c r="X35" i="80" s="1"/>
  <c r="P35" i="80"/>
  <c r="N35" i="80"/>
  <c r="O35" i="80" s="1"/>
  <c r="AK33" i="80"/>
  <c r="AI33" i="80"/>
  <c r="AJ33" i="80" s="1"/>
  <c r="AD33" i="80"/>
  <c r="AB33" i="80"/>
  <c r="AC33" i="80" s="1"/>
  <c r="W33" i="80"/>
  <c r="U33" i="80"/>
  <c r="Y33" i="80" s="1"/>
  <c r="P33" i="80"/>
  <c r="N33" i="80"/>
  <c r="M33" i="80" s="1"/>
  <c r="AK32" i="80"/>
  <c r="AI32" i="80"/>
  <c r="AH32" i="80" s="1"/>
  <c r="AD32" i="80"/>
  <c r="AB32" i="80"/>
  <c r="AG32" i="80" s="1"/>
  <c r="W32" i="80"/>
  <c r="U32" i="80"/>
  <c r="Z32" i="80" s="1"/>
  <c r="P32" i="80"/>
  <c r="N32" i="80"/>
  <c r="R32" i="80" s="1"/>
  <c r="AK31" i="80"/>
  <c r="AI31" i="80"/>
  <c r="AM31" i="80" s="1"/>
  <c r="AD31" i="80"/>
  <c r="AB31" i="80"/>
  <c r="AE31" i="80" s="1"/>
  <c r="W31" i="80"/>
  <c r="U31" i="80"/>
  <c r="V31" i="80" s="1"/>
  <c r="P31" i="80"/>
  <c r="N31" i="80"/>
  <c r="O31" i="80" s="1"/>
  <c r="AK30" i="80"/>
  <c r="AI30" i="80"/>
  <c r="AJ30" i="80" s="1"/>
  <c r="AD30" i="80"/>
  <c r="AB30" i="80"/>
  <c r="AC30" i="80" s="1"/>
  <c r="W30" i="80"/>
  <c r="U30" i="80"/>
  <c r="T30" i="80" s="1"/>
  <c r="P30" i="80"/>
  <c r="N30" i="80"/>
  <c r="S30" i="80" s="1"/>
  <c r="L18" i="80"/>
  <c r="L17" i="80"/>
  <c r="L15" i="80"/>
  <c r="L14" i="80"/>
  <c r="L13" i="80"/>
  <c r="R47" i="78"/>
  <c r="R41" i="78"/>
  <c r="R35" i="78"/>
  <c r="AK65" i="79"/>
  <c r="AI65" i="79"/>
  <c r="AN65" i="79" s="1"/>
  <c r="AD65" i="79"/>
  <c r="AB65" i="79"/>
  <c r="AF65" i="79" s="1"/>
  <c r="AA65" i="79"/>
  <c r="W65" i="79"/>
  <c r="U65" i="79"/>
  <c r="X65" i="79" s="1"/>
  <c r="P65" i="79"/>
  <c r="N65" i="79"/>
  <c r="O65" i="79" s="1"/>
  <c r="AK64" i="79"/>
  <c r="AI64" i="79"/>
  <c r="AM64" i="79" s="1"/>
  <c r="AD64" i="79"/>
  <c r="AB64" i="79"/>
  <c r="AE64" i="79" s="1"/>
  <c r="W64" i="79"/>
  <c r="U64" i="79"/>
  <c r="X64" i="79" s="1"/>
  <c r="P64" i="79"/>
  <c r="N64" i="79"/>
  <c r="O64" i="79" s="1"/>
  <c r="AK63" i="79"/>
  <c r="AI63" i="79"/>
  <c r="AJ63" i="79" s="1"/>
  <c r="AD63" i="79"/>
  <c r="AB63" i="79"/>
  <c r="AC63" i="79" s="1"/>
  <c r="W63" i="79"/>
  <c r="U63" i="79"/>
  <c r="T63" i="79" s="1"/>
  <c r="P63" i="79"/>
  <c r="N63" i="79"/>
  <c r="S63" i="79" s="1"/>
  <c r="AK62" i="79"/>
  <c r="AI62" i="79"/>
  <c r="AN62" i="79" s="1"/>
  <c r="AD62" i="79"/>
  <c r="AB62" i="79"/>
  <c r="AG62" i="79" s="1"/>
  <c r="W62" i="79"/>
  <c r="U62" i="79"/>
  <c r="Y62" i="79" s="1"/>
  <c r="P62" i="79"/>
  <c r="N62" i="79"/>
  <c r="Q62" i="79" s="1"/>
  <c r="AK61" i="79"/>
  <c r="AI61" i="79"/>
  <c r="AL61" i="79" s="1"/>
  <c r="AD61" i="79"/>
  <c r="AB61" i="79"/>
  <c r="AE61" i="79" s="1"/>
  <c r="W61" i="79"/>
  <c r="U61" i="79"/>
  <c r="V61" i="79" s="1"/>
  <c r="P61" i="79"/>
  <c r="N61" i="79"/>
  <c r="O61" i="79" s="1"/>
  <c r="AK60" i="79"/>
  <c r="AI60" i="79"/>
  <c r="AJ60" i="79" s="1"/>
  <c r="AD60" i="79"/>
  <c r="AC60" i="79"/>
  <c r="AB60" i="79"/>
  <c r="AA60" i="79" s="1"/>
  <c r="W60" i="79"/>
  <c r="U60" i="79"/>
  <c r="Z60" i="79" s="1"/>
  <c r="P60" i="79"/>
  <c r="N60" i="79"/>
  <c r="S60" i="79" s="1"/>
  <c r="R59" i="79"/>
  <c r="R53" i="79"/>
  <c r="R42" i="79"/>
  <c r="R36" i="79"/>
  <c r="R78" i="79"/>
  <c r="AK77" i="79"/>
  <c r="AI77" i="79"/>
  <c r="AD77" i="79"/>
  <c r="AB77" i="79"/>
  <c r="W77" i="79"/>
  <c r="U77" i="79"/>
  <c r="X77" i="79" s="1"/>
  <c r="P77" i="79"/>
  <c r="N77" i="79"/>
  <c r="AK76" i="79"/>
  <c r="AI76" i="79"/>
  <c r="AJ76" i="79" s="1"/>
  <c r="AD76" i="79"/>
  <c r="AB76" i="79"/>
  <c r="AF76" i="79" s="1"/>
  <c r="W76" i="79"/>
  <c r="U76" i="79"/>
  <c r="T76" i="79" s="1"/>
  <c r="P76" i="79"/>
  <c r="N76" i="79"/>
  <c r="M76" i="79" s="1"/>
  <c r="AK75" i="79"/>
  <c r="AI75" i="79"/>
  <c r="AH75" i="79" s="1"/>
  <c r="AD75" i="79"/>
  <c r="AB75" i="79"/>
  <c r="AC75" i="79" s="1"/>
  <c r="W75" i="79"/>
  <c r="U75" i="79"/>
  <c r="P75" i="79"/>
  <c r="N75" i="79"/>
  <c r="M75" i="79" s="1"/>
  <c r="AK74" i="79"/>
  <c r="AI74" i="79"/>
  <c r="AH74" i="79" s="1"/>
  <c r="AD74" i="79"/>
  <c r="AB74" i="79"/>
  <c r="AE74" i="79" s="1"/>
  <c r="W74" i="79"/>
  <c r="U74" i="79"/>
  <c r="V74" i="79" s="1"/>
  <c r="P74" i="79"/>
  <c r="N74" i="79"/>
  <c r="AK73" i="79"/>
  <c r="AI73" i="79"/>
  <c r="AJ73" i="79" s="1"/>
  <c r="AD73" i="79"/>
  <c r="AB73" i="79"/>
  <c r="AC73" i="79" s="1"/>
  <c r="W73" i="79"/>
  <c r="U73" i="79"/>
  <c r="T73" i="79" s="1"/>
  <c r="P73" i="79"/>
  <c r="N73" i="79"/>
  <c r="Q73" i="79" s="1"/>
  <c r="AK72" i="79"/>
  <c r="AI72" i="79"/>
  <c r="AL72" i="79" s="1"/>
  <c r="AD72" i="79"/>
  <c r="AB72" i="79"/>
  <c r="AC72" i="79" s="1"/>
  <c r="W72" i="79"/>
  <c r="U72" i="79"/>
  <c r="T72" i="79" s="1"/>
  <c r="P72" i="79"/>
  <c r="N72" i="79"/>
  <c r="Q72" i="79" s="1"/>
  <c r="AK71" i="79"/>
  <c r="AI71" i="79"/>
  <c r="AL71" i="79" s="1"/>
  <c r="AD71" i="79"/>
  <c r="AB71" i="79"/>
  <c r="AC71" i="79" s="1"/>
  <c r="W71" i="79"/>
  <c r="U71" i="79"/>
  <c r="V71" i="79" s="1"/>
  <c r="P71" i="79"/>
  <c r="N71" i="79"/>
  <c r="R71" i="79" s="1"/>
  <c r="AK70" i="79"/>
  <c r="AI70" i="79"/>
  <c r="AL70" i="79" s="1"/>
  <c r="AD70" i="79"/>
  <c r="AB70" i="79"/>
  <c r="AA70" i="79" s="1"/>
  <c r="W70" i="79"/>
  <c r="U70" i="79"/>
  <c r="X70" i="79" s="1"/>
  <c r="P70" i="79"/>
  <c r="N70" i="79"/>
  <c r="R69" i="79"/>
  <c r="AK58" i="79"/>
  <c r="AI58" i="79"/>
  <c r="AL58" i="79" s="1"/>
  <c r="AD58" i="79"/>
  <c r="AB58" i="79"/>
  <c r="W58" i="79"/>
  <c r="U58" i="79"/>
  <c r="X58" i="79" s="1"/>
  <c r="P58" i="79"/>
  <c r="N58" i="79"/>
  <c r="AK57" i="79"/>
  <c r="AI57" i="79"/>
  <c r="AJ57" i="79" s="1"/>
  <c r="AD57" i="79"/>
  <c r="AB57" i="79"/>
  <c r="AA57" i="79" s="1"/>
  <c r="W57" i="79"/>
  <c r="U57" i="79"/>
  <c r="P57" i="79"/>
  <c r="N57" i="79"/>
  <c r="AK56" i="79"/>
  <c r="AI56" i="79"/>
  <c r="AL56" i="79" s="1"/>
  <c r="AD56" i="79"/>
  <c r="AB56" i="79"/>
  <c r="W56" i="79"/>
  <c r="U56" i="79"/>
  <c r="T56" i="79" s="1"/>
  <c r="P56" i="79"/>
  <c r="N56" i="79"/>
  <c r="Q56" i="79" s="1"/>
  <c r="AK55" i="79"/>
  <c r="AI55" i="79"/>
  <c r="AN55" i="79" s="1"/>
  <c r="AD55" i="79"/>
  <c r="AB55" i="79"/>
  <c r="AC55" i="79" s="1"/>
  <c r="W55" i="79"/>
  <c r="U55" i="79"/>
  <c r="Z55" i="79" s="1"/>
  <c r="P55" i="79"/>
  <c r="N55" i="79"/>
  <c r="S55" i="79" s="1"/>
  <c r="AK54" i="79"/>
  <c r="AI54" i="79"/>
  <c r="AL54" i="79" s="1"/>
  <c r="AD54" i="79"/>
  <c r="AB54" i="79"/>
  <c r="AE54" i="79" s="1"/>
  <c r="W54" i="79"/>
  <c r="U54" i="79"/>
  <c r="Y54" i="79" s="1"/>
  <c r="P54" i="79"/>
  <c r="N54" i="79"/>
  <c r="AK52" i="79"/>
  <c r="AI52" i="79"/>
  <c r="AJ52" i="79" s="1"/>
  <c r="AD52" i="79"/>
  <c r="AB52" i="79"/>
  <c r="AG52" i="79" s="1"/>
  <c r="W52" i="79"/>
  <c r="U52" i="79"/>
  <c r="P52" i="79"/>
  <c r="N52" i="79"/>
  <c r="S52" i="79" s="1"/>
  <c r="AK51" i="79"/>
  <c r="AI51" i="79"/>
  <c r="AH51" i="79" s="1"/>
  <c r="AD51" i="79"/>
  <c r="AB51" i="79"/>
  <c r="AG51" i="79" s="1"/>
  <c r="W51" i="79"/>
  <c r="U51" i="79"/>
  <c r="T51" i="79" s="1"/>
  <c r="P51" i="79"/>
  <c r="N51" i="79"/>
  <c r="Q51" i="79" s="1"/>
  <c r="AK50" i="79"/>
  <c r="AI50" i="79"/>
  <c r="AD50" i="79"/>
  <c r="AB50" i="79"/>
  <c r="AG50" i="79" s="1"/>
  <c r="W50" i="79"/>
  <c r="U50" i="79"/>
  <c r="T50" i="79" s="1"/>
  <c r="P50" i="79"/>
  <c r="N50" i="79"/>
  <c r="S50" i="79" s="1"/>
  <c r="AK49" i="79"/>
  <c r="AI49" i="79"/>
  <c r="AN49" i="79" s="1"/>
  <c r="AD49" i="79"/>
  <c r="AB49" i="79"/>
  <c r="AE49" i="79" s="1"/>
  <c r="W49" i="79"/>
  <c r="U49" i="79"/>
  <c r="T49" i="79" s="1"/>
  <c r="P49" i="79"/>
  <c r="N49" i="79"/>
  <c r="R49" i="79" s="1"/>
  <c r="R48" i="79"/>
  <c r="AK47" i="79"/>
  <c r="AI47" i="79"/>
  <c r="AL47" i="79" s="1"/>
  <c r="AD47" i="79"/>
  <c r="AB47" i="79"/>
  <c r="W47" i="79"/>
  <c r="U47" i="79"/>
  <c r="T47" i="79" s="1"/>
  <c r="P47" i="79"/>
  <c r="N47" i="79"/>
  <c r="M47" i="79" s="1"/>
  <c r="AK46" i="79"/>
  <c r="AI46" i="79"/>
  <c r="AJ46" i="79" s="1"/>
  <c r="AD46" i="79"/>
  <c r="AB46" i="79"/>
  <c r="AA46" i="79" s="1"/>
  <c r="W46" i="79"/>
  <c r="U46" i="79"/>
  <c r="Z46" i="79" s="1"/>
  <c r="P46" i="79"/>
  <c r="N46" i="79"/>
  <c r="M46" i="79" s="1"/>
  <c r="AK45" i="79"/>
  <c r="AI45" i="79"/>
  <c r="AH45" i="79" s="1"/>
  <c r="AD45" i="79"/>
  <c r="AB45" i="79"/>
  <c r="AC45" i="79" s="1"/>
  <c r="W45" i="79"/>
  <c r="U45" i="79"/>
  <c r="Z45" i="79" s="1"/>
  <c r="P45" i="79"/>
  <c r="N45" i="79"/>
  <c r="AK44" i="79"/>
  <c r="AI44" i="79"/>
  <c r="AN44" i="79" s="1"/>
  <c r="AD44" i="79"/>
  <c r="AB44" i="79"/>
  <c r="AE44" i="79" s="1"/>
  <c r="W44" i="79"/>
  <c r="U44" i="79"/>
  <c r="Z44" i="79" s="1"/>
  <c r="P44" i="79"/>
  <c r="N44" i="79"/>
  <c r="M44" i="79" s="1"/>
  <c r="AK43" i="79"/>
  <c r="AI43" i="79"/>
  <c r="AH43" i="79" s="1"/>
  <c r="AD43" i="79"/>
  <c r="AB43" i="79"/>
  <c r="W43" i="79"/>
  <c r="U43" i="79"/>
  <c r="T43" i="79" s="1"/>
  <c r="P43" i="79"/>
  <c r="N43" i="79"/>
  <c r="O43" i="79" s="1"/>
  <c r="AK41" i="79"/>
  <c r="AI41" i="79"/>
  <c r="AH41" i="79" s="1"/>
  <c r="AD41" i="79"/>
  <c r="AB41" i="79"/>
  <c r="AC41" i="79" s="1"/>
  <c r="W41" i="79"/>
  <c r="U41" i="79"/>
  <c r="X41" i="79" s="1"/>
  <c r="P41" i="79"/>
  <c r="N41" i="79"/>
  <c r="Q41" i="79" s="1"/>
  <c r="AK40" i="79"/>
  <c r="AI40" i="79"/>
  <c r="AD40" i="79"/>
  <c r="AB40" i="79"/>
  <c r="AA40" i="79" s="1"/>
  <c r="W40" i="79"/>
  <c r="U40" i="79"/>
  <c r="Z40" i="79" s="1"/>
  <c r="P40" i="79"/>
  <c r="N40" i="79"/>
  <c r="Q40" i="79" s="1"/>
  <c r="AK39" i="79"/>
  <c r="AI39" i="79"/>
  <c r="AN39" i="79" s="1"/>
  <c r="AD39" i="79"/>
  <c r="AB39" i="79"/>
  <c r="W39" i="79"/>
  <c r="U39" i="79"/>
  <c r="V39" i="79" s="1"/>
  <c r="P39" i="79"/>
  <c r="N39" i="79"/>
  <c r="AK38" i="79"/>
  <c r="AI38" i="79"/>
  <c r="AJ38" i="79" s="1"/>
  <c r="AD38" i="79"/>
  <c r="AB38" i="79"/>
  <c r="AA38" i="79" s="1"/>
  <c r="W38" i="79"/>
  <c r="U38" i="79"/>
  <c r="V38" i="79" s="1"/>
  <c r="P38" i="79"/>
  <c r="N38" i="79"/>
  <c r="R38" i="79" s="1"/>
  <c r="AK37" i="79"/>
  <c r="AI37" i="79"/>
  <c r="AH37" i="79" s="1"/>
  <c r="AD37" i="79"/>
  <c r="AB37" i="79"/>
  <c r="AA37" i="79" s="1"/>
  <c r="W37" i="79"/>
  <c r="U37" i="79"/>
  <c r="X37" i="79" s="1"/>
  <c r="P37" i="79"/>
  <c r="N37" i="79"/>
  <c r="S37" i="79" s="1"/>
  <c r="AK35" i="79"/>
  <c r="AI35" i="79"/>
  <c r="AN35" i="79" s="1"/>
  <c r="AD35" i="79"/>
  <c r="AB35" i="79"/>
  <c r="AF35" i="79" s="1"/>
  <c r="W35" i="79"/>
  <c r="U35" i="79"/>
  <c r="X35" i="79" s="1"/>
  <c r="P35" i="79"/>
  <c r="N35" i="79"/>
  <c r="O35" i="79" s="1"/>
  <c r="AK34" i="79"/>
  <c r="AI34" i="79"/>
  <c r="AJ34" i="79" s="1"/>
  <c r="AD34" i="79"/>
  <c r="AB34" i="79"/>
  <c r="AC34" i="79" s="1"/>
  <c r="W34" i="79"/>
  <c r="U34" i="79"/>
  <c r="Z34" i="79" s="1"/>
  <c r="P34" i="79"/>
  <c r="N34" i="79"/>
  <c r="M34" i="79" s="1"/>
  <c r="AK32" i="79"/>
  <c r="AI32" i="79"/>
  <c r="AH32" i="79" s="1"/>
  <c r="AD32" i="79"/>
  <c r="AB32" i="79"/>
  <c r="AG32" i="79" s="1"/>
  <c r="W32" i="79"/>
  <c r="U32" i="79"/>
  <c r="Z32" i="79" s="1"/>
  <c r="P32" i="79"/>
  <c r="N32" i="79"/>
  <c r="R32" i="79" s="1"/>
  <c r="AK31" i="79"/>
  <c r="AI31" i="79"/>
  <c r="AM31" i="79" s="1"/>
  <c r="AD31" i="79"/>
  <c r="AB31" i="79"/>
  <c r="AE31" i="79" s="1"/>
  <c r="W31" i="79"/>
  <c r="U31" i="79"/>
  <c r="V31" i="79" s="1"/>
  <c r="P31" i="79"/>
  <c r="N31" i="79"/>
  <c r="O31" i="79" s="1"/>
  <c r="AK30" i="79"/>
  <c r="AI30" i="79"/>
  <c r="AJ30" i="79" s="1"/>
  <c r="AD30" i="79"/>
  <c r="AB30" i="79"/>
  <c r="AF30" i="79" s="1"/>
  <c r="W30" i="79"/>
  <c r="U30" i="79"/>
  <c r="T30" i="79" s="1"/>
  <c r="P30" i="79"/>
  <c r="N30" i="79"/>
  <c r="O30" i="79" s="1"/>
  <c r="R33" i="79"/>
  <c r="L18" i="79"/>
  <c r="L17" i="79"/>
  <c r="L15" i="79"/>
  <c r="L14" i="79"/>
  <c r="L13" i="79"/>
  <c r="AK53" i="78"/>
  <c r="AI53" i="78"/>
  <c r="AH53" i="78" s="1"/>
  <c r="AD53" i="78"/>
  <c r="AB53" i="78"/>
  <c r="AA53" i="78" s="1"/>
  <c r="W53" i="78"/>
  <c r="U53" i="78"/>
  <c r="Y53" i="78" s="1"/>
  <c r="P53" i="78"/>
  <c r="N53" i="78"/>
  <c r="Q53" i="78" s="1"/>
  <c r="AK52" i="78"/>
  <c r="AI52" i="78"/>
  <c r="AH52" i="78" s="1"/>
  <c r="AD52" i="78"/>
  <c r="AB52" i="78"/>
  <c r="AF52" i="78" s="1"/>
  <c r="W52" i="78"/>
  <c r="U52" i="78"/>
  <c r="X52" i="78" s="1"/>
  <c r="P52" i="78"/>
  <c r="N52" i="78"/>
  <c r="O52" i="78" s="1"/>
  <c r="AK51" i="78"/>
  <c r="AI51" i="78"/>
  <c r="AJ51" i="78" s="1"/>
  <c r="AD51" i="78"/>
  <c r="AB51" i="78"/>
  <c r="AC51" i="78" s="1"/>
  <c r="W51" i="78"/>
  <c r="U51" i="78"/>
  <c r="T51" i="78" s="1"/>
  <c r="P51" i="78"/>
  <c r="N51" i="78"/>
  <c r="AK50" i="78"/>
  <c r="AI50" i="78"/>
  <c r="AD50" i="78"/>
  <c r="AB50" i="78"/>
  <c r="AA50" i="78" s="1"/>
  <c r="W50" i="78"/>
  <c r="U50" i="78"/>
  <c r="P50" i="78"/>
  <c r="N50" i="78"/>
  <c r="R50" i="78" s="1"/>
  <c r="AK49" i="78"/>
  <c r="AI49" i="78"/>
  <c r="AM49" i="78" s="1"/>
  <c r="AD49" i="78"/>
  <c r="AB49" i="78"/>
  <c r="AE49" i="78" s="1"/>
  <c r="W49" i="78"/>
  <c r="U49" i="78"/>
  <c r="V49" i="78" s="1"/>
  <c r="P49" i="78"/>
  <c r="N49" i="78"/>
  <c r="O49" i="78" s="1"/>
  <c r="AK48" i="78"/>
  <c r="AI48" i="78"/>
  <c r="AJ48" i="78" s="1"/>
  <c r="AD48" i="78"/>
  <c r="AB48" i="78"/>
  <c r="AA48" i="78" s="1"/>
  <c r="W48" i="78"/>
  <c r="U48" i="78"/>
  <c r="P48" i="78"/>
  <c r="N48" i="78"/>
  <c r="M48" i="78" s="1"/>
  <c r="R54" i="78"/>
  <c r="AK46" i="78"/>
  <c r="AI46" i="78"/>
  <c r="AH46" i="78" s="1"/>
  <c r="AD46" i="78"/>
  <c r="AB46" i="78"/>
  <c r="AC46" i="78" s="1"/>
  <c r="W46" i="78"/>
  <c r="U46" i="78"/>
  <c r="Z46" i="78" s="1"/>
  <c r="P46" i="78"/>
  <c r="N46" i="78"/>
  <c r="S46" i="78" s="1"/>
  <c r="AK45" i="78"/>
  <c r="AI45" i="78"/>
  <c r="AD45" i="78"/>
  <c r="AB45" i="78"/>
  <c r="AE45" i="78" s="1"/>
  <c r="W45" i="78"/>
  <c r="U45" i="78"/>
  <c r="Z45" i="78" s="1"/>
  <c r="P45" i="78"/>
  <c r="N45" i="78"/>
  <c r="M45" i="78" s="1"/>
  <c r="AK44" i="78"/>
  <c r="AI44" i="78"/>
  <c r="AH44" i="78" s="1"/>
  <c r="AD44" i="78"/>
  <c r="AB44" i="78"/>
  <c r="AE44" i="78" s="1"/>
  <c r="W44" i="78"/>
  <c r="U44" i="78"/>
  <c r="T44" i="78" s="1"/>
  <c r="P44" i="78"/>
  <c r="N44" i="78"/>
  <c r="O44" i="78" s="1"/>
  <c r="AK43" i="78"/>
  <c r="AI43" i="78"/>
  <c r="AJ43" i="78" s="1"/>
  <c r="AD43" i="78"/>
  <c r="AB43" i="78"/>
  <c r="AG43" i="78" s="1"/>
  <c r="W43" i="78"/>
  <c r="U43" i="78"/>
  <c r="X43" i="78" s="1"/>
  <c r="P43" i="78"/>
  <c r="N43" i="78"/>
  <c r="Q43" i="78" s="1"/>
  <c r="AK42" i="78"/>
  <c r="AI42" i="78"/>
  <c r="AL42" i="78" s="1"/>
  <c r="AD42" i="78"/>
  <c r="AB42" i="78"/>
  <c r="AG42" i="78" s="1"/>
  <c r="W42" i="78"/>
  <c r="U42" i="78"/>
  <c r="Z42" i="78" s="1"/>
  <c r="P42" i="78"/>
  <c r="N42" i="78"/>
  <c r="Q42" i="78" s="1"/>
  <c r="AK40" i="78"/>
  <c r="AI40" i="78"/>
  <c r="AL40" i="78" s="1"/>
  <c r="AD40" i="78"/>
  <c r="AB40" i="78"/>
  <c r="AA40" i="78" s="1"/>
  <c r="W40" i="78"/>
  <c r="U40" i="78"/>
  <c r="V40" i="78" s="1"/>
  <c r="P40" i="78"/>
  <c r="N40" i="78"/>
  <c r="S40" i="78" s="1"/>
  <c r="AK39" i="78"/>
  <c r="AI39" i="78"/>
  <c r="AN39" i="78" s="1"/>
  <c r="AD39" i="78"/>
  <c r="AB39" i="78"/>
  <c r="AG39" i="78" s="1"/>
  <c r="W39" i="78"/>
  <c r="U39" i="78"/>
  <c r="X39" i="78" s="1"/>
  <c r="P39" i="78"/>
  <c r="N39" i="78"/>
  <c r="S39" i="78" s="1"/>
  <c r="AK38" i="78"/>
  <c r="AI38" i="78"/>
  <c r="AN38" i="78" s="1"/>
  <c r="AD38" i="78"/>
  <c r="AB38" i="78"/>
  <c r="AG38" i="78" s="1"/>
  <c r="W38" i="78"/>
  <c r="U38" i="78"/>
  <c r="Y38" i="78" s="1"/>
  <c r="P38" i="78"/>
  <c r="N38" i="78"/>
  <c r="O38" i="78" s="1"/>
  <c r="AK37" i="78"/>
  <c r="AI37" i="78"/>
  <c r="AJ37" i="78" s="1"/>
  <c r="AD37" i="78"/>
  <c r="AB37" i="78"/>
  <c r="AC37" i="78" s="1"/>
  <c r="W37" i="78"/>
  <c r="U37" i="78"/>
  <c r="V37" i="78" s="1"/>
  <c r="P37" i="78"/>
  <c r="N37" i="78"/>
  <c r="S37" i="78" s="1"/>
  <c r="AK36" i="78"/>
  <c r="AI36" i="78"/>
  <c r="AN36" i="78" s="1"/>
  <c r="AD36" i="78"/>
  <c r="AB36" i="78"/>
  <c r="AA36" i="78" s="1"/>
  <c r="W36" i="78"/>
  <c r="U36" i="78"/>
  <c r="Z36" i="78" s="1"/>
  <c r="P36" i="78"/>
  <c r="N36" i="78"/>
  <c r="S36" i="78" s="1"/>
  <c r="AK34" i="78"/>
  <c r="AI34" i="78"/>
  <c r="AN34" i="78" s="1"/>
  <c r="AD34" i="78"/>
  <c r="AB34" i="78"/>
  <c r="AF34" i="78" s="1"/>
  <c r="W34" i="78"/>
  <c r="U34" i="78"/>
  <c r="V34" i="78" s="1"/>
  <c r="P34" i="78"/>
  <c r="N34" i="78"/>
  <c r="O34" i="78" s="1"/>
  <c r="AK33" i="78"/>
  <c r="AI33" i="78"/>
  <c r="AJ33" i="78" s="1"/>
  <c r="AD33" i="78"/>
  <c r="AB33" i="78"/>
  <c r="AC33" i="78" s="1"/>
  <c r="W33" i="78"/>
  <c r="U33" i="78"/>
  <c r="Z33" i="78" s="1"/>
  <c r="P33" i="78"/>
  <c r="N33" i="78"/>
  <c r="M33" i="78" s="1"/>
  <c r="AK32" i="78"/>
  <c r="AI32" i="78"/>
  <c r="AH32" i="78" s="1"/>
  <c r="AD32" i="78"/>
  <c r="AB32" i="78"/>
  <c r="AG32" i="78" s="1"/>
  <c r="W32" i="78"/>
  <c r="U32" i="78"/>
  <c r="Z32" i="78" s="1"/>
  <c r="P32" i="78"/>
  <c r="N32" i="78"/>
  <c r="R32" i="78" s="1"/>
  <c r="AK31" i="78"/>
  <c r="AI31" i="78"/>
  <c r="AM31" i="78" s="1"/>
  <c r="AD31" i="78"/>
  <c r="AB31" i="78"/>
  <c r="AG31" i="78" s="1"/>
  <c r="W31" i="78"/>
  <c r="U31" i="78"/>
  <c r="V31" i="78" s="1"/>
  <c r="P31" i="78"/>
  <c r="N31" i="78"/>
  <c r="O31" i="78" s="1"/>
  <c r="AK30" i="78"/>
  <c r="AI30" i="78"/>
  <c r="AJ30" i="78" s="1"/>
  <c r="AD30" i="78"/>
  <c r="AB30" i="78"/>
  <c r="AG30" i="78" s="1"/>
  <c r="W30" i="78"/>
  <c r="U30" i="78"/>
  <c r="T30" i="78" s="1"/>
  <c r="P30" i="78"/>
  <c r="N30" i="78"/>
  <c r="S30" i="78" s="1"/>
  <c r="L18" i="78"/>
  <c r="L17" i="78"/>
  <c r="L15" i="78"/>
  <c r="L14" i="78"/>
  <c r="L13" i="78"/>
  <c r="R72" i="77"/>
  <c r="R68" i="77"/>
  <c r="AK54" i="77"/>
  <c r="AI54" i="77"/>
  <c r="AN54" i="77" s="1"/>
  <c r="AD54" i="77"/>
  <c r="AB54" i="77"/>
  <c r="AF54" i="77" s="1"/>
  <c r="Z54" i="77"/>
  <c r="W54" i="77"/>
  <c r="U54" i="77"/>
  <c r="X54" i="77" s="1"/>
  <c r="P54" i="77"/>
  <c r="N54" i="77"/>
  <c r="O54" i="77" s="1"/>
  <c r="R46" i="77"/>
  <c r="R41" i="77"/>
  <c r="R36" i="77"/>
  <c r="AK59" i="77"/>
  <c r="AI59" i="77"/>
  <c r="AH59" i="77" s="1"/>
  <c r="AD59" i="77"/>
  <c r="AB59" i="77"/>
  <c r="AG59" i="77" s="1"/>
  <c r="W59" i="77"/>
  <c r="U59" i="77"/>
  <c r="P59" i="77"/>
  <c r="N59" i="77"/>
  <c r="O59" i="77" s="1"/>
  <c r="AK58" i="77"/>
  <c r="AI58" i="77"/>
  <c r="AJ58" i="77" s="1"/>
  <c r="AD58" i="77"/>
  <c r="AB58" i="77"/>
  <c r="AC58" i="77" s="1"/>
  <c r="W58" i="77"/>
  <c r="U58" i="77"/>
  <c r="T58" i="77" s="1"/>
  <c r="P58" i="77"/>
  <c r="N58" i="77"/>
  <c r="M58" i="77" s="1"/>
  <c r="AK57" i="77"/>
  <c r="AI57" i="77"/>
  <c r="AH57" i="77" s="1"/>
  <c r="AD57" i="77"/>
  <c r="AB57" i="77"/>
  <c r="AE57" i="77" s="1"/>
  <c r="W57" i="77"/>
  <c r="U57" i="77"/>
  <c r="T57" i="77" s="1"/>
  <c r="P57" i="77"/>
  <c r="N57" i="77"/>
  <c r="S57" i="77" s="1"/>
  <c r="AK56" i="77"/>
  <c r="AI56" i="77"/>
  <c r="AN56" i="77" s="1"/>
  <c r="AD56" i="77"/>
  <c r="AB56" i="77"/>
  <c r="W56" i="77"/>
  <c r="U56" i="77"/>
  <c r="V56" i="77" s="1"/>
  <c r="P56" i="77"/>
  <c r="N56" i="77"/>
  <c r="O56" i="77" s="1"/>
  <c r="AK55" i="77"/>
  <c r="AI55" i="77"/>
  <c r="AJ55" i="77" s="1"/>
  <c r="AD55" i="77"/>
  <c r="AB55" i="77"/>
  <c r="AC55" i="77" s="1"/>
  <c r="W55" i="77"/>
  <c r="U55" i="77"/>
  <c r="T55" i="77" s="1"/>
  <c r="P55" i="77"/>
  <c r="N55" i="77"/>
  <c r="Q55" i="77" s="1"/>
  <c r="AK53" i="77"/>
  <c r="AI53" i="77"/>
  <c r="AJ53" i="77" s="1"/>
  <c r="AD53" i="77"/>
  <c r="AB53" i="77"/>
  <c r="W53" i="77"/>
  <c r="U53" i="77"/>
  <c r="Z53" i="77" s="1"/>
  <c r="P53" i="77"/>
  <c r="N53" i="77"/>
  <c r="AK52" i="77"/>
  <c r="AI52" i="77"/>
  <c r="AD52" i="77"/>
  <c r="AB52" i="77"/>
  <c r="AA52" i="77" s="1"/>
  <c r="W52" i="77"/>
  <c r="U52" i="77"/>
  <c r="V52" i="77" s="1"/>
  <c r="P52" i="77"/>
  <c r="N52" i="77"/>
  <c r="O52" i="77" s="1"/>
  <c r="AK51" i="77"/>
  <c r="AI51" i="77"/>
  <c r="AJ51" i="77" s="1"/>
  <c r="AD51" i="77"/>
  <c r="AB51" i="77"/>
  <c r="AA51" i="77" s="1"/>
  <c r="W51" i="77"/>
  <c r="U51" i="77"/>
  <c r="P51" i="77"/>
  <c r="N51" i="77"/>
  <c r="M51" i="77" s="1"/>
  <c r="R50" i="77"/>
  <c r="AK76" i="77"/>
  <c r="AI76" i="77"/>
  <c r="AL76" i="77" s="1"/>
  <c r="AD76" i="77"/>
  <c r="AB76" i="77"/>
  <c r="W76" i="77"/>
  <c r="U76" i="77"/>
  <c r="T76" i="77" s="1"/>
  <c r="P76" i="77"/>
  <c r="N76" i="77"/>
  <c r="S76" i="77" s="1"/>
  <c r="AK75" i="77"/>
  <c r="AI75" i="77"/>
  <c r="AN75" i="77" s="1"/>
  <c r="AD75" i="77"/>
  <c r="AB75" i="77"/>
  <c r="W75" i="77"/>
  <c r="U75" i="77"/>
  <c r="X75" i="77" s="1"/>
  <c r="P75" i="77"/>
  <c r="N75" i="77"/>
  <c r="M75" i="77" s="1"/>
  <c r="AK74" i="77"/>
  <c r="AI74" i="77"/>
  <c r="AH74" i="77" s="1"/>
  <c r="AD74" i="77"/>
  <c r="AB74" i="77"/>
  <c r="AC74" i="77" s="1"/>
  <c r="W74" i="77"/>
  <c r="U74" i="77"/>
  <c r="T74" i="77" s="1"/>
  <c r="P74" i="77"/>
  <c r="N74" i="77"/>
  <c r="Q74" i="77" s="1"/>
  <c r="AK73" i="77"/>
  <c r="AI73" i="77"/>
  <c r="AD73" i="77"/>
  <c r="AB73" i="77"/>
  <c r="AA73" i="77" s="1"/>
  <c r="W73" i="77"/>
  <c r="U73" i="77"/>
  <c r="T73" i="77" s="1"/>
  <c r="P73" i="77"/>
  <c r="N73" i="77"/>
  <c r="M73" i="77" s="1"/>
  <c r="AK71" i="77"/>
  <c r="AI71" i="77"/>
  <c r="AH71" i="77" s="1"/>
  <c r="AD71" i="77"/>
  <c r="AB71" i="77"/>
  <c r="AE71" i="77" s="1"/>
  <c r="W71" i="77"/>
  <c r="U71" i="77"/>
  <c r="T71" i="77" s="1"/>
  <c r="P71" i="77"/>
  <c r="N71" i="77"/>
  <c r="AK70" i="77"/>
  <c r="AI70" i="77"/>
  <c r="AD70" i="77"/>
  <c r="AB70" i="77"/>
  <c r="AA70" i="77" s="1"/>
  <c r="W70" i="77"/>
  <c r="U70" i="77"/>
  <c r="V70" i="77" s="1"/>
  <c r="P70" i="77"/>
  <c r="N70" i="77"/>
  <c r="M70" i="77" s="1"/>
  <c r="AK69" i="77"/>
  <c r="AI69" i="77"/>
  <c r="AN69" i="77" s="1"/>
  <c r="AD69" i="77"/>
  <c r="AB69" i="77"/>
  <c r="AA69" i="77" s="1"/>
  <c r="W69" i="77"/>
  <c r="U69" i="77"/>
  <c r="T69" i="77" s="1"/>
  <c r="P69" i="77"/>
  <c r="N69" i="77"/>
  <c r="Q69" i="77" s="1"/>
  <c r="AK67" i="77"/>
  <c r="AI67" i="77"/>
  <c r="AL67" i="77" s="1"/>
  <c r="AD67" i="77"/>
  <c r="AB67" i="77"/>
  <c r="AA67" i="77" s="1"/>
  <c r="W67" i="77"/>
  <c r="U67" i="77"/>
  <c r="P67" i="77"/>
  <c r="N67" i="77"/>
  <c r="R67" i="77" s="1"/>
  <c r="AK66" i="77"/>
  <c r="AI66" i="77"/>
  <c r="AJ66" i="77" s="1"/>
  <c r="AD66" i="77"/>
  <c r="AB66" i="77"/>
  <c r="AE66" i="77" s="1"/>
  <c r="W66" i="77"/>
  <c r="U66" i="77"/>
  <c r="X66" i="77" s="1"/>
  <c r="P66" i="77"/>
  <c r="N66" i="77"/>
  <c r="S66" i="77" s="1"/>
  <c r="AK65" i="77"/>
  <c r="AI65" i="77"/>
  <c r="AN65" i="77" s="1"/>
  <c r="AD65" i="77"/>
  <c r="AB65" i="77"/>
  <c r="AF65" i="77" s="1"/>
  <c r="W65" i="77"/>
  <c r="U65" i="77"/>
  <c r="T65" i="77" s="1"/>
  <c r="P65" i="77"/>
  <c r="N65" i="77"/>
  <c r="S65" i="77" s="1"/>
  <c r="AK64" i="77"/>
  <c r="AI64" i="77"/>
  <c r="AN64" i="77" s="1"/>
  <c r="AD64" i="77"/>
  <c r="AB64" i="77"/>
  <c r="AC64" i="77" s="1"/>
  <c r="W64" i="77"/>
  <c r="U64" i="77"/>
  <c r="T64" i="77" s="1"/>
  <c r="P64" i="77"/>
  <c r="N64" i="77"/>
  <c r="M64" i="77" s="1"/>
  <c r="AK63" i="77"/>
  <c r="AI63" i="77"/>
  <c r="AH63" i="77" s="1"/>
  <c r="AD63" i="77"/>
  <c r="AB63" i="77"/>
  <c r="AA63" i="77" s="1"/>
  <c r="W63" i="77"/>
  <c r="U63" i="77"/>
  <c r="Z63" i="77" s="1"/>
  <c r="P63" i="77"/>
  <c r="N63" i="77"/>
  <c r="R63" i="77" s="1"/>
  <c r="AK62" i="77"/>
  <c r="AI62" i="77"/>
  <c r="AM62" i="77" s="1"/>
  <c r="AD62" i="77"/>
  <c r="AB62" i="77"/>
  <c r="AC62" i="77" s="1"/>
  <c r="W62" i="77"/>
  <c r="U62" i="77"/>
  <c r="T62" i="77" s="1"/>
  <c r="P62" i="77"/>
  <c r="N62" i="77"/>
  <c r="O62" i="77" s="1"/>
  <c r="AK61" i="77"/>
  <c r="AI61" i="77"/>
  <c r="AJ61" i="77" s="1"/>
  <c r="AD61" i="77"/>
  <c r="AB61" i="77"/>
  <c r="AA61" i="77" s="1"/>
  <c r="W61" i="77"/>
  <c r="U61" i="77"/>
  <c r="T61" i="77" s="1"/>
  <c r="P61" i="77"/>
  <c r="N61" i="77"/>
  <c r="R60" i="77"/>
  <c r="AK49" i="77"/>
  <c r="AI49" i="77"/>
  <c r="AH49" i="77" s="1"/>
  <c r="AD49" i="77"/>
  <c r="AB49" i="77"/>
  <c r="AE49" i="77" s="1"/>
  <c r="W49" i="77"/>
  <c r="U49" i="77"/>
  <c r="V49" i="77" s="1"/>
  <c r="P49" i="77"/>
  <c r="N49" i="77"/>
  <c r="S49" i="77" s="1"/>
  <c r="AK48" i="77"/>
  <c r="AI48" i="77"/>
  <c r="AN48" i="77" s="1"/>
  <c r="AD48" i="77"/>
  <c r="AB48" i="77"/>
  <c r="AA48" i="77" s="1"/>
  <c r="W48" i="77"/>
  <c r="U48" i="77"/>
  <c r="T48" i="77" s="1"/>
  <c r="P48" i="77"/>
  <c r="N48" i="77"/>
  <c r="S48" i="77" s="1"/>
  <c r="AK47" i="77"/>
  <c r="AI47" i="77"/>
  <c r="AN47" i="77" s="1"/>
  <c r="AD47" i="77"/>
  <c r="AB47" i="77"/>
  <c r="AC47" i="77" s="1"/>
  <c r="W47" i="77"/>
  <c r="U47" i="77"/>
  <c r="Z47" i="77" s="1"/>
  <c r="P47" i="77"/>
  <c r="N47" i="77"/>
  <c r="Q47" i="77" s="1"/>
  <c r="AK45" i="77"/>
  <c r="AI45" i="77"/>
  <c r="AL45" i="77" s="1"/>
  <c r="AD45" i="77"/>
  <c r="AB45" i="77"/>
  <c r="AC45" i="77" s="1"/>
  <c r="W45" i="77"/>
  <c r="U45" i="77"/>
  <c r="V45" i="77" s="1"/>
  <c r="P45" i="77"/>
  <c r="N45" i="77"/>
  <c r="M45" i="77" s="1"/>
  <c r="AK44" i="77"/>
  <c r="AI44" i="77"/>
  <c r="AH44" i="77" s="1"/>
  <c r="AD44" i="77"/>
  <c r="AB44" i="77"/>
  <c r="AE44" i="77" s="1"/>
  <c r="W44" i="77"/>
  <c r="U44" i="77"/>
  <c r="Z44" i="77" s="1"/>
  <c r="P44" i="77"/>
  <c r="N44" i="77"/>
  <c r="R44" i="77" s="1"/>
  <c r="AK43" i="77"/>
  <c r="AI43" i="77"/>
  <c r="AM43" i="77" s="1"/>
  <c r="AD43" i="77"/>
  <c r="AB43" i="77"/>
  <c r="AE43" i="77" s="1"/>
  <c r="W43" i="77"/>
  <c r="U43" i="77"/>
  <c r="X43" i="77" s="1"/>
  <c r="P43" i="77"/>
  <c r="N43" i="77"/>
  <c r="O43" i="77" s="1"/>
  <c r="AK42" i="77"/>
  <c r="AI42" i="77"/>
  <c r="AJ42" i="77" s="1"/>
  <c r="AD42" i="77"/>
  <c r="AB42" i="77"/>
  <c r="AC42" i="77" s="1"/>
  <c r="W42" i="77"/>
  <c r="U42" i="77"/>
  <c r="T42" i="77" s="1"/>
  <c r="P42" i="77"/>
  <c r="N42" i="77"/>
  <c r="R42" i="77" s="1"/>
  <c r="AK40" i="77"/>
  <c r="AI40" i="77"/>
  <c r="AM40" i="77" s="1"/>
  <c r="AD40" i="77"/>
  <c r="AB40" i="77"/>
  <c r="AG40" i="77" s="1"/>
  <c r="W40" i="77"/>
  <c r="U40" i="77"/>
  <c r="Y40" i="77" s="1"/>
  <c r="P40" i="77"/>
  <c r="N40" i="77"/>
  <c r="M40" i="77" s="1"/>
  <c r="AK39" i="77"/>
  <c r="AI39" i="77"/>
  <c r="AH39" i="77" s="1"/>
  <c r="AD39" i="77"/>
  <c r="AB39" i="77"/>
  <c r="AA39" i="77" s="1"/>
  <c r="W39" i="77"/>
  <c r="U39" i="77"/>
  <c r="Z39" i="77" s="1"/>
  <c r="P39" i="77"/>
  <c r="N39" i="77"/>
  <c r="R39" i="77" s="1"/>
  <c r="AK38" i="77"/>
  <c r="AI38" i="77"/>
  <c r="AM38" i="77" s="1"/>
  <c r="AD38" i="77"/>
  <c r="AB38" i="77"/>
  <c r="AE38" i="77" s="1"/>
  <c r="W38" i="77"/>
  <c r="U38" i="77"/>
  <c r="V38" i="77" s="1"/>
  <c r="P38" i="77"/>
  <c r="N38" i="77"/>
  <c r="O38" i="77" s="1"/>
  <c r="AK37" i="77"/>
  <c r="AI37" i="77"/>
  <c r="AJ37" i="77" s="1"/>
  <c r="AD37" i="77"/>
  <c r="AB37" i="77"/>
  <c r="AE37" i="77" s="1"/>
  <c r="W37" i="77"/>
  <c r="U37" i="77"/>
  <c r="T37" i="77" s="1"/>
  <c r="P37" i="77"/>
  <c r="N37" i="77"/>
  <c r="M37" i="77" s="1"/>
  <c r="AK35" i="77"/>
  <c r="AI35" i="77"/>
  <c r="AH35" i="77" s="1"/>
  <c r="AD35" i="77"/>
  <c r="AB35" i="77"/>
  <c r="AG35" i="77" s="1"/>
  <c r="W35" i="77"/>
  <c r="U35" i="77"/>
  <c r="Z35" i="77" s="1"/>
  <c r="P35" i="77"/>
  <c r="N35" i="77"/>
  <c r="Q35" i="77" s="1"/>
  <c r="AK34" i="77"/>
  <c r="AI34" i="77"/>
  <c r="AL34" i="77" s="1"/>
  <c r="AD34" i="77"/>
  <c r="AB34" i="77"/>
  <c r="AG34" i="77" s="1"/>
  <c r="W34" i="77"/>
  <c r="U34" i="77"/>
  <c r="V34" i="77" s="1"/>
  <c r="P34" i="77"/>
  <c r="N34" i="77"/>
  <c r="S34" i="77" s="1"/>
  <c r="AK33" i="77"/>
  <c r="AI33" i="77"/>
  <c r="AN33" i="77" s="1"/>
  <c r="AD33" i="77"/>
  <c r="AB33" i="77"/>
  <c r="AA33" i="77" s="1"/>
  <c r="W33" i="77"/>
  <c r="U33" i="77"/>
  <c r="T33" i="77" s="1"/>
  <c r="P33" i="77"/>
  <c r="N33" i="77"/>
  <c r="S33" i="77" s="1"/>
  <c r="AK32" i="77"/>
  <c r="AI32" i="77"/>
  <c r="AN32" i="77" s="1"/>
  <c r="AD32" i="77"/>
  <c r="AB32" i="77"/>
  <c r="AG32" i="77" s="1"/>
  <c r="W32" i="77"/>
  <c r="U32" i="77"/>
  <c r="X32" i="77" s="1"/>
  <c r="P32" i="77"/>
  <c r="N32" i="77"/>
  <c r="Q32" i="77" s="1"/>
  <c r="AK31" i="77"/>
  <c r="AI31" i="77"/>
  <c r="AL31" i="77" s="1"/>
  <c r="AD31" i="77"/>
  <c r="AB31" i="77"/>
  <c r="AC31" i="77" s="1"/>
  <c r="W31" i="77"/>
  <c r="U31" i="77"/>
  <c r="T31" i="77" s="1"/>
  <c r="P31" i="77"/>
  <c r="N31" i="77"/>
  <c r="M31" i="77" s="1"/>
  <c r="R30" i="77"/>
  <c r="L18" i="77"/>
  <c r="L17" i="77"/>
  <c r="L15" i="77"/>
  <c r="L14" i="77"/>
  <c r="L13" i="77"/>
  <c r="AK63" i="76"/>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O70" i="80" l="1"/>
  <c r="T71" i="80"/>
  <c r="AJ72" i="80"/>
  <c r="Z73" i="80"/>
  <c r="AH73" i="80"/>
  <c r="T74" i="80"/>
  <c r="AM72" i="80"/>
  <c r="AC73" i="80"/>
  <c r="AN73" i="80"/>
  <c r="V71" i="80"/>
  <c r="AC72" i="80"/>
  <c r="Y71" i="80"/>
  <c r="M72" i="80"/>
  <c r="AE72" i="80"/>
  <c r="AN72" i="80"/>
  <c r="M74" i="80"/>
  <c r="S57" i="80"/>
  <c r="AE70" i="80"/>
  <c r="Z71" i="80"/>
  <c r="AG72" i="80"/>
  <c r="AE73" i="80"/>
  <c r="AF70" i="80"/>
  <c r="AA71" i="80"/>
  <c r="AF73" i="80"/>
  <c r="M55" i="80"/>
  <c r="AG55" i="80"/>
  <c r="AL70" i="80"/>
  <c r="Q71" i="80"/>
  <c r="AG71" i="80"/>
  <c r="T72" i="80"/>
  <c r="AM73" i="80"/>
  <c r="R74" i="80"/>
  <c r="Z74" i="80"/>
  <c r="AH74" i="80"/>
  <c r="AC56" i="80"/>
  <c r="AJ71" i="80"/>
  <c r="O72" i="80"/>
  <c r="AC74" i="80"/>
  <c r="X58" i="80"/>
  <c r="R70" i="80"/>
  <c r="AH70" i="80"/>
  <c r="M71" i="80"/>
  <c r="AC71" i="80"/>
  <c r="X72" i="80"/>
  <c r="AF72" i="80"/>
  <c r="V74" i="80"/>
  <c r="AL74" i="80"/>
  <c r="Q56" i="80"/>
  <c r="Y58" i="80"/>
  <c r="S70" i="80"/>
  <c r="AL71" i="80"/>
  <c r="Q72" i="80"/>
  <c r="Y72" i="80"/>
  <c r="T73" i="80"/>
  <c r="AJ73" i="80"/>
  <c r="O74" i="80"/>
  <c r="AE74" i="80"/>
  <c r="AM74" i="80"/>
  <c r="V58" i="80"/>
  <c r="V72" i="80"/>
  <c r="AJ74" i="80"/>
  <c r="S56" i="80"/>
  <c r="Z58" i="80"/>
  <c r="AE71" i="80"/>
  <c r="AM71" i="80"/>
  <c r="R72" i="80"/>
  <c r="X74" i="80"/>
  <c r="AF74" i="80"/>
  <c r="AF55" i="80"/>
  <c r="Q59" i="80"/>
  <c r="AA57" i="80"/>
  <c r="AA59" i="80"/>
  <c r="AC59" i="80"/>
  <c r="AA55" i="80"/>
  <c r="V56" i="80"/>
  <c r="AF56" i="80"/>
  <c r="T57" i="80"/>
  <c r="AG58" i="80"/>
  <c r="R59" i="80"/>
  <c r="AL55" i="80"/>
  <c r="AG56" i="80"/>
  <c r="AG59" i="80"/>
  <c r="AC55" i="80"/>
  <c r="AN55" i="80"/>
  <c r="X56" i="80"/>
  <c r="V57" i="80"/>
  <c r="AA58" i="80"/>
  <c r="AH59" i="80"/>
  <c r="Y56" i="80"/>
  <c r="AL58" i="80"/>
  <c r="Y59" i="80"/>
  <c r="AA56" i="80"/>
  <c r="AN56" i="80"/>
  <c r="Y57" i="80"/>
  <c r="AM58" i="80"/>
  <c r="Z59" i="80"/>
  <c r="O55" i="80"/>
  <c r="AM55" i="80"/>
  <c r="R56" i="80"/>
  <c r="Z56" i="80"/>
  <c r="AH56" i="80"/>
  <c r="M57" i="80"/>
  <c r="AC57" i="80"/>
  <c r="AN58" i="80"/>
  <c r="S59" i="80"/>
  <c r="V55" i="80"/>
  <c r="AJ57" i="80"/>
  <c r="X55" i="80"/>
  <c r="AL57" i="80"/>
  <c r="Q58" i="80"/>
  <c r="T59" i="80"/>
  <c r="AJ59" i="80"/>
  <c r="O58" i="80"/>
  <c r="Q55" i="80"/>
  <c r="Y55" i="80"/>
  <c r="AJ56" i="80"/>
  <c r="O57" i="80"/>
  <c r="AE57" i="80"/>
  <c r="AM57" i="80"/>
  <c r="R58" i="80"/>
  <c r="AH58" i="80"/>
  <c r="M59" i="80"/>
  <c r="R55" i="80"/>
  <c r="Z55" i="80"/>
  <c r="AH55" i="80"/>
  <c r="M56" i="80"/>
  <c r="X57" i="80"/>
  <c r="AF57" i="80"/>
  <c r="AN57" i="80"/>
  <c r="S58" i="80"/>
  <c r="V59" i="80"/>
  <c r="AL59" i="80"/>
  <c r="AL56" i="80"/>
  <c r="Q57" i="80"/>
  <c r="AE59" i="80"/>
  <c r="AM59" i="80"/>
  <c r="M43" i="80"/>
  <c r="T45" i="80"/>
  <c r="AH61" i="80"/>
  <c r="O42" i="80"/>
  <c r="AM42" i="80"/>
  <c r="Y35" i="80"/>
  <c r="Z61" i="80"/>
  <c r="AN42" i="80"/>
  <c r="AE33" i="80"/>
  <c r="X51" i="80"/>
  <c r="AA63" i="80"/>
  <c r="AL66" i="80"/>
  <c r="AG35" i="80"/>
  <c r="AF61" i="80"/>
  <c r="AA62" i="80"/>
  <c r="T66" i="80"/>
  <c r="AM66" i="80"/>
  <c r="AH40" i="80"/>
  <c r="AG45" i="80"/>
  <c r="AC50" i="80"/>
  <c r="V51" i="80"/>
  <c r="R40" i="80"/>
  <c r="R67" i="80"/>
  <c r="S40" i="80"/>
  <c r="AC31" i="80"/>
  <c r="AE50" i="80"/>
  <c r="AM37" i="80"/>
  <c r="AN48" i="80"/>
  <c r="X31" i="80"/>
  <c r="R50" i="80"/>
  <c r="AH62" i="80"/>
  <c r="M41" i="80"/>
  <c r="V39" i="80"/>
  <c r="X33" i="80"/>
  <c r="AL46" i="80"/>
  <c r="M52" i="80"/>
  <c r="AA61" i="80"/>
  <c r="S67" i="80"/>
  <c r="X40" i="80"/>
  <c r="AF31" i="80"/>
  <c r="Z33" i="80"/>
  <c r="Q35" i="80"/>
  <c r="Q46" i="80"/>
  <c r="AM48" i="80"/>
  <c r="R37" i="80"/>
  <c r="AE45" i="80"/>
  <c r="T47" i="80"/>
  <c r="Y61" i="80"/>
  <c r="AG30" i="80"/>
  <c r="S32" i="80"/>
  <c r="AF33" i="80"/>
  <c r="T35" i="80"/>
  <c r="X37" i="80"/>
  <c r="V45" i="80"/>
  <c r="Y47" i="80"/>
  <c r="AL53" i="80"/>
  <c r="AF67" i="80"/>
  <c r="AL39" i="80"/>
  <c r="Y40" i="80"/>
  <c r="AE42" i="80"/>
  <c r="M30" i="80"/>
  <c r="AG33" i="80"/>
  <c r="AL35" i="80"/>
  <c r="Y37" i="80"/>
  <c r="Z51" i="80"/>
  <c r="S52" i="80"/>
  <c r="AC61" i="80"/>
  <c r="T62" i="80"/>
  <c r="AF64" i="80"/>
  <c r="AG67" i="80"/>
  <c r="Z40" i="80"/>
  <c r="Z45" i="80"/>
  <c r="AH48" i="80"/>
  <c r="AH66" i="80"/>
  <c r="T43" i="80"/>
  <c r="AJ41" i="80"/>
  <c r="AM33" i="80"/>
  <c r="Q37" i="80"/>
  <c r="AJ36" i="80"/>
  <c r="AC66" i="80"/>
  <c r="AC68" i="80"/>
  <c r="AF30" i="80"/>
  <c r="AG31" i="80"/>
  <c r="V35" i="80"/>
  <c r="AJ35" i="80"/>
  <c r="Z37" i="80"/>
  <c r="AH50" i="80"/>
  <c r="X61" i="80"/>
  <c r="AG61" i="80"/>
  <c r="Q62" i="80"/>
  <c r="AN64" i="80"/>
  <c r="T67" i="80"/>
  <c r="AH67" i="80"/>
  <c r="AA39" i="80"/>
  <c r="Q40" i="80"/>
  <c r="AA40" i="80"/>
  <c r="T42" i="80"/>
  <c r="V63" i="80"/>
  <c r="AA31" i="80"/>
  <c r="AN31" i="80"/>
  <c r="Z35" i="80"/>
  <c r="T37" i="80"/>
  <c r="AE37" i="80"/>
  <c r="O47" i="80"/>
  <c r="AC47" i="80"/>
  <c r="O48" i="80"/>
  <c r="AL50" i="80"/>
  <c r="AJ62" i="80"/>
  <c r="AG64" i="80"/>
  <c r="AN66" i="80"/>
  <c r="Z67" i="80"/>
  <c r="AM67" i="80"/>
  <c r="AM39" i="80"/>
  <c r="AL41" i="80"/>
  <c r="AF42" i="80"/>
  <c r="O66" i="80"/>
  <c r="AC39" i="80"/>
  <c r="AC40" i="80"/>
  <c r="V42" i="80"/>
  <c r="AA30" i="80"/>
  <c r="M31" i="80"/>
  <c r="AL36" i="80"/>
  <c r="AN50" i="80"/>
  <c r="Y51" i="80"/>
  <c r="AJ53" i="80"/>
  <c r="AL61" i="80"/>
  <c r="Y63" i="80"/>
  <c r="AH64" i="80"/>
  <c r="Q66" i="80"/>
  <c r="AE68" i="80"/>
  <c r="AE39" i="80"/>
  <c r="AN39" i="80"/>
  <c r="AF40" i="80"/>
  <c r="X42" i="80"/>
  <c r="AG42" i="80"/>
  <c r="S43" i="80"/>
  <c r="AM36" i="80"/>
  <c r="Q47" i="80"/>
  <c r="AE47" i="80"/>
  <c r="R48" i="80"/>
  <c r="AN61" i="80"/>
  <c r="AL62" i="80"/>
  <c r="R66" i="80"/>
  <c r="AF39" i="80"/>
  <c r="M40" i="80"/>
  <c r="AG40" i="80"/>
  <c r="Y42" i="80"/>
  <c r="AF47" i="80"/>
  <c r="V61" i="80"/>
  <c r="AN62" i="80"/>
  <c r="V64" i="80"/>
  <c r="AE30" i="80"/>
  <c r="S31" i="80"/>
  <c r="O37" i="80"/>
  <c r="O46" i="80"/>
  <c r="AJ46" i="80"/>
  <c r="AG47" i="80"/>
  <c r="R51" i="80"/>
  <c r="AL64" i="80"/>
  <c r="X39" i="80"/>
  <c r="AH39" i="80"/>
  <c r="Q42" i="80"/>
  <c r="AA42" i="80"/>
  <c r="AL42" i="80"/>
  <c r="O64" i="80"/>
  <c r="S62" i="80"/>
  <c r="X64" i="80"/>
  <c r="Q65" i="80"/>
  <c r="M67" i="80"/>
  <c r="Q64" i="80"/>
  <c r="Y64" i="80"/>
  <c r="S65" i="80"/>
  <c r="T63" i="80"/>
  <c r="R64" i="80"/>
  <c r="Z64" i="80"/>
  <c r="X66" i="80"/>
  <c r="O67" i="80"/>
  <c r="X67" i="80"/>
  <c r="S64" i="80"/>
  <c r="Z66" i="80"/>
  <c r="Y67" i="80"/>
  <c r="M62" i="80"/>
  <c r="M65" i="80"/>
  <c r="Q31" i="80"/>
  <c r="X32" i="80"/>
  <c r="AA33" i="80"/>
  <c r="AL33" i="80"/>
  <c r="AH35" i="80"/>
  <c r="O36" i="80"/>
  <c r="AH36" i="80"/>
  <c r="M37" i="80"/>
  <c r="AF37" i="80"/>
  <c r="M46" i="80"/>
  <c r="AM46" i="80"/>
  <c r="R47" i="80"/>
  <c r="AM47" i="80"/>
  <c r="S48" i="80"/>
  <c r="V50" i="80"/>
  <c r="AF50" i="80"/>
  <c r="AF51" i="80"/>
  <c r="X53" i="80"/>
  <c r="AM53" i="80"/>
  <c r="AL30" i="80"/>
  <c r="R31" i="80"/>
  <c r="AA32" i="80"/>
  <c r="T33" i="80"/>
  <c r="AH37" i="80"/>
  <c r="AE46" i="80"/>
  <c r="AN46" i="80"/>
  <c r="S47" i="80"/>
  <c r="AN47" i="80"/>
  <c r="AG50" i="80"/>
  <c r="M51" i="80"/>
  <c r="AG51" i="80"/>
  <c r="Y53" i="80"/>
  <c r="AN53" i="80"/>
  <c r="AM30" i="80"/>
  <c r="Q36" i="80"/>
  <c r="AN30" i="80"/>
  <c r="V33" i="80"/>
  <c r="T36" i="80"/>
  <c r="AJ37" i="80"/>
  <c r="M48" i="80"/>
  <c r="T32" i="80"/>
  <c r="AH47" i="80"/>
  <c r="Q51" i="80"/>
  <c r="AA51" i="80"/>
  <c r="T53" i="80"/>
  <c r="AH30" i="80"/>
  <c r="Y31" i="80"/>
  <c r="V32" i="80"/>
  <c r="R35" i="80"/>
  <c r="M36" i="80"/>
  <c r="AN37" i="80"/>
  <c r="Y45" i="80"/>
  <c r="AJ47" i="80"/>
  <c r="S50" i="80"/>
  <c r="AM50" i="80"/>
  <c r="AC51" i="80"/>
  <c r="V53" i="80"/>
  <c r="AM51" i="80"/>
  <c r="AJ51" i="80"/>
  <c r="AF52" i="80"/>
  <c r="AE52" i="80"/>
  <c r="AN65" i="80"/>
  <c r="AJ65" i="80"/>
  <c r="AH65" i="80"/>
  <c r="V30" i="80"/>
  <c r="AJ32" i="80"/>
  <c r="O33" i="80"/>
  <c r="AC36" i="80"/>
  <c r="V46" i="80"/>
  <c r="AC48" i="80"/>
  <c r="AC52" i="80"/>
  <c r="M53" i="80"/>
  <c r="S53" i="80"/>
  <c r="R53" i="80"/>
  <c r="AH63" i="80"/>
  <c r="AN63" i="80"/>
  <c r="AM63" i="80"/>
  <c r="AL63" i="80"/>
  <c r="O30" i="80"/>
  <c r="Z31" i="80"/>
  <c r="AH31" i="80"/>
  <c r="M32" i="80"/>
  <c r="AC32" i="80"/>
  <c r="AN33" i="80"/>
  <c r="S35" i="80"/>
  <c r="AA35" i="80"/>
  <c r="V36" i="80"/>
  <c r="AG37" i="80"/>
  <c r="O45" i="80"/>
  <c r="AH45" i="80"/>
  <c r="T50" i="80"/>
  <c r="Y50" i="80"/>
  <c r="S51" i="80"/>
  <c r="AL51" i="80"/>
  <c r="O53" i="80"/>
  <c r="O61" i="80"/>
  <c r="M61" i="80"/>
  <c r="S61" i="80"/>
  <c r="AE62" i="80"/>
  <c r="AG62" i="80"/>
  <c r="AF62" i="80"/>
  <c r="AJ63" i="80"/>
  <c r="X65" i="80"/>
  <c r="Y65" i="80"/>
  <c r="V65" i="80"/>
  <c r="AL65" i="80"/>
  <c r="Q68" i="80"/>
  <c r="R68" i="80"/>
  <c r="O68" i="80"/>
  <c r="AG43" i="80"/>
  <c r="AF43" i="80"/>
  <c r="AE43" i="80"/>
  <c r="AC43" i="80"/>
  <c r="X30" i="80"/>
  <c r="AL32" i="80"/>
  <c r="Q33" i="80"/>
  <c r="AE36" i="80"/>
  <c r="Y46" i="80"/>
  <c r="Y48" i="80"/>
  <c r="V48" i="80"/>
  <c r="AE48" i="80"/>
  <c r="AN51" i="80"/>
  <c r="Z52" i="80"/>
  <c r="X52" i="80"/>
  <c r="AG52" i="80"/>
  <c r="AC53" i="80"/>
  <c r="AA53" i="80"/>
  <c r="AM65" i="80"/>
  <c r="Q30" i="80"/>
  <c r="Y30" i="80"/>
  <c r="T31" i="80"/>
  <c r="AJ31" i="80"/>
  <c r="O32" i="80"/>
  <c r="AE32" i="80"/>
  <c r="AM32" i="80"/>
  <c r="R33" i="80"/>
  <c r="AH33" i="80"/>
  <c r="M35" i="80"/>
  <c r="AC35" i="80"/>
  <c r="X36" i="80"/>
  <c r="AF36" i="80"/>
  <c r="AA37" i="80"/>
  <c r="Q45" i="80"/>
  <c r="AJ45" i="80"/>
  <c r="Z46" i="80"/>
  <c r="X47" i="80"/>
  <c r="AF48" i="80"/>
  <c r="M50" i="80"/>
  <c r="V52" i="80"/>
  <c r="AH52" i="80"/>
  <c r="AN52" i="80"/>
  <c r="AM52" i="80"/>
  <c r="Q53" i="80"/>
  <c r="Q61" i="80"/>
  <c r="R63" i="80"/>
  <c r="O63" i="80"/>
  <c r="M63" i="80"/>
  <c r="Z65" i="80"/>
  <c r="S68" i="80"/>
  <c r="R30" i="80"/>
  <c r="Z30" i="80"/>
  <c r="AF32" i="80"/>
  <c r="AN32" i="80"/>
  <c r="S33" i="80"/>
  <c r="Y36" i="80"/>
  <c r="AG36" i="80"/>
  <c r="R45" i="80"/>
  <c r="AA46" i="80"/>
  <c r="AF46" i="80"/>
  <c r="X48" i="80"/>
  <c r="AE53" i="80"/>
  <c r="AF65" i="80"/>
  <c r="AA65" i="80"/>
  <c r="AG65" i="80"/>
  <c r="AE65" i="80"/>
  <c r="Y68" i="80"/>
  <c r="X68" i="80"/>
  <c r="T68" i="80"/>
  <c r="Z68" i="80"/>
  <c r="AN68" i="80"/>
  <c r="AL68" i="80"/>
  <c r="AJ68" i="80"/>
  <c r="AL31" i="80"/>
  <c r="Q32" i="80"/>
  <c r="Y32" i="80"/>
  <c r="AE35" i="80"/>
  <c r="AM35" i="80"/>
  <c r="R36" i="80"/>
  <c r="S45" i="80"/>
  <c r="AF45" i="80"/>
  <c r="AC45" i="80"/>
  <c r="AL45" i="80"/>
  <c r="R46" i="80"/>
  <c r="AC46" i="80"/>
  <c r="Z47" i="80"/>
  <c r="Z48" i="80"/>
  <c r="O50" i="80"/>
  <c r="Z50" i="80"/>
  <c r="R52" i="80"/>
  <c r="O52" i="80"/>
  <c r="Y52" i="80"/>
  <c r="AF53" i="80"/>
  <c r="Z62" i="80"/>
  <c r="X62" i="80"/>
  <c r="V62" i="80"/>
  <c r="Q63" i="80"/>
  <c r="AG63" i="80"/>
  <c r="AE63" i="80"/>
  <c r="AC63" i="80"/>
  <c r="AC65" i="80"/>
  <c r="V68" i="80"/>
  <c r="AG41" i="80"/>
  <c r="AF41" i="80"/>
  <c r="AE41" i="80"/>
  <c r="AA41" i="80"/>
  <c r="AC41" i="80"/>
  <c r="AM45" i="80"/>
  <c r="T46" i="80"/>
  <c r="AA48" i="80"/>
  <c r="AJ48" i="80"/>
  <c r="AH51" i="80"/>
  <c r="AA52" i="80"/>
  <c r="AL52" i="80"/>
  <c r="AG53" i="80"/>
  <c r="S63" i="80"/>
  <c r="AA66" i="80"/>
  <c r="AF66" i="80"/>
  <c r="AE66" i="80"/>
  <c r="AM68" i="80"/>
  <c r="Z41" i="80"/>
  <c r="Y41" i="80"/>
  <c r="X41" i="80"/>
  <c r="V41" i="80"/>
  <c r="S39" i="80"/>
  <c r="R39" i="80"/>
  <c r="Q39" i="80"/>
  <c r="M39" i="80"/>
  <c r="AJ61" i="80"/>
  <c r="O62" i="80"/>
  <c r="AA64" i="80"/>
  <c r="AJ64" i="80"/>
  <c r="O65" i="80"/>
  <c r="M66" i="80"/>
  <c r="V66" i="80"/>
  <c r="AA67" i="80"/>
  <c r="AJ67" i="80"/>
  <c r="O39" i="80"/>
  <c r="AN43" i="80"/>
  <c r="AM43" i="80"/>
  <c r="AL43" i="80"/>
  <c r="AH43" i="80"/>
  <c r="AG68" i="80"/>
  <c r="AF68" i="80"/>
  <c r="X63" i="80"/>
  <c r="AE64" i="80"/>
  <c r="AE67" i="80"/>
  <c r="AN67" i="80"/>
  <c r="T41" i="80"/>
  <c r="AN40" i="80"/>
  <c r="S41" i="80"/>
  <c r="R43" i="80"/>
  <c r="Z43" i="80"/>
  <c r="Y39" i="80"/>
  <c r="T40" i="80"/>
  <c r="AJ40" i="80"/>
  <c r="O41" i="80"/>
  <c r="AM41" i="80"/>
  <c r="R42" i="80"/>
  <c r="AH42" i="80"/>
  <c r="V43" i="80"/>
  <c r="Z39" i="80"/>
  <c r="AN41" i="80"/>
  <c r="S42" i="80"/>
  <c r="O43" i="80"/>
  <c r="AL40" i="80"/>
  <c r="Q41" i="80"/>
  <c r="X43" i="80"/>
  <c r="AL51" i="78"/>
  <c r="V51" i="78"/>
  <c r="AF43" i="78"/>
  <c r="AC48" i="78"/>
  <c r="AL34" i="78"/>
  <c r="AA32" i="78"/>
  <c r="AE31" i="78"/>
  <c r="AA52" i="78"/>
  <c r="AL48" i="78"/>
  <c r="AA51" i="78"/>
  <c r="AM48" i="78"/>
  <c r="AG52" i="78"/>
  <c r="AG33" i="78"/>
  <c r="AN44" i="78"/>
  <c r="AC38" i="78"/>
  <c r="AE51" i="78"/>
  <c r="AA31" i="78"/>
  <c r="T32" i="78"/>
  <c r="Q49" i="78"/>
  <c r="AF51" i="78"/>
  <c r="Y52" i="78"/>
  <c r="AH38" i="78"/>
  <c r="AA44" i="78"/>
  <c r="AH48" i="78"/>
  <c r="Z52" i="78"/>
  <c r="Z53" i="78"/>
  <c r="AJ40" i="78"/>
  <c r="AC31" i="78"/>
  <c r="X34" i="78"/>
  <c r="M37" i="78"/>
  <c r="AG46" i="78"/>
  <c r="AC49" i="78"/>
  <c r="Y34" i="78"/>
  <c r="AN40" i="78"/>
  <c r="S31" i="78"/>
  <c r="AF31" i="78"/>
  <c r="V32" i="78"/>
  <c r="AE38" i="78"/>
  <c r="AM42" i="78"/>
  <c r="V46" i="78"/>
  <c r="R49" i="78"/>
  <c r="AM51" i="78"/>
  <c r="AM40" i="78"/>
  <c r="O37" i="78"/>
  <c r="R37" i="78"/>
  <c r="S49" i="78"/>
  <c r="M50" i="78"/>
  <c r="AN51" i="78"/>
  <c r="AC50" i="78"/>
  <c r="X32" i="78"/>
  <c r="AJ34" i="78"/>
  <c r="R38" i="78"/>
  <c r="AH39" i="78"/>
  <c r="AF45" i="78"/>
  <c r="Y46" i="78"/>
  <c r="AC52" i="78"/>
  <c r="M30" i="78"/>
  <c r="T33" i="78"/>
  <c r="AJ36" i="78"/>
  <c r="Q37" i="78"/>
  <c r="AE40" i="78"/>
  <c r="AC44" i="78"/>
  <c r="AG45" i="78"/>
  <c r="X46" i="78"/>
  <c r="AE48" i="78"/>
  <c r="AN48" i="78"/>
  <c r="AF49" i="78"/>
  <c r="X51" i="78"/>
  <c r="AG51" i="78"/>
  <c r="Q52" i="78"/>
  <c r="AL33" i="78"/>
  <c r="Q36" i="78"/>
  <c r="AL37" i="78"/>
  <c r="Z38" i="78"/>
  <c r="AF40" i="78"/>
  <c r="AE42" i="78"/>
  <c r="AL43" i="78"/>
  <c r="AF48" i="78"/>
  <c r="M49" i="78"/>
  <c r="X49" i="78"/>
  <c r="AG49" i="78"/>
  <c r="S50" i="78"/>
  <c r="Y51" i="78"/>
  <c r="R52" i="78"/>
  <c r="R53" i="78"/>
  <c r="AL30" i="78"/>
  <c r="AG34" i="78"/>
  <c r="T36" i="78"/>
  <c r="AL36" i="78"/>
  <c r="T37" i="78"/>
  <c r="AM37" i="78"/>
  <c r="AH40" i="78"/>
  <c r="T42" i="78"/>
  <c r="AF42" i="78"/>
  <c r="AF44" i="78"/>
  <c r="AG48" i="78"/>
  <c r="Y49" i="78"/>
  <c r="AH49" i="78"/>
  <c r="Z51" i="78"/>
  <c r="S52" i="78"/>
  <c r="S53" i="78"/>
  <c r="AN30" i="78"/>
  <c r="AM36" i="78"/>
  <c r="AH42" i="78"/>
  <c r="AG44" i="78"/>
  <c r="AA45" i="78"/>
  <c r="Z49" i="78"/>
  <c r="T53" i="78"/>
  <c r="AA49" i="78"/>
  <c r="V52" i="78"/>
  <c r="AC42" i="78"/>
  <c r="AA30" i="78"/>
  <c r="AE33" i="78"/>
  <c r="Q38" i="78"/>
  <c r="AA42" i="78"/>
  <c r="AE43" i="78"/>
  <c r="AC45" i="78"/>
  <c r="AN49" i="78"/>
  <c r="O40" i="78"/>
  <c r="AJ46" i="78"/>
  <c r="AC30" i="78"/>
  <c r="S32" i="78"/>
  <c r="V33" i="78"/>
  <c r="Q34" i="78"/>
  <c r="Z34" i="78"/>
  <c r="AE37" i="78"/>
  <c r="AN37" i="78"/>
  <c r="S38" i="78"/>
  <c r="AJ39" i="78"/>
  <c r="M42" i="78"/>
  <c r="AH43" i="78"/>
  <c r="X31" i="78"/>
  <c r="R34" i="78"/>
  <c r="AF37" i="78"/>
  <c r="Q40" i="78"/>
  <c r="AJ42" i="78"/>
  <c r="AL46" i="78"/>
  <c r="AE30" i="78"/>
  <c r="M31" i="78"/>
  <c r="Y31" i="78"/>
  <c r="X33" i="78"/>
  <c r="T34" i="78"/>
  <c r="M36" i="78"/>
  <c r="AH37" i="78"/>
  <c r="M38" i="78"/>
  <c r="AL39" i="78"/>
  <c r="R40" i="78"/>
  <c r="O42" i="78"/>
  <c r="AA43" i="78"/>
  <c r="AF30" i="78"/>
  <c r="Y33" i="78"/>
  <c r="AM39" i="78"/>
  <c r="AH30" i="78"/>
  <c r="AN31" i="78"/>
  <c r="AA33" i="78"/>
  <c r="AM33" i="78"/>
  <c r="AH34" i="78"/>
  <c r="O36" i="78"/>
  <c r="AH36" i="78"/>
  <c r="X37" i="78"/>
  <c r="AA38" i="78"/>
  <c r="AE39" i="78"/>
  <c r="R42" i="78"/>
  <c r="AN42" i="78"/>
  <c r="AC43" i="78"/>
  <c r="AM43" i="78"/>
  <c r="T46" i="78"/>
  <c r="AF46" i="78"/>
  <c r="Q31" i="78"/>
  <c r="Z37" i="78"/>
  <c r="M39" i="78"/>
  <c r="M40" i="78"/>
  <c r="S42" i="78"/>
  <c r="AN43" i="78"/>
  <c r="Z65" i="79"/>
  <c r="AL60" i="79"/>
  <c r="AM60" i="79"/>
  <c r="AM63" i="79"/>
  <c r="AN61" i="79"/>
  <c r="Y64" i="79"/>
  <c r="M60" i="79"/>
  <c r="T62" i="79"/>
  <c r="AN63" i="79"/>
  <c r="AH61" i="79"/>
  <c r="AH65" i="79"/>
  <c r="M65" i="79"/>
  <c r="R61" i="79"/>
  <c r="V63" i="79"/>
  <c r="Z64" i="79"/>
  <c r="S61" i="79"/>
  <c r="M62" i="79"/>
  <c r="AE63" i="79"/>
  <c r="AC61" i="79"/>
  <c r="AF63" i="79"/>
  <c r="V64" i="79"/>
  <c r="AA62" i="79"/>
  <c r="AH64" i="79"/>
  <c r="AE60" i="79"/>
  <c r="AN60" i="79"/>
  <c r="AF61" i="79"/>
  <c r="X63" i="79"/>
  <c r="AG63" i="79"/>
  <c r="Q64" i="79"/>
  <c r="AC65" i="79"/>
  <c r="AN72" i="79"/>
  <c r="AF60" i="79"/>
  <c r="M61" i="79"/>
  <c r="X61" i="79"/>
  <c r="AG61" i="79"/>
  <c r="S62" i="79"/>
  <c r="Y63" i="79"/>
  <c r="R64" i="79"/>
  <c r="AA64" i="79"/>
  <c r="R65" i="79"/>
  <c r="AG60" i="79"/>
  <c r="Y61" i="79"/>
  <c r="Z63" i="79"/>
  <c r="S64" i="79"/>
  <c r="S65" i="79"/>
  <c r="AH60" i="79"/>
  <c r="Z61" i="79"/>
  <c r="AA63" i="79"/>
  <c r="AL63" i="79"/>
  <c r="T64" i="79"/>
  <c r="Q61" i="79"/>
  <c r="AA61" i="79"/>
  <c r="AG64" i="79"/>
  <c r="AJ62" i="79"/>
  <c r="T60" i="79"/>
  <c r="AM61" i="79"/>
  <c r="R62" i="79"/>
  <c r="Z62" i="79"/>
  <c r="AH62" i="79"/>
  <c r="M63" i="79"/>
  <c r="AF64" i="79"/>
  <c r="AN64" i="79"/>
  <c r="Q65" i="79"/>
  <c r="Y65" i="79"/>
  <c r="AG65" i="79"/>
  <c r="O60" i="79"/>
  <c r="AC62" i="79"/>
  <c r="T65" i="79"/>
  <c r="AJ65" i="79"/>
  <c r="X60" i="79"/>
  <c r="V62" i="79"/>
  <c r="AL62" i="79"/>
  <c r="Q63" i="79"/>
  <c r="AJ64" i="79"/>
  <c r="Q60" i="79"/>
  <c r="Y60" i="79"/>
  <c r="T61" i="79"/>
  <c r="AJ61" i="79"/>
  <c r="O62" i="79"/>
  <c r="AE62" i="79"/>
  <c r="AM62" i="79"/>
  <c r="R63" i="79"/>
  <c r="AH63" i="79"/>
  <c r="M64" i="79"/>
  <c r="AC64" i="79"/>
  <c r="V65" i="79"/>
  <c r="AL65" i="79"/>
  <c r="V60" i="79"/>
  <c r="O63" i="79"/>
  <c r="R60" i="79"/>
  <c r="X62" i="79"/>
  <c r="AF62" i="79"/>
  <c r="AL64" i="79"/>
  <c r="AE65" i="79"/>
  <c r="AM65" i="79"/>
  <c r="M32" i="79"/>
  <c r="AH39" i="79"/>
  <c r="AA52" i="79"/>
  <c r="AM45" i="79"/>
  <c r="AA35" i="79"/>
  <c r="AA75" i="79"/>
  <c r="T46" i="79"/>
  <c r="S44" i="79"/>
  <c r="AA30" i="79"/>
  <c r="Y77" i="79"/>
  <c r="M38" i="79"/>
  <c r="AH47" i="79"/>
  <c r="AH31" i="79"/>
  <c r="AA32" i="79"/>
  <c r="AL38" i="79"/>
  <c r="Q38" i="79"/>
  <c r="Y58" i="79"/>
  <c r="M40" i="79"/>
  <c r="AE52" i="79"/>
  <c r="AJ45" i="79"/>
  <c r="AC74" i="79"/>
  <c r="AA31" i="79"/>
  <c r="M71" i="79"/>
  <c r="AC49" i="79"/>
  <c r="AF52" i="79"/>
  <c r="AM37" i="79"/>
  <c r="AN37" i="79"/>
  <c r="AJ47" i="79"/>
  <c r="M50" i="79"/>
  <c r="AM52" i="79"/>
  <c r="AH54" i="79"/>
  <c r="AJ56" i="79"/>
  <c r="V70" i="79"/>
  <c r="O71" i="79"/>
  <c r="AF34" i="79"/>
  <c r="AL43" i="79"/>
  <c r="AM47" i="79"/>
  <c r="V56" i="79"/>
  <c r="Z58" i="79"/>
  <c r="Q71" i="79"/>
  <c r="AH72" i="79"/>
  <c r="X31" i="79"/>
  <c r="R43" i="79"/>
  <c r="AN43" i="79"/>
  <c r="AL57" i="79"/>
  <c r="S71" i="79"/>
  <c r="M55" i="79"/>
  <c r="Z56" i="79"/>
  <c r="T71" i="79"/>
  <c r="AJ37" i="79"/>
  <c r="AM38" i="79"/>
  <c r="AL55" i="79"/>
  <c r="AM72" i="79"/>
  <c r="AJ49" i="79"/>
  <c r="AN30" i="79"/>
  <c r="S40" i="79"/>
  <c r="AA45" i="79"/>
  <c r="AH46" i="79"/>
  <c r="AH49" i="79"/>
  <c r="AA51" i="79"/>
  <c r="AG54" i="79"/>
  <c r="Y56" i="79"/>
  <c r="AN56" i="79"/>
  <c r="AH71" i="79"/>
  <c r="V54" i="79"/>
  <c r="AL37" i="79"/>
  <c r="AN38" i="79"/>
  <c r="X50" i="79"/>
  <c r="Y55" i="79"/>
  <c r="Y70" i="79"/>
  <c r="M73" i="79"/>
  <c r="Q76" i="79"/>
  <c r="AH30" i="79"/>
  <c r="AN31" i="79"/>
  <c r="Y35" i="79"/>
  <c r="Y46" i="79"/>
  <c r="AA50" i="79"/>
  <c r="Z70" i="79"/>
  <c r="Y71" i="79"/>
  <c r="AM71" i="79"/>
  <c r="AE73" i="79"/>
  <c r="AE75" i="79"/>
  <c r="AN76" i="79"/>
  <c r="Z71" i="79"/>
  <c r="M72" i="79"/>
  <c r="O73" i="79"/>
  <c r="AF73" i="79"/>
  <c r="AF75" i="79"/>
  <c r="V76" i="79"/>
  <c r="AJ71" i="79"/>
  <c r="AC50" i="79"/>
  <c r="AG73" i="79"/>
  <c r="Z74" i="79"/>
  <c r="AG75" i="79"/>
  <c r="AC51" i="79"/>
  <c r="AM30" i="79"/>
  <c r="AN47" i="79"/>
  <c r="O50" i="79"/>
  <c r="AC52" i="79"/>
  <c r="AF54" i="79"/>
  <c r="X56" i="79"/>
  <c r="T70" i="79"/>
  <c r="AE70" i="79"/>
  <c r="O72" i="79"/>
  <c r="S73" i="79"/>
  <c r="AH73" i="79"/>
  <c r="AA74" i="79"/>
  <c r="AL40" i="79"/>
  <c r="AM40" i="79"/>
  <c r="AA39" i="79"/>
  <c r="AG39" i="79"/>
  <c r="O74" i="79"/>
  <c r="S74" i="79"/>
  <c r="AC30" i="79"/>
  <c r="AC32" i="79"/>
  <c r="AL34" i="79"/>
  <c r="R74" i="79"/>
  <c r="AC31" i="79"/>
  <c r="V47" i="79"/>
  <c r="AJ70" i="79"/>
  <c r="AG77" i="79"/>
  <c r="AA77" i="79"/>
  <c r="AE30" i="79"/>
  <c r="AE32" i="79"/>
  <c r="S39" i="79"/>
  <c r="R39" i="79"/>
  <c r="M39" i="79"/>
  <c r="AJ41" i="79"/>
  <c r="AL41" i="79"/>
  <c r="AE43" i="79"/>
  <c r="AC43" i="79"/>
  <c r="AL44" i="79"/>
  <c r="AE45" i="79"/>
  <c r="O49" i="79"/>
  <c r="X57" i="79"/>
  <c r="T57" i="79"/>
  <c r="Z57" i="79"/>
  <c r="AG58" i="79"/>
  <c r="AE58" i="79"/>
  <c r="X38" i="79"/>
  <c r="AL51" i="79"/>
  <c r="AN51" i="79"/>
  <c r="AM51" i="79"/>
  <c r="AJ51" i="79"/>
  <c r="Q30" i="79"/>
  <c r="AG30" i="79"/>
  <c r="R31" i="79"/>
  <c r="AF31" i="79"/>
  <c r="S32" i="79"/>
  <c r="AF32" i="79"/>
  <c r="S38" i="79"/>
  <c r="O38" i="79"/>
  <c r="AM39" i="79"/>
  <c r="V41" i="79"/>
  <c r="AF45" i="79"/>
  <c r="X46" i="79"/>
  <c r="V46" i="79"/>
  <c r="Y47" i="79"/>
  <c r="AL50" i="79"/>
  <c r="AH50" i="79"/>
  <c r="AM50" i="79"/>
  <c r="O54" i="79"/>
  <c r="S54" i="79"/>
  <c r="R54" i="79"/>
  <c r="Q54" i="79"/>
  <c r="M54" i="79"/>
  <c r="V57" i="79"/>
  <c r="O77" i="79"/>
  <c r="S77" i="79"/>
  <c r="AN34" i="79"/>
  <c r="AH38" i="79"/>
  <c r="AG40" i="79"/>
  <c r="AF40" i="79"/>
  <c r="AN41" i="79"/>
  <c r="AG43" i="79"/>
  <c r="Q52" i="79"/>
  <c r="M52" i="79"/>
  <c r="R52" i="79"/>
  <c r="AH58" i="79"/>
  <c r="AN58" i="79"/>
  <c r="AM58" i="79"/>
  <c r="X73" i="79"/>
  <c r="AE76" i="79"/>
  <c r="AA76" i="79"/>
  <c r="AG76" i="79"/>
  <c r="Z37" i="79"/>
  <c r="AE41" i="79"/>
  <c r="AA56" i="79"/>
  <c r="AG56" i="79"/>
  <c r="AF56" i="79"/>
  <c r="AH70" i="79"/>
  <c r="AN70" i="79"/>
  <c r="AM70" i="79"/>
  <c r="AL39" i="79"/>
  <c r="AJ39" i="79"/>
  <c r="AG46" i="79"/>
  <c r="Q49" i="79"/>
  <c r="M49" i="79"/>
  <c r="S49" i="79"/>
  <c r="Z41" i="79"/>
  <c r="AN50" i="79"/>
  <c r="T54" i="79"/>
  <c r="Z54" i="79"/>
  <c r="Q55" i="79"/>
  <c r="Y57" i="79"/>
  <c r="AJ58" i="79"/>
  <c r="M74" i="79"/>
  <c r="AC76" i="79"/>
  <c r="Q77" i="79"/>
  <c r="AE71" i="79"/>
  <c r="AA73" i="79"/>
  <c r="R50" i="79"/>
  <c r="AE50" i="79"/>
  <c r="AA54" i="79"/>
  <c r="T55" i="79"/>
  <c r="T58" i="79"/>
  <c r="AG71" i="79"/>
  <c r="AF74" i="79"/>
  <c r="X76" i="79"/>
  <c r="T77" i="79"/>
  <c r="AF50" i="79"/>
  <c r="AM73" i="79"/>
  <c r="AG74" i="79"/>
  <c r="AL75" i="79"/>
  <c r="Y76" i="79"/>
  <c r="AM49" i="79"/>
  <c r="R51" i="79"/>
  <c r="AF51" i="79"/>
  <c r="AL52" i="79"/>
  <c r="AC54" i="79"/>
  <c r="V55" i="79"/>
  <c r="V58" i="79"/>
  <c r="R72" i="79"/>
  <c r="AJ72" i="79"/>
  <c r="R73" i="79"/>
  <c r="AN73" i="79"/>
  <c r="X74" i="79"/>
  <c r="AL76" i="79"/>
  <c r="V77" i="79"/>
  <c r="T34" i="79"/>
  <c r="Y37" i="79"/>
  <c r="AG38" i="79"/>
  <c r="T39" i="79"/>
  <c r="AF39" i="79"/>
  <c r="T45" i="79"/>
  <c r="R30" i="79"/>
  <c r="V34" i="79"/>
  <c r="AF41" i="79"/>
  <c r="V45" i="79"/>
  <c r="S30" i="79"/>
  <c r="M31" i="79"/>
  <c r="Z31" i="79"/>
  <c r="AG34" i="79"/>
  <c r="Q35" i="79"/>
  <c r="T37" i="79"/>
  <c r="O39" i="79"/>
  <c r="X39" i="79"/>
  <c r="O40" i="79"/>
  <c r="AC40" i="79"/>
  <c r="M41" i="79"/>
  <c r="AG41" i="79"/>
  <c r="AF43" i="79"/>
  <c r="AG45" i="79"/>
  <c r="S46" i="79"/>
  <c r="X34" i="79"/>
  <c r="S35" i="79"/>
  <c r="Y39" i="79"/>
  <c r="X45" i="79"/>
  <c r="M30" i="79"/>
  <c r="Y34" i="79"/>
  <c r="T35" i="79"/>
  <c r="AG35" i="79"/>
  <c r="V37" i="79"/>
  <c r="Z38" i="79"/>
  <c r="Q39" i="79"/>
  <c r="Z39" i="79"/>
  <c r="R40" i="79"/>
  <c r="AE40" i="79"/>
  <c r="O41" i="79"/>
  <c r="AA41" i="79"/>
  <c r="Y45" i="79"/>
  <c r="S31" i="79"/>
  <c r="AA34" i="79"/>
  <c r="V35" i="79"/>
  <c r="S41" i="79"/>
  <c r="AA43" i="79"/>
  <c r="V30" i="79"/>
  <c r="AL30" i="79"/>
  <c r="Q31" i="79"/>
  <c r="Y31" i="79"/>
  <c r="AG31" i="79"/>
  <c r="T32" i="79"/>
  <c r="AJ32" i="79"/>
  <c r="O34" i="79"/>
  <c r="AE34" i="79"/>
  <c r="AM34" i="79"/>
  <c r="R35" i="79"/>
  <c r="Z35" i="79"/>
  <c r="AH35" i="79"/>
  <c r="M37" i="79"/>
  <c r="AC37" i="79"/>
  <c r="Y38" i="79"/>
  <c r="AE39" i="79"/>
  <c r="T40" i="79"/>
  <c r="AN40" i="79"/>
  <c r="T41" i="79"/>
  <c r="Y41" i="79"/>
  <c r="AM41" i="79"/>
  <c r="S43" i="79"/>
  <c r="T44" i="79"/>
  <c r="AC44" i="79"/>
  <c r="AN45" i="79"/>
  <c r="Y51" i="79"/>
  <c r="Z51" i="79"/>
  <c r="X51" i="79"/>
  <c r="V51" i="79"/>
  <c r="S47" i="79"/>
  <c r="R47" i="79"/>
  <c r="X30" i="79"/>
  <c r="V32" i="79"/>
  <c r="AL32" i="79"/>
  <c r="Q34" i="79"/>
  <c r="AJ35" i="79"/>
  <c r="O37" i="79"/>
  <c r="AE37" i="79"/>
  <c r="V43" i="79"/>
  <c r="V44" i="79"/>
  <c r="AF44" i="79"/>
  <c r="M45" i="79"/>
  <c r="R45" i="79"/>
  <c r="O47" i="79"/>
  <c r="AA47" i="79"/>
  <c r="AF47" i="79"/>
  <c r="Y30" i="79"/>
  <c r="T31" i="79"/>
  <c r="AJ31" i="79"/>
  <c r="O32" i="79"/>
  <c r="AM32" i="79"/>
  <c r="R34" i="79"/>
  <c r="AH34" i="79"/>
  <c r="M35" i="79"/>
  <c r="AC35" i="79"/>
  <c r="AF37" i="79"/>
  <c r="T38" i="79"/>
  <c r="AC38" i="79"/>
  <c r="X40" i="79"/>
  <c r="AH40" i="79"/>
  <c r="M43" i="79"/>
  <c r="AG44" i="79"/>
  <c r="O45" i="79"/>
  <c r="O46" i="79"/>
  <c r="AN46" i="79"/>
  <c r="AM46" i="79"/>
  <c r="AC47" i="79"/>
  <c r="T52" i="79"/>
  <c r="Y52" i="79"/>
  <c r="Z52" i="79"/>
  <c r="X52" i="79"/>
  <c r="V52" i="79"/>
  <c r="Z75" i="79"/>
  <c r="Y75" i="79"/>
  <c r="X75" i="79"/>
  <c r="T75" i="79"/>
  <c r="V75" i="79"/>
  <c r="Z30" i="79"/>
  <c r="X32" i="79"/>
  <c r="AN32" i="79"/>
  <c r="S34" i="79"/>
  <c r="AL35" i="79"/>
  <c r="Q37" i="79"/>
  <c r="AG37" i="79"/>
  <c r="X43" i="79"/>
  <c r="R44" i="79"/>
  <c r="O44" i="79"/>
  <c r="X44" i="79"/>
  <c r="AH44" i="79"/>
  <c r="AM44" i="79"/>
  <c r="Q47" i="79"/>
  <c r="Z49" i="79"/>
  <c r="Y49" i="79"/>
  <c r="X49" i="79"/>
  <c r="V49" i="79"/>
  <c r="Y40" i="79"/>
  <c r="V40" i="79"/>
  <c r="AE55" i="79"/>
  <c r="AG55" i="79"/>
  <c r="AF55" i="79"/>
  <c r="AA55" i="79"/>
  <c r="AL31" i="79"/>
  <c r="Q32" i="79"/>
  <c r="Y32" i="79"/>
  <c r="AE35" i="79"/>
  <c r="AM35" i="79"/>
  <c r="R37" i="79"/>
  <c r="AE38" i="79"/>
  <c r="AJ40" i="79"/>
  <c r="Y43" i="79"/>
  <c r="Y44" i="79"/>
  <c r="AJ44" i="79"/>
  <c r="Q45" i="79"/>
  <c r="Q46" i="79"/>
  <c r="AE47" i="79"/>
  <c r="O57" i="79"/>
  <c r="M57" i="79"/>
  <c r="R57" i="79"/>
  <c r="S57" i="79"/>
  <c r="Q57" i="79"/>
  <c r="AF38" i="79"/>
  <c r="AC39" i="79"/>
  <c r="R41" i="79"/>
  <c r="Q43" i="79"/>
  <c r="Z43" i="79"/>
  <c r="AM43" i="79"/>
  <c r="AJ43" i="79"/>
  <c r="Q44" i="79"/>
  <c r="AA44" i="79"/>
  <c r="S45" i="79"/>
  <c r="AL45" i="79"/>
  <c r="R46" i="79"/>
  <c r="AL46" i="79"/>
  <c r="Z47" i="79"/>
  <c r="X47" i="79"/>
  <c r="AG47" i="79"/>
  <c r="AG49" i="79"/>
  <c r="AF49" i="79"/>
  <c r="AA49" i="79"/>
  <c r="AF46" i="79"/>
  <c r="AE46" i="79"/>
  <c r="AC46" i="79"/>
  <c r="V50" i="79"/>
  <c r="S51" i="79"/>
  <c r="AM54" i="79"/>
  <c r="AJ54" i="79"/>
  <c r="AL49" i="79"/>
  <c r="Q50" i="79"/>
  <c r="Y50" i="79"/>
  <c r="M51" i="79"/>
  <c r="AE51" i="79"/>
  <c r="AN52" i="79"/>
  <c r="AN54" i="79"/>
  <c r="M56" i="79"/>
  <c r="R56" i="79"/>
  <c r="O56" i="79"/>
  <c r="AH56" i="79"/>
  <c r="AM56" i="79"/>
  <c r="Z50" i="79"/>
  <c r="AF57" i="79"/>
  <c r="AE57" i="79"/>
  <c r="AC57" i="79"/>
  <c r="S58" i="79"/>
  <c r="R58" i="79"/>
  <c r="M58" i="79"/>
  <c r="Z72" i="79"/>
  <c r="Y72" i="79"/>
  <c r="X72" i="79"/>
  <c r="V72" i="79"/>
  <c r="AN74" i="79"/>
  <c r="AM74" i="79"/>
  <c r="AL74" i="79"/>
  <c r="AJ74" i="79"/>
  <c r="O51" i="79"/>
  <c r="O58" i="79"/>
  <c r="S70" i="79"/>
  <c r="R70" i="79"/>
  <c r="Q70" i="79"/>
  <c r="M70" i="79"/>
  <c r="AN77" i="79"/>
  <c r="AM77" i="79"/>
  <c r="AL77" i="79"/>
  <c r="AJ77" i="79"/>
  <c r="AH77" i="79"/>
  <c r="AJ50" i="79"/>
  <c r="O52" i="79"/>
  <c r="AH52" i="79"/>
  <c r="X54" i="79"/>
  <c r="R55" i="79"/>
  <c r="O55" i="79"/>
  <c r="X55" i="79"/>
  <c r="AH55" i="79"/>
  <c r="AM55" i="79"/>
  <c r="AJ55" i="79"/>
  <c r="S56" i="79"/>
  <c r="AG57" i="79"/>
  <c r="AA58" i="79"/>
  <c r="AF58" i="79"/>
  <c r="AC58" i="79"/>
  <c r="O70" i="79"/>
  <c r="AG72" i="79"/>
  <c r="AF72" i="79"/>
  <c r="AE72" i="79"/>
  <c r="AA72" i="79"/>
  <c r="AC56" i="79"/>
  <c r="AE56" i="79"/>
  <c r="AN57" i="79"/>
  <c r="AM57" i="79"/>
  <c r="AH57" i="79"/>
  <c r="Q58" i="79"/>
  <c r="S75" i="79"/>
  <c r="R75" i="79"/>
  <c r="Q75" i="79"/>
  <c r="O75" i="79"/>
  <c r="AC70" i="79"/>
  <c r="X71" i="79"/>
  <c r="AF71" i="79"/>
  <c r="AN71" i="79"/>
  <c r="S72" i="79"/>
  <c r="V73" i="79"/>
  <c r="AL73" i="79"/>
  <c r="Q74" i="79"/>
  <c r="Y74" i="79"/>
  <c r="AJ75" i="79"/>
  <c r="O76" i="79"/>
  <c r="AM76" i="79"/>
  <c r="R77" i="79"/>
  <c r="Z77" i="79"/>
  <c r="AF70" i="79"/>
  <c r="AA71" i="79"/>
  <c r="Y73" i="79"/>
  <c r="T74" i="79"/>
  <c r="AM75" i="79"/>
  <c r="R76" i="79"/>
  <c r="Z76" i="79"/>
  <c r="AH76" i="79"/>
  <c r="M77" i="79"/>
  <c r="AC77" i="79"/>
  <c r="AG70" i="79"/>
  <c r="Z73" i="79"/>
  <c r="AN75" i="79"/>
  <c r="S76" i="79"/>
  <c r="AE77" i="79"/>
  <c r="AF77" i="79"/>
  <c r="V45" i="78"/>
  <c r="O30" i="78"/>
  <c r="AM30" i="78"/>
  <c r="R31" i="78"/>
  <c r="Z31" i="78"/>
  <c r="AH31" i="78"/>
  <c r="M32" i="78"/>
  <c r="AC32" i="78"/>
  <c r="AF33" i="78"/>
  <c r="AN33" i="78"/>
  <c r="S34" i="78"/>
  <c r="AA34" i="78"/>
  <c r="V36" i="78"/>
  <c r="Y37" i="78"/>
  <c r="AG37" i="78"/>
  <c r="T38" i="78"/>
  <c r="AJ38" i="78"/>
  <c r="O39" i="78"/>
  <c r="X40" i="78"/>
  <c r="AG40" i="78"/>
  <c r="M43" i="78"/>
  <c r="M44" i="78"/>
  <c r="O46" i="78"/>
  <c r="AG53" i="78"/>
  <c r="AF53" i="78"/>
  <c r="AE53" i="78"/>
  <c r="AC53" i="78"/>
  <c r="AC36" i="78"/>
  <c r="V43" i="78"/>
  <c r="Y40" i="78"/>
  <c r="X42" i="78"/>
  <c r="AH45" i="78"/>
  <c r="AM45" i="78"/>
  <c r="T48" i="78"/>
  <c r="Z48" i="78"/>
  <c r="Y48" i="78"/>
  <c r="X48" i="78"/>
  <c r="V44" i="78"/>
  <c r="V48" i="78"/>
  <c r="Z50" i="78"/>
  <c r="Y50" i="78"/>
  <c r="X50" i="78"/>
  <c r="V50" i="78"/>
  <c r="T50" i="78"/>
  <c r="Y39" i="78"/>
  <c r="R45" i="78"/>
  <c r="O45" i="78"/>
  <c r="X45" i="78"/>
  <c r="Q30" i="78"/>
  <c r="Y30" i="78"/>
  <c r="T31" i="78"/>
  <c r="AJ31" i="78"/>
  <c r="O32" i="78"/>
  <c r="AE32" i="78"/>
  <c r="AM32" i="78"/>
  <c r="R33" i="78"/>
  <c r="AH33" i="78"/>
  <c r="M34" i="78"/>
  <c r="AC34" i="78"/>
  <c r="X36" i="78"/>
  <c r="AF36" i="78"/>
  <c r="AA37" i="78"/>
  <c r="V38" i="78"/>
  <c r="AL38" i="78"/>
  <c r="Q39" i="78"/>
  <c r="Z39" i="78"/>
  <c r="Z40" i="78"/>
  <c r="O43" i="78"/>
  <c r="Z43" i="78"/>
  <c r="Y44" i="78"/>
  <c r="Y45" i="78"/>
  <c r="AJ45" i="78"/>
  <c r="Q46" i="78"/>
  <c r="AA46" i="78"/>
  <c r="V30" i="78"/>
  <c r="AJ32" i="78"/>
  <c r="V39" i="78"/>
  <c r="X30" i="78"/>
  <c r="AE36" i="78"/>
  <c r="R30" i="78"/>
  <c r="Z30" i="78"/>
  <c r="AF32" i="78"/>
  <c r="AN32" i="78"/>
  <c r="S33" i="78"/>
  <c r="Y36" i="78"/>
  <c r="AG36" i="78"/>
  <c r="AM38" i="78"/>
  <c r="R39" i="78"/>
  <c r="AA39" i="78"/>
  <c r="AF39" i="78"/>
  <c r="Q44" i="78"/>
  <c r="Z44" i="78"/>
  <c r="AM44" i="78"/>
  <c r="AJ44" i="78"/>
  <c r="Q45" i="78"/>
  <c r="AN52" i="78"/>
  <c r="AM52" i="78"/>
  <c r="AL52" i="78"/>
  <c r="AJ52" i="78"/>
  <c r="T43" i="78"/>
  <c r="Y43" i="78"/>
  <c r="O33" i="78"/>
  <c r="Y42" i="78"/>
  <c r="V42" i="78"/>
  <c r="Q33" i="78"/>
  <c r="X44" i="78"/>
  <c r="AL31" i="78"/>
  <c r="Q32" i="78"/>
  <c r="Y32" i="78"/>
  <c r="AE34" i="78"/>
  <c r="AM34" i="78"/>
  <c r="R36" i="78"/>
  <c r="X38" i="78"/>
  <c r="AF38" i="78"/>
  <c r="AC39" i="78"/>
  <c r="AC40" i="78"/>
  <c r="R43" i="78"/>
  <c r="R44" i="78"/>
  <c r="S45" i="78"/>
  <c r="AL45" i="78"/>
  <c r="AM46" i="78"/>
  <c r="M46" i="78"/>
  <c r="R46" i="78"/>
  <c r="AL32" i="78"/>
  <c r="T39" i="78"/>
  <c r="T40" i="78"/>
  <c r="S43" i="78"/>
  <c r="S44" i="78"/>
  <c r="AL44" i="78"/>
  <c r="T45" i="78"/>
  <c r="AN45" i="78"/>
  <c r="AE46" i="78"/>
  <c r="AN46" i="78"/>
  <c r="AH50" i="78"/>
  <c r="AN50" i="78"/>
  <c r="AM50" i="78"/>
  <c r="AL50" i="78"/>
  <c r="AJ50" i="78"/>
  <c r="M51" i="78"/>
  <c r="S51" i="78"/>
  <c r="R51" i="78"/>
  <c r="Q51" i="78"/>
  <c r="AN53" i="78"/>
  <c r="AM53" i="78"/>
  <c r="AL53" i="78"/>
  <c r="S48" i="78"/>
  <c r="R48" i="78"/>
  <c r="Q48" i="78"/>
  <c r="O51" i="78"/>
  <c r="AJ53" i="78"/>
  <c r="O48" i="78"/>
  <c r="AG50" i="78"/>
  <c r="AF50" i="78"/>
  <c r="AE50" i="78"/>
  <c r="T52" i="78"/>
  <c r="M53" i="78"/>
  <c r="T49" i="78"/>
  <c r="AJ49" i="78"/>
  <c r="O50" i="78"/>
  <c r="AH51" i="78"/>
  <c r="M52" i="78"/>
  <c r="V53" i="78"/>
  <c r="O53" i="78"/>
  <c r="AL49" i="78"/>
  <c r="Q50" i="78"/>
  <c r="AE52" i="78"/>
  <c r="X53" i="78"/>
  <c r="AH65" i="77"/>
  <c r="AA54" i="77"/>
  <c r="T49" i="77"/>
  <c r="AG54" i="77"/>
  <c r="Q54" i="77"/>
  <c r="AH54" i="77"/>
  <c r="R54" i="77"/>
  <c r="S54" i="77"/>
  <c r="T54" i="77"/>
  <c r="M54" i="77"/>
  <c r="Y54" i="77"/>
  <c r="AJ54" i="77"/>
  <c r="AJ63" i="77"/>
  <c r="AC54" i="77"/>
  <c r="V54" i="77"/>
  <c r="AL54" i="77"/>
  <c r="AM63" i="77"/>
  <c r="AE54" i="77"/>
  <c r="AM54" i="77"/>
  <c r="AH42" i="77"/>
  <c r="AM37" i="77"/>
  <c r="Y32" i="77"/>
  <c r="AN37" i="77"/>
  <c r="Y45" i="77"/>
  <c r="AG44" i="77"/>
  <c r="Y74" i="77"/>
  <c r="AA55" i="77"/>
  <c r="Z32" i="77"/>
  <c r="AH33" i="77"/>
  <c r="S43" i="77"/>
  <c r="AN63" i="77"/>
  <c r="AH69" i="77"/>
  <c r="Z74" i="77"/>
  <c r="AA40" i="77"/>
  <c r="M69" i="77"/>
  <c r="X74" i="77"/>
  <c r="V53" i="77"/>
  <c r="AG58" i="77"/>
  <c r="AE42" i="77"/>
  <c r="T45" i="77"/>
  <c r="X58" i="77"/>
  <c r="AM31" i="77"/>
  <c r="AM47" i="77"/>
  <c r="AE48" i="77"/>
  <c r="Y58" i="77"/>
  <c r="AN31" i="77"/>
  <c r="AA37" i="77"/>
  <c r="M48" i="77"/>
  <c r="AH76" i="77"/>
  <c r="AA58" i="77"/>
  <c r="AA71" i="77"/>
  <c r="V74" i="77"/>
  <c r="AA47" i="77"/>
  <c r="AL65" i="77"/>
  <c r="R43" i="77"/>
  <c r="Z45" i="77"/>
  <c r="AC48" i="77"/>
  <c r="M62" i="77"/>
  <c r="AH66" i="77"/>
  <c r="AC73" i="77"/>
  <c r="AM74" i="77"/>
  <c r="X55" i="77"/>
  <c r="AG45" i="77"/>
  <c r="Z71" i="77"/>
  <c r="Z58" i="77"/>
  <c r="M59" i="77"/>
  <c r="AN67" i="77"/>
  <c r="AE55" i="77"/>
  <c r="S32" i="77"/>
  <c r="AE47" i="77"/>
  <c r="AC66" i="77"/>
  <c r="X52" i="77"/>
  <c r="AF55" i="77"/>
  <c r="X56" i="77"/>
  <c r="AJ67" i="77"/>
  <c r="AH31" i="77"/>
  <c r="T32" i="77"/>
  <c r="AF44" i="77"/>
  <c r="AH47" i="77"/>
  <c r="V55" i="77"/>
  <c r="AG55" i="77"/>
  <c r="Y56" i="77"/>
  <c r="AN61" i="77"/>
  <c r="AG66" i="77"/>
  <c r="AF71" i="77"/>
  <c r="Z56" i="77"/>
  <c r="AF58" i="77"/>
  <c r="AA35" i="77"/>
  <c r="AL37" i="77"/>
  <c r="T38" i="77"/>
  <c r="AH38" i="77"/>
  <c r="X40" i="77"/>
  <c r="AG42" i="77"/>
  <c r="Q43" i="77"/>
  <c r="AH45" i="77"/>
  <c r="T47" i="77"/>
  <c r="T63" i="77"/>
  <c r="AM65" i="77"/>
  <c r="AL74" i="77"/>
  <c r="AH75" i="77"/>
  <c r="M52" i="77"/>
  <c r="AJ56" i="77"/>
  <c r="AA59" i="77"/>
  <c r="AJ45" i="77"/>
  <c r="X38" i="77"/>
  <c r="R66" i="77"/>
  <c r="R52" i="77"/>
  <c r="O57" i="77"/>
  <c r="AF37" i="77"/>
  <c r="Y38" i="77"/>
  <c r="O40" i="77"/>
  <c r="AE40" i="77"/>
  <c r="AA42" i="77"/>
  <c r="AM42" i="77"/>
  <c r="AA45" i="77"/>
  <c r="AM45" i="77"/>
  <c r="AF48" i="77"/>
  <c r="O76" i="77"/>
  <c r="AJ76" i="77"/>
  <c r="S52" i="77"/>
  <c r="Y55" i="77"/>
  <c r="AM57" i="77"/>
  <c r="AE31" i="77"/>
  <c r="T35" i="77"/>
  <c r="AG37" i="77"/>
  <c r="Q38" i="77"/>
  <c r="AA38" i="77"/>
  <c r="AH40" i="77"/>
  <c r="AN42" i="77"/>
  <c r="AA43" i="77"/>
  <c r="AN45" i="77"/>
  <c r="AH48" i="77"/>
  <c r="X49" i="77"/>
  <c r="R64" i="77"/>
  <c r="AL66" i="77"/>
  <c r="AH67" i="77"/>
  <c r="AL51" i="77"/>
  <c r="AF31" i="77"/>
  <c r="AH32" i="77"/>
  <c r="AA34" i="77"/>
  <c r="R38" i="77"/>
  <c r="AA44" i="77"/>
  <c r="AA49" i="77"/>
  <c r="S64" i="77"/>
  <c r="AM66" i="77"/>
  <c r="AM76" i="77"/>
  <c r="AM51" i="77"/>
  <c r="O55" i="77"/>
  <c r="AH56" i="77"/>
  <c r="S38" i="77"/>
  <c r="AN76" i="77"/>
  <c r="AN51" i="77"/>
  <c r="V37" i="77"/>
  <c r="AC65" i="77"/>
  <c r="AC67" i="77"/>
  <c r="AC70" i="77"/>
  <c r="AC51" i="77"/>
  <c r="AC52" i="77"/>
  <c r="AG31" i="77"/>
  <c r="AA32" i="77"/>
  <c r="AJ33" i="77"/>
  <c r="AC34" i="77"/>
  <c r="AM34" i="77"/>
  <c r="Z38" i="77"/>
  <c r="AF40" i="77"/>
  <c r="S42" i="77"/>
  <c r="AF42" i="77"/>
  <c r="AJ48" i="77"/>
  <c r="AH62" i="77"/>
  <c r="AL63" i="77"/>
  <c r="AN66" i="77"/>
  <c r="AM67" i="77"/>
  <c r="AG71" i="77"/>
  <c r="AE74" i="77"/>
  <c r="AN74" i="77"/>
  <c r="T53" i="77"/>
  <c r="Q56" i="77"/>
  <c r="M57" i="77"/>
  <c r="AC57" i="77"/>
  <c r="O58" i="77"/>
  <c r="AH58" i="77"/>
  <c r="AC59" i="77"/>
  <c r="O34" i="77"/>
  <c r="O49" i="77"/>
  <c r="X31" i="77"/>
  <c r="R34" i="77"/>
  <c r="AE51" i="77"/>
  <c r="AE52" i="77"/>
  <c r="R56" i="77"/>
  <c r="Q59" i="77"/>
  <c r="V31" i="77"/>
  <c r="AN34" i="77"/>
  <c r="AN38" i="77"/>
  <c r="Q49" i="77"/>
  <c r="AE70" i="77"/>
  <c r="O31" i="77"/>
  <c r="Y31" i="77"/>
  <c r="AL33" i="77"/>
  <c r="AE34" i="77"/>
  <c r="Y44" i="77"/>
  <c r="AL48" i="77"/>
  <c r="R49" i="77"/>
  <c r="AF61" i="77"/>
  <c r="AG65" i="77"/>
  <c r="AF67" i="77"/>
  <c r="AF70" i="77"/>
  <c r="AG74" i="77"/>
  <c r="AF51" i="77"/>
  <c r="AF52" i="77"/>
  <c r="S56" i="77"/>
  <c r="Q58" i="77"/>
  <c r="R59" i="77"/>
  <c r="AC61" i="77"/>
  <c r="X44" i="77"/>
  <c r="Z31" i="77"/>
  <c r="AJ31" i="77"/>
  <c r="AC33" i="77"/>
  <c r="AM33" i="77"/>
  <c r="AF34" i="77"/>
  <c r="AC37" i="77"/>
  <c r="AJ39" i="77"/>
  <c r="AM48" i="77"/>
  <c r="AJ49" i="77"/>
  <c r="AG61" i="77"/>
  <c r="AL62" i="77"/>
  <c r="S67" i="77"/>
  <c r="AG67" i="77"/>
  <c r="AG70" i="77"/>
  <c r="R75" i="77"/>
  <c r="AJ75" i="77"/>
  <c r="AG51" i="77"/>
  <c r="Y52" i="77"/>
  <c r="AG52" i="77"/>
  <c r="AL55" i="77"/>
  <c r="T56" i="77"/>
  <c r="AJ57" i="77"/>
  <c r="R58" i="77"/>
  <c r="AL58" i="77"/>
  <c r="S59" i="77"/>
  <c r="AE61" i="77"/>
  <c r="AE65" i="77"/>
  <c r="AE67" i="77"/>
  <c r="AF74" i="77"/>
  <c r="Q31" i="77"/>
  <c r="Y34" i="77"/>
  <c r="AF38" i="77"/>
  <c r="S39" i="77"/>
  <c r="AN40" i="77"/>
  <c r="AE45" i="77"/>
  <c r="AN62" i="77"/>
  <c r="AG64" i="77"/>
  <c r="AJ74" i="77"/>
  <c r="S75" i="77"/>
  <c r="AH51" i="77"/>
  <c r="Z52" i="77"/>
  <c r="AM55" i="77"/>
  <c r="AM58" i="77"/>
  <c r="AE33" i="77"/>
  <c r="M34" i="77"/>
  <c r="Z34" i="77"/>
  <c r="AH34" i="77"/>
  <c r="AG38" i="77"/>
  <c r="T39" i="77"/>
  <c r="AC40" i="77"/>
  <c r="M42" i="77"/>
  <c r="AL42" i="77"/>
  <c r="O44" i="77"/>
  <c r="AF45" i="77"/>
  <c r="AG48" i="77"/>
  <c r="M49" i="77"/>
  <c r="Q64" i="77"/>
  <c r="AH64" i="77"/>
  <c r="AA65" i="77"/>
  <c r="AC71" i="77"/>
  <c r="Q52" i="77"/>
  <c r="AN55" i="77"/>
  <c r="AL57" i="77"/>
  <c r="V58" i="77"/>
  <c r="AE58" i="77"/>
  <c r="AN58" i="77"/>
  <c r="X61" i="77"/>
  <c r="Q63" i="77"/>
  <c r="T66" i="77"/>
  <c r="M67" i="77"/>
  <c r="O69" i="77"/>
  <c r="T75" i="77"/>
  <c r="Y61" i="77"/>
  <c r="S63" i="77"/>
  <c r="X64" i="77"/>
  <c r="Z61" i="77"/>
  <c r="Y64" i="77"/>
  <c r="O67" i="77"/>
  <c r="R69" i="77"/>
  <c r="V71" i="77"/>
  <c r="V75" i="77"/>
  <c r="V64" i="77"/>
  <c r="Z64" i="77"/>
  <c r="M65" i="77"/>
  <c r="S69" i="77"/>
  <c r="O75" i="77"/>
  <c r="V63" i="77"/>
  <c r="Q67" i="77"/>
  <c r="X71" i="77"/>
  <c r="Y75" i="77"/>
  <c r="M63" i="77"/>
  <c r="Y71" i="77"/>
  <c r="O74" i="77"/>
  <c r="Q75" i="77"/>
  <c r="Z75" i="77"/>
  <c r="M76" i="77"/>
  <c r="R32" i="77"/>
  <c r="X34" i="77"/>
  <c r="M35" i="77"/>
  <c r="V40" i="77"/>
  <c r="T43" i="77"/>
  <c r="X45" i="77"/>
  <c r="M47" i="77"/>
  <c r="Z49" i="77"/>
  <c r="M32" i="77"/>
  <c r="Q34" i="77"/>
  <c r="R35" i="77"/>
  <c r="Z40" i="77"/>
  <c r="Y43" i="77"/>
  <c r="S47" i="77"/>
  <c r="S35" i="77"/>
  <c r="Z43" i="77"/>
  <c r="O32" i="77"/>
  <c r="V48" i="77"/>
  <c r="M33" i="77"/>
  <c r="M39" i="77"/>
  <c r="T40" i="77"/>
  <c r="O45" i="77"/>
  <c r="O71" i="77"/>
  <c r="M71" i="77"/>
  <c r="S71" i="77"/>
  <c r="R71" i="77"/>
  <c r="Q71" i="77"/>
  <c r="R53" i="77"/>
  <c r="Q53" i="77"/>
  <c r="O53" i="77"/>
  <c r="M53" i="77"/>
  <c r="S53" i="77"/>
  <c r="V33" i="77"/>
  <c r="AJ43" i="77"/>
  <c r="AJ32" i="77"/>
  <c r="O33" i="77"/>
  <c r="AC35" i="77"/>
  <c r="X37" i="77"/>
  <c r="V39" i="77"/>
  <c r="AL39" i="77"/>
  <c r="Q40" i="77"/>
  <c r="Q44" i="77"/>
  <c r="AJ44" i="77"/>
  <c r="V47" i="77"/>
  <c r="X48" i="77"/>
  <c r="AC49" i="77"/>
  <c r="AN49" i="77"/>
  <c r="AG69" i="77"/>
  <c r="AE69" i="77"/>
  <c r="AF69" i="77"/>
  <c r="AC69" i="77"/>
  <c r="AC39" i="77"/>
  <c r="R31" i="77"/>
  <c r="AC32" i="77"/>
  <c r="X33" i="77"/>
  <c r="AF33" i="77"/>
  <c r="V35" i="77"/>
  <c r="AL35" i="77"/>
  <c r="Q37" i="77"/>
  <c r="Y37" i="77"/>
  <c r="AJ38" i="77"/>
  <c r="O39" i="77"/>
  <c r="AE39" i="77"/>
  <c r="AM39" i="77"/>
  <c r="R40" i="77"/>
  <c r="AJ40" i="77"/>
  <c r="O42" i="77"/>
  <c r="X42" i="77"/>
  <c r="AC43" i="77"/>
  <c r="AL43" i="77"/>
  <c r="S44" i="77"/>
  <c r="Q45" i="77"/>
  <c r="O48" i="77"/>
  <c r="Y48" i="77"/>
  <c r="AJ35" i="77"/>
  <c r="O37" i="77"/>
  <c r="V42" i="77"/>
  <c r="AG63" i="77"/>
  <c r="AF63" i="77"/>
  <c r="AE63" i="77"/>
  <c r="AC63" i="77"/>
  <c r="X65" i="77"/>
  <c r="Z65" i="77"/>
  <c r="Y65" i="77"/>
  <c r="V65" i="77"/>
  <c r="S31" i="77"/>
  <c r="AA31" i="77"/>
  <c r="V32" i="77"/>
  <c r="AL32" i="77"/>
  <c r="Q33" i="77"/>
  <c r="Y33" i="77"/>
  <c r="AG33" i="77"/>
  <c r="T34" i="77"/>
  <c r="AJ34" i="77"/>
  <c r="O35" i="77"/>
  <c r="AE35" i="77"/>
  <c r="AM35" i="77"/>
  <c r="R37" i="77"/>
  <c r="Z37" i="77"/>
  <c r="AH37" i="77"/>
  <c r="M38" i="77"/>
  <c r="AC38" i="77"/>
  <c r="X39" i="77"/>
  <c r="AF39" i="77"/>
  <c r="AN39" i="77"/>
  <c r="S40" i="77"/>
  <c r="Y42" i="77"/>
  <c r="M43" i="77"/>
  <c r="V43" i="77"/>
  <c r="AN43" i="77"/>
  <c r="T44" i="77"/>
  <c r="AC44" i="77"/>
  <c r="AL44" i="77"/>
  <c r="R45" i="77"/>
  <c r="O47" i="77"/>
  <c r="AJ47" i="77"/>
  <c r="Z48" i="77"/>
  <c r="AF49" i="77"/>
  <c r="Z62" i="77"/>
  <c r="Y62" i="77"/>
  <c r="X62" i="77"/>
  <c r="V62" i="77"/>
  <c r="T70" i="77"/>
  <c r="Z70" i="77"/>
  <c r="Y70" i="77"/>
  <c r="X70" i="77"/>
  <c r="AE32" i="77"/>
  <c r="AM32" i="77"/>
  <c r="R33" i="77"/>
  <c r="Z33" i="77"/>
  <c r="X35" i="77"/>
  <c r="AF35" i="77"/>
  <c r="AN35" i="77"/>
  <c r="S37" i="77"/>
  <c r="AL38" i="77"/>
  <c r="Q39" i="77"/>
  <c r="Y39" i="77"/>
  <c r="AG39" i="77"/>
  <c r="AL40" i="77"/>
  <c r="Q42" i="77"/>
  <c r="Z42" i="77"/>
  <c r="AF43" i="77"/>
  <c r="AM44" i="77"/>
  <c r="S45" i="77"/>
  <c r="Q48" i="77"/>
  <c r="AG49" i="77"/>
  <c r="M61" i="77"/>
  <c r="S61" i="77"/>
  <c r="R61" i="77"/>
  <c r="Q61" i="77"/>
  <c r="AF56" i="77"/>
  <c r="AE56" i="77"/>
  <c r="AC56" i="77"/>
  <c r="AA56" i="77"/>
  <c r="AG56" i="77"/>
  <c r="Y47" i="77"/>
  <c r="X47" i="77"/>
  <c r="AF32" i="77"/>
  <c r="Y35" i="77"/>
  <c r="AG43" i="77"/>
  <c r="M44" i="77"/>
  <c r="V44" i="77"/>
  <c r="AN44" i="77"/>
  <c r="R47" i="77"/>
  <c r="AG47" i="77"/>
  <c r="AF47" i="77"/>
  <c r="AL47" i="77"/>
  <c r="R48" i="77"/>
  <c r="Y49" i="77"/>
  <c r="O61" i="77"/>
  <c r="AE62" i="77"/>
  <c r="AA62" i="77"/>
  <c r="AG62" i="77"/>
  <c r="AF62" i="77"/>
  <c r="AH43" i="77"/>
  <c r="AM49" i="77"/>
  <c r="AL49" i="77"/>
  <c r="AG53" i="77"/>
  <c r="AF53" i="77"/>
  <c r="AE53" i="77"/>
  <c r="AC53" i="77"/>
  <c r="AA53" i="77"/>
  <c r="S73" i="77"/>
  <c r="AA76" i="77"/>
  <c r="AG76" i="77"/>
  <c r="AF76" i="77"/>
  <c r="T51" i="77"/>
  <c r="Z51" i="77"/>
  <c r="Y51" i="77"/>
  <c r="AH61" i="77"/>
  <c r="AA64" i="77"/>
  <c r="AJ64" i="77"/>
  <c r="O65" i="77"/>
  <c r="M66" i="77"/>
  <c r="V66" i="77"/>
  <c r="V67" i="77"/>
  <c r="T67" i="77"/>
  <c r="AJ70" i="77"/>
  <c r="AH70" i="77"/>
  <c r="AM71" i="77"/>
  <c r="AL71" i="77"/>
  <c r="AJ71" i="77"/>
  <c r="AH73" i="77"/>
  <c r="AN73" i="77"/>
  <c r="AM73" i="77"/>
  <c r="AF75" i="77"/>
  <c r="AE75" i="77"/>
  <c r="AC75" i="77"/>
  <c r="AA75" i="77"/>
  <c r="AC76" i="77"/>
  <c r="V51" i="77"/>
  <c r="AH53" i="77"/>
  <c r="AN53" i="77"/>
  <c r="AM53" i="77"/>
  <c r="Y69" i="77"/>
  <c r="V69" i="77"/>
  <c r="R70" i="77"/>
  <c r="Q70" i="77"/>
  <c r="Z73" i="77"/>
  <c r="Y73" i="77"/>
  <c r="X73" i="77"/>
  <c r="AJ73" i="77"/>
  <c r="Q62" i="77"/>
  <c r="AL64" i="77"/>
  <c r="Q65" i="77"/>
  <c r="O66" i="77"/>
  <c r="Y66" i="77"/>
  <c r="X67" i="77"/>
  <c r="O70" i="77"/>
  <c r="AL70" i="77"/>
  <c r="AN71" i="77"/>
  <c r="V73" i="77"/>
  <c r="AG75" i="77"/>
  <c r="AE76" i="77"/>
  <c r="X51" i="77"/>
  <c r="AM52" i="77"/>
  <c r="AL52" i="77"/>
  <c r="AJ52" i="77"/>
  <c r="AH52" i="77"/>
  <c r="AL61" i="77"/>
  <c r="R62" i="77"/>
  <c r="O63" i="77"/>
  <c r="X63" i="77"/>
  <c r="AE64" i="77"/>
  <c r="AM64" i="77"/>
  <c r="R65" i="77"/>
  <c r="AJ65" i="77"/>
  <c r="Z66" i="77"/>
  <c r="Y67" i="77"/>
  <c r="X69" i="77"/>
  <c r="AM69" i="77"/>
  <c r="AL69" i="77"/>
  <c r="AM70" i="77"/>
  <c r="AL73" i="77"/>
  <c r="AL53" i="77"/>
  <c r="Z57" i="77"/>
  <c r="Y57" i="77"/>
  <c r="X57" i="77"/>
  <c r="V57" i="77"/>
  <c r="Y59" i="77"/>
  <c r="X59" i="77"/>
  <c r="V59" i="77"/>
  <c r="T59" i="77"/>
  <c r="AN59" i="77"/>
  <c r="AM59" i="77"/>
  <c r="AL59" i="77"/>
  <c r="AJ59" i="77"/>
  <c r="V61" i="77"/>
  <c r="AM61" i="77"/>
  <c r="S62" i="77"/>
  <c r="AJ62" i="77"/>
  <c r="Y63" i="77"/>
  <c r="O64" i="77"/>
  <c r="AF64" i="77"/>
  <c r="Q66" i="77"/>
  <c r="AA66" i="77"/>
  <c r="AF66" i="77"/>
  <c r="Z67" i="77"/>
  <c r="Z69" i="77"/>
  <c r="AJ69" i="77"/>
  <c r="S70" i="77"/>
  <c r="AN70" i="77"/>
  <c r="AN52" i="77"/>
  <c r="M55" i="77"/>
  <c r="S55" i="77"/>
  <c r="R55" i="77"/>
  <c r="R73" i="77"/>
  <c r="Q73" i="77"/>
  <c r="O73" i="77"/>
  <c r="AG73" i="77"/>
  <c r="AF73" i="77"/>
  <c r="AE73" i="77"/>
  <c r="M74" i="77"/>
  <c r="S74" i="77"/>
  <c r="R74" i="77"/>
  <c r="Z76" i="77"/>
  <c r="Y76" i="77"/>
  <c r="X76" i="77"/>
  <c r="V76" i="77"/>
  <c r="S51" i="77"/>
  <c r="R51" i="77"/>
  <c r="Q51" i="77"/>
  <c r="O51" i="77"/>
  <c r="AA57" i="77"/>
  <c r="AG57" i="77"/>
  <c r="AF57" i="77"/>
  <c r="Z59" i="77"/>
  <c r="T52" i="77"/>
  <c r="Z55" i="77"/>
  <c r="AH55" i="77"/>
  <c r="M56" i="77"/>
  <c r="AN57" i="77"/>
  <c r="S58" i="77"/>
  <c r="AA74" i="77"/>
  <c r="AL75" i="77"/>
  <c r="Q76" i="77"/>
  <c r="X53" i="77"/>
  <c r="AL56" i="77"/>
  <c r="Q57" i="77"/>
  <c r="AE59" i="77"/>
  <c r="AM75" i="77"/>
  <c r="R76" i="77"/>
  <c r="Y53" i="77"/>
  <c r="AM56" i="77"/>
  <c r="R57" i="77"/>
  <c r="AF59" i="77"/>
  <c r="R58" i="76"/>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56" i="80" l="1"/>
  <c r="L73" i="80"/>
  <c r="L72" i="80"/>
  <c r="L71" i="80"/>
  <c r="L74" i="80"/>
  <c r="L58" i="80"/>
  <c r="L57" i="80"/>
  <c r="L59" i="80"/>
  <c r="L47" i="80"/>
  <c r="L68" i="80"/>
  <c r="L40" i="80"/>
  <c r="L30" i="80"/>
  <c r="L42" i="80"/>
  <c r="L33" i="80"/>
  <c r="L64" i="80"/>
  <c r="L52" i="80"/>
  <c r="L31" i="80"/>
  <c r="L63" i="80"/>
  <c r="L65" i="80"/>
  <c r="L67" i="80"/>
  <c r="L66" i="80"/>
  <c r="L62" i="80"/>
  <c r="L61" i="80"/>
  <c r="L53" i="80"/>
  <c r="L51" i="80"/>
  <c r="L37" i="80"/>
  <c r="L35" i="80"/>
  <c r="L32" i="80"/>
  <c r="L46" i="80"/>
  <c r="L45" i="80"/>
  <c r="L48" i="80"/>
  <c r="L50" i="80"/>
  <c r="L36" i="80"/>
  <c r="L41" i="80"/>
  <c r="L43" i="80"/>
  <c r="L45" i="78"/>
  <c r="L37" i="78"/>
  <c r="L49" i="78"/>
  <c r="L51" i="78"/>
  <c r="L30" i="78"/>
  <c r="L46" i="78"/>
  <c r="L31" i="78"/>
  <c r="L40" i="78"/>
  <c r="L39" i="78"/>
  <c r="L33" i="78"/>
  <c r="L32" i="78"/>
  <c r="L38" i="78"/>
  <c r="L42" i="78"/>
  <c r="L44" i="78"/>
  <c r="L34" i="78"/>
  <c r="L43" i="78"/>
  <c r="L36" i="78"/>
  <c r="L61" i="79"/>
  <c r="L65" i="79"/>
  <c r="L64" i="79"/>
  <c r="L62" i="79"/>
  <c r="L63" i="79"/>
  <c r="L49" i="79"/>
  <c r="L52" i="79"/>
  <c r="L56" i="79"/>
  <c r="L54" i="79"/>
  <c r="L51" i="79"/>
  <c r="L57" i="79"/>
  <c r="L55" i="79"/>
  <c r="L58" i="79"/>
  <c r="L50" i="79"/>
  <c r="L38" i="79"/>
  <c r="L71" i="79"/>
  <c r="L74" i="79"/>
  <c r="L40" i="79"/>
  <c r="L73" i="79"/>
  <c r="L43" i="79"/>
  <c r="L46" i="79"/>
  <c r="L72" i="79"/>
  <c r="L39" i="79"/>
  <c r="L76" i="79"/>
  <c r="L75" i="79"/>
  <c r="L32" i="79"/>
  <c r="L34" i="79"/>
  <c r="L47" i="79"/>
  <c r="L30" i="79"/>
  <c r="L45" i="79"/>
  <c r="L37" i="79"/>
  <c r="L41" i="79"/>
  <c r="L31" i="79"/>
  <c r="L44" i="79"/>
  <c r="L35" i="79"/>
  <c r="L77" i="79"/>
  <c r="L50" i="78"/>
  <c r="L53" i="78"/>
  <c r="L52" i="78"/>
  <c r="L54" i="77"/>
  <c r="L37" i="77"/>
  <c r="L57" i="77"/>
  <c r="L58" i="77"/>
  <c r="L73" i="77"/>
  <c r="L69" i="77"/>
  <c r="L38" i="77"/>
  <c r="L48" i="77"/>
  <c r="L64" i="77"/>
  <c r="L52" i="77"/>
  <c r="L34" i="77"/>
  <c r="L59" i="77"/>
  <c r="L75" i="77"/>
  <c r="L49" i="77"/>
  <c r="L62" i="77"/>
  <c r="L42" i="77"/>
  <c r="L70" i="77"/>
  <c r="L61" i="77"/>
  <c r="L67" i="77"/>
  <c r="L65" i="77"/>
  <c r="L66" i="77"/>
  <c r="L63" i="77"/>
  <c r="L71" i="77"/>
  <c r="L74" i="77"/>
  <c r="L76" i="77"/>
  <c r="L44" i="77"/>
  <c r="L40" i="77"/>
  <c r="L47" i="77"/>
  <c r="L43" i="77"/>
  <c r="L31" i="77"/>
  <c r="L33" i="77"/>
  <c r="L45" i="77"/>
  <c r="L32" i="77"/>
  <c r="L39" i="77"/>
  <c r="L35" i="77"/>
  <c r="L55" i="77"/>
  <c r="L53" i="77"/>
  <c r="L56" i="77"/>
  <c r="L62" i="76"/>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7" a="1"/>
  <c r="C1" i="77" l="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78" a="1"/>
  <c r="C1" i="78" l="1"/>
  <c r="C10" i="77"/>
  <c r="L10" i="77" s="1"/>
  <c r="B26" i="77"/>
  <c r="C26" i="77" s="1"/>
  <c r="L26" i="77" s="1"/>
  <c r="L1" i="77"/>
  <c r="B27" i="77"/>
  <c r="C27" i="77" s="1"/>
  <c r="L27" i="77" s="1"/>
  <c r="C11" i="77"/>
  <c r="L11" i="77" s="1"/>
  <c r="C16" i="77"/>
  <c r="L16" i="77" s="1"/>
  <c r="C12" i="77"/>
  <c r="L12" i="77" s="1"/>
  <c r="L92" i="76"/>
  <c r="C8" i="76"/>
  <c r="L8" i="76" s="1"/>
  <c r="C7" i="76" a="1"/>
  <c r="C7" i="76" s="1"/>
  <c r="C9" i="76"/>
  <c r="L9" i="76" s="1"/>
  <c r="L4" i="76"/>
  <c r="C19" i="75"/>
  <c r="L19" i="75" s="1"/>
  <c r="L7" i="75"/>
  <c r="C1" i="79" a="1"/>
  <c r="C1" i="79" l="1"/>
  <c r="L1" i="78"/>
  <c r="C12" i="78"/>
  <c r="L12" i="78" s="1"/>
  <c r="C11" i="78"/>
  <c r="L11" i="78" s="1"/>
  <c r="C10" i="78"/>
  <c r="L10" i="78" s="1"/>
  <c r="B27" i="78"/>
  <c r="C27" i="78" s="1"/>
  <c r="L27" i="78" s="1"/>
  <c r="B26" i="78"/>
  <c r="C26" i="78" s="1"/>
  <c r="L26" i="78" s="1"/>
  <c r="C16" i="78"/>
  <c r="L16" i="78" s="1"/>
  <c r="L77" i="77"/>
  <c r="L4" i="77"/>
  <c r="C9" i="77"/>
  <c r="L9" i="77" s="1"/>
  <c r="C7" i="77" a="1"/>
  <c r="C7" i="77" s="1"/>
  <c r="C8" i="77"/>
  <c r="L8" i="77" s="1"/>
  <c r="L7" i="76"/>
  <c r="C19" i="76"/>
  <c r="L19" i="76" s="1"/>
  <c r="C1" i="80" a="1"/>
  <c r="C1" i="80" l="1"/>
  <c r="B26" i="79"/>
  <c r="C26" i="79" s="1"/>
  <c r="L26" i="79" s="1"/>
  <c r="L1" i="79"/>
  <c r="C12" i="79"/>
  <c r="L12" i="79" s="1"/>
  <c r="B27" i="79"/>
  <c r="C27" i="79" s="1"/>
  <c r="L27" i="79" s="1"/>
  <c r="C11" i="79"/>
  <c r="L11" i="79" s="1"/>
  <c r="C10" i="79"/>
  <c r="L10" i="79" s="1"/>
  <c r="C16" i="79"/>
  <c r="L16" i="79" s="1"/>
  <c r="L55" i="78"/>
  <c r="C9" i="78"/>
  <c r="L9" i="78" s="1"/>
  <c r="C8" i="78"/>
  <c r="L8" i="78" s="1"/>
  <c r="L4" i="78"/>
  <c r="C7" i="78" a="1"/>
  <c r="C7" i="78" s="1"/>
  <c r="C19" i="77"/>
  <c r="L19" i="77" s="1"/>
  <c r="L7" i="77"/>
  <c r="C1" i="7" a="1"/>
  <c r="C1" i="7" l="1"/>
  <c r="B26" i="7" s="1"/>
  <c r="C26" i="7" s="1"/>
  <c r="L26" i="7" s="1"/>
  <c r="C12" i="80"/>
  <c r="L12" i="80" s="1"/>
  <c r="C11" i="80"/>
  <c r="L11" i="80" s="1"/>
  <c r="B27" i="80"/>
  <c r="C27" i="80" s="1"/>
  <c r="L27" i="80" s="1"/>
  <c r="C16" i="80"/>
  <c r="L16" i="80" s="1"/>
  <c r="C10" i="80"/>
  <c r="L10" i="80" s="1"/>
  <c r="B26" i="80"/>
  <c r="C26" i="80" s="1"/>
  <c r="L26" i="80" s="1"/>
  <c r="L1" i="80"/>
  <c r="L66" i="79"/>
  <c r="C9" i="79"/>
  <c r="L9" i="79" s="1"/>
  <c r="C8" i="79"/>
  <c r="L8" i="79" s="1"/>
  <c r="L4" i="79"/>
  <c r="C7" i="79" a="1"/>
  <c r="C7" i="79" s="1"/>
  <c r="C19" i="78"/>
  <c r="L19" i="78" s="1"/>
  <c r="L7" i="78"/>
  <c r="C1" i="36" a="1"/>
  <c r="C11" i="7" l="1"/>
  <c r="L11" i="7" s="1"/>
  <c r="C12" i="7"/>
  <c r="L12" i="7" s="1"/>
  <c r="L1" i="7"/>
  <c r="C8" i="7" s="1"/>
  <c r="L8" i="7" s="1"/>
  <c r="C10" i="7"/>
  <c r="L10" i="7" s="1"/>
  <c r="C1" i="36"/>
  <c r="C10" i="36" s="1"/>
  <c r="L10" i="36" s="1"/>
  <c r="L75" i="80"/>
  <c r="C9" i="80"/>
  <c r="L9" i="80" s="1"/>
  <c r="C8" i="80"/>
  <c r="L8" i="80" s="1"/>
  <c r="C7" i="80" a="1"/>
  <c r="C7" i="80" s="1"/>
  <c r="L4" i="80"/>
  <c r="C16" i="7"/>
  <c r="L16" i="7" s="1"/>
  <c r="B27" i="7"/>
  <c r="C27" i="7" s="1"/>
  <c r="L27" i="7" s="1"/>
  <c r="C7" i="7" a="1"/>
  <c r="C7" i="7" s="1"/>
  <c r="C19" i="79"/>
  <c r="L19" i="79" s="1"/>
  <c r="L7" i="79"/>
  <c r="L1" i="36" l="1"/>
  <c r="C9" i="36" s="1"/>
  <c r="L9" i="36" s="1"/>
  <c r="B27" i="36"/>
  <c r="C27" i="36" s="1"/>
  <c r="L27" i="36" s="1"/>
  <c r="L94" i="7"/>
  <c r="C9" i="7"/>
  <c r="L9" i="7" s="1"/>
  <c r="L4" i="7"/>
  <c r="C16" i="36"/>
  <c r="L16" i="36" s="1"/>
  <c r="C12" i="36"/>
  <c r="L12" i="36" s="1"/>
  <c r="C11" i="36"/>
  <c r="L11" i="36" s="1"/>
  <c r="B26" i="36"/>
  <c r="C26" i="36" s="1"/>
  <c r="L26" i="36" s="1"/>
  <c r="C19" i="80"/>
  <c r="L19" i="80" s="1"/>
  <c r="L7" i="80"/>
  <c r="L7" i="7"/>
  <c r="C19" i="7"/>
  <c r="L19" i="7" s="1"/>
  <c r="C7" i="36" a="1"/>
  <c r="C7" i="36" s="1"/>
  <c r="L102" i="36" l="1"/>
  <c r="C8" i="36"/>
  <c r="L8" i="36" s="1"/>
  <c r="L4" i="36"/>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0EC881D-EF37-42B0-8D00-B36C2B5E0865}">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19806-6250-4A5E-A294-6D8E9185EDD0}">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C216A3-11BA-47E7-8FE4-194A2FEE964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3FD1A2E-60D2-4330-9CA2-36624947317E}">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<sst xmlns="http://schemas.openxmlformats.org/spreadsheetml/2006/main" count="5467" uniqueCount="1204">
  <si>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</si>
  <si>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</si>
  <si>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</si>
  <si>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</si>
  <si>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</si>
  <si>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</si>
  <si>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</si>
  <si>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</si>
  <si>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</si>
  <si>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</si>
  <si>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</si>
  <si>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</si>
  <si>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</si>
  <si>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</si>
  <si>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</si>
  <si>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</si>
  <si>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</si>
  <si>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</si>
  <si>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</si>
  <si>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</si>
  <si>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</si>
  <si>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</si>
  <si>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</si>
  <si>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</si>
  <si>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</si>
  <si>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</si>
  <si>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</si>
  <si>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</si>
  <si>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</si>
  <si>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</si>
  <si>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</si>
  <si>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</si>
  <si>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</si>
  <si>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</si>
  <si>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</si>
  <si>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</si>
  <si>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</si>
  <si>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</si>
  <si>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</si>
  <si>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</si>
  <si>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</si>
  <si>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</si>
  <si>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</si>
  <si>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</si>
  <si>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</si>
  <si>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</si>
  <si>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</si>
  <si>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</si>
  <si>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</si>
  <si>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</si>
  <si>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</si>
  <si>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</si>
  <si>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</si>
  <si>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</si>
  <si>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</si>
  <si>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</si>
  <si>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</si>
  <si>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</si>
  <si>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</si>
  <si>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</si>
  <si>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</si>
  <si>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</si>
  <si>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</si>
  <si>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</si>
  <si>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</si>
  <si>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</si>
  <si>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</si>
  <si>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</si>
  <si>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</si>
  <si>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</si>
  <si>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</si>
  <si>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</si>
  <si>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</si>
  <si>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</si>
  <si>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</si>
  <si>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</si>
  <si>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</si>
  <si>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</si>
  <si>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</si>
  <si>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</si>
  <si>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</si>
  <si>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</si>
  <si>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</si>
  <si>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</si>
  <si>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</si>
  <si>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</si>
  <si>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</si>
  <si>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</si>
  <si>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</si>
  <si>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</si>
  <si>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</si>
  <si>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</si>
  <si>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</si>
  <si>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</si>
  <si>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</si>
  <si>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</si>
  <si>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</si>
  <si>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</si>
  <si>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</si>
  <si>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</si>
  <si>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</si>
  <si>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</si>
  <si>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</si>
  <si>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</si>
  <si>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</si>
  <si>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</si>
  <si>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</si>
  <si>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</si>
  <si>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</si>
  <si>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</si>
  <si>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</si>
  <si>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</si>
  <si>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</si>
  <si>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</si>
  <si>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</si>
  <si>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</si>
  <si>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</si>
  <si>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</si>
  <si>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</si>
  <si>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</si>
  <si>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</si>
  <si>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</si>
  <si>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</si>
  <si>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</si>
  <si>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</si>
  <si>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</si>
  <si>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</si>
  <si>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</si>
  <si>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</si>
  <si>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</si>
  <si>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</si>
  <si>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</si>
  <si>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</si>
  <si>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</si>
  <si>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</si>
  <si>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</si>
  <si>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</si>
  <si>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</si>
  <si>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</si>
  <si>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</si>
  <si>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</si>
  <si>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</si>
  <si>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</si>
  <si>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</si>
  <si>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</si>
  <si>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</si>
  <si>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</si>
  <si>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</si>
  <si>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</si>
  <si>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</si>
  <si>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</si>
  <si>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</si>
  <si>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</si>
  <si>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</si>
  <si>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</si>
  <si>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</si>
  <si>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</si>
  <si>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</si>
  <si>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</si>
  <si>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</si>
  <si>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</si>
  <si>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</si>
  <si>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</si>
  <si>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</si>
  <si>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</si>
  <si>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</si>
  <si>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</si>
  <si>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</si>
  <si>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</si>
  <si>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</si>
  <si>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</si>
  <si>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</si>
  <si>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</si>
  <si>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</si>
  <si>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</si>
  <si>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</si>
  <si>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</si>
  <si>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</si>
  <si>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</si>
  <si>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</si>
  <si>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</si>
  <si>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</si>
  <si>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</si>
  <si>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</si>
  <si>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</si>
  <si>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</si>
  <si>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</si>
  <si>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</si>
  <si>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</si>
  <si>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</si>
  <si>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</si>
  <si>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</si>
  <si>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</si>
  <si>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</si>
  <si>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</si>
  <si>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</si>
  <si>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</si>
  <si>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</si>
  <si>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</si>
  <si>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</si>
  <si>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</si>
  <si>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</si>
  <si>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</si>
  <si>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</si>
  <si>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</si>
  <si>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</si>
  <si>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</si>
  <si>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</si>
  <si>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</si>
  <si>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</si>
  <si>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</si>
  <si>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</si>
  <si>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</si>
  <si>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</si>
  <si>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</si>
  <si>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</si>
  <si>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</si>
  <si>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</si>
  <si>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</si>
  <si>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</si>
  <si>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</si>
  <si>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</si>
  <si>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</si>
  <si>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</si>
  <si>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</si>
  <si>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</si>
  <si>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</si>
  <si>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</si>
  <si>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</si>
  <si>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</si>
  <si>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</si>
  <si>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</si>
  <si>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</si>
  <si>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</si>
  <si>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</si>
  <si>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</si>
  <si>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</si>
  <si>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</si>
  <si>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</si>
  <si>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</si>
  <si>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</si>
  <si>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</si>
  <si>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</si>
  <si>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</si>
  <si>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</si>
  <si>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</si>
  <si>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</si>
  <si>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</si>
  <si>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</si>
  <si>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</si>
  <si>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</si>
  <si>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</si>
  <si>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</si>
  <si>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</si>
  <si>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</si>
  <si>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</si>
  <si>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</si>
  <si>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</si>
  <si>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</si>
  <si>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</si>
  <si>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</si>
  <si>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</si>
  <si>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</si>
  <si>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</si>
  <si>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</si>
  <si>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</si>
  <si>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</si>
  <si>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</si>
  <si>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</si>
  <si>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</si>
  <si>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</si>
  <si>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</si>
  <si>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</si>
  <si>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</si>
  <si>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</si>
  <si>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</si>
  <si>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</si>
  <si>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</si>
  <si>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</si>
  <si>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</si>
  <si>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</si>
  <si>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</si>
  <si>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</si>
  <si>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</si>
  <si>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</si>
  <si>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</si>
  <si>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</si>
  <si>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</si>
  <si>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</si>
  <si>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</si>
  <si>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</si>
  <si>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</si>
  <si>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</si>
  <si>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</si>
  <si>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</si>
  <si>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</si>
  <si>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</si>
  <si>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</si>
  <si>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</si>
  <si>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</si>
  <si>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</si>
  <si>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</si>
  <si>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</si>
  <si>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</si>
  <si>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</si>
  <si>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</si>
  <si>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</si>
  <si>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</si>
  <si>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</si>
  <si>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</si>
  <si>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</si>
  <si>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</si>
  <si>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</si>
  <si>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</si>
  <si>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</si>
  <si>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</si>
  <si>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</si>
  <si>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</si>
  <si>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</si>
  <si>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</si>
  <si>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</si>
  <si>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</si>
  <si>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</si>
  <si>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</si>
  <si>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</si>
  <si>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</si>
  <si>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</si>
  <si>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</si>
  <si>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</si>
  <si>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</si>
  <si>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</si>
  <si>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</si>
  <si>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</si>
  <si>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</si>
  <si>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</si>
  <si>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</si>
  <si>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</si>
  <si>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</si>
  <si>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</si>
  <si>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</si>
  <si>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</si>
  <si>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</si>
  <si>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</si>
  <si>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</si>
  <si>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</si>
  <si>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</si>
  <si>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</si>
  <si>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</si>
  <si>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</si>
  <si>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</si>
  <si>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</si>
  <si>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</si>
  <si>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</si>
  <si>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</si>
  <si>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</si>
  <si>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</si>
  <si>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</si>
  <si>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</si>
  <si>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</si>
  <si>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</si>
  <si>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</si>
  <si>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</si>
  <si>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</si>
  <si>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</si>
  <si>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</si>
  <si>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</si>
  <si>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</si>
  <si>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</si>
  <si>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</si>
  <si>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</si>
  <si>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</si>
  <si>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</si>
  <si>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</si>
  <si>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</si>
  <si>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</si>
  <si>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</si>
  <si>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</si>
  <si>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</si>
  <si>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</si>
  <si>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</si>
  <si>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</si>
  <si>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</si>
  <si>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</si>
  <si>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</si>
  <si>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</si>
  <si>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</si>
  <si>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</si>
  <si>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</si>
  <si>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</si>
  <si>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</si>
  <si>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</si>
  <si>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</si>
  <si>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</si>
  <si>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</si>
  <si>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</si>
  <si>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</si>
  <si>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</si>
  <si>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</si>
  <si>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</si>
  <si>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</si>
  <si>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</si>
  <si>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</si>
  <si>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</si>
  <si>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</si>
  <si>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</si>
  <si>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</si>
  <si>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</si>
  <si>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</si>
  <si>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</si>
  <si>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</si>
  <si>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</si>
  <si>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</si>
  <si>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</si>
  <si>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</si>
  <si>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</si>
  <si>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</si>
  <si>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</si>
  <si>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</si>
  <si>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</si>
  <si>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</si>
  <si>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</si>
  <si>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</si>
  <si>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</si>
  <si>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</si>
  <si>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</si>
  <si>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</si>
  <si>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</si>
  <si>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</si>
  <si>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</si>
  <si>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</si>
  <si>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</si>
  <si>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</si>
  <si>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</si>
  <si>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</si>
  <si>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</si>
  <si>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</si>
  <si>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</si>
  <si>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</si>
  <si>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</si>
  <si>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</si>
  <si>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</si>
  <si>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</si>
  <si>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</si>
  <si>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</si>
  <si>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</si>
  <si>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</si>
  <si>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</si>
  <si>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</si>
  <si>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</si>
  <si>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</si>
  <si>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</si>
  <si>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</si>
  <si>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</si>
  <si>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</si>
  <si>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</si>
  <si>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</si>
  <si>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</si>
  <si>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</si>
  <si>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</si>
  <si>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</si>
  <si>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</si>
  <si>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</si>
  <si>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</si>
  <si>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</si>
  <si>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</si>
  <si>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</si>
  <si>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</si>
  <si>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</si>
  <si>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</si>
  <si>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</si>
  <si>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</si>
  <si>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</si>
  <si>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</si>
  <si>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</si>
  <si>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</si>
  <si>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</si>
  <si>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</si>
  <si>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</si>
  <si>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</si>
  <si>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</si>
  <si>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</si>
  <si>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</si>
  <si>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</si>
  <si>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</si>
  <si>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</si>
  <si>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</si>
  <si>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</si>
  <si>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</si>
  <si>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</si>
  <si>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</si>
  <si>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</si>
  <si>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</si>
  <si>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</si>
  <si>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</si>
  <si>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</si>
  <si>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</si>
  <si>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</si>
  <si>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</si>
  <si>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</si>
  <si>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</si>
  <si>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</si>
  <si>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</si>
  <si>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</si>
  <si>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</si>
  <si>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</si>
  <si>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</si>
  <si>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</si>
  <si>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</si>
  <si>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</si>
  <si>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</si>
  <si>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</si>
  <si>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</si>
  <si>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</si>
  <si>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</si>
  <si>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</si>
  <si>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</si>
  <si>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</si>
  <si>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</si>
  <si>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</si>
  <si>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</si>
  <si>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</si>
  <si>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</si>
  <si>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</si>
  <si>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</si>
  <si>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</si>
  <si>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</si>
  <si>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</si>
  <si>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</si>
  <si>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</si>
  <si>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</si>
  <si>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</si>
  <si>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</si>
  <si>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</si>
  <si>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</si>
  <si>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</si>
  <si>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</si>
  <si>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</si>
  <si>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</si>
  <si>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</si>
  <si>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</si>
  <si>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</si>
  <si>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</si>
  <si>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</si>
  <si>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</si>
  <si>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</si>
  <si>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</si>
  <si>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</si>
  <si>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</si>
  <si>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</si>
  <si>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</si>
  <si>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</si>
  <si>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</si>
  <si>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</si>
  <si>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</si>
  <si>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</si>
  <si>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</si>
  <si>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</si>
  <si>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</si>
  <si>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</si>
  <si>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</si>
  <si>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</si>
  <si>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</si>
  <si>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</si>
  <si>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</si>
  <si>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</si>
  <si>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</si>
  <si>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</si>
  <si>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</si>
  <si>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</si>
  <si>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</si>
  <si>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</si>
  <si>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</si>
  <si>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</si>
  <si>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</si>
  <si>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</si>
  <si>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</si>
  <si>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</si>
  <si>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</si>
  <si>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</si>
  <si>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</si>
  <si>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</si>
  <si>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</si>
  <si>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</si>
  <si>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</si>
  <si>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</si>
  <si>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</si>
  <si>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</si>
  <si>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</si>
  <si>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</si>
  <si>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</si>
  <si>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</si>
  <si>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</si>
  <si>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</si>
  <si>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</si>
  <si>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</si>
  <si>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</si>
  <si>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</si>
  <si>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</si>
  <si>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</si>
  <si>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</si>
  <si>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</si>
  <si>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</si>
  <si>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</si>
  <si>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</si>
  <si>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</si>
  <si>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</si>
  <si>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</si>
  <si>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</si>
  <si>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</si>
  <si>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</si>
  <si>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</si>
  <si>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</si>
  <si>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</si>
  <si>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</si>
  <si>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</si>
  <si>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</si>
  <si>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</si>
  <si>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</si>
  <si>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</si>
  <si>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</si>
  <si>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</si>
  <si>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</si>
  <si>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</si>
  <si>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</si>
  <si>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</si>
  <si>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</si>
  <si>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</si>
  <si>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</si>
  <si>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</si>
  <si>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</si>
  <si>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</si>
  <si>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</si>
  <si>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</si>
  <si>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</si>
  <si>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</si>
  <si>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</si>
  <si>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</si>
  <si>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</si>
  <si>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</si>
  <si>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</si>
  <si>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</si>
  <si>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</si>
  <si>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</si>
  <si>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</si>
  <si>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</si>
  <si>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</si>
  <si>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</si>
  <si>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</si>
  <si>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</si>
  <si>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</si>
  <si>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</si>
  <si>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</si>
  <si>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</si>
  <si>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</si>
  <si>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</si>
  <si>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</si>
  <si>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</si>
  <si>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</si>
  <si>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</si>
  <si>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</si>
  <si>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</si>
  <si>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</si>
  <si>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</si>
  <si>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</si>
  <si>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</si>
  <si>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</si>
  <si>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</si>
  <si>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</si>
  <si>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</si>
  <si>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</si>
  <si>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</si>
  <si>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</si>
  <si>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</si>
  <si>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</si>
  <si>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</si>
  <si>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</si>
  <si>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</si>
  <si>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</si>
  <si>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</si>
  <si>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</si>
  <si>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</si>
  <si>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</si>
  <si>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</si>
  <si>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</si>
  <si>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</si>
  <si>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</si>
  <si>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</si>
  <si>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</si>
  <si>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</si>
  <si>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</si>
  <si>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</si>
  <si>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</si>
  <si>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</si>
  <si>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</si>
  <si>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</si>
  <si>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</si>
  <si>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</si>
  <si>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</si>
  <si>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</si>
  <si>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</si>
  <si>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</si>
  <si>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</si>
  <si>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</si>
  <si>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</si>
  <si>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</si>
  <si>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</si>
  <si>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</si>
  <si>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</si>
  <si>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</si>
  <si>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</si>
  <si>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</si>
  <si>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</si>
  <si>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</si>
  <si>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</si>
  <si>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</si>
  <si>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</si>
  <si>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</si>
  <si>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</si>
  <si>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</si>
  <si>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</si>
  <si>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</si>
  <si>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</si>
  <si>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</si>
  <si>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</si>
  <si>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</si>
  <si>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</si>
  <si>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</si>
  <si>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</si>
  <si>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</si>
  <si>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</si>
  <si>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</si>
  <si>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</si>
  <si>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</si>
  <si>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</si>
  <si>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</si>
  <si>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</si>
  <si>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</si>
  <si>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</si>
  <si>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</si>
  <si>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</si>
  <si>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</si>
  <si>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</si>
  <si>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</si>
  <si>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</si>
  <si>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</si>
  <si>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</si>
  <si>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</si>
  <si>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</si>
  <si>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</si>
  <si>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</si>
  <si>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</si>
  <si>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</si>
  <si>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</si>
  <si>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</si>
  <si>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</si>
  <si>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</si>
  <si>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</si>
  <si>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</si>
  <si>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</si>
  <si>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</si>
  <si>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</si>
  <si>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</si>
  <si>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</si>
  <si>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</si>
  <si>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</si>
  <si>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</si>
  <si>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</si>
  <si>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</si>
  <si>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</si>
  <si>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</si>
  <si>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</si>
  <si>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</si>
  <si>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</si>
  <si>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</si>
  <si>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</si>
  <si>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</si>
  <si>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</si>
  <si>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</si>
  <si>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</si>
  <si>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</si>
  <si>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</si>
  <si>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</si>
  <si>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</si>
  <si>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</si>
  <si>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</si>
  <si>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</si>
  <si>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</si>
  <si>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</si>
  <si>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</si>
  <si>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</si>
  <si>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</si>
  <si>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</si>
  <si>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</si>
  <si>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</si>
  <si>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</si>
  <si>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</si>
  <si>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</si>
  <si>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</si>
  <si>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</si>
  <si>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</si>
  <si>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</si>
  <si>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</si>
  <si>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</si>
  <si>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</si>
  <si>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</si>
  <si>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</si>
  <si>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</si>
  <si>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</si>
  <si>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</si>
  <si>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</si>
  <si>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</si>
  <si>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</si>
  <si>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</si>
  <si>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</si>
  <si>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</si>
  <si>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</si>
  <si>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</si>
  <si>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</si>
  <si>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</si>
  <si>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</si>
  <si>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</si>
  <si>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</si>
  <si>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</si>
  <si>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</si>
  <si>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</si>
  <si>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</si>
  <si>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</si>
  <si>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</si>
  <si>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</si>
  <si>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</si>
  <si>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</si>
  <si>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</si>
  <si>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</si>
  <si>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</si>
  <si>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</si>
  <si>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</si>
  <si>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</si>
  <si>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</si>
  <si>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</si>
  <si>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</si>
  <si>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</si>
  <si>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</si>
  <si>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</si>
  <si>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</si>
  <si>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</si>
  <si>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</si>
  <si>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</si>
  <si>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</si>
  <si>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</si>
  <si>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</si>
  <si>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</si>
  <si>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</si>
  <si>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</si>
  <si>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</si>
  <si>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</si>
  <si>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</si>
  <si>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</si>
  <si>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</si>
  <si>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</si>
  <si>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</si>
  <si>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</si>
  <si>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</si>
  <si>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</si>
  <si>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</si>
  <si>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</si>
  <si>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</si>
  <si>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</si>
  <si>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</si>
  <si>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</si>
  <si>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</si>
  <si>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</si>
  <si>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</si>
  <si>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</si>
  <si>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</si>
  <si>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</si>
  <si>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</si>
  <si>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</si>
  <si>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</si>
  <si>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</si>
  <si>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</si>
  <si>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</si>
  <si>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</si>
  <si>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</si>
  <si>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</si>
  <si>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</si>
  <si>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</si>
  <si>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</si>
  <si>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</si>
  <si>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</si>
  <si>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</si>
  <si>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</si>
  <si>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</si>
  <si>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</si>
  <si>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</si>
  <si>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</si>
  <si>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</si>
  <si>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</si>
  <si>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</si>
  <si>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</si>
  <si>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</si>
  <si>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</si>
  <si>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</si>
  <si>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</si>
  <si>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</si>
  <si>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</si>
  <si>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</si>
  <si>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</si>
  <si>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</si>
  <si>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</si>
  <si>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</si>
  <si>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</si>
  <si>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</si>
  <si>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</si>
  <si>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</si>
  <si>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</si>
  <si>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</si>
  <si>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</si>
  <si>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</si>
  <si>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</si>
  <si>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</si>
  <si>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</si>
  <si>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</si>
  <si>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</si>
  <si>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</si>
  <si>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</si>
  <si>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</si>
  <si>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</si>
  <si>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</si>
  <si>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</si>
  <si>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</si>
  <si>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</si>
  <si>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</si>
  <si>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</si>
  <si>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</si>
  <si>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</si>
  <si>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</si>
  <si>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</si>
  <si>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</si>
  <si>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</si>
  <si>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</si>
  <si>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</si>
  <si>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</si>
  <si>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</si>
  <si>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</si>
  <si>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</si>
  <si>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</si>
  <si>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</si>
  <si>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</si>
  <si>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</si>
  <si>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</si>
  <si>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</si>
  <si>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</si>
  <si>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</si>
  <si>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</si>
  <si>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</si>
  <si>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</si>
  <si>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</si>
  <si>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</si>
  <si>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</si>
  <si>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</si>
  <si>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</si>
  <si>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</si>
  <si>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</si>
  <si>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</si>
  <si>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</si>
  <si>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</si>
  <si>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</si>
  <si>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</si>
  <si>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</si>
  <si>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</si>
  <si>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</si>
  <si>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</si>
  <si>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</si>
  <si>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</si>
  <si>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</si>
  <si>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</si>
  <si>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</si>
  <si>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</si>
  <si>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</si>
  <si>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</si>
  <si>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</si>
  <si>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</si>
  <si>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</si>
  <si>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</si>
  <si>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</si>
  <si>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</si>
  <si>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</si>
  <si>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</si>
  <si>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</si>
  <si>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</si>
  <si>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</si>
  <si>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</si>
  <si>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</si>
  <si>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</si>
  <si>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</si>
  <si>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</si>
  <si>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</si>
  <si>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</si>
  <si>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</si>
  <si>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</si>
  <si>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</si>
  <si>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</si>
  <si>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</si>
  <si>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</si>
  <si>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</si>
  <si>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</si>
  <si>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</si>
  <si>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</si>
  <si>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</si>
  <si>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</si>
  <si>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</si>
  <si>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</si>
  <si>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</si>
  <si>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</si>
  <si>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</si>
  <si>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</si>
  <si>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</si>
  <si>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</si>
  <si>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</si>
  <si>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</si>
  <si>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</si>
  <si>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</si>
  <si>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</si>
  <si>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</si>
  <si>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</si>
  <si>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</si>
  <si>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</si>
  <si>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</si>
  <si>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</si>
  <si>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</si>
  <si>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</si>
  <si>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</si>
  <si>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</si>
  <si>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</si>
  <si>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</si>
  <si>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</si>
  <si>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</si>
  <si>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</si>
  <si>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</si>
  <si>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</si>
  <si>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</si>
  <si>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</si>
  <si>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</si>
  <si>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</si>
  <si>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</si>
  <si>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</si>
  <si>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</si>
  <si>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</si>
  <si>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</si>
  <si>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</si>
  <si>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</si>
  <si>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</si>
  <si>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</si>
  <si>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</si>
  <si>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</si>
  <si>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</si>
  <si>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</si>
  <si>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</si>
  <si>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</si>
  <si>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</si>
  <si>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</si>
  <si>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</si>
  <si>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</si>
  <si>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</si>
  <si>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</si>
  <si>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</si>
  <si>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</si>
  <si>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</si>
  <si>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</si>
  <si>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</si>
  <si>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</si>
  <si>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</si>
  <si>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</si>
  <si>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</si>
  <si>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</si>
  <si>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</si>
  <si>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</si>
  <si>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</si>
  <si>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</si>
  <si>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</si>
  <si>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</si>
  <si>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</si>
  <si>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</si>
  <si>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</si>
  <si>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</si>
  <si>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</si>
  <si>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</si>
  <si>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</si>
  <si>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</si>
  <si>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</si>
  <si>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</si>
  <si>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</si>
  <si>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</si>
  <si>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</si>
  <si>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</si>
  <si>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</si>
  <si>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</si>
  <si>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</si>
  <si>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</si>
  <si>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</si>
  <si>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</si>
  <si>
    <t>«Mujer, he ahí a tu hijo,</t>
  </si>
  <si>
    <t>he ahí a tu hijo, he ahí a tu hijo</t>
  </si>
  <si>
    <t>ahí tienes a tu hijo.</t>
  </si>
  <si>
    <t>Ahí tienes a tu Madre,</t>
  </si>
  <si>
    <t>ahí tienes a tu Madre».</t>
  </si>
  <si>
    <t>MARÍA, MADRE MÍA,</t>
  </si>
  <si>
    <t>MARÍA, MADRE NUESTRA:</t>
  </si>
  <si>
    <t>VEN A VIVIR CONMIGO,</t>
  </si>
  <si>
    <t>VEN A MI CASA.</t>
  </si>
  <si>
    <t>Y ENSÉÑANOS A AMAR A TU HIJO</t>
  </si>
  <si>
    <t>Fa</t>
  </si>
  <si>
    <t>maj7</t>
  </si>
  <si>
    <t>COMO LO HAS AMADO TÚ,</t>
  </si>
  <si>
    <t>COMO LO HAS AMADO TÚ.</t>
  </si>
  <si>
    <t>«Tengo sed, tengo sed,</t>
  </si>
  <si>
    <t>todo se ha cumplido, todo se ha cumplido,</t>
  </si>
  <si>
    <t>todo se ha cumplido».</t>
  </si>
  <si>
    <t>Llegaron, pues, los soldados,</t>
  </si>
  <si>
    <t>y viendo que estaba muerto</t>
  </si>
  <si>
    <t>no le quebraron las piernas,</t>
  </si>
  <si>
    <t>mas uno de los soldados</t>
  </si>
  <si>
    <t>le atravesó el costado con la lanza</t>
  </si>
  <si>
    <t>y al instante salió sangre y agua,</t>
  </si>
  <si>
    <t>sangre y agua.</t>
  </si>
  <si>
    <t>TÚ ERES MADRE DE LA IGLESIA,</t>
  </si>
  <si>
    <t>QUE NACE DEL COSTADO DE CRISTO</t>
  </si>
  <si>
    <t>COMO ESPOSA, NUEVA EVA.</t>
  </si>
  <si>
    <t>MARÍA, MADRE MÍA</t>
  </si>
  <si>
    <t>María, pequeña María,</t>
  </si>
  <si>
    <t>Fa#</t>
  </si>
  <si>
    <t>tú eres la brisa suave de Elías,</t>
  </si>
  <si>
    <t>Mim6</t>
  </si>
  <si>
    <t>el susurro del Espíritu de Dios.</t>
  </si>
  <si>
    <t>Tú eres la zarza ardiente de Moisés</t>
  </si>
  <si>
    <t>que llevas al Señor y no te consumes.</t>
  </si>
  <si>
    <t>La7</t>
  </si>
  <si>
    <t>Tú eres Hel lugar junto a mí»</t>
  </si>
  <si>
    <t>que mostró el Señor a Moisés,</t>
  </si>
  <si>
    <t>tú eres la hendidura de la roca</t>
  </si>
  <si>
    <t>que Dios cubre con su mano</t>
  </si>
  <si>
    <t>mientras que pasa su gloria.</t>
  </si>
  <si>
    <t>VENGA EL SEÑOR CON NOSOTROS,</t>
  </si>
  <si>
    <t>SI HEMOS HALLADO GRACIA A SUS OJOS.</t>
  </si>
  <si>
    <t>ES CIERTO QUE SOMOS PECADORES,</t>
  </si>
  <si>
    <t>MAS RUEGA TÚ POR NOSOTROS,</t>
  </si>
  <si>
    <t>Y SEREMOS SU PUEBLO Y SU HEREDAD.</t>
  </si>
  <si>
    <t>hija de Jerusalén,</t>
  </si>
  <si>
    <t>Madre de todos los pueblos,</t>
  </si>
  <si>
    <t>Virgen de Nazaret.</t>
  </si>
  <si>
    <t>Tú eres la nube del desierto</t>
  </si>
  <si>
    <t>que protege la marcha de Israel,</t>
  </si>
  <si>
    <t>tú eres la tienda de la reunión,</t>
  </si>
  <si>
    <t>el arca que lleva la alianza,</t>
  </si>
  <si>
    <t>el Santuario de la gloria del Señor.</t>
  </si>
  <si>
    <t>m6</t>
  </si>
  <si>
    <t>VENGA EL SEÑOR CON NOSOTROS</t>
  </si>
  <si>
    <t>¡María, Madre del camino ardiente!</t>
  </si>
  <si>
    <t>Tú nos libras del fuego de las pasiones</t>
  </si>
  <si>
    <t>con el rocío de tu intercesión,</t>
  </si>
  <si>
    <t>tú nos libras del fuego de las pasiones</t>
  </si>
  <si>
    <t>con el rocío de tu intercesión.</t>
  </si>
  <si>
    <t>¡HUMILDE MARÍA, TODA INMACULADA,</t>
  </si>
  <si>
    <t>ÁNGEL DE LA GUARDA DEL TERCER MILENIO;</t>
  </si>
  <si>
    <t>LUGAR DE TODAS LAS GRACIAS;</t>
  </si>
  <si>
    <t>IMAGEN DE LA VIRTUD;</t>
  </si>
  <si>
    <t>TU BELLEZA CANTA LA JERUSALÉN CELESTE!</t>
  </si>
  <si>
    <t>¡Tú nos has mostrado el camino!</t>
  </si>
  <si>
    <t>Bajo la cruz nos has recibido,</t>
  </si>
  <si>
    <t>Madre del camino ardiente;</t>
  </si>
  <si>
    <t>bajo la cruz nos has recibido:</t>
  </si>
  <si>
    <t>¡cómo decir no a tu Hijo sufriente!</t>
  </si>
  <si>
    <t>¡HUMILDE MARÍA, TODA INMACULADA,...</t>
  </si>
  <si>
    <t>ME ENSEÑARÁS EL CAMINO DE LA VIDA,</t>
  </si>
  <si>
    <t>ME SACIARÁS DE GOZO EN TU PRESENCIA,</t>
  </si>
  <si>
    <t>DE ALEGRÍA PERPETUA A TU DERECHA.</t>
  </si>
  <si>
    <t>Protégeme, Dios mío, en ti me refugio.</t>
  </si>
  <si>
    <t>Yo digo a Dios: «Tú eres mi Señor,</t>
  </si>
  <si>
    <t>sin ti no tengo nada».</t>
  </si>
  <si>
    <t>El Señor es mi heredad y mi copa,</t>
  </si>
  <si>
    <t>mi vida está en sus manos;</t>
  </si>
  <si>
    <t>me ha tocado en suerte un lote hermoso,</t>
  </si>
  <si>
    <t>me encanta mi heredad.</t>
  </si>
  <si>
    <t>Bendigo al Señor que me aconseja,</t>
  </si>
  <si>
    <t>hasta de noche instruye mi corazón,</t>
  </si>
  <si>
    <t>tengo siempre delante de mí al Señor,</t>
  </si>
  <si>
    <t>está a mi derecha, no vacilaré.</t>
  </si>
  <si>
    <t>Por eso se alegra mi corazón,</t>
  </si>
  <si>
    <t>exulta mi alma,</t>
  </si>
  <si>
    <t>y mi carne descansa serena;</t>
  </si>
  <si>
    <t>porque no abandonarás</t>
  </si>
  <si>
    <t>mi vida en el sepulcro,</t>
  </si>
  <si>
    <t>ni dejarás que tu santo</t>
  </si>
  <si>
    <t>experimente la corrupción,</t>
  </si>
  <si>
    <t>la corrupción.</t>
  </si>
  <si>
    <t>ME ENSEÑARÁS EL CAMINO DE LA VIDA</t>
  </si>
  <si>
    <t>tc as</t>
  </si>
  <si>
    <t>melisma</t>
  </si>
  <si>
    <t>MAGNIFICAT</t>
  </si>
  <si>
    <t>MARÍA, CASA DE BENDICIÓN</t>
  </si>
  <si>
    <t>MARÍA, MADRE DE LA IGLESIA</t>
  </si>
  <si>
    <t>MARÍA, MADRE DEL CAMINO ARDIENT</t>
  </si>
  <si>
    <t>MARÍA, PEQUEÑA MARÍA</t>
  </si>
  <si>
    <t>ME ENSEÑARÁS EL CAMINO DE LA 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</si>
</sst>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7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900-000001F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69D367-504A-4F4A-8EB9-0250935717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4A08B01-7591-43B0-8C80-837916DD5A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598DD-B909-43B9-807B-AA145BC832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F237321-19A4-4254-9085-D6A6FED10B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B00-0000010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F21351-8232-4349-90F9-8258DC57299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4FF3D4-CAB0-4ED2-953F-4F12AFD417C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C00-0000011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8193B7-5FD6-49DC-9200-526233423F4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A0B043-E0ED-4330-A4C8-5CB6E306847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9091B298-D3E0-4522-8E75-812C2386D95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0">
      <calculatedColumnFormula>_xlfn.CONCAT("""/src/index.html?canto=",VLOOKUP(B3,'Index Web'!A$3:N$234,13,FALSE),"""")</calculatedColumnFormula>
    </tableColumn>
    <tableColumn id="14" xr3:uid="{4DF9EE73-E079-4879-9881-92C06EC854B5}" name="content"/>
    <tableColumn id="15" xr3:uid="{31FF46B9-0C3A-4460-A69C-057DE317833E}" name="content8" dataDxfId="8">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7"/>
    <tableColumn id="2" xr3:uid="{4FB9CD12-D9BF-4BB5-9C1C-DB7D977D5610}" name="id"/>
    <tableColumn id="17" xr3:uid="{C88D8CC7-A07B-4975-9C8A-0AB461DFEFD1}" name="NameNoSpace" dataDxfId="6">
      <calculatedColumnFormula>_xlfn.CONCAT("""",VLOOKUP(B3,'Index Web'!A$3:O$234,13,FALSE),"""",",")</calculatedColumnFormula>
    </tableColumn>
    <tableColumn id="5" xr3:uid="{19F27E10-5766-4AF0-AFA2-4D6B65192336}" name="titulo" dataDxfId="5">
      <calculatedColumnFormula>_xlfn.CONCAT("""titulo""",": ","""",VLOOKUP(B3,'Index Web'!A$3:L$234,3,FALSE),"""",",")</calculatedColumnFormula>
    </tableColumn>
    <tableColumn id="7" xr3:uid="{D7DB8BA2-4BAE-4EF4-8D6B-863949C200C5}" name="salmo" dataDxfId="4">
      <calculatedColumnFormula>_xlfn.CONCAT("""salmo""",": ","""",VLOOKUP(B3,'Index Web'!A$3:L$234,4,FALSE),"""",",")</calculatedColumnFormula>
    </tableColumn>
    <tableColumn id="8" xr3:uid="{D7FA7BF8-5643-46F4-A3A0-4F10CBCBABA4}" name="Letras" dataDxfId="3">
      <calculatedColumnFormula>_xlfn.CONCAT("""letra""",": ","""",Table46[[#This Row],[Pg]],"|",VLOOKUP(B3,'Index Web'!A$3:O$234,15,FALSE)," ",VLOOKUP(B3,'Index Web'!A$3:O$234,13,FALSE),"""",",")</calculatedColumnFormula>
    </tableColumn>
    <tableColumn id="9" xr3:uid="{5FFA4A0A-9793-475A-82C7-EC35DDF546F2}" name="URL" dataDxfId="2">
      <calculatedColumnFormula>_xlfn.CONCAT("""archivo""",": ","""/resucito/src/index.html?canto=",VLOOKUP(B3,'Index Web'!A$3:N$234,13,FALSE),"""","}," )</calculatedColumnFormula>
    </tableColumn>
    <tableColumn id="18" xr3:uid="{6382534F-A5A4-41B1-8CBD-A9F185BC6028}" name="Contenido del Codigo" dataDxfId="1">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1198</v>
      </c>
      <c r="B8" s="37"/>
      <c r="C8" s="37"/>
      <c r="D8" s="37"/>
      <c r="E8" s="37"/>
      <c r="F8" s="38"/>
      <c r="G8" s="38"/>
      <c r="H8" s="38"/>
    </row>
    <row r="9" spans="1:8" ht="26.1" customHeight="1" x14ac:dyDescent="0.45">
      <c r="A9" s="37" t="s">
        <v>1199</v>
      </c>
      <c r="B9" s="37"/>
      <c r="C9" s="37"/>
      <c r="D9" s="37"/>
      <c r="E9" s="37"/>
      <c r="F9" s="38"/>
      <c r="G9" s="38"/>
      <c r="H9" s="38"/>
    </row>
    <row r="10" spans="1:8" ht="26.1" customHeight="1" x14ac:dyDescent="0.45">
      <c r="A10" s="37" t="s">
        <v>1084</v>
      </c>
      <c r="B10" s="37"/>
      <c r="C10" s="37"/>
      <c r="D10" s="37"/>
      <c r="E10" s="38"/>
      <c r="F10" s="38"/>
      <c r="G10" s="38"/>
      <c r="H10" s="38"/>
    </row>
    <row r="11" spans="1:8" ht="26.1" customHeight="1" x14ac:dyDescent="0.45">
      <c r="A11" s="37" t="s">
        <v>1200</v>
      </c>
      <c r="B11" s="37"/>
      <c r="C11" s="37"/>
      <c r="D11" s="37"/>
      <c r="E11" s="38"/>
      <c r="F11" s="38"/>
      <c r="G11" s="38"/>
      <c r="H11" s="38"/>
    </row>
    <row r="12" spans="1:8" ht="26.1" customHeight="1" x14ac:dyDescent="0.45">
      <c r="A12" s="37" t="s">
        <v>1201</v>
      </c>
      <c r="B12" s="37"/>
      <c r="C12" s="37"/>
      <c r="D12" s="37"/>
      <c r="E12" s="38"/>
      <c r="F12" s="38"/>
      <c r="G12" s="38"/>
      <c r="H12" s="38"/>
    </row>
    <row r="13" spans="1:8" ht="26.1" customHeight="1" x14ac:dyDescent="0.45">
      <c r="A13" s="37" t="s">
        <v>1202</v>
      </c>
      <c r="B13" s="37"/>
      <c r="C13" s="37"/>
      <c r="D13" s="37"/>
      <c r="E13" s="38"/>
      <c r="F13" s="38"/>
      <c r="G13" s="38"/>
      <c r="H13" s="38"/>
    </row>
    <row r="14" spans="1:8" ht="26.1" customHeight="1" x14ac:dyDescent="0.45">
      <c r="A14" s="37" t="s">
        <v>1203</v>
      </c>
      <c r="B14" s="37"/>
      <c r="C14" s="37"/>
      <c r="D14" s="37"/>
      <c r="E14" s="38"/>
      <c r="F14" s="38"/>
      <c r="G14" s="38"/>
      <c r="H14" s="38"/>
    </row>
    <row r="15" spans="1:8" ht="26.1" customHeight="1" x14ac:dyDescent="0.45">
      <c r="A15" s="37" t="s">
        <v>1017</v>
      </c>
      <c r="B15" s="37"/>
      <c r="C15" s="37"/>
      <c r="D15" s="37"/>
      <c r="E15" s="38"/>
      <c r="F15" s="38"/>
      <c r="G15" s="38"/>
      <c r="H15" s="38"/>
    </row>
    <row r="16" spans="1:8" ht="26.1" customHeight="1" x14ac:dyDescent="0.45">
      <c r="A16" s="37" t="s">
        <v>1026</v>
      </c>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107</v>
      </c>
      <c r="E1" s="40"/>
      <c r="F1" s="40"/>
      <c r="G1" s="40"/>
      <c r="H1" s="40"/>
      <c r="I1" s="40"/>
      <c r="J1" s="40"/>
      <c r="K1" s="40"/>
      <c r="L1" s="41" t="str">
        <f>VLOOKUP(C1,'[1]Codigo Canto'!A3:AQ236,38,FALSE)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LLÉVAME AL CIELO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25" x14ac:dyDescent="0.25">
      <c r="C8" t="str">
        <f>PROPER(L1)</f>
        <v>Llévame Al Cielo</v>
      </c>
      <c r="L8" s="48" t="str">
        <f>_xlfn.CONCAT("        tt: ","""",C8,"""",",")</f>
        <v xml:space="preserve">        tt: "Llévame Al Cielo",</v>
      </c>
    </row>
    <row r="9" spans="2:32" ht="23.25" x14ac:dyDescent="0.25">
      <c r="C9" t="str">
        <f>PROPER(L1)</f>
        <v>Llévame Al Cielo</v>
      </c>
      <c r="L9" s="48" t="str">
        <f>_xlfn.CONCAT("        title: ","""",C9,"""",",")</f>
        <v xml:space="preserve">        title: "Llévame Al Cielo",</v>
      </c>
    </row>
    <row r="10" spans="2:32" ht="23.25" x14ac:dyDescent="0.25">
      <c r="C10" t="str">
        <f>VLOOKUP(C1,'[1]Codigo Canto'!A3:AQ236,12,FALSE)</f>
        <v>Filipenses 1,23</v>
      </c>
      <c r="L10" s="48" t="str">
        <f>_xlfn.CONCAT("        ","subtitle: ","""",C10,"""",",")</f>
        <v xml:space="preserve">        subtitle: "Filipenses 1,23",</v>
      </c>
    </row>
    <row r="11" spans="2:32" ht="23.25" x14ac:dyDescent="0.2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107</v>
      </c>
      <c r="L16" s="48" t="str">
        <f>_xlfn.CONCAT("        dbno: ","""",C16,"""",",")</f>
        <v xml:space="preserve">        dbno: "107",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llevamealcielo</v>
      </c>
      <c r="L19" s="48" t="str">
        <f>_xlfn.CONCAT("        audioSrc: ","""/audio/",C19,".mp3""",",")</f>
        <v xml:space="preserve">        audioSrc: "/audio/llevamealcielo.mp3",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106</v>
      </c>
      <c r="C26" t="str">
        <f>VLOOKUP(B26,[1]Buscador!A3:AP240,31,FALSE)</f>
        <v>/resucito/src/index.html?canto=lleguehastatupresenciamiclamor</v>
      </c>
      <c r="L26" s="48" t="str">
        <f>_xlfn.CONCAT("        ant: ","""",C26,"""",",")</f>
        <v xml:space="preserve">        ant: "/resucito/src/index.html?canto=lleguehastatupresenciamiclamor",</v>
      </c>
    </row>
    <row r="27" spans="2:40" ht="23.25" x14ac:dyDescent="0.25">
      <c r="B27">
        <f>+C1+1</f>
        <v>108</v>
      </c>
      <c r="C27" t="str">
        <f>VLOOKUP(B27,[1]Buscador!A3:AP240,31,FALSE)</f>
        <v>/resucito/src/index.html?canto=magnificat</v>
      </c>
      <c r="L27" s="48" t="str">
        <f>_xlfn.CONCAT("        sig: ","""",C27,"""",",")</f>
        <v xml:space="preserve">        sig: "/resucito/src/index.html?canto=magnificat",</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LLÉVAME AL CIELO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"/src/index.html?canto=llevamealcielo"</v>
      </c>
      <c r="L26" s="48" t="str">
        <f ca="1">_xlfn.CONCAT("        ant: ",C26,",")</f>
        <v xml:space="preserve">        ant: "/src/index.html?canto=llevamealcielo",</v>
      </c>
    </row>
    <row r="27" spans="1:40" ht="23.25" x14ac:dyDescent="0.25">
      <c r="B27">
        <f ca="1">+C1+1</f>
        <v>109</v>
      </c>
      <c r="C27" t="str">
        <f ca="1">VLOOKUP(B27,Table4[],13,FALSE)</f>
        <v>"/src/index.html?canto=mariacasadebendicion"</v>
      </c>
      <c r="L27" s="48" t="str">
        <f ca="1">_xlfn.CONCAT("        sig: ",C27,",")</f>
        <v xml:space="preserve">        sig: "/src/index.html?canto=mariacasadebendicion",</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1035</v>
      </c>
      <c r="D30" s="112" t="s">
        <v>1029</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1031</v>
      </c>
      <c r="C31" s="113" t="s">
        <v>1036</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1037</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1038</v>
      </c>
      <c r="D33" s="112" t="s">
        <v>1029</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1039</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1040</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1041</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1042</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1043</v>
      </c>
      <c r="D39" s="112" t="s">
        <v>1029</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1044</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1045</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1046</v>
      </c>
      <c r="D42" s="112" t="s">
        <v>1029</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1047</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1048</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1049</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1050</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1051</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1052</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1032</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1053</v>
      </c>
      <c r="D51" s="112" t="s">
        <v>1029</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1054</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1055</v>
      </c>
      <c r="D53" s="112" t="s">
        <v>1013</v>
      </c>
      <c r="E53" s="52">
        <v>7</v>
      </c>
      <c r="F53" s="53" t="s">
        <v>1029</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1056</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1057</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1058</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1059</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1060</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1061</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1062</v>
      </c>
      <c r="D61" s="112" t="s">
        <v>1029</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1063</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1064</v>
      </c>
      <c r="D63" s="112" t="s">
        <v>1029</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1065</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1035</v>
      </c>
      <c r="D67" s="83" t="s">
        <v>1029</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1031</v>
      </c>
      <c r="C68" s="85" t="s">
        <v>1036</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1037</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1038</v>
      </c>
      <c r="D70" s="83" t="s">
        <v>1029</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"/src/index.html?canto=magnificat"</v>
      </c>
      <c r="L26" s="48" t="str">
        <f ca="1">_xlfn.CONCAT("        ant: ",C26,",")</f>
        <v xml:space="preserve">        ant: "/src/index.html?canto=magnificat",</v>
      </c>
    </row>
    <row r="27" spans="1:40" ht="23.25" x14ac:dyDescent="0.25">
      <c r="B27">
        <f ca="1">+C1+1</f>
        <v>110</v>
      </c>
      <c r="C27" t="str">
        <f ca="1">VLOOKUP(B27,Table4[],13,FALSE)</f>
        <v>"/src/index.html?canto=mariadejasnagora"</v>
      </c>
      <c r="L27" s="48" t="str">
        <f ca="1">_xlfn.CONCAT("        sig: ",C27,",")</f>
        <v xml:space="preserve">        sig: "/src/index.html?canto=mariadejasnagora",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1066</v>
      </c>
      <c r="D30" s="112" t="s">
        <v>1029</v>
      </c>
      <c r="E30" s="52" t="s">
        <v>1012</v>
      </c>
      <c r="F30" s="53" t="s">
        <v>1015</v>
      </c>
      <c r="G30" s="53" t="s">
        <v>1012</v>
      </c>
      <c r="H30" s="52" t="s">
        <v>1029</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1031</v>
      </c>
      <c r="C31" s="113" t="s">
        <v>1067</v>
      </c>
      <c r="D31" s="112" t="s">
        <v>1015</v>
      </c>
      <c r="E31" s="52" t="s">
        <v>1012</v>
      </c>
      <c r="F31" s="53" t="s">
        <v>1029</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1068</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1083</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1069</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1070</v>
      </c>
      <c r="D36" s="112" t="s">
        <v>1033</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1071</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1072</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1073</v>
      </c>
      <c r="D41" s="83" t="s">
        <v>1029</v>
      </c>
      <c r="E41" s="83" t="s">
        <v>1012</v>
      </c>
      <c r="F41" s="83" t="s">
        <v>1015</v>
      </c>
      <c r="G41" s="83" t="s">
        <v>1012</v>
      </c>
      <c r="H41" s="83" t="s">
        <v>1029</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1031</v>
      </c>
      <c r="C42" s="85" t="s">
        <v>1067</v>
      </c>
      <c r="D42" s="86" t="s">
        <v>1015</v>
      </c>
      <c r="E42" s="86" t="s">
        <v>1012</v>
      </c>
      <c r="F42" s="86" t="s">
        <v>1029</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1068</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1074</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1075</v>
      </c>
      <c r="D46" s="112" t="s">
        <v>1076</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1077</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1078</v>
      </c>
      <c r="D48" s="112" t="s">
        <v>1033</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997</v>
      </c>
      <c r="C50" s="113" t="s">
        <v>1079</v>
      </c>
      <c r="D50" s="112" t="s">
        <v>1034</v>
      </c>
      <c r="E50" s="52" t="s">
        <v>1030</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thickTop="1" thickBot="1" x14ac:dyDescent="0.4">
      <c r="B51" t="s">
        <v>999</v>
      </c>
      <c r="C51" s="113" t="s">
        <v>1080</v>
      </c>
      <c r="D51" s="112" t="s">
        <v>1033</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1081</v>
      </c>
      <c r="D53" s="112" t="s">
        <v>1029</v>
      </c>
      <c r="E53" s="52" t="s">
        <v>1012</v>
      </c>
      <c r="F53" s="53" t="s">
        <v>1030</v>
      </c>
      <c r="G53" s="53"/>
      <c r="H53" s="52" t="s">
        <v>1029</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997</v>
      </c>
      <c r="C54" s="113" t="s">
        <v>1082</v>
      </c>
      <c r="D54" s="112" t="s">
        <v>1030</v>
      </c>
      <c r="E54" s="52"/>
      <c r="F54" s="53" t="s">
        <v>1029</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1032</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MARÍA, CASA DE BENDICIÓN</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"/src/index.html?canto=mariacasadebendicion"</v>
      </c>
      <c r="L26" s="48" t="str">
        <f ca="1">_xlfn.CONCAT("        ant: ",C26,",")</f>
        <v xml:space="preserve">        ant: "/src/index.html?canto=mariacasadebendicion",</v>
      </c>
    </row>
    <row r="27" spans="1:40" ht="23.25" x14ac:dyDescent="0.25">
      <c r="B27">
        <f ca="1">+C1+1</f>
        <v>111</v>
      </c>
      <c r="C27" t="str">
        <f ca="1">VLOOKUP(B27,Table4[],13,FALSE)</f>
        <v>"/src/index.html?canto=mariamadredelaiglesia"</v>
      </c>
      <c r="L27" s="48" t="str">
        <f ca="1">_xlfn.CONCAT("        sig: ",C27,",")</f>
        <v xml:space="preserve">        sig: "/src/index.html?canto=mariamadredelaiglesia",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997</v>
      </c>
      <c r="C30" s="113" t="s">
        <v>1084</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5.5" thickTop="1" thickBot="1" x14ac:dyDescent="0.4">
      <c r="B31" t="s">
        <v>1100</v>
      </c>
      <c r="C31" s="113" t="s">
        <v>1085</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1086</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1087</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1088</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1089</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1090</v>
      </c>
      <c r="D37" s="112" t="s">
        <v>1029</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1091</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1092</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5.5" thickTop="1" thickBot="1" x14ac:dyDescent="0.4">
      <c r="C40" s="113" t="s">
        <v>1093</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58">IF(N42="","","(")</f>
        <v/>
      </c>
      <c r="N42" s="57" t="str">
        <f t="shared" ref="N42:N48" si="59">IF(D42="","",D42)</f>
        <v/>
      </c>
      <c r="O42" s="58" t="str">
        <f t="shared" ref="O42:O48" si="60">IF(N42="","",",")</f>
        <v/>
      </c>
      <c r="P42" s="59" t="str">
        <f t="shared" ref="P42:P48" si="61">IF(E42="","",E42)</f>
        <v/>
      </c>
      <c r="Q42" s="60" t="str">
        <f t="shared" ref="Q42:Q48" si="62">IF(N42="","",",")</f>
        <v/>
      </c>
      <c r="R42" s="61" t="str">
        <f t="shared" si="57"/>
        <v/>
      </c>
      <c r="S42" s="56" t="str">
        <f t="shared" ref="S42:S48" si="63">IF(N42="","",")")</f>
        <v/>
      </c>
      <c r="T42" s="62" t="str">
        <f t="shared" ref="T42:T48" si="64">IF(U42="","","(")</f>
        <v/>
      </c>
      <c r="U42" s="63" t="str">
        <f t="shared" ref="U42:U48" si="65">IF(F42="","",F42)</f>
        <v/>
      </c>
      <c r="V42" s="64" t="str">
        <f t="shared" ref="V42:V48" si="66">IF(U42="","",",")</f>
        <v/>
      </c>
      <c r="W42" s="65" t="str">
        <f t="shared" ref="W42:W48" si="67">IF(G42="","",G42)</f>
        <v/>
      </c>
      <c r="X42" s="64" t="str">
        <f t="shared" ref="X42:X48" si="68">IF(U42="","",",")</f>
        <v/>
      </c>
      <c r="Y42" s="64" t="str">
        <f t="shared" ref="Y42:Y48" si="69">IF(U42="","",250)</f>
        <v/>
      </c>
      <c r="Z42" s="56" t="str">
        <f t="shared" ref="Z42:Z48" si="70">IF(U42="","",")")</f>
        <v/>
      </c>
      <c r="AA42" s="66" t="str">
        <f t="shared" ref="AA42:AA48" si="71">IF(AB42="","","(")</f>
        <v/>
      </c>
      <c r="AB42" s="57" t="str">
        <f t="shared" ref="AB42:AB48" si="72">IF(H42="","",H42)</f>
        <v/>
      </c>
      <c r="AC42" s="67" t="str">
        <f t="shared" ref="AC42:AC48" si="73">IF(AB42="","",",")</f>
        <v/>
      </c>
      <c r="AD42" s="59" t="str">
        <f t="shared" ref="AD42:AD48" si="74">IF(I42="","",I42)</f>
        <v/>
      </c>
      <c r="AE42" s="68" t="str">
        <f t="shared" ref="AE42:AE48" si="75">IF(AB42="","",",")</f>
        <v/>
      </c>
      <c r="AF42" s="61" t="str">
        <f t="shared" ref="AF42:AF48" si="76">IF(AB42="","",350)</f>
        <v/>
      </c>
      <c r="AG42" s="61" t="str">
        <f t="shared" ref="AG42:AG48" si="77">IF(AB42="","",")")</f>
        <v/>
      </c>
      <c r="AH42" s="69" t="str">
        <f t="shared" ref="AH42:AH48" si="78">IF(AI42="","","(")</f>
        <v/>
      </c>
      <c r="AI42" s="70" t="str">
        <f t="shared" ref="AI42:AI48" si="79">IF(J42="","",J42)</f>
        <v/>
      </c>
      <c r="AJ42" s="64" t="str">
        <f t="shared" ref="AJ42:AJ48" si="80">IF(AI42="","",",")</f>
        <v/>
      </c>
      <c r="AK42" s="64" t="str">
        <f t="shared" ref="AK42:AK48" si="81">IF(K42="","",K42)</f>
        <v/>
      </c>
      <c r="AL42" s="64" t="str">
        <f t="shared" ref="AL42:AL48" si="82">IF(AI42="","",",")</f>
        <v/>
      </c>
      <c r="AM42" s="64" t="str">
        <f t="shared" ref="AM42:AM48" si="83">IF(AI42="","",450)</f>
        <v/>
      </c>
      <c r="AN42" s="64" t="str">
        <f t="shared" ref="AN42:AN48" si="84">IF(AI42="","",")")</f>
        <v/>
      </c>
    </row>
    <row r="43" spans="1:40" ht="25.5" thickTop="1" thickBot="1" x14ac:dyDescent="0.4">
      <c r="B43" t="s">
        <v>997</v>
      </c>
      <c r="C43" s="82" t="s">
        <v>1084</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8"/>
        <v>(</v>
      </c>
      <c r="N43" s="57" t="str">
        <f t="shared" si="59"/>
        <v>La</v>
      </c>
      <c r="O43" s="58" t="str">
        <f t="shared" si="60"/>
        <v>,</v>
      </c>
      <c r="P43" s="59" t="str">
        <f t="shared" si="61"/>
        <v/>
      </c>
      <c r="Q43" s="60" t="str">
        <f t="shared" si="62"/>
        <v>,</v>
      </c>
      <c r="R43" s="61">
        <f t="shared" si="57"/>
        <v>20</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999</v>
      </c>
      <c r="C44" s="85" t="s">
        <v>1085</v>
      </c>
      <c r="D44" s="86"/>
      <c r="E44" s="86"/>
      <c r="F44" s="86"/>
      <c r="G44" s="86"/>
      <c r="H44" s="87"/>
      <c r="I44" s="87"/>
      <c r="J44" s="87"/>
      <c r="K44" s="87"/>
      <c r="L44" s="88" t="str">
        <f>IF(C44="","",_xlfn.CONCAT("            { line: ","""",C44,", ",M44:AN44,""", sC: ","""",B44,"""},"))</f>
        <v xml:space="preserve">            { line: "MARIA, SANCTA MARIA, ", sC: "as"},</v>
      </c>
      <c r="M44" s="56" t="str">
        <f t="shared" si="58"/>
        <v/>
      </c>
      <c r="N44" s="57" t="str">
        <f t="shared" si="59"/>
        <v/>
      </c>
      <c r="O44" s="58" t="str">
        <f t="shared" si="60"/>
        <v/>
      </c>
      <c r="P44" s="59" t="str">
        <f t="shared" si="61"/>
        <v/>
      </c>
      <c r="Q44" s="60" t="str">
        <f t="shared" si="62"/>
        <v/>
      </c>
      <c r="R44" s="61" t="str">
        <f t="shared" si="57"/>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85" t="s">
        <v>1086</v>
      </c>
      <c r="D45" s="89"/>
      <c r="E45" s="89"/>
      <c r="F45" s="89"/>
      <c r="G45" s="89"/>
      <c r="H45" s="90"/>
      <c r="I45" s="90"/>
      <c r="J45" s="90"/>
      <c r="K45" s="90"/>
      <c r="L45" s="88" t="str">
        <f>IF(C45="","",_xlfn.CONCAT("            { line: ","""",C45,", ",M45:AN45,""", sC: ","""",B45,"""},"))</f>
        <v xml:space="preserve">            { line: "MATER ABSCONDITA,, ", sC: "as"},</v>
      </c>
      <c r="M45" s="56" t="str">
        <f t="shared" si="58"/>
        <v/>
      </c>
      <c r="N45" s="57" t="str">
        <f t="shared" si="59"/>
        <v/>
      </c>
      <c r="O45" s="58" t="str">
        <f t="shared" si="60"/>
        <v/>
      </c>
      <c r="P45" s="59" t="str">
        <f t="shared" si="61"/>
        <v/>
      </c>
      <c r="Q45" s="60" t="str">
        <f t="shared" si="62"/>
        <v/>
      </c>
      <c r="R45" s="61" t="str">
        <f t="shared" si="57"/>
        <v/>
      </c>
      <c r="S45" s="56" t="str">
        <f t="shared" si="63"/>
        <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thickTop="1" thickBot="1" x14ac:dyDescent="0.4">
      <c r="B46" t="s">
        <v>999</v>
      </c>
      <c r="C46" s="85" t="s">
        <v>1087</v>
      </c>
      <c r="D46" s="86" t="s">
        <v>1015</v>
      </c>
      <c r="E46" s="86" t="s">
        <v>1012</v>
      </c>
      <c r="F46" s="86"/>
      <c r="G46" s="86"/>
      <c r="H46" s="87"/>
      <c r="I46" s="87"/>
      <c r="J46" s="87"/>
      <c r="K46" s="87"/>
      <c r="L46" s="88" t="str">
        <f>IF(C46="","",_xlfn.CONCAT("            { line: ","""",C46,", ",M46:AN46,""", sC: ","""",B46,"""},"))</f>
        <v xml:space="preserve">            { line: "AT SEMPER SOLICITA;, (Sol,m,14)", sC: "as"},</v>
      </c>
      <c r="M46" s="56" t="str">
        <f t="shared" si="58"/>
        <v>(</v>
      </c>
      <c r="N46" s="57" t="str">
        <f t="shared" si="59"/>
        <v>Sol</v>
      </c>
      <c r="O46" s="58" t="str">
        <f t="shared" si="60"/>
        <v>,</v>
      </c>
      <c r="P46" s="59" t="str">
        <f t="shared" si="61"/>
        <v>m</v>
      </c>
      <c r="Q46" s="60" t="str">
        <f t="shared" si="62"/>
        <v>,</v>
      </c>
      <c r="R46" s="61">
        <f t="shared" si="57"/>
        <v>14</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1088</v>
      </c>
      <c r="D47" s="89"/>
      <c r="E47" s="89"/>
      <c r="F47" s="89"/>
      <c r="G47" s="89"/>
      <c r="H47" s="90"/>
      <c r="I47" s="90"/>
      <c r="J47" s="90"/>
      <c r="K47" s="90"/>
      <c r="L47" s="88" t="str">
        <f>IF(C47="","",_xlfn.CONCAT("            { line: ","""",C47,", ",M47:AN47,""", sC: ","""",B47,"""},"))</f>
        <v xml:space="preserve">            { line: "TU, REDEMPTORIS MATER,,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93" t="s">
        <v>1089</v>
      </c>
      <c r="D48" s="83" t="s">
        <v>1013</v>
      </c>
      <c r="E48" s="83"/>
      <c r="F48" s="83"/>
      <c r="G48" s="83"/>
      <c r="H48" s="83"/>
      <c r="I48" s="83"/>
      <c r="J48" s="83"/>
      <c r="K48" s="83"/>
      <c r="L48" s="94" t="str">
        <f>IF(C48="","",_xlfn.CONCAT("            { line: ","""",C48,", ",M48:AN48,""", sC: ","""",B48,"""},  ]},"))</f>
        <v xml:space="preserve">            { line: "ORA PRO NOBIS., (La,,20)", sC: "as"},  ]},</v>
      </c>
      <c r="M48" s="56" t="str">
        <f t="shared" si="58"/>
        <v>(</v>
      </c>
      <c r="N48" s="57" t="str">
        <f t="shared" si="59"/>
        <v>La</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1094</v>
      </c>
      <c r="D50" s="112" t="s">
        <v>1029</v>
      </c>
      <c r="E50" s="52" t="s">
        <v>1012</v>
      </c>
      <c r="F50" s="53"/>
      <c r="G50" s="53"/>
      <c r="H50" s="52"/>
      <c r="I50" s="52"/>
      <c r="J50" s="54"/>
      <c r="K50" s="54"/>
      <c r="L50" s="55" t="str">
        <f t="shared" si="29"/>
        <v xml:space="preserve">            { line: "Madre del Cielo,, (Re,m,22)", sC: "tc"},</v>
      </c>
      <c r="M50" s="56" t="str">
        <f t="shared" ref="M50:M53" si="85">IF(N50="","","(")</f>
        <v>(</v>
      </c>
      <c r="N50" s="57" t="str">
        <f t="shared" ref="N50:N53" si="86">IF(D50="","",D50)</f>
        <v>Re</v>
      </c>
      <c r="O50" s="58" t="str">
        <f t="shared" ref="O50:O53" si="87">IF(N50="","",",")</f>
        <v>,</v>
      </c>
      <c r="P50" s="59" t="str">
        <f t="shared" ref="P50:P53" si="88">IF(E50="","",E50)</f>
        <v>m</v>
      </c>
      <c r="Q50" s="60" t="str">
        <f t="shared" ref="Q50:Q53" si="89">IF(N50="","",",")</f>
        <v>,</v>
      </c>
      <c r="R50" s="61">
        <f t="shared" si="28"/>
        <v>22</v>
      </c>
      <c r="S50" s="56" t="str">
        <f t="shared" ref="S50:S53" si="90">IF(N50="","",")")</f>
        <v>)</v>
      </c>
      <c r="T50" s="62" t="str">
        <f t="shared" ref="T50:T53" si="91">IF(U50="","","(")</f>
        <v/>
      </c>
      <c r="U50" s="63" t="str">
        <f t="shared" ref="U50:U53" si="92">IF(F50="","",F50)</f>
        <v/>
      </c>
      <c r="V50" s="64" t="str">
        <f t="shared" ref="V50:V53" si="93">IF(U50="","",",")</f>
        <v/>
      </c>
      <c r="W50" s="65" t="str">
        <f t="shared" ref="W50:W53" si="94">IF(G50="","",G50)</f>
        <v/>
      </c>
      <c r="X50" s="64" t="str">
        <f t="shared" ref="X50:X53" si="95">IF(U50="","",",")</f>
        <v/>
      </c>
      <c r="Y50" s="64" t="str">
        <f t="shared" ref="Y50:Y53" si="96">IF(U50="","",250)</f>
        <v/>
      </c>
      <c r="Z50" s="56" t="str">
        <f t="shared" ref="Z50:Z53" si="97">IF(U50="","",")")</f>
        <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5.5" thickTop="1" thickBot="1" x14ac:dyDescent="0.4">
      <c r="C51" s="113" t="s">
        <v>1095</v>
      </c>
      <c r="D51" s="112" t="s">
        <v>1015</v>
      </c>
      <c r="E51" s="52" t="s">
        <v>1012</v>
      </c>
      <c r="F51" s="53"/>
      <c r="G51" s="53"/>
      <c r="H51" s="52"/>
      <c r="I51" s="52"/>
      <c r="J51" s="54"/>
      <c r="K51" s="54"/>
      <c r="L51" s="55" t="str">
        <f t="shared" si="29"/>
        <v xml:space="preserve">            { line: "enséñanos a seguir las huellas de Cristo,, (Sol,m,14)", sC: ""},</v>
      </c>
      <c r="M51" s="56" t="str">
        <f t="shared" si="85"/>
        <v>(</v>
      </c>
      <c r="N51" s="57" t="str">
        <f t="shared" si="86"/>
        <v>Sol</v>
      </c>
      <c r="O51" s="58" t="str">
        <f t="shared" si="87"/>
        <v>,</v>
      </c>
      <c r="P51" s="59" t="str">
        <f t="shared" si="88"/>
        <v>m</v>
      </c>
      <c r="Q51" s="60" t="str">
        <f t="shared" si="89"/>
        <v>,</v>
      </c>
      <c r="R51" s="61">
        <f t="shared" si="28"/>
        <v>14</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C52" s="113" t="s">
        <v>1096</v>
      </c>
      <c r="D52" s="112"/>
      <c r="E52" s="52"/>
      <c r="F52" s="53"/>
      <c r="G52" s="53"/>
      <c r="H52" s="52"/>
      <c r="I52" s="52"/>
      <c r="J52" s="54"/>
      <c r="K52" s="54"/>
      <c r="L52" s="55" t="str">
        <f t="shared" si="29"/>
        <v xml:space="preserve">            { line: "las huellas del Siervo,, ", sC: ""},</v>
      </c>
      <c r="M52" s="56" t="str">
        <f t="shared" si="85"/>
        <v/>
      </c>
      <c r="N52" s="57" t="str">
        <f t="shared" si="86"/>
        <v/>
      </c>
      <c r="O52" s="58" t="str">
        <f t="shared" si="87"/>
        <v/>
      </c>
      <c r="P52" s="59" t="str">
        <f t="shared" si="88"/>
        <v/>
      </c>
      <c r="Q52" s="60" t="str">
        <f t="shared" si="89"/>
        <v/>
      </c>
      <c r="R52" s="61" t="str">
        <f t="shared" si="28"/>
        <v/>
      </c>
      <c r="S52" s="56" t="str">
        <f t="shared" si="90"/>
        <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C53" s="113" t="s">
        <v>1097</v>
      </c>
      <c r="D53" s="112"/>
      <c r="E53" s="52"/>
      <c r="F53" s="53"/>
      <c r="G53" s="53"/>
      <c r="H53" s="52"/>
      <c r="I53" s="52"/>
      <c r="J53" s="54"/>
      <c r="K53" s="54"/>
      <c r="L53" s="55" t="str">
        <f t="shared" si="29"/>
        <v xml:space="preserve">            { line: "del humilde Hijo,, ", sC: ""},</v>
      </c>
      <c r="M53" s="56" t="str">
        <f t="shared" si="85"/>
        <v/>
      </c>
      <c r="N53" s="57" t="str">
        <f t="shared" si="86"/>
        <v/>
      </c>
      <c r="O53" s="58" t="str">
        <f t="shared" si="87"/>
        <v/>
      </c>
      <c r="P53" s="59" t="str">
        <f t="shared" si="88"/>
        <v/>
      </c>
      <c r="Q53" s="60" t="str">
        <f t="shared" si="89"/>
        <v/>
      </c>
      <c r="R53" s="61" t="str">
        <f t="shared" si="28"/>
        <v/>
      </c>
      <c r="S53" s="56" t="str">
        <f t="shared" si="90"/>
        <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C54" s="113" t="s">
        <v>1098</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t="s">
        <v>1099</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R63" si="112">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995</v>
      </c>
      <c r="D57" s="80"/>
      <c r="E57" s="80"/>
      <c r="F57" s="80"/>
      <c r="G57" s="80"/>
      <c r="H57" s="80"/>
      <c r="I57" s="80"/>
      <c r="J57" s="80"/>
      <c r="K57" s="80"/>
      <c r="L57" s="81" t="s">
        <v>996</v>
      </c>
      <c r="M57" s="56" t="str">
        <f t="shared" ref="M57:M63" si="113">IF(N57="","","(")</f>
        <v/>
      </c>
      <c r="N57" s="57" t="str">
        <f t="shared" ref="N57:N63" si="114">IF(D57="","",D57)</f>
        <v/>
      </c>
      <c r="O57" s="58" t="str">
        <f t="shared" ref="O57:O63" si="115">IF(N57="","",",")</f>
        <v/>
      </c>
      <c r="P57" s="59" t="str">
        <f t="shared" ref="P57:P63" si="116">IF(E57="","",E57)</f>
        <v/>
      </c>
      <c r="Q57" s="60" t="str">
        <f t="shared" ref="Q57:Q63" si="117">IF(N57="","",",")</f>
        <v/>
      </c>
      <c r="R57" s="61" t="str">
        <f t="shared" si="112"/>
        <v/>
      </c>
      <c r="S57" s="56" t="str">
        <f t="shared" ref="S57:S63" si="118">IF(N57="","",")")</f>
        <v/>
      </c>
      <c r="T57" s="62" t="str">
        <f t="shared" ref="T57:T63" si="119">IF(U57="","","(")</f>
        <v/>
      </c>
      <c r="U57" s="63" t="str">
        <f t="shared" ref="U57:U63" si="120">IF(F57="","",F57)</f>
        <v/>
      </c>
      <c r="V57" s="64" t="str">
        <f t="shared" ref="V57:V63" si="121">IF(U57="","",",")</f>
        <v/>
      </c>
      <c r="W57" s="65" t="str">
        <f t="shared" ref="W57:W63" si="122">IF(G57="","",G57)</f>
        <v/>
      </c>
      <c r="X57" s="64" t="str">
        <f t="shared" ref="X57:X63" si="123">IF(U57="","",",")</f>
        <v/>
      </c>
      <c r="Y57" s="64" t="str">
        <f t="shared" ref="Y57:Y63" si="124">IF(U57="","",250)</f>
        <v/>
      </c>
      <c r="Z57" s="56" t="str">
        <f t="shared" ref="Z57:Z63" si="125">IF(U57="","",")")</f>
        <v/>
      </c>
      <c r="AA57" s="66" t="str">
        <f t="shared" ref="AA57:AA63" si="126">IF(AB57="","","(")</f>
        <v/>
      </c>
      <c r="AB57" s="57" t="str">
        <f t="shared" ref="AB57:AB63" si="127">IF(H57="","",H57)</f>
        <v/>
      </c>
      <c r="AC57" s="67" t="str">
        <f t="shared" ref="AC57:AC63" si="128">IF(AB57="","",",")</f>
        <v/>
      </c>
      <c r="AD57" s="59" t="str">
        <f t="shared" ref="AD57:AD63" si="129">IF(I57="","",I57)</f>
        <v/>
      </c>
      <c r="AE57" s="68" t="str">
        <f t="shared" ref="AE57:AE63" si="130">IF(AB57="","",",")</f>
        <v/>
      </c>
      <c r="AF57" s="61" t="str">
        <f t="shared" ref="AF57:AF63" si="131">IF(AB57="","",350)</f>
        <v/>
      </c>
      <c r="AG57" s="61" t="str">
        <f t="shared" ref="AG57:AG63" si="132">IF(AB57="","",")")</f>
        <v/>
      </c>
      <c r="AH57" s="69" t="str">
        <f t="shared" ref="AH57:AH63" si="133">IF(AI57="","","(")</f>
        <v/>
      </c>
      <c r="AI57" s="70" t="str">
        <f t="shared" ref="AI57:AI63" si="134">IF(J57="","",J57)</f>
        <v/>
      </c>
      <c r="AJ57" s="64" t="str">
        <f t="shared" ref="AJ57:AJ63" si="135">IF(AI57="","",",")</f>
        <v/>
      </c>
      <c r="AK57" s="64" t="str">
        <f t="shared" ref="AK57:AK63" si="136">IF(K57="","",K57)</f>
        <v/>
      </c>
      <c r="AL57" s="64" t="str">
        <f t="shared" ref="AL57:AL63" si="137">IF(AI57="","",",")</f>
        <v/>
      </c>
      <c r="AM57" s="64" t="str">
        <f t="shared" ref="AM57:AM63" si="138">IF(AI57="","",450)</f>
        <v/>
      </c>
      <c r="AN57" s="64" t="str">
        <f t="shared" ref="AN57:AN63" si="139">IF(AI57="","",")")</f>
        <v/>
      </c>
    </row>
    <row r="58" spans="1:40" ht="25.5" thickTop="1" thickBot="1" x14ac:dyDescent="0.4">
      <c r="B58" t="s">
        <v>997</v>
      </c>
      <c r="C58" s="82" t="s">
        <v>1084</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3"/>
        <v>(</v>
      </c>
      <c r="N58" s="57" t="str">
        <f t="shared" si="114"/>
        <v>La</v>
      </c>
      <c r="O58" s="58" t="str">
        <f t="shared" si="115"/>
        <v>,</v>
      </c>
      <c r="P58" s="59" t="str">
        <f t="shared" si="116"/>
        <v/>
      </c>
      <c r="Q58" s="60" t="str">
        <f t="shared" si="117"/>
        <v>,</v>
      </c>
      <c r="R58" s="61">
        <f t="shared" si="112"/>
        <v>20</v>
      </c>
      <c r="S58" s="56" t="str">
        <f t="shared" si="118"/>
        <v>)</v>
      </c>
      <c r="T58" s="62" t="str">
        <f t="shared" si="119"/>
        <v/>
      </c>
      <c r="U58" s="63" t="str">
        <f t="shared" si="120"/>
        <v/>
      </c>
      <c r="V58" s="64" t="str">
        <f t="shared" si="121"/>
        <v/>
      </c>
      <c r="W58" s="65" t="str">
        <f t="shared" si="122"/>
        <v/>
      </c>
      <c r="X58" s="64" t="str">
        <f t="shared" si="123"/>
        <v/>
      </c>
      <c r="Y58" s="64" t="str">
        <f t="shared" si="124"/>
        <v/>
      </c>
      <c r="Z58" s="56" t="str">
        <f t="shared" si="125"/>
        <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5.5" thickTop="1" thickBot="1" x14ac:dyDescent="0.4">
      <c r="B59" t="s">
        <v>999</v>
      </c>
      <c r="C59" s="85" t="s">
        <v>1085</v>
      </c>
      <c r="D59" s="86"/>
      <c r="E59" s="86"/>
      <c r="F59" s="86"/>
      <c r="G59" s="86"/>
      <c r="H59" s="87"/>
      <c r="I59" s="87"/>
      <c r="J59" s="87"/>
      <c r="K59" s="87"/>
      <c r="L59" s="88" t="str">
        <f>IF(C59="","",_xlfn.CONCAT("            { line: ","""",C59,", ",M59:AN59,""", sC: ","""",B59,"""},"))</f>
        <v xml:space="preserve">            { line: "MARIA, SANCTA MARIA, ", sC: "as"},</v>
      </c>
      <c r="M59" s="56" t="str">
        <f t="shared" si="113"/>
        <v/>
      </c>
      <c r="N59" s="57" t="str">
        <f t="shared" si="114"/>
        <v/>
      </c>
      <c r="O59" s="58" t="str">
        <f t="shared" si="115"/>
        <v/>
      </c>
      <c r="P59" s="59" t="str">
        <f t="shared" si="116"/>
        <v/>
      </c>
      <c r="Q59" s="60" t="str">
        <f t="shared" si="117"/>
        <v/>
      </c>
      <c r="R59" s="61" t="str">
        <f t="shared" si="112"/>
        <v/>
      </c>
      <c r="S59" s="56" t="str">
        <f t="shared" si="118"/>
        <v/>
      </c>
      <c r="T59" s="62" t="str">
        <f t="shared" si="119"/>
        <v/>
      </c>
      <c r="U59" s="63" t="str">
        <f t="shared" si="120"/>
        <v/>
      </c>
      <c r="V59" s="64" t="str">
        <f t="shared" si="121"/>
        <v/>
      </c>
      <c r="W59" s="65" t="str">
        <f t="shared" si="122"/>
        <v/>
      </c>
      <c r="X59" s="64" t="str">
        <f t="shared" si="123"/>
        <v/>
      </c>
      <c r="Y59" s="64" t="str">
        <f t="shared" si="124"/>
        <v/>
      </c>
      <c r="Z59" s="56" t="str">
        <f t="shared" si="125"/>
        <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5.5" thickTop="1" thickBot="1" x14ac:dyDescent="0.4">
      <c r="B60" t="s">
        <v>999</v>
      </c>
      <c r="C60" s="85" t="s">
        <v>1086</v>
      </c>
      <c r="D60" s="89"/>
      <c r="E60" s="89"/>
      <c r="F60" s="89"/>
      <c r="G60" s="89"/>
      <c r="H60" s="90"/>
      <c r="I60" s="90"/>
      <c r="J60" s="90"/>
      <c r="K60" s="90"/>
      <c r="L60" s="88" t="str">
        <f>IF(C60="","",_xlfn.CONCAT("            { line: ","""",C60,", ",M60:AN60,""", sC: ","""",B60,"""},"))</f>
        <v xml:space="preserve">            { line: "MATER ABSCONDITA,, ", sC: "as"},</v>
      </c>
      <c r="M60" s="56" t="str">
        <f t="shared" si="113"/>
        <v/>
      </c>
      <c r="N60" s="57" t="str">
        <f t="shared" si="114"/>
        <v/>
      </c>
      <c r="O60" s="58" t="str">
        <f t="shared" si="115"/>
        <v/>
      </c>
      <c r="P60" s="59" t="str">
        <f t="shared" si="116"/>
        <v/>
      </c>
      <c r="Q60" s="60" t="str">
        <f t="shared" si="117"/>
        <v/>
      </c>
      <c r="R60" s="61" t="str">
        <f t="shared" si="112"/>
        <v/>
      </c>
      <c r="S60" s="56" t="str">
        <f t="shared" si="118"/>
        <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5.5" thickTop="1" thickBot="1" x14ac:dyDescent="0.4">
      <c r="B61" t="s">
        <v>999</v>
      </c>
      <c r="C61" s="85" t="s">
        <v>1087</v>
      </c>
      <c r="D61" s="86" t="s">
        <v>1015</v>
      </c>
      <c r="E61" s="86" t="s">
        <v>1012</v>
      </c>
      <c r="F61" s="86"/>
      <c r="G61" s="86"/>
      <c r="H61" s="87"/>
      <c r="I61" s="87"/>
      <c r="J61" s="87"/>
      <c r="K61" s="87"/>
      <c r="L61" s="88" t="str">
        <f>IF(C61="","",_xlfn.CONCAT("            { line: ","""",C61,", ",M61:AN61,""", sC: ","""",B61,"""},"))</f>
        <v xml:space="preserve">            { line: "AT SEMPER SOLICITA;, (Sol,m,14)", sC: "as"},</v>
      </c>
      <c r="M61" s="56" t="str">
        <f t="shared" si="113"/>
        <v>(</v>
      </c>
      <c r="N61" s="57" t="str">
        <f t="shared" si="114"/>
        <v>Sol</v>
      </c>
      <c r="O61" s="58" t="str">
        <f t="shared" si="115"/>
        <v>,</v>
      </c>
      <c r="P61" s="59" t="str">
        <f t="shared" si="116"/>
        <v>m</v>
      </c>
      <c r="Q61" s="60" t="str">
        <f t="shared" si="117"/>
        <v>,</v>
      </c>
      <c r="R61" s="61">
        <f t="shared" si="112"/>
        <v>14</v>
      </c>
      <c r="S61" s="56" t="str">
        <f t="shared" si="118"/>
        <v>)</v>
      </c>
      <c r="T61" s="62" t="str">
        <f t="shared" si="119"/>
        <v/>
      </c>
      <c r="U61" s="63" t="str">
        <f t="shared" si="120"/>
        <v/>
      </c>
      <c r="V61" s="64" t="str">
        <f t="shared" si="121"/>
        <v/>
      </c>
      <c r="W61" s="65" t="str">
        <f t="shared" si="122"/>
        <v/>
      </c>
      <c r="X61" s="64" t="str">
        <f t="shared" si="123"/>
        <v/>
      </c>
      <c r="Y61" s="64" t="str">
        <f t="shared" si="124"/>
        <v/>
      </c>
      <c r="Z61" s="56" t="str">
        <f t="shared" si="125"/>
        <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5.5" thickTop="1" thickBot="1" x14ac:dyDescent="0.4">
      <c r="B62" t="s">
        <v>999</v>
      </c>
      <c r="C62" s="85" t="s">
        <v>1088</v>
      </c>
      <c r="D62" s="89"/>
      <c r="E62" s="89"/>
      <c r="F62" s="89"/>
      <c r="G62" s="89"/>
      <c r="H62" s="90"/>
      <c r="I62" s="90"/>
      <c r="J62" s="90"/>
      <c r="K62" s="90"/>
      <c r="L62" s="88" t="str">
        <f>IF(C62="","",_xlfn.CONCAT("            { line: ","""",C62,", ",M62:AN62,""", sC: ","""",B62,"""},"))</f>
        <v xml:space="preserve">            { line: "TU, REDEMPTORIS MATER,, ", sC: "as"},</v>
      </c>
      <c r="M62" s="56" t="str">
        <f t="shared" si="113"/>
        <v/>
      </c>
      <c r="N62" s="57" t="str">
        <f t="shared" si="114"/>
        <v/>
      </c>
      <c r="O62" s="58" t="str">
        <f t="shared" si="115"/>
        <v/>
      </c>
      <c r="P62" s="59" t="str">
        <f t="shared" si="116"/>
        <v/>
      </c>
      <c r="Q62" s="60" t="str">
        <f t="shared" si="117"/>
        <v/>
      </c>
      <c r="R62" s="61" t="str">
        <f t="shared" si="112"/>
        <v/>
      </c>
      <c r="S62" s="56" t="str">
        <f t="shared" si="118"/>
        <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5.5" thickTop="1" thickBot="1" x14ac:dyDescent="0.4">
      <c r="B63" t="s">
        <v>999</v>
      </c>
      <c r="C63" s="93" t="s">
        <v>1089</v>
      </c>
      <c r="D63" s="83" t="s">
        <v>1013</v>
      </c>
      <c r="E63" s="83"/>
      <c r="F63" s="83"/>
      <c r="G63" s="83"/>
      <c r="H63" s="83"/>
      <c r="I63" s="83"/>
      <c r="J63" s="83"/>
      <c r="K63" s="83"/>
      <c r="L63" s="94" t="str">
        <f>IF(C63="","",_xlfn.CONCAT("            { line: ","""",C63,", ",M63:AN63,""", sC: ","""",B63,"""},  ]},"))</f>
        <v xml:space="preserve">            { line: "ORA PRO NOBIS., (La,,20)", sC: "as"},  ]},</v>
      </c>
      <c r="M63" s="56" t="str">
        <f t="shared" si="113"/>
        <v>(</v>
      </c>
      <c r="N63" s="57" t="str">
        <f t="shared" si="114"/>
        <v>La</v>
      </c>
      <c r="O63" s="58" t="str">
        <f t="shared" si="115"/>
        <v>,</v>
      </c>
      <c r="P63" s="59" t="str">
        <f t="shared" si="116"/>
        <v/>
      </c>
      <c r="Q63" s="60" t="str">
        <f t="shared" si="117"/>
        <v>,</v>
      </c>
      <c r="R63" s="61">
        <f t="shared" si="112"/>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36.75" thickTop="1" thickBot="1" x14ac:dyDescent="0.4">
      <c r="A64" s="76"/>
      <c r="B64" s="76"/>
      <c r="C64" s="76" t="s">
        <v>1032</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5.5" hidden="1" outlineLevel="1" thickTop="1" thickBot="1" x14ac:dyDescent="0.4">
      <c r="C65" s="113"/>
      <c r="D65" s="112"/>
      <c r="E65" s="52"/>
      <c r="F65" s="53"/>
      <c r="G65" s="53"/>
      <c r="H65" s="52"/>
      <c r="I65" s="52"/>
      <c r="J65" s="54"/>
      <c r="K65" s="54"/>
      <c r="L65" s="55" t="str">
        <f t="shared" ref="L65:L89" si="140">IF(C65="","",_xlfn.CONCAT("            { line: ","""",C65,", ",M65:AN65,""", sC: ","""",B65,"""},"))</f>
        <v/>
      </c>
      <c r="M65" s="56" t="str">
        <f t="shared" ref="M65:M91" si="141">IF(N65="","","(")</f>
        <v/>
      </c>
      <c r="N65" s="57" t="str">
        <f t="shared" si="2"/>
        <v/>
      </c>
      <c r="O65" s="58" t="str">
        <f t="shared" ref="O65:O91" si="142">IF(N65="","",",")</f>
        <v/>
      </c>
      <c r="P65" s="59" t="str">
        <f t="shared" si="4"/>
        <v/>
      </c>
      <c r="Q65" s="60" t="str">
        <f t="shared" ref="Q65:Q91" si="143">IF(N65="","",",")</f>
        <v/>
      </c>
      <c r="R65" s="61" t="str">
        <f t="shared" si="28"/>
        <v/>
      </c>
      <c r="S65" s="56" t="str">
        <f t="shared" ref="S65:S91" si="144">IF(N65="","",")")</f>
        <v/>
      </c>
      <c r="T65" s="62" t="str">
        <f t="shared" ref="T65:T91" si="145">IF(U65="","","(")</f>
        <v/>
      </c>
      <c r="U65" s="63" t="str">
        <f t="shared" si="8"/>
        <v/>
      </c>
      <c r="V65" s="64" t="str">
        <f t="shared" ref="V65:V91" si="146">IF(U65="","",",")</f>
        <v/>
      </c>
      <c r="W65" s="65" t="str">
        <f t="shared" si="10"/>
        <v/>
      </c>
      <c r="X65" s="64" t="str">
        <f t="shared" ref="X65:X91" si="147">IF(U65="","",",")</f>
        <v/>
      </c>
      <c r="Y65" s="64" t="str">
        <f t="shared" ref="Y65:Y91" si="148">IF(U65="","",250)</f>
        <v/>
      </c>
      <c r="Z65" s="56" t="str">
        <f t="shared" ref="Z65:Z91" si="149">IF(U65="","",")")</f>
        <v/>
      </c>
      <c r="AA65" s="66" t="str">
        <f t="shared" ref="AA65:AA91" si="150">IF(AB65="","","(")</f>
        <v/>
      </c>
      <c r="AB65" s="57" t="str">
        <f t="shared" si="15"/>
        <v/>
      </c>
      <c r="AC65" s="67" t="str">
        <f t="shared" ref="AC65:AC91" si="151">IF(AB65="","",",")</f>
        <v/>
      </c>
      <c r="AD65" s="59" t="str">
        <f t="shared" ref="AD65:AD91" si="152">IF(I65="","",I65)</f>
        <v/>
      </c>
      <c r="AE65" s="68" t="str">
        <f t="shared" ref="AE65:AE91" si="153">IF(AB65="","",",")</f>
        <v/>
      </c>
      <c r="AF65" s="61" t="str">
        <f t="shared" ref="AF65:AF91" si="154">IF(AB65="","",350)</f>
        <v/>
      </c>
      <c r="AG65" s="61" t="str">
        <f t="shared" ref="AG65:AG91" si="155">IF(AB65="","",")")</f>
        <v/>
      </c>
      <c r="AH65" s="69" t="str">
        <f t="shared" ref="AH65:AH91" si="156">IF(AI65="","","(")</f>
        <v/>
      </c>
      <c r="AI65" s="70" t="str">
        <f t="shared" si="22"/>
        <v/>
      </c>
      <c r="AJ65" s="64" t="str">
        <f t="shared" ref="AJ65:AJ91" si="157">IF(AI65="","",",")</f>
        <v/>
      </c>
      <c r="AK65" s="64" t="str">
        <f t="shared" ref="AK65:AK91" si="158">IF(K65="","",K65)</f>
        <v/>
      </c>
      <c r="AL65" s="64" t="str">
        <f t="shared" ref="AL65:AL91" si="159">IF(AI65="","",",")</f>
        <v/>
      </c>
      <c r="AM65" s="64" t="str">
        <f t="shared" ref="AM65:AM91" si="160">IF(AI65="","",450)</f>
        <v/>
      </c>
      <c r="AN65" s="64" t="str">
        <f t="shared" ref="AN65:AN91" si="161">IF(AI65="","",")")</f>
        <v/>
      </c>
    </row>
    <row r="66" spans="3:40" ht="25.5" hidden="1" outlineLevel="1" thickTop="1" thickBot="1" x14ac:dyDescent="0.4">
      <c r="C66" s="113"/>
      <c r="D66" s="112"/>
      <c r="E66" s="52"/>
      <c r="F66" s="53"/>
      <c r="G66" s="53"/>
      <c r="H66" s="52"/>
      <c r="I66" s="52"/>
      <c r="J66" s="54"/>
      <c r="K66" s="54"/>
      <c r="L66" s="55" t="str">
        <f t="shared" si="140"/>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3:40" ht="25.5" hidden="1" outlineLevel="1" thickTop="1" thickBot="1" x14ac:dyDescent="0.4">
      <c r="C67" s="113"/>
      <c r="D67" s="112"/>
      <c r="E67" s="52"/>
      <c r="F67" s="53"/>
      <c r="G67" s="53"/>
      <c r="H67" s="52"/>
      <c r="I67" s="52"/>
      <c r="J67" s="54"/>
      <c r="K67" s="54"/>
      <c r="L67" s="55" t="str">
        <f t="shared" si="140"/>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3:40" ht="25.5" hidden="1" outlineLevel="1" thickTop="1" thickBot="1" x14ac:dyDescent="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3:40" ht="25.5" hidden="1" outlineLevel="1" thickTop="1" thickBot="1" x14ac:dyDescent="0.4">
      <c r="C69" s="113"/>
      <c r="D69" s="112"/>
      <c r="E69" s="52"/>
      <c r="F69" s="53"/>
      <c r="G69" s="53"/>
      <c r="H69" s="52"/>
      <c r="I69" s="52"/>
      <c r="J69" s="54"/>
      <c r="K69" s="54"/>
      <c r="L69" s="78" t="str">
        <f t="shared" si="140"/>
        <v/>
      </c>
      <c r="M69" s="56" t="str">
        <f t="shared" si="141"/>
        <v/>
      </c>
      <c r="N69" s="57" t="str">
        <f t="shared" si="2"/>
        <v/>
      </c>
      <c r="O69" s="58" t="str">
        <f t="shared" si="142"/>
        <v/>
      </c>
      <c r="P69" s="59" t="str">
        <f t="shared" si="4"/>
        <v/>
      </c>
      <c r="Q69" s="60" t="str">
        <f t="shared" si="143"/>
        <v/>
      </c>
      <c r="R69" s="61" t="str">
        <f t="shared" si="28"/>
        <v/>
      </c>
      <c r="S69" s="56" t="str">
        <f t="shared" si="144"/>
        <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3:40" ht="25.5" hidden="1" outlineLevel="1" thickTop="1" thickBot="1" x14ac:dyDescent="0.4">
      <c r="C70" s="113"/>
      <c r="D70" s="112"/>
      <c r="E70" s="52"/>
      <c r="F70" s="53"/>
      <c r="G70" s="53"/>
      <c r="H70" s="52"/>
      <c r="I70" s="52"/>
      <c r="J70" s="54"/>
      <c r="K70" s="54"/>
      <c r="L70" s="78" t="str">
        <f t="shared" si="140"/>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3:40" ht="25.5" hidden="1" outlineLevel="1" thickTop="1" thickBot="1" x14ac:dyDescent="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28"/>
        <v/>
      </c>
      <c r="S71" s="56" t="str">
        <f t="shared" si="144"/>
        <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3:40" ht="25.5" hidden="1" outlineLevel="1" thickTop="1" thickBot="1" x14ac:dyDescent="0.4">
      <c r="C72" s="113"/>
      <c r="D72" s="112"/>
      <c r="E72" s="52"/>
      <c r="F72" s="53"/>
      <c r="G72" s="53"/>
      <c r="H72" s="52"/>
      <c r="I72" s="52"/>
      <c r="J72" s="54"/>
      <c r="K72" s="54"/>
      <c r="L72" s="55" t="str">
        <f t="shared" si="140"/>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3:40" ht="25.5" hidden="1" outlineLevel="1" thickTop="1" thickBot="1" x14ac:dyDescent="0.4">
      <c r="C73" s="113"/>
      <c r="D73" s="112"/>
      <c r="E73" s="52"/>
      <c r="F73" s="53"/>
      <c r="G73" s="53"/>
      <c r="H73" s="52"/>
      <c r="I73" s="52"/>
      <c r="J73" s="54"/>
      <c r="K73" s="54"/>
      <c r="L73" s="55" t="str">
        <f t="shared" si="140"/>
        <v/>
      </c>
      <c r="M73" s="56" t="str">
        <f t="shared" si="141"/>
        <v/>
      </c>
      <c r="N73" s="57" t="str">
        <f t="shared" si="2"/>
        <v/>
      </c>
      <c r="O73" s="58" t="str">
        <f t="shared" si="142"/>
        <v/>
      </c>
      <c r="P73" s="59" t="str">
        <f t="shared" si="4"/>
        <v/>
      </c>
      <c r="Q73" s="60" t="str">
        <f t="shared" si="143"/>
        <v/>
      </c>
      <c r="R73" s="61" t="str">
        <f t="shared" si="28"/>
        <v/>
      </c>
      <c r="S73" s="56" t="str">
        <f t="shared" si="144"/>
        <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3:40" ht="25.5" hidden="1" outlineLevel="1" thickTop="1" thickBot="1" x14ac:dyDescent="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28"/>
        <v/>
      </c>
      <c r="S74" s="56" t="str">
        <f t="shared" si="144"/>
        <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3:40" ht="25.5" hidden="1" outlineLevel="1" thickTop="1" thickBot="1" x14ac:dyDescent="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28"/>
        <v/>
      </c>
      <c r="S75" s="56" t="str">
        <f t="shared" si="144"/>
        <v/>
      </c>
      <c r="T75" s="62" t="str">
        <f t="shared" si="145"/>
        <v/>
      </c>
      <c r="U75" s="63" t="str">
        <f t="shared" si="8"/>
        <v/>
      </c>
      <c r="V75" s="64" t="str">
        <f t="shared" si="146"/>
        <v/>
      </c>
      <c r="W75" s="65" t="str">
        <f t="shared" si="10"/>
        <v/>
      </c>
      <c r="X75" s="64" t="str">
        <f t="shared" si="147"/>
        <v/>
      </c>
      <c r="Y75" s="64" t="str">
        <f t="shared" si="148"/>
        <v/>
      </c>
      <c r="Z75" s="56" t="str">
        <f t="shared" si="149"/>
        <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3:40" ht="25.5" hidden="1" outlineLevel="1" thickTop="1" thickBot="1" x14ac:dyDescent="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28"/>
        <v/>
      </c>
      <c r="S76" s="56" t="str">
        <f t="shared" si="144"/>
        <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3:40" ht="25.5" hidden="1" outlineLevel="1" thickTop="1" thickBot="1" x14ac:dyDescent="0.4">
      <c r="C77" s="113"/>
      <c r="D77" s="112"/>
      <c r="E77" s="52"/>
      <c r="F77" s="53"/>
      <c r="G77" s="53"/>
      <c r="H77" s="52"/>
      <c r="I77" s="52"/>
      <c r="J77" s="54"/>
      <c r="K77" s="54"/>
      <c r="L77" s="78" t="str">
        <f t="shared" si="140"/>
        <v/>
      </c>
      <c r="M77" s="56" t="str">
        <f t="shared" si="141"/>
        <v/>
      </c>
      <c r="N77" s="57" t="str">
        <f t="shared" si="2"/>
        <v/>
      </c>
      <c r="O77" s="58" t="str">
        <f t="shared" si="142"/>
        <v/>
      </c>
      <c r="P77" s="59" t="str">
        <f t="shared" si="4"/>
        <v/>
      </c>
      <c r="Q77" s="60" t="str">
        <f t="shared" si="143"/>
        <v/>
      </c>
      <c r="R77" s="61" t="str">
        <f t="shared" si="28"/>
        <v/>
      </c>
      <c r="S77" s="56" t="str">
        <f t="shared" si="144"/>
        <v/>
      </c>
      <c r="T77" s="62" t="str">
        <f t="shared" si="145"/>
        <v/>
      </c>
      <c r="U77" s="63" t="str">
        <f t="shared" si="8"/>
        <v/>
      </c>
      <c r="V77" s="64" t="str">
        <f t="shared" si="146"/>
        <v/>
      </c>
      <c r="W77" s="65" t="str">
        <f t="shared" si="10"/>
        <v/>
      </c>
      <c r="X77" s="64" t="str">
        <f t="shared" si="147"/>
        <v/>
      </c>
      <c r="Y77" s="64" t="str">
        <f t="shared" si="148"/>
        <v/>
      </c>
      <c r="Z77" s="56" t="str">
        <f t="shared" si="149"/>
        <v/>
      </c>
      <c r="AA77" s="66" t="str">
        <f t="shared" si="150"/>
        <v/>
      </c>
      <c r="AB77" s="57" t="str">
        <f t="shared" si="15"/>
        <v/>
      </c>
      <c r="AC77" s="67" t="str">
        <f t="shared" si="151"/>
        <v/>
      </c>
      <c r="AD77" s="59" t="str">
        <f t="shared" si="152"/>
        <v/>
      </c>
      <c r="AE77" s="68" t="str">
        <f t="shared" si="153"/>
        <v/>
      </c>
      <c r="AF77" s="61" t="str">
        <f t="shared" si="154"/>
        <v/>
      </c>
      <c r="AG77" s="61" t="str">
        <f t="shared" si="155"/>
        <v/>
      </c>
      <c r="AH77" s="69" t="str">
        <f t="shared" si="156"/>
        <v/>
      </c>
      <c r="AI77" s="70" t="str">
        <f t="shared" si="22"/>
        <v/>
      </c>
      <c r="AJ77" s="64" t="str">
        <f t="shared" si="157"/>
        <v/>
      </c>
      <c r="AK77" s="64" t="str">
        <f t="shared" si="158"/>
        <v/>
      </c>
      <c r="AL77" s="64" t="str">
        <f t="shared" si="159"/>
        <v/>
      </c>
      <c r="AM77" s="64" t="str">
        <f t="shared" si="160"/>
        <v/>
      </c>
      <c r="AN77" s="64" t="str">
        <f t="shared" si="161"/>
        <v/>
      </c>
    </row>
    <row r="78" spans="3:40" ht="25.5" hidden="1" outlineLevel="1" thickTop="1" thickBot="1" x14ac:dyDescent="0.4">
      <c r="C78" s="113"/>
      <c r="D78" s="112"/>
      <c r="E78" s="52"/>
      <c r="F78" s="53"/>
      <c r="G78" s="53"/>
      <c r="H78" s="52"/>
      <c r="I78" s="52"/>
      <c r="J78" s="54"/>
      <c r="K78" s="54"/>
      <c r="L78" s="78" t="str">
        <f t="shared" si="140"/>
        <v/>
      </c>
      <c r="M78" s="56" t="str">
        <f t="shared" si="141"/>
        <v/>
      </c>
      <c r="N78" s="57" t="str">
        <f t="shared" si="2"/>
        <v/>
      </c>
      <c r="O78" s="58" t="str">
        <f t="shared" si="142"/>
        <v/>
      </c>
      <c r="P78" s="59" t="str">
        <f t="shared" si="4"/>
        <v/>
      </c>
      <c r="Q78" s="60" t="str">
        <f t="shared" si="143"/>
        <v/>
      </c>
      <c r="R78" s="61" t="str">
        <f t="shared" si="28"/>
        <v/>
      </c>
      <c r="S78" s="56" t="str">
        <f t="shared" si="144"/>
        <v/>
      </c>
      <c r="T78" s="62" t="str">
        <f t="shared" si="145"/>
        <v/>
      </c>
      <c r="U78" s="63" t="str">
        <f t="shared" si="8"/>
        <v/>
      </c>
      <c r="V78" s="64" t="str">
        <f t="shared" si="146"/>
        <v/>
      </c>
      <c r="W78" s="65" t="str">
        <f t="shared" si="10"/>
        <v/>
      </c>
      <c r="X78" s="64" t="str">
        <f t="shared" si="147"/>
        <v/>
      </c>
      <c r="Y78" s="64" t="str">
        <f t="shared" si="148"/>
        <v/>
      </c>
      <c r="Z78" s="56" t="str">
        <f t="shared" si="149"/>
        <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3:40" ht="25.5" hidden="1" outlineLevel="1" thickTop="1" thickBot="1" x14ac:dyDescent="0.4">
      <c r="C79" s="113"/>
      <c r="D79" s="112"/>
      <c r="E79" s="52"/>
      <c r="F79" s="53"/>
      <c r="G79" s="53"/>
      <c r="H79" s="52"/>
      <c r="I79" s="52"/>
      <c r="J79" s="54"/>
      <c r="K79" s="54"/>
      <c r="L79" s="78" t="str">
        <f t="shared" si="140"/>
        <v/>
      </c>
      <c r="M79" s="56" t="str">
        <f t="shared" si="141"/>
        <v/>
      </c>
      <c r="N79" s="57" t="str">
        <f t="shared" si="2"/>
        <v/>
      </c>
      <c r="O79" s="58" t="str">
        <f t="shared" si="142"/>
        <v/>
      </c>
      <c r="P79" s="59" t="str">
        <f t="shared" si="4"/>
        <v/>
      </c>
      <c r="Q79" s="60" t="str">
        <f t="shared" si="143"/>
        <v/>
      </c>
      <c r="R79" s="61" t="str">
        <f t="shared" si="28"/>
        <v/>
      </c>
      <c r="S79" s="56" t="str">
        <f t="shared" si="144"/>
        <v/>
      </c>
      <c r="T79" s="62" t="str">
        <f t="shared" si="145"/>
        <v/>
      </c>
      <c r="U79" s="63" t="str">
        <f t="shared" si="8"/>
        <v/>
      </c>
      <c r="V79" s="64" t="str">
        <f t="shared" si="146"/>
        <v/>
      </c>
      <c r="W79" s="65" t="str">
        <f t="shared" si="10"/>
        <v/>
      </c>
      <c r="X79" s="64" t="str">
        <f t="shared" si="147"/>
        <v/>
      </c>
      <c r="Y79" s="64" t="str">
        <f t="shared" si="148"/>
        <v/>
      </c>
      <c r="Z79" s="56" t="str">
        <f t="shared" si="149"/>
        <v/>
      </c>
      <c r="AA79" s="66" t="str">
        <f t="shared" si="150"/>
        <v/>
      </c>
      <c r="AB79" s="57" t="str">
        <f t="shared" si="15"/>
        <v/>
      </c>
      <c r="AC79" s="67" t="str">
        <f t="shared" si="151"/>
        <v/>
      </c>
      <c r="AD79" s="59" t="str">
        <f t="shared" si="152"/>
        <v/>
      </c>
      <c r="AE79" s="68" t="str">
        <f t="shared" si="153"/>
        <v/>
      </c>
      <c r="AF79" s="61" t="str">
        <f t="shared" si="154"/>
        <v/>
      </c>
      <c r="AG79" s="61" t="str">
        <f t="shared" si="155"/>
        <v/>
      </c>
      <c r="AH79" s="69" t="str">
        <f t="shared" si="156"/>
        <v/>
      </c>
      <c r="AI79" s="70" t="str">
        <f t="shared" si="22"/>
        <v/>
      </c>
      <c r="AJ79" s="64" t="str">
        <f t="shared" si="157"/>
        <v/>
      </c>
      <c r="AK79" s="64" t="str">
        <f t="shared" si="158"/>
        <v/>
      </c>
      <c r="AL79" s="64" t="str">
        <f t="shared" si="159"/>
        <v/>
      </c>
      <c r="AM79" s="64" t="str">
        <f t="shared" si="160"/>
        <v/>
      </c>
      <c r="AN79" s="64" t="str">
        <f t="shared" si="161"/>
        <v/>
      </c>
    </row>
    <row r="80" spans="3:40" ht="25.5" hidden="1" outlineLevel="1" thickTop="1" thickBot="1" x14ac:dyDescent="0.4">
      <c r="C80" s="113"/>
      <c r="D80" s="112"/>
      <c r="E80" s="52"/>
      <c r="F80" s="53"/>
      <c r="G80" s="53"/>
      <c r="H80" s="52"/>
      <c r="I80" s="52"/>
      <c r="J80" s="54"/>
      <c r="K80" s="54"/>
      <c r="L80" s="55" t="str">
        <f t="shared" si="140"/>
        <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5.5" hidden="1" outlineLevel="1" thickTop="1" thickBot="1" x14ac:dyDescent="0.4">
      <c r="C81" s="113"/>
      <c r="D81" s="112"/>
      <c r="E81" s="52"/>
      <c r="F81" s="53"/>
      <c r="G81" s="53"/>
      <c r="H81" s="52"/>
      <c r="I81" s="52"/>
      <c r="J81" s="54"/>
      <c r="K81" s="54"/>
      <c r="L81" s="55" t="str">
        <f t="shared" si="140"/>
        <v/>
      </c>
      <c r="M81" s="56" t="str">
        <f t="shared" si="141"/>
        <v/>
      </c>
      <c r="N81" s="57" t="str">
        <f t="shared" si="2"/>
        <v/>
      </c>
      <c r="O81" s="58" t="str">
        <f t="shared" si="142"/>
        <v/>
      </c>
      <c r="P81" s="59" t="str">
        <f t="shared" si="4"/>
        <v/>
      </c>
      <c r="Q81" s="60" t="str">
        <f t="shared" si="143"/>
        <v/>
      </c>
      <c r="R81" s="61" t="str">
        <f t="shared" si="28"/>
        <v/>
      </c>
      <c r="S81" s="56" t="str">
        <f t="shared" si="144"/>
        <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5.5" hidden="1" outlineLevel="1" thickTop="1" thickBot="1" x14ac:dyDescent="0.4">
      <c r="C82" s="113"/>
      <c r="D82" s="112"/>
      <c r="E82" s="52"/>
      <c r="F82" s="53"/>
      <c r="G82" s="53"/>
      <c r="H82" s="52"/>
      <c r="I82" s="52"/>
      <c r="J82" s="54"/>
      <c r="K82" s="54"/>
      <c r="L82" s="55" t="str">
        <f t="shared" si="140"/>
        <v/>
      </c>
      <c r="M82" s="56" t="str">
        <f t="shared" si="141"/>
        <v/>
      </c>
      <c r="N82" s="57" t="str">
        <f t="shared" si="2"/>
        <v/>
      </c>
      <c r="O82" s="58" t="str">
        <f t="shared" si="142"/>
        <v/>
      </c>
      <c r="P82" s="59" t="str">
        <f t="shared" si="4"/>
        <v/>
      </c>
      <c r="Q82" s="60" t="str">
        <f t="shared" si="143"/>
        <v/>
      </c>
      <c r="R82" s="61" t="str">
        <f t="shared" si="28"/>
        <v/>
      </c>
      <c r="S82" s="56" t="str">
        <f t="shared" si="144"/>
        <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5.5" hidden="1" outlineLevel="1" thickTop="1" thickBot="1" x14ac:dyDescent="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28"/>
        <v/>
      </c>
      <c r="S83" s="56" t="str">
        <f t="shared" si="144"/>
        <v/>
      </c>
      <c r="T83" s="62" t="str">
        <f t="shared" si="145"/>
        <v/>
      </c>
      <c r="U83" s="63" t="str">
        <f t="shared" si="8"/>
        <v/>
      </c>
      <c r="V83" s="64" t="str">
        <f t="shared" si="146"/>
        <v/>
      </c>
      <c r="W83" s="65" t="str">
        <f t="shared" si="10"/>
        <v/>
      </c>
      <c r="X83" s="64" t="str">
        <f t="shared" si="147"/>
        <v/>
      </c>
      <c r="Y83" s="64" t="str">
        <f t="shared" si="148"/>
        <v/>
      </c>
      <c r="Z83" s="56" t="str">
        <f t="shared" si="149"/>
        <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5.5" hidden="1" outlineLevel="1" thickTop="1" thickBot="1" x14ac:dyDescent="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28"/>
        <v/>
      </c>
      <c r="S84" s="56" t="str">
        <f t="shared" si="144"/>
        <v/>
      </c>
      <c r="T84" s="62" t="str">
        <f t="shared" si="145"/>
        <v/>
      </c>
      <c r="U84" s="63" t="str">
        <f t="shared" si="8"/>
        <v/>
      </c>
      <c r="V84" s="64" t="str">
        <f t="shared" si="146"/>
        <v/>
      </c>
      <c r="W84" s="65" t="str">
        <f t="shared" si="10"/>
        <v/>
      </c>
      <c r="X84" s="64" t="str">
        <f t="shared" si="147"/>
        <v/>
      </c>
      <c r="Y84" s="64" t="str">
        <f t="shared" si="148"/>
        <v/>
      </c>
      <c r="Z84" s="56" t="str">
        <f t="shared" si="149"/>
        <v/>
      </c>
      <c r="AA84" s="66" t="str">
        <f t="shared" si="150"/>
        <v/>
      </c>
      <c r="AB84" s="57" t="str">
        <f t="shared" si="15"/>
        <v/>
      </c>
      <c r="AC84" s="67" t="str">
        <f t="shared" si="151"/>
        <v/>
      </c>
      <c r="AD84" s="59" t="str">
        <f t="shared" si="152"/>
        <v/>
      </c>
      <c r="AE84" s="68" t="str">
        <f t="shared" si="153"/>
        <v/>
      </c>
      <c r="AF84" s="61" t="str">
        <f t="shared" si="154"/>
        <v/>
      </c>
      <c r="AG84" s="61" t="str">
        <f t="shared" si="155"/>
        <v/>
      </c>
      <c r="AH84" s="69" t="str">
        <f t="shared" si="156"/>
        <v/>
      </c>
      <c r="AI84" s="70" t="str">
        <f t="shared" si="22"/>
        <v/>
      </c>
      <c r="AJ84" s="64" t="str">
        <f t="shared" si="157"/>
        <v/>
      </c>
      <c r="AK84" s="64" t="str">
        <f t="shared" si="158"/>
        <v/>
      </c>
      <c r="AL84" s="64" t="str">
        <f t="shared" si="159"/>
        <v/>
      </c>
      <c r="AM84" s="64" t="str">
        <f t="shared" si="160"/>
        <v/>
      </c>
      <c r="AN84" s="64" t="str">
        <f t="shared" si="161"/>
        <v/>
      </c>
    </row>
    <row r="85" spans="1:40" ht="25.5" hidden="1" outlineLevel="1" thickTop="1" thickBot="1" x14ac:dyDescent="0.4">
      <c r="C85" s="113"/>
      <c r="D85" s="112"/>
      <c r="E85" s="52"/>
      <c r="F85" s="53"/>
      <c r="G85" s="53"/>
      <c r="H85" s="52"/>
      <c r="I85" s="52"/>
      <c r="J85" s="54"/>
      <c r="K85" s="54"/>
      <c r="L85" s="78" t="str">
        <f t="shared" si="140"/>
        <v/>
      </c>
      <c r="M85" s="56" t="str">
        <f t="shared" si="141"/>
        <v/>
      </c>
      <c r="N85" s="57" t="str">
        <f t="shared" si="2"/>
        <v/>
      </c>
      <c r="O85" s="58" t="str">
        <f t="shared" si="142"/>
        <v/>
      </c>
      <c r="P85" s="59" t="str">
        <f t="shared" si="4"/>
        <v/>
      </c>
      <c r="Q85" s="60" t="str">
        <f t="shared" si="143"/>
        <v/>
      </c>
      <c r="R85" s="61" t="str">
        <f t="shared" si="28"/>
        <v/>
      </c>
      <c r="S85" s="56" t="str">
        <f t="shared" si="144"/>
        <v/>
      </c>
      <c r="T85" s="62" t="str">
        <f t="shared" si="145"/>
        <v/>
      </c>
      <c r="U85" s="63" t="str">
        <f t="shared" si="8"/>
        <v/>
      </c>
      <c r="V85" s="64" t="str">
        <f t="shared" si="146"/>
        <v/>
      </c>
      <c r="W85" s="65" t="str">
        <f t="shared" si="10"/>
        <v/>
      </c>
      <c r="X85" s="64" t="str">
        <f t="shared" si="147"/>
        <v/>
      </c>
      <c r="Y85" s="64" t="str">
        <f t="shared" si="148"/>
        <v/>
      </c>
      <c r="Z85" s="56" t="str">
        <f t="shared" si="149"/>
        <v/>
      </c>
      <c r="AA85" s="66" t="str">
        <f t="shared" si="150"/>
        <v/>
      </c>
      <c r="AB85" s="57" t="str">
        <f t="shared" si="15"/>
        <v/>
      </c>
      <c r="AC85" s="67" t="str">
        <f t="shared" si="151"/>
        <v/>
      </c>
      <c r="AD85" s="59" t="str">
        <f t="shared" si="152"/>
        <v/>
      </c>
      <c r="AE85" s="68" t="str">
        <f t="shared" si="153"/>
        <v/>
      </c>
      <c r="AF85" s="61" t="str">
        <f t="shared" si="154"/>
        <v/>
      </c>
      <c r="AG85" s="61" t="str">
        <f t="shared" si="155"/>
        <v/>
      </c>
      <c r="AH85" s="69" t="str">
        <f t="shared" si="156"/>
        <v/>
      </c>
      <c r="AI85" s="70" t="str">
        <f t="shared" si="22"/>
        <v/>
      </c>
      <c r="AJ85" s="64" t="str">
        <f t="shared" si="157"/>
        <v/>
      </c>
      <c r="AK85" s="64" t="str">
        <f t="shared" si="158"/>
        <v/>
      </c>
      <c r="AL85" s="64" t="str">
        <f t="shared" si="159"/>
        <v/>
      </c>
      <c r="AM85" s="64" t="str">
        <f t="shared" si="160"/>
        <v/>
      </c>
      <c r="AN85" s="64" t="str">
        <f t="shared" si="161"/>
        <v/>
      </c>
    </row>
    <row r="86" spans="1:40" ht="25.5" hidden="1" outlineLevel="1" thickTop="1" thickBot="1" x14ac:dyDescent="0.4">
      <c r="C86" s="113"/>
      <c r="D86" s="112"/>
      <c r="E86" s="52"/>
      <c r="F86" s="53"/>
      <c r="G86" s="53"/>
      <c r="H86" s="52"/>
      <c r="I86" s="52"/>
      <c r="J86" s="54"/>
      <c r="K86" s="54"/>
      <c r="L86" s="78" t="str">
        <f t="shared" si="140"/>
        <v/>
      </c>
      <c r="M86" s="56" t="str">
        <f t="shared" si="141"/>
        <v/>
      </c>
      <c r="N86" s="57" t="str">
        <f t="shared" si="2"/>
        <v/>
      </c>
      <c r="O86" s="58" t="str">
        <f t="shared" si="142"/>
        <v/>
      </c>
      <c r="P86" s="59" t="str">
        <f t="shared" si="4"/>
        <v/>
      </c>
      <c r="Q86" s="60" t="str">
        <f t="shared" si="143"/>
        <v/>
      </c>
      <c r="R86" s="61" t="str">
        <f t="shared" si="28"/>
        <v/>
      </c>
      <c r="S86" s="56" t="str">
        <f t="shared" si="144"/>
        <v/>
      </c>
      <c r="T86" s="62" t="str">
        <f t="shared" si="145"/>
        <v/>
      </c>
      <c r="U86" s="63" t="str">
        <f t="shared" si="8"/>
        <v/>
      </c>
      <c r="V86" s="64" t="str">
        <f t="shared" si="146"/>
        <v/>
      </c>
      <c r="W86" s="65" t="str">
        <f t="shared" si="10"/>
        <v/>
      </c>
      <c r="X86" s="64" t="str">
        <f t="shared" si="147"/>
        <v/>
      </c>
      <c r="Y86" s="64" t="str">
        <f t="shared" si="148"/>
        <v/>
      </c>
      <c r="Z86" s="56" t="str">
        <f t="shared" si="149"/>
        <v/>
      </c>
      <c r="AA86" s="66" t="str">
        <f t="shared" si="150"/>
        <v/>
      </c>
      <c r="AB86" s="57" t="str">
        <f t="shared" si="15"/>
        <v/>
      </c>
      <c r="AC86" s="67" t="str">
        <f t="shared" si="151"/>
        <v/>
      </c>
      <c r="AD86" s="59" t="str">
        <f t="shared" si="152"/>
        <v/>
      </c>
      <c r="AE86" s="68" t="str">
        <f t="shared" si="153"/>
        <v/>
      </c>
      <c r="AF86" s="61" t="str">
        <f t="shared" si="154"/>
        <v/>
      </c>
      <c r="AG86" s="61" t="str">
        <f t="shared" si="155"/>
        <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5.5" hidden="1" outlineLevel="1" thickTop="1" thickBot="1" x14ac:dyDescent="0.4">
      <c r="C87" s="113"/>
      <c r="D87" s="112"/>
      <c r="E87" s="52"/>
      <c r="F87" s="53"/>
      <c r="G87" s="53"/>
      <c r="H87" s="52"/>
      <c r="I87" s="52"/>
      <c r="J87" s="54"/>
      <c r="K87" s="54"/>
      <c r="L87" s="78" t="str">
        <f t="shared" si="140"/>
        <v/>
      </c>
      <c r="M87" s="56" t="str">
        <f t="shared" si="141"/>
        <v/>
      </c>
      <c r="N87" s="57" t="str">
        <f t="shared" si="2"/>
        <v/>
      </c>
      <c r="O87" s="58" t="str">
        <f t="shared" si="142"/>
        <v/>
      </c>
      <c r="P87" s="59" t="str">
        <f t="shared" si="4"/>
        <v/>
      </c>
      <c r="Q87" s="60" t="str">
        <f t="shared" si="143"/>
        <v/>
      </c>
      <c r="R87" s="61" t="str">
        <f t="shared" si="28"/>
        <v/>
      </c>
      <c r="S87" s="56" t="str">
        <f t="shared" si="144"/>
        <v/>
      </c>
      <c r="T87" s="62" t="str">
        <f t="shared" si="145"/>
        <v/>
      </c>
      <c r="U87" s="63" t="str">
        <f t="shared" si="8"/>
        <v/>
      </c>
      <c r="V87" s="64" t="str">
        <f t="shared" si="146"/>
        <v/>
      </c>
      <c r="W87" s="65" t="str">
        <f t="shared" si="10"/>
        <v/>
      </c>
      <c r="X87" s="64" t="str">
        <f t="shared" si="147"/>
        <v/>
      </c>
      <c r="Y87" s="64" t="str">
        <f t="shared" si="148"/>
        <v/>
      </c>
      <c r="Z87" s="56" t="str">
        <f t="shared" si="149"/>
        <v/>
      </c>
      <c r="AA87" s="66" t="str">
        <f t="shared" si="150"/>
        <v/>
      </c>
      <c r="AB87" s="57" t="str">
        <f t="shared" si="15"/>
        <v/>
      </c>
      <c r="AC87" s="67" t="str">
        <f t="shared" si="151"/>
        <v/>
      </c>
      <c r="AD87" s="59" t="str">
        <f t="shared" si="152"/>
        <v/>
      </c>
      <c r="AE87" s="68" t="str">
        <f t="shared" si="153"/>
        <v/>
      </c>
      <c r="AF87" s="61" t="str">
        <f t="shared" si="154"/>
        <v/>
      </c>
      <c r="AG87" s="61" t="str">
        <f t="shared" si="155"/>
        <v/>
      </c>
      <c r="AH87" s="69" t="str">
        <f t="shared" si="156"/>
        <v/>
      </c>
      <c r="AI87" s="70" t="str">
        <f t="shared" si="22"/>
        <v/>
      </c>
      <c r="AJ87" s="64" t="str">
        <f t="shared" si="157"/>
        <v/>
      </c>
      <c r="AK87" s="64" t="str">
        <f t="shared" si="158"/>
        <v/>
      </c>
      <c r="AL87" s="64" t="str">
        <f t="shared" si="159"/>
        <v/>
      </c>
      <c r="AM87" s="64" t="str">
        <f t="shared" si="160"/>
        <v/>
      </c>
      <c r="AN87" s="64" t="str">
        <f t="shared" si="161"/>
        <v/>
      </c>
    </row>
    <row r="88" spans="1:40" ht="25.5" hidden="1" outlineLevel="1" thickTop="1" thickBot="1" x14ac:dyDescent="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28"/>
        <v/>
      </c>
      <c r="S88" s="56" t="str">
        <f t="shared" si="144"/>
        <v/>
      </c>
      <c r="T88" s="62" t="str">
        <f t="shared" si="145"/>
        <v/>
      </c>
      <c r="U88" s="63" t="str">
        <f t="shared" si="8"/>
        <v/>
      </c>
      <c r="V88" s="64" t="str">
        <f t="shared" si="146"/>
        <v/>
      </c>
      <c r="W88" s="65" t="str">
        <f t="shared" si="10"/>
        <v/>
      </c>
      <c r="X88" s="64" t="str">
        <f t="shared" si="147"/>
        <v/>
      </c>
      <c r="Y88" s="64" t="str">
        <f t="shared" si="148"/>
        <v/>
      </c>
      <c r="Z88" s="56" t="str">
        <f t="shared" si="149"/>
        <v/>
      </c>
      <c r="AA88" s="66" t="str">
        <f t="shared" si="150"/>
        <v/>
      </c>
      <c r="AB88" s="57" t="str">
        <f t="shared" si="15"/>
        <v/>
      </c>
      <c r="AC88" s="67" t="str">
        <f t="shared" si="151"/>
        <v/>
      </c>
      <c r="AD88" s="59" t="str">
        <f t="shared" si="152"/>
        <v/>
      </c>
      <c r="AE88" s="68" t="str">
        <f t="shared" si="153"/>
        <v/>
      </c>
      <c r="AF88" s="61" t="str">
        <f t="shared" si="154"/>
        <v/>
      </c>
      <c r="AG88" s="61" t="str">
        <f t="shared" si="155"/>
        <v/>
      </c>
      <c r="AH88" s="69" t="str">
        <f t="shared" si="156"/>
        <v/>
      </c>
      <c r="AI88" s="70" t="str">
        <f t="shared" si="22"/>
        <v/>
      </c>
      <c r="AJ88" s="64" t="str">
        <f t="shared" si="157"/>
        <v/>
      </c>
      <c r="AK88" s="64" t="str">
        <f t="shared" si="158"/>
        <v/>
      </c>
      <c r="AL88" s="64" t="str">
        <f t="shared" si="159"/>
        <v/>
      </c>
      <c r="AM88" s="64" t="str">
        <f t="shared" si="160"/>
        <v/>
      </c>
      <c r="AN88" s="64" t="str">
        <f t="shared" si="161"/>
        <v/>
      </c>
    </row>
    <row r="89" spans="1:40" ht="25.5" hidden="1" outlineLevel="1" thickTop="1" thickBot="1" x14ac:dyDescent="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28"/>
        <v/>
      </c>
      <c r="S89" s="56" t="str">
        <f t="shared" si="144"/>
        <v/>
      </c>
      <c r="T89" s="62" t="str">
        <f t="shared" si="145"/>
        <v/>
      </c>
      <c r="U89" s="63" t="str">
        <f t="shared" si="8"/>
        <v/>
      </c>
      <c r="V89" s="64" t="str">
        <f t="shared" si="146"/>
        <v/>
      </c>
      <c r="W89" s="65" t="str">
        <f t="shared" si="10"/>
        <v/>
      </c>
      <c r="X89" s="64" t="str">
        <f t="shared" si="147"/>
        <v/>
      </c>
      <c r="Y89" s="64" t="str">
        <f t="shared" si="148"/>
        <v/>
      </c>
      <c r="Z89" s="56" t="str">
        <f t="shared" si="149"/>
        <v/>
      </c>
      <c r="AA89" s="66" t="str">
        <f t="shared" si="150"/>
        <v/>
      </c>
      <c r="AB89" s="57" t="str">
        <f t="shared" si="15"/>
        <v/>
      </c>
      <c r="AC89" s="67" t="str">
        <f t="shared" si="151"/>
        <v/>
      </c>
      <c r="AD89" s="59" t="str">
        <f t="shared" si="152"/>
        <v/>
      </c>
      <c r="AE89" s="68" t="str">
        <f t="shared" si="153"/>
        <v/>
      </c>
      <c r="AF89" s="61" t="str">
        <f t="shared" si="154"/>
        <v/>
      </c>
      <c r="AG89" s="61" t="str">
        <f t="shared" si="155"/>
        <v/>
      </c>
      <c r="AH89" s="69" t="str">
        <f t="shared" si="156"/>
        <v/>
      </c>
      <c r="AI89" s="70" t="str">
        <f t="shared" si="22"/>
        <v/>
      </c>
      <c r="AJ89" s="64" t="str">
        <f t="shared" si="157"/>
        <v/>
      </c>
      <c r="AK89" s="64" t="str">
        <f t="shared" si="158"/>
        <v/>
      </c>
      <c r="AL89" s="64" t="str">
        <f t="shared" si="159"/>
        <v/>
      </c>
      <c r="AM89" s="64" t="str">
        <f t="shared" si="160"/>
        <v/>
      </c>
      <c r="AN89" s="64" t="str">
        <f t="shared" si="161"/>
        <v/>
      </c>
    </row>
    <row r="90" spans="1:40" ht="25.5" hidden="1" outlineLevel="1" thickTop="1" thickBot="1" x14ac:dyDescent="0.4">
      <c r="C90" s="113"/>
      <c r="D90" s="112"/>
      <c r="E90" s="52"/>
      <c r="F90" s="53"/>
      <c r="G90" s="53"/>
      <c r="H90" s="52"/>
      <c r="I90" s="52"/>
      <c r="J90" s="54"/>
      <c r="K90" s="54"/>
      <c r="L90" s="55" t="str">
        <f>IF(C90="","",_xlfn.CONCAT("            { line: ","""",C90,", ",M90:AN90,""", sC: ","""",B90,"""},"))</f>
        <v/>
      </c>
      <c r="M90" s="56" t="str">
        <f t="shared" si="141"/>
        <v/>
      </c>
      <c r="N90" s="57" t="str">
        <f t="shared" si="2"/>
        <v/>
      </c>
      <c r="O90" s="58" t="str">
        <f t="shared" si="142"/>
        <v/>
      </c>
      <c r="P90" s="59" t="str">
        <f t="shared" si="4"/>
        <v/>
      </c>
      <c r="Q90" s="60" t="str">
        <f t="shared" si="143"/>
        <v/>
      </c>
      <c r="R90" s="61" t="str">
        <f t="shared" si="28"/>
        <v/>
      </c>
      <c r="S90" s="56" t="str">
        <f t="shared" si="144"/>
        <v/>
      </c>
      <c r="T90" s="62" t="str">
        <f t="shared" si="145"/>
        <v/>
      </c>
      <c r="U90" s="63" t="str">
        <f t="shared" si="8"/>
        <v/>
      </c>
      <c r="V90" s="64" t="str">
        <f t="shared" si="146"/>
        <v/>
      </c>
      <c r="W90" s="65" t="str">
        <f t="shared" si="10"/>
        <v/>
      </c>
      <c r="X90" s="64" t="str">
        <f t="shared" si="147"/>
        <v/>
      </c>
      <c r="Y90" s="64" t="str">
        <f t="shared" si="148"/>
        <v/>
      </c>
      <c r="Z90" s="56" t="str">
        <f t="shared" si="149"/>
        <v/>
      </c>
      <c r="AA90" s="66" t="str">
        <f t="shared" si="150"/>
        <v/>
      </c>
      <c r="AB90" s="57" t="str">
        <f t="shared" si="15"/>
        <v/>
      </c>
      <c r="AC90" s="67" t="str">
        <f t="shared" si="151"/>
        <v/>
      </c>
      <c r="AD90" s="59" t="str">
        <f t="shared" si="152"/>
        <v/>
      </c>
      <c r="AE90" s="68" t="str">
        <f t="shared" si="153"/>
        <v/>
      </c>
      <c r="AF90" s="61" t="str">
        <f t="shared" si="154"/>
        <v/>
      </c>
      <c r="AG90" s="61" t="str">
        <f t="shared" si="155"/>
        <v/>
      </c>
      <c r="AH90" s="69" t="str">
        <f t="shared" si="156"/>
        <v/>
      </c>
      <c r="AI90" s="70" t="str">
        <f t="shared" si="22"/>
        <v/>
      </c>
      <c r="AJ90" s="64" t="str">
        <f t="shared" si="157"/>
        <v/>
      </c>
      <c r="AK90" s="64" t="str">
        <f t="shared" si="158"/>
        <v/>
      </c>
      <c r="AL90" s="64" t="str">
        <f t="shared" si="159"/>
        <v/>
      </c>
      <c r="AM90" s="64" t="str">
        <f t="shared" si="160"/>
        <v/>
      </c>
      <c r="AN90" s="64" t="str">
        <f t="shared" si="161"/>
        <v/>
      </c>
    </row>
    <row r="91" spans="1:40" ht="25.5" hidden="1" outlineLevel="1" thickTop="1" thickBot="1" x14ac:dyDescent="0.4">
      <c r="C91" s="113"/>
      <c r="D91" s="112"/>
      <c r="E91" s="52"/>
      <c r="F91" s="53"/>
      <c r="G91" s="53"/>
      <c r="H91" s="52"/>
      <c r="I91" s="52"/>
      <c r="J91" s="54"/>
      <c r="K91" s="54"/>
      <c r="L91" s="55" t="str">
        <f t="shared" ref="L91" si="162">IF(C91="","",_xlfn.CONCAT("            { line: ","""",C91,", ",M91:AN91,""", sC: ","""",B91,"""},"))</f>
        <v/>
      </c>
      <c r="M91" s="56" t="str">
        <f t="shared" si="141"/>
        <v/>
      </c>
      <c r="N91" s="57" t="str">
        <f t="shared" si="2"/>
        <v/>
      </c>
      <c r="O91" s="58" t="str">
        <f t="shared" si="142"/>
        <v/>
      </c>
      <c r="P91" s="59" t="str">
        <f t="shared" si="4"/>
        <v/>
      </c>
      <c r="Q91" s="60" t="str">
        <f t="shared" si="143"/>
        <v/>
      </c>
      <c r="R91" s="61" t="str">
        <f t="shared" si="28"/>
        <v/>
      </c>
      <c r="S91" s="56" t="str">
        <f t="shared" si="144"/>
        <v/>
      </c>
      <c r="T91" s="62" t="str">
        <f t="shared" si="145"/>
        <v/>
      </c>
      <c r="U91" s="63" t="str">
        <f t="shared" si="8"/>
        <v/>
      </c>
      <c r="V91" s="64" t="str">
        <f t="shared" si="146"/>
        <v/>
      </c>
      <c r="W91" s="65" t="str">
        <f t="shared" si="10"/>
        <v/>
      </c>
      <c r="X91" s="64" t="str">
        <f t="shared" si="147"/>
        <v/>
      </c>
      <c r="Y91" s="64" t="str">
        <f t="shared" si="148"/>
        <v/>
      </c>
      <c r="Z91" s="56" t="str">
        <f t="shared" si="149"/>
        <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4" customHeight="1" collapsed="1" thickTop="1" x14ac:dyDescent="0.4">
      <c r="A92" s="95"/>
      <c r="B92" s="95"/>
      <c r="C92" s="95"/>
      <c r="D92" s="95"/>
      <c r="E92" s="95"/>
      <c r="F92" s="95"/>
      <c r="G92" s="95"/>
      <c r="H92" s="95"/>
      <c r="I92" s="95"/>
      <c r="J92" s="95"/>
      <c r="K92" s="95"/>
      <c r="L92" s="99" t="str">
        <f ca="1">_xlfn.CONCAT("]}, // ULTIMA LINEA DEL CANTO: ",L1)</f>
        <v>]}, // ULTIMA LINEA DEL CANTO: MARÍA DE JASNA GÓRA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B94FA-FB87-4470-8014-01510F97D5E2}">
  <sheetPr codeName="Sheet71">
    <tabColor rgb="FF00B0F0"/>
  </sheetPr>
  <dimension ref="A1:AN79"/>
  <sheetViews>
    <sheetView zoomScale="115" zoomScaleNormal="115" workbookViewId="0">
      <pane xSplit="2" ySplit="1" topLeftCell="C59" activePane="bottomRight" state="frozen"/>
      <selection pane="topRight" activeCell="C1" sqref="C1"/>
      <selection pane="bottomLeft" activeCell="A2" sqref="A2"/>
      <selection pane="bottomRight" activeCell="C77" sqref="C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 LA IGLESIA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25" x14ac:dyDescent="0.25">
      <c r="C8" t="str">
        <f ca="1">PROPER(L1)</f>
        <v>María, Madre De La Iglesia</v>
      </c>
      <c r="L8" s="48" t="str">
        <f ca="1">_xlfn.CONCAT("        tt: ","""",C8,"""",",")</f>
        <v xml:space="preserve">        tt: "María, Madre De La Iglesia",</v>
      </c>
    </row>
    <row r="9" spans="2:32" ht="23.25" x14ac:dyDescent="0.25">
      <c r="C9" t="str">
        <f ca="1">PROPER(L1)</f>
        <v>María, Madre De La Iglesia</v>
      </c>
      <c r="L9" s="48" t="str">
        <f ca="1">_xlfn.CONCAT("        title: ","""",C9,"""",",")</f>
        <v xml:space="preserve">        title: "María, Madre De La Iglesia",</v>
      </c>
    </row>
    <row r="10" spans="2:32" ht="23.25" x14ac:dyDescent="0.25">
      <c r="C10" t="str">
        <f ca="1">VLOOKUP(C1,Table223[],4,FALSE)</f>
        <v>Juan 19,26-34</v>
      </c>
      <c r="L10" s="48" t="str">
        <f ca="1">_xlfn.CONCAT("        ","subtitle: ","""",C10,"""",",")</f>
        <v xml:space="preserve">        subtitle: "Juan 19,26-34",</v>
      </c>
    </row>
    <row r="11" spans="2:32" ht="23.25" x14ac:dyDescent="0.2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111</v>
      </c>
      <c r="L16" s="48" t="str">
        <f ca="1">_xlfn.CONCAT("        dbno: ","""",C16,"""",",")</f>
        <v xml:space="preserve">        dbno: "111",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mariamadredelaiglesia</v>
      </c>
      <c r="L19" s="48" t="str">
        <f ca="1">_xlfn.CONCAT("        audioSrc: ","""/audio/",C19,".mp3""",",")</f>
        <v xml:space="preserve">        audioSrc: "/audio/mariamadredelaiglesia.mp3",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110</v>
      </c>
      <c r="C26" t="str">
        <f ca="1">VLOOKUP(B26,Table4[],13,FALSE)</f>
        <v>"/src/index.html?canto=mariadejasnagora"</v>
      </c>
      <c r="L26" s="48" t="str">
        <f ca="1">_xlfn.CONCAT("        ant: ",C26,",")</f>
        <v xml:space="preserve">        ant: "/src/index.html?canto=mariadejasnagora",</v>
      </c>
    </row>
    <row r="27" spans="1:40" ht="23.25" x14ac:dyDescent="0.25">
      <c r="B27">
        <f ca="1">+C1+1</f>
        <v>112</v>
      </c>
      <c r="C27" t="str">
        <f ca="1">VLOOKUP(B27,Table4[],13,FALSE)</f>
        <v>"/src/index.html?canto=mariamadredelcaminoardiente"</v>
      </c>
      <c r="L27" s="48" t="str">
        <f ca="1">_xlfn.CONCAT("        sig: ",C27,",")</f>
        <v xml:space="preserve">        sig: "/src/index.html?canto=mariamadredelcaminoardiente",</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1014</v>
      </c>
      <c r="C31" s="113" t="s">
        <v>1101</v>
      </c>
      <c r="D31" s="112" t="s">
        <v>1011</v>
      </c>
      <c r="E31" s="52"/>
      <c r="F31" s="53"/>
      <c r="G31" s="53"/>
      <c r="H31" s="52"/>
      <c r="I31" s="52"/>
      <c r="J31" s="54"/>
      <c r="K31" s="54"/>
      <c r="L31" s="55" t="str">
        <f t="shared" ref="L31:L32" si="0">IF(C31="","",_xlfn.CONCAT("            { line: ","""",C31,", ",M31:AN31,""", sC: ","""",B31,"""},"))</f>
        <v xml:space="preserve">            { line: "«Mujer, he ahí a tu hijo,, (Mi,,20)", sC: "tc"},</v>
      </c>
      <c r="M31" s="56" t="str">
        <f t="shared" ref="M31:M35" si="1">IF(N31="","","(")</f>
        <v>(</v>
      </c>
      <c r="N31" s="57" t="str">
        <f t="shared" ref="N31:N76" si="2">IF(D31="","",D31)</f>
        <v>Mi</v>
      </c>
      <c r="O31" s="58" t="str">
        <f t="shared" ref="O31:O35" si="3">IF(N31="","",",")</f>
        <v>,</v>
      </c>
      <c r="P31" s="59" t="str">
        <f t="shared" ref="P31:P76" si="4">IF(E31="","",E31)</f>
        <v/>
      </c>
      <c r="Q31" s="60" t="str">
        <f t="shared" ref="Q31:Q35" si="5">IF(N31="","",",")</f>
        <v>,</v>
      </c>
      <c r="R31" s="61">
        <f>IF(N31="Do",10,IF(N31="Re",22,IF(N31="Mi",20,IF(N31="Fa",20,IF(N31="Sol",14,IF(N31="La",20,IF(N31="Si",20,IF(N31="Do#",14,IF(N31="Fa#",15,IF(N31="Sol#",20,""))))))))))</f>
        <v>20</v>
      </c>
      <c r="S31" s="56" t="str">
        <f t="shared" ref="S31:S35" si="6">IF(N31="","",")")</f>
        <v>)</v>
      </c>
      <c r="T31" s="62" t="str">
        <f t="shared" ref="T31:T35" si="7">IF(U31="","","(")</f>
        <v/>
      </c>
      <c r="U31" s="63" t="str">
        <f t="shared" ref="U31:U76" si="8">IF(F31="","",F31)</f>
        <v/>
      </c>
      <c r="V31" s="64" t="str">
        <f t="shared" ref="V31:V35" si="9">IF(U31="","",",")</f>
        <v/>
      </c>
      <c r="W31" s="65" t="str">
        <f t="shared" ref="W31:W76" si="10">IF(G31="","",G31)</f>
        <v/>
      </c>
      <c r="X31" s="64" t="str">
        <f t="shared" ref="X31:X35" si="11">IF(U31="","",",")</f>
        <v/>
      </c>
      <c r="Y31" s="64" t="str">
        <f t="shared" ref="Y31:Y35" si="12">IF(U31="","",250)</f>
        <v/>
      </c>
      <c r="Z31" s="56" t="str">
        <f t="shared" ref="Z31:Z35" si="13">IF(U31="","",")")</f>
        <v/>
      </c>
      <c r="AA31" s="66" t="str">
        <f t="shared" ref="AA31:AA35" si="14">IF(AB31="","","(")</f>
        <v/>
      </c>
      <c r="AB31" s="57" t="str">
        <f t="shared" ref="AB31:AB76" si="15">IF(H31="","",H31)</f>
        <v/>
      </c>
      <c r="AC31" s="67" t="str">
        <f t="shared" ref="AC31:AC35" si="16">IF(AB31="","",",")</f>
        <v/>
      </c>
      <c r="AD31" s="59" t="str">
        <f t="shared" ref="AD31:AD35" si="17">IF(I31="","",I31)</f>
        <v/>
      </c>
      <c r="AE31" s="68" t="str">
        <f t="shared" ref="AE31:AE35" si="18">IF(AB31="","",",")</f>
        <v/>
      </c>
      <c r="AF31" s="61" t="str">
        <f t="shared" ref="AF31:AF35" si="19">IF(AB31="","",350)</f>
        <v/>
      </c>
      <c r="AG31" s="61" t="str">
        <f t="shared" ref="AG31:AG35" si="20">IF(AB31="","",")")</f>
        <v/>
      </c>
      <c r="AH31" s="69" t="str">
        <f t="shared" ref="AH31:AH35" si="21">IF(AI31="","","(")</f>
        <v/>
      </c>
      <c r="AI31" s="70" t="str">
        <f t="shared" ref="AI31:AI76" si="22">IF(J31="","",J31)</f>
        <v/>
      </c>
      <c r="AJ31" s="64" t="str">
        <f t="shared" ref="AJ31:AJ35" si="23">IF(AI31="","",",")</f>
        <v/>
      </c>
      <c r="AK31" s="64" t="str">
        <f t="shared" ref="AK31:AK35" si="24">IF(K31="","",K31)</f>
        <v/>
      </c>
      <c r="AL31" s="64" t="str">
        <f t="shared" ref="AL31:AL35" si="25">IF(AI31="","",",")</f>
        <v/>
      </c>
      <c r="AM31" s="64" t="str">
        <f t="shared" ref="AM31:AM35" si="26">IF(AI31="","",450)</f>
        <v/>
      </c>
      <c r="AN31" s="64" t="str">
        <f t="shared" ref="AN31:AN35" si="27">IF(AI31="","",")")</f>
        <v/>
      </c>
    </row>
    <row r="32" spans="1:40" ht="25.5" thickTop="1" thickBot="1" x14ac:dyDescent="0.4">
      <c r="C32" s="113" t="s">
        <v>1102</v>
      </c>
      <c r="D32" s="112"/>
      <c r="E32" s="52"/>
      <c r="F32" s="53"/>
      <c r="G32" s="53"/>
      <c r="H32" s="52"/>
      <c r="I32" s="52"/>
      <c r="J32" s="54"/>
      <c r="K32" s="54"/>
      <c r="L32" s="55" t="str">
        <f t="shared" si="0"/>
        <v xml:space="preserve">            { line: "he ahí a tu hijo, he ahí a tu hijo, ", sC: ""},</v>
      </c>
      <c r="M32" s="56" t="str">
        <f t="shared" si="1"/>
        <v/>
      </c>
      <c r="N32" s="57" t="str">
        <f t="shared" si="2"/>
        <v/>
      </c>
      <c r="O32" s="58" t="str">
        <f t="shared" si="3"/>
        <v/>
      </c>
      <c r="P32" s="59" t="str">
        <f t="shared" si="4"/>
        <v/>
      </c>
      <c r="Q32" s="60" t="str">
        <f t="shared" si="5"/>
        <v/>
      </c>
      <c r="R32" s="61" t="str">
        <f t="shared" ref="R32:R76"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1103</v>
      </c>
      <c r="D33" s="112"/>
      <c r="E33" s="52"/>
      <c r="F33" s="53"/>
      <c r="G33" s="53"/>
      <c r="H33" s="52"/>
      <c r="I33" s="52"/>
      <c r="J33" s="54"/>
      <c r="K33" s="54"/>
      <c r="L33" s="55" t="str">
        <f>IF(C33="","",_xlfn.CONCAT("            { line: ","""",C33,", ",M33:AN33,""", sC: ","""",B33,"""},"))</f>
        <v xml:space="preserve">            { line: "ahí tienes a tu hijo.,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1104</v>
      </c>
      <c r="D34" s="112" t="s">
        <v>1013</v>
      </c>
      <c r="E34" s="52" t="s">
        <v>1012</v>
      </c>
      <c r="F34" s="53"/>
      <c r="G34" s="53"/>
      <c r="H34" s="52"/>
      <c r="I34" s="52"/>
      <c r="J34" s="54"/>
      <c r="K34" s="54"/>
      <c r="L34" s="55" t="str">
        <f>IF(C34="","",_xlfn.CONCAT("            { line: ","""",C34,", ",M34:AN34,""", sC: ","""",B34,"""},"))</f>
        <v xml:space="preserve">            { line: "Ahí tienes a tu Madre,,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1105</v>
      </c>
      <c r="D35" s="112" t="s">
        <v>1029</v>
      </c>
      <c r="E35" s="52" t="s">
        <v>1012</v>
      </c>
      <c r="F35" s="53" t="s">
        <v>1011</v>
      </c>
      <c r="G35" s="53"/>
      <c r="H35" s="52"/>
      <c r="I35" s="52"/>
      <c r="J35" s="54"/>
      <c r="K35" s="54"/>
      <c r="L35" s="55" t="str">
        <f t="shared" ref="L35:L49" si="29">IF(C35="","",_xlfn.CONCAT("            { line: ","""",C35,", ",M35:AN35,""", sC: ","""",B35,"""},"))</f>
        <v xml:space="preserve">            { line: "ahí tienes a tu Madre».,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997</v>
      </c>
      <c r="C37" s="113" t="s">
        <v>1106</v>
      </c>
      <c r="D37" s="112" t="s">
        <v>1013</v>
      </c>
      <c r="E37" s="52" t="s">
        <v>1012</v>
      </c>
      <c r="F37" s="53"/>
      <c r="G37" s="53"/>
      <c r="H37" s="52"/>
      <c r="I37" s="52"/>
      <c r="J37" s="54"/>
      <c r="K37" s="54"/>
      <c r="L37" s="55" t="str">
        <f t="shared" si="29"/>
        <v xml:space="preserve">            { line: "MARÍA, MADRE MÍA,, (La,m,20)", sC: "ta as"},</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1107</v>
      </c>
      <c r="D38" s="112" t="s">
        <v>1015</v>
      </c>
      <c r="E38" s="52">
        <v>7</v>
      </c>
      <c r="F38" s="53" t="s">
        <v>1013</v>
      </c>
      <c r="G38" s="53" t="s">
        <v>1012</v>
      </c>
      <c r="H38" s="52"/>
      <c r="I38" s="52"/>
      <c r="J38" s="54"/>
      <c r="K38" s="54"/>
      <c r="L38" s="55" t="str">
        <f t="shared" si="29"/>
        <v xml:space="preserve">            { line: "MARÍA, MADRE NUESTRA:, (Sol,7,14)(La,m,250)", sC: "as"},</v>
      </c>
      <c r="M38" s="56" t="str">
        <f>IF(N38="","","(")</f>
        <v>(</v>
      </c>
      <c r="N38" s="57" t="str">
        <f>IF(D38="","",D38)</f>
        <v>Sol</v>
      </c>
      <c r="O38" s="58" t="str">
        <f>IF(N38="","",",")</f>
        <v>,</v>
      </c>
      <c r="P38" s="59">
        <f>IF(E38="","",E38)</f>
        <v>7</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1108</v>
      </c>
      <c r="D39" s="112" t="s">
        <v>1015</v>
      </c>
      <c r="E39" s="52"/>
      <c r="F39" s="53" t="s">
        <v>1011</v>
      </c>
      <c r="G39" s="53"/>
      <c r="H39" s="52"/>
      <c r="I39" s="52"/>
      <c r="J39" s="54"/>
      <c r="K39" s="54"/>
      <c r="L39" s="55" t="str">
        <f t="shared" si="29"/>
        <v xml:space="preserve">            { line: "VEN A VIVIR CONMIGO,, (Sol,,14)(Mi,,250)", sC: "as"},</v>
      </c>
      <c r="M39" s="56" t="str">
        <f>IF(N39="","","(")</f>
        <v>(</v>
      </c>
      <c r="N39" s="57" t="str">
        <f>IF(D39="","",D39)</f>
        <v>Sol</v>
      </c>
      <c r="O39" s="58" t="str">
        <f>IF(N39="","",",")</f>
        <v>,</v>
      </c>
      <c r="P39" s="59" t="str">
        <f>IF(E39="","",E39)</f>
        <v/>
      </c>
      <c r="Q39" s="60" t="str">
        <f>IF(N39="","",",")</f>
        <v>,</v>
      </c>
      <c r="R39" s="61">
        <f t="shared" si="28"/>
        <v>14</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1109</v>
      </c>
      <c r="D40" s="112" t="s">
        <v>1015</v>
      </c>
      <c r="E40" s="52"/>
      <c r="F40" s="53" t="s">
        <v>1011</v>
      </c>
      <c r="G40" s="53"/>
      <c r="H40" s="52"/>
      <c r="I40" s="52"/>
      <c r="J40" s="54"/>
      <c r="K40" s="54"/>
      <c r="L40" s="55" t="str">
        <f t="shared" si="29"/>
        <v xml:space="preserve">            { line: "VEN A MI CASA., (Sol,,14)(Mi,,250)", sC: "as"},</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Mi</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999</v>
      </c>
      <c r="C42" s="113" t="s">
        <v>1110</v>
      </c>
      <c r="D42" s="112" t="s">
        <v>1011</v>
      </c>
      <c r="E42" s="52">
        <v>7</v>
      </c>
      <c r="F42" s="53" t="s">
        <v>1111</v>
      </c>
      <c r="G42" s="53" t="s">
        <v>1112</v>
      </c>
      <c r="H42" s="52"/>
      <c r="I42" s="52"/>
      <c r="J42" s="54"/>
      <c r="K42" s="54"/>
      <c r="L42" s="55" t="str">
        <f t="shared" si="29"/>
        <v xml:space="preserve">            { line: "Y ENSÉÑANOS A AMAR A TU HIJO, (Mi,7,20)(Fa,maj7,250)", sC: "as"},</v>
      </c>
      <c r="M42" s="56" t="str">
        <f t="shared" si="30"/>
        <v>(</v>
      </c>
      <c r="N42" s="57" t="str">
        <f t="shared" si="31"/>
        <v>Mi</v>
      </c>
      <c r="O42" s="58" t="str">
        <f t="shared" si="32"/>
        <v>,</v>
      </c>
      <c r="P42" s="59">
        <f t="shared" si="33"/>
        <v>7</v>
      </c>
      <c r="Q42" s="60" t="str">
        <f t="shared" si="34"/>
        <v>,</v>
      </c>
      <c r="R42" s="61">
        <f t="shared" si="28"/>
        <v>20</v>
      </c>
      <c r="S42" s="56" t="str">
        <f t="shared" si="35"/>
        <v>)</v>
      </c>
      <c r="T42" s="62" t="str">
        <f t="shared" si="36"/>
        <v>(</v>
      </c>
      <c r="U42" s="63" t="str">
        <f t="shared" si="37"/>
        <v>Fa</v>
      </c>
      <c r="V42" s="64" t="str">
        <f t="shared" si="38"/>
        <v>,</v>
      </c>
      <c r="W42" s="65" t="str">
        <f t="shared" si="39"/>
        <v>maj7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1113</v>
      </c>
      <c r="D43" s="112" t="s">
        <v>1011</v>
      </c>
      <c r="E43" s="52"/>
      <c r="F43" s="53"/>
      <c r="G43" s="53"/>
      <c r="H43" s="52"/>
      <c r="I43" s="52"/>
      <c r="J43" s="54"/>
      <c r="K43" s="54"/>
      <c r="L43" s="55" t="str">
        <f t="shared" si="29"/>
        <v xml:space="preserve">            { line: "COMO LO HAS AMADO TÚ,, (Mi,,20)", sC: "as"},</v>
      </c>
      <c r="M43" s="56" t="str">
        <f t="shared" si="30"/>
        <v>(</v>
      </c>
      <c r="N43" s="57" t="str">
        <f t="shared" si="31"/>
        <v>Mi</v>
      </c>
      <c r="O43" s="58" t="str">
        <f t="shared" si="32"/>
        <v>,</v>
      </c>
      <c r="P43" s="59" t="str">
        <f t="shared" si="33"/>
        <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1110</v>
      </c>
      <c r="D44" s="112" t="s">
        <v>1011</v>
      </c>
      <c r="E44" s="52">
        <v>7</v>
      </c>
      <c r="F44" s="53" t="s">
        <v>1111</v>
      </c>
      <c r="G44" s="53" t="s">
        <v>1112</v>
      </c>
      <c r="H44" s="52"/>
      <c r="I44" s="52"/>
      <c r="J44" s="54"/>
      <c r="K44" s="54"/>
      <c r="L44" s="55" t="str">
        <f t="shared" si="29"/>
        <v xml:space="preserve">            { line: "Y ENSÉÑANOS A AMAR A TU HIJO, (Mi,7,20)(Fa,maj7,250)", sC: "as"},</v>
      </c>
      <c r="M44" s="56" t="str">
        <f>IF(N44="","","(")</f>
        <v>(</v>
      </c>
      <c r="N44" s="57" t="str">
        <f>IF(D44="","",D44)</f>
        <v>Mi</v>
      </c>
      <c r="O44" s="58" t="str">
        <f>IF(N44="","",",")</f>
        <v>,</v>
      </c>
      <c r="P44" s="59">
        <f>IF(E44="","",E44)</f>
        <v>7</v>
      </c>
      <c r="Q44" s="60" t="str">
        <f>IF(N44="","",",")</f>
        <v>,</v>
      </c>
      <c r="R44" s="61">
        <f t="shared" si="28"/>
        <v>20</v>
      </c>
      <c r="S44" s="56" t="str">
        <f>IF(N44="","",")")</f>
        <v>)</v>
      </c>
      <c r="T44" s="62" t="str">
        <f>IF(U44="","","(")</f>
        <v>(</v>
      </c>
      <c r="U44" s="63" t="str">
        <f>IF(F44="","",F44)</f>
        <v>Fa</v>
      </c>
      <c r="V44" s="64" t="str">
        <f>IF(U44="","",",")</f>
        <v>,</v>
      </c>
      <c r="W44" s="65" t="str">
        <f>IF(G44="","",G44)</f>
        <v>maj7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1114</v>
      </c>
      <c r="D45" s="112" t="s">
        <v>1011</v>
      </c>
      <c r="E45" s="52"/>
      <c r="F45" s="53"/>
      <c r="G45" s="53"/>
      <c r="H45" s="52"/>
      <c r="I45" s="52"/>
      <c r="J45" s="54"/>
      <c r="K45" s="54"/>
      <c r="L45" s="55" t="str">
        <f t="shared" si="29"/>
        <v xml:space="preserve">            { line: "COMO LO HAS AMADO TÚ., (Mi,,20)", sC: "as"},</v>
      </c>
      <c r="M45" s="56" t="str">
        <f>IF(N45="","","(")</f>
        <v>(</v>
      </c>
      <c r="N45" s="57" t="str">
        <f>IF(D45="","",D45)</f>
        <v>Mi</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1115</v>
      </c>
      <c r="D47" s="112" t="s">
        <v>1011</v>
      </c>
      <c r="E47" s="52"/>
      <c r="F47" s="53"/>
      <c r="G47" s="53"/>
      <c r="H47" s="52"/>
      <c r="I47" s="52"/>
      <c r="J47" s="54"/>
      <c r="K47" s="54"/>
      <c r="L47" s="55" t="str">
        <f t="shared" si="29"/>
        <v xml:space="preserve">            { line: "«Tengo sed, tengo sed,, (Mi,,20)", sC: "tc"},</v>
      </c>
      <c r="M47" s="56" t="str">
        <f>IF(N47="","","(")</f>
        <v>(</v>
      </c>
      <c r="N47" s="57" t="str">
        <f>IF(D47="","",D47)</f>
        <v>Mi</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1116</v>
      </c>
      <c r="D48" s="112"/>
      <c r="E48" s="52"/>
      <c r="F48" s="53"/>
      <c r="G48" s="53"/>
      <c r="H48" s="52"/>
      <c r="I48" s="52"/>
      <c r="J48" s="54"/>
      <c r="K48" s="54"/>
      <c r="L48" s="55" t="str">
        <f t="shared" si="29"/>
        <v xml:space="preserve">            { line: "todo se ha cumplido, todo se ha cumplido,, ", sC: ""},</v>
      </c>
      <c r="M48" s="56" t="str">
        <f>IF(N48="","","(")</f>
        <v/>
      </c>
      <c r="N48" s="57" t="str">
        <f>IF(D48="","",D48)</f>
        <v/>
      </c>
      <c r="O48" s="58" t="str">
        <f>IF(N48="","",",")</f>
        <v/>
      </c>
      <c r="P48" s="59" t="str">
        <f>IF(E48="","",E48)</f>
        <v/>
      </c>
      <c r="Q48" s="60" t="str">
        <f>IF(N48="","",",")</f>
        <v/>
      </c>
      <c r="R48" s="61" t="str">
        <f t="shared" si="28"/>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1117</v>
      </c>
      <c r="D49" s="112"/>
      <c r="E49" s="52"/>
      <c r="F49" s="53"/>
      <c r="G49" s="53"/>
      <c r="H49" s="52"/>
      <c r="I49" s="52"/>
      <c r="J49" s="54"/>
      <c r="K49" s="54"/>
      <c r="L49" s="55" t="str">
        <f t="shared" si="29"/>
        <v xml:space="preserve">            { line: "todo se ha cumplido»., ", sC: ""},</v>
      </c>
      <c r="M49" s="56" t="str">
        <f t="shared" ref="M49" si="57">IF(N49="","","(")</f>
        <v/>
      </c>
      <c r="N49" s="57" t="str">
        <f t="shared" ref="N49" si="58">IF(D49="","",D49)</f>
        <v/>
      </c>
      <c r="O49" s="58" t="str">
        <f t="shared" ref="O49" si="59">IF(N49="","",",")</f>
        <v/>
      </c>
      <c r="P49" s="59" t="str">
        <f t="shared" ref="P49" si="60">IF(E49="","",E49)</f>
        <v/>
      </c>
      <c r="Q49" s="60" t="str">
        <f t="shared" ref="Q49" si="61">IF(N49="","",",")</f>
        <v/>
      </c>
      <c r="R49" s="61" t="str">
        <f t="shared" si="28"/>
        <v/>
      </c>
      <c r="S49" s="56" t="str">
        <f t="shared" ref="S49" si="62">IF(N49="","",")")</f>
        <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9"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9" si="85">IF(N51="","","(")</f>
        <v/>
      </c>
      <c r="N51" s="57" t="str">
        <f t="shared" ref="N51:N59" si="86">IF(D51="","",D51)</f>
        <v/>
      </c>
      <c r="O51" s="58" t="str">
        <f t="shared" ref="O51:O59" si="87">IF(N51="","",",")</f>
        <v/>
      </c>
      <c r="P51" s="59" t="str">
        <f t="shared" ref="P51:P59" si="88">IF(E51="","",E51)</f>
        <v/>
      </c>
      <c r="Q51" s="60" t="str">
        <f t="shared" ref="Q51:Q59" si="89">IF(N51="","",",")</f>
        <v/>
      </c>
      <c r="R51" s="61" t="str">
        <f t="shared" si="84"/>
        <v/>
      </c>
      <c r="S51" s="56" t="str">
        <f t="shared" ref="S51:S59" si="90">IF(N51="","",")")</f>
        <v/>
      </c>
      <c r="T51" s="62" t="str">
        <f t="shared" ref="T51:T59" si="91">IF(U51="","","(")</f>
        <v/>
      </c>
      <c r="U51" s="63" t="str">
        <f t="shared" ref="U51:U59" si="92">IF(F51="","",F51)</f>
        <v/>
      </c>
      <c r="V51" s="64" t="str">
        <f t="shared" ref="V51:V59" si="93">IF(U51="","",",")</f>
        <v/>
      </c>
      <c r="W51" s="65" t="str">
        <f t="shared" ref="W51:W59" si="94">IF(G51="","",G51)</f>
        <v/>
      </c>
      <c r="X51" s="64" t="str">
        <f t="shared" ref="X51:X59" si="95">IF(U51="","",",")</f>
        <v/>
      </c>
      <c r="Y51" s="64" t="str">
        <f t="shared" ref="Y51:Y59" si="96">IF(U51="","",250)</f>
        <v/>
      </c>
      <c r="Z51" s="56" t="str">
        <f t="shared" ref="Z51:Z59" si="97">IF(U51="","",")")</f>
        <v/>
      </c>
      <c r="AA51" s="66" t="str">
        <f t="shared" ref="AA51:AA59" si="98">IF(AB51="","","(")</f>
        <v/>
      </c>
      <c r="AB51" s="57" t="str">
        <f t="shared" ref="AB51:AB59" si="99">IF(H51="","",H51)</f>
        <v/>
      </c>
      <c r="AC51" s="67" t="str">
        <f t="shared" ref="AC51:AC59" si="100">IF(AB51="","",",")</f>
        <v/>
      </c>
      <c r="AD51" s="59" t="str">
        <f t="shared" ref="AD51:AD59" si="101">IF(I51="","",I51)</f>
        <v/>
      </c>
      <c r="AE51" s="68" t="str">
        <f t="shared" ref="AE51:AE59" si="102">IF(AB51="","",",")</f>
        <v/>
      </c>
      <c r="AF51" s="61" t="str">
        <f t="shared" ref="AF51:AF59" si="103">IF(AB51="","",350)</f>
        <v/>
      </c>
      <c r="AG51" s="61" t="str">
        <f t="shared" ref="AG51:AG59" si="104">IF(AB51="","",")")</f>
        <v/>
      </c>
      <c r="AH51" s="69" t="str">
        <f t="shared" ref="AH51:AH59" si="105">IF(AI51="","","(")</f>
        <v/>
      </c>
      <c r="AI51" s="70" t="str">
        <f t="shared" ref="AI51:AI59" si="106">IF(J51="","",J51)</f>
        <v/>
      </c>
      <c r="AJ51" s="64" t="str">
        <f t="shared" ref="AJ51:AJ59" si="107">IF(AI51="","",",")</f>
        <v/>
      </c>
      <c r="AK51" s="64" t="str">
        <f t="shared" ref="AK51:AK59" si="108">IF(K51="","",K51)</f>
        <v/>
      </c>
      <c r="AL51" s="64" t="str">
        <f t="shared" ref="AL51:AL59" si="109">IF(AI51="","",",")</f>
        <v/>
      </c>
      <c r="AM51" s="64" t="str">
        <f t="shared" ref="AM51:AM59" si="110">IF(AI51="","",450)</f>
        <v/>
      </c>
      <c r="AN51" s="64" t="str">
        <f t="shared" ref="AN51:AN59" si="111">IF(AI51="","",")")</f>
        <v/>
      </c>
    </row>
    <row r="52" spans="1:40" ht="25.5" thickTop="1" thickBot="1" x14ac:dyDescent="0.4">
      <c r="B52" t="s">
        <v>997</v>
      </c>
      <c r="C52" s="82" t="s">
        <v>1128</v>
      </c>
      <c r="D52" s="83" t="s">
        <v>1013</v>
      </c>
      <c r="E52" s="83" t="s">
        <v>1012</v>
      </c>
      <c r="F52" s="83"/>
      <c r="G52" s="83"/>
      <c r="H52" s="83"/>
      <c r="I52" s="83"/>
      <c r="J52" s="83"/>
      <c r="K52" s="83"/>
      <c r="L52" s="84" t="str">
        <f>IF(C52="","",_xlfn.CONCAT("       triggerLine: ","""",C52,", ",M52:AN52,""", sC: ","""",B52,""", lines: ["))</f>
        <v xml:space="preserve">       triggerLine: "MARÍA, MADRE MÍA,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1107</v>
      </c>
      <c r="D53" s="86" t="s">
        <v>1015</v>
      </c>
      <c r="E53" s="86">
        <v>7</v>
      </c>
      <c r="F53" s="86" t="s">
        <v>1013</v>
      </c>
      <c r="G53" s="86" t="s">
        <v>1012</v>
      </c>
      <c r="H53" s="87"/>
      <c r="I53" s="87"/>
      <c r="J53" s="87"/>
      <c r="K53" s="87"/>
      <c r="L53" s="88" t="str">
        <f t="shared" ref="L53:L58" si="112">IF(C53="","",_xlfn.CONCAT("            { line: ","""",C53,", ",M53:AN53,""", sC: ","""",B53,"""},"))</f>
        <v xml:space="preserve">            { line: "MARÍA, MADRE NUESTRA:, (Sol,7,14)(La,m,250)", sC: "as"},</v>
      </c>
      <c r="M53" s="56" t="str">
        <f t="shared" si="85"/>
        <v>(</v>
      </c>
      <c r="N53" s="57" t="str">
        <f t="shared" si="86"/>
        <v>Sol</v>
      </c>
      <c r="O53" s="58" t="str">
        <f t="shared" si="87"/>
        <v>,</v>
      </c>
      <c r="P53" s="59">
        <f t="shared" si="88"/>
        <v>7</v>
      </c>
      <c r="Q53" s="60" t="str">
        <f t="shared" si="89"/>
        <v>,</v>
      </c>
      <c r="R53" s="61">
        <f t="shared" si="84"/>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1108</v>
      </c>
      <c r="D54" s="86" t="s">
        <v>1015</v>
      </c>
      <c r="E54" s="86"/>
      <c r="F54" s="86" t="s">
        <v>1011</v>
      </c>
      <c r="G54" s="86"/>
      <c r="H54" s="87"/>
      <c r="I54" s="87"/>
      <c r="J54" s="87"/>
      <c r="K54" s="87"/>
      <c r="L54" s="88" t="str">
        <f t="shared" si="112"/>
        <v xml:space="preserve">            { line: "VEN A VIVIR CONMIGO,, (Sol,,14)(Mi,,250)", sC: "as"},</v>
      </c>
      <c r="M54" s="56" t="str">
        <f t="shared" ref="M54" si="113">IF(N54="","","(")</f>
        <v>(</v>
      </c>
      <c r="N54" s="57" t="str">
        <f t="shared" ref="N54" si="114">IF(D54="","",D54)</f>
        <v>Sol</v>
      </c>
      <c r="O54" s="58" t="str">
        <f t="shared" ref="O54" si="115">IF(N54="","",",")</f>
        <v>,</v>
      </c>
      <c r="P54" s="59" t="str">
        <f t="shared" ref="P54" si="116">IF(E54="","",E54)</f>
        <v/>
      </c>
      <c r="Q54" s="60" t="str">
        <f t="shared" ref="Q54" si="117">IF(N54="","",",")</f>
        <v>,</v>
      </c>
      <c r="R54" s="61">
        <f t="shared" ref="R54" si="118">IF(N54="Do",10,IF(N54="Re",22,IF(N54="Mi",20,IF(N54="Fa",20,IF(N54="Sol",14,IF(N54="La",20,IF(N54="Si",20,IF(N54="Do#",14,IF(N54="Fa#",15,IF(N54="Sol#",20,""))))))))))</f>
        <v>14</v>
      </c>
      <c r="S54" s="56" t="str">
        <f t="shared" ref="S54" si="119">IF(N54="","",")")</f>
        <v>)</v>
      </c>
      <c r="T54" s="62" t="str">
        <f t="shared" ref="T54" si="120">IF(U54="","","(")</f>
        <v>(</v>
      </c>
      <c r="U54" s="63" t="str">
        <f t="shared" ref="U54" si="121">IF(F54="","",F54)</f>
        <v>Mi</v>
      </c>
      <c r="V54" s="64" t="str">
        <f t="shared" ref="V54" si="122">IF(U54="","",",")</f>
        <v>,</v>
      </c>
      <c r="W54" s="65" t="str">
        <f t="shared" ref="W54" si="123">IF(G54="","",G54)</f>
        <v/>
      </c>
      <c r="X54" s="64" t="str">
        <f t="shared" ref="X54" si="124">IF(U54="","",",")</f>
        <v>,</v>
      </c>
      <c r="Y54" s="64">
        <f t="shared" ref="Y54" si="125">IF(U54="","",250)</f>
        <v>250</v>
      </c>
      <c r="Z54" s="56" t="str">
        <f t="shared" ref="Z54" si="126">IF(U54="","",")")</f>
        <v>)</v>
      </c>
      <c r="AA54" s="66" t="str">
        <f t="shared" ref="AA54" si="127">IF(AB54="","","(")</f>
        <v/>
      </c>
      <c r="AB54" s="57" t="str">
        <f t="shared" ref="AB54" si="128">IF(H54="","",H54)</f>
        <v/>
      </c>
      <c r="AC54" s="67" t="str">
        <f t="shared" ref="AC54" si="129">IF(AB54="","",",")</f>
        <v/>
      </c>
      <c r="AD54" s="59" t="str">
        <f t="shared" ref="AD54" si="130">IF(I54="","",I54)</f>
        <v/>
      </c>
      <c r="AE54" s="68" t="str">
        <f t="shared" ref="AE54" si="131">IF(AB54="","",",")</f>
        <v/>
      </c>
      <c r="AF54" s="61" t="str">
        <f t="shared" ref="AF54" si="132">IF(AB54="","",350)</f>
        <v/>
      </c>
      <c r="AG54" s="61" t="str">
        <f t="shared" ref="AG54" si="133">IF(AB54="","",")")</f>
        <v/>
      </c>
      <c r="AH54" s="69" t="str">
        <f t="shared" ref="AH54" si="134">IF(AI54="","","(")</f>
        <v/>
      </c>
      <c r="AI54" s="70" t="str">
        <f t="shared" ref="AI54" si="135">IF(J54="","",J54)</f>
        <v/>
      </c>
      <c r="AJ54" s="64" t="str">
        <f t="shared" ref="AJ54" si="136">IF(AI54="","",",")</f>
        <v/>
      </c>
      <c r="AK54" s="64" t="str">
        <f t="shared" ref="AK54" si="137">IF(K54="","",K54)</f>
        <v/>
      </c>
      <c r="AL54" s="64" t="str">
        <f t="shared" ref="AL54" si="138">IF(AI54="","",",")</f>
        <v/>
      </c>
      <c r="AM54" s="64" t="str">
        <f t="shared" ref="AM54" si="139">IF(AI54="","",450)</f>
        <v/>
      </c>
      <c r="AN54" s="64" t="str">
        <f t="shared" ref="AN54" si="140">IF(AI54="","",")")</f>
        <v/>
      </c>
    </row>
    <row r="55" spans="1:40" ht="25.5" thickTop="1" thickBot="1" x14ac:dyDescent="0.4">
      <c r="B55" t="s">
        <v>999</v>
      </c>
      <c r="C55" s="85" t="s">
        <v>1109</v>
      </c>
      <c r="D55" s="89" t="s">
        <v>1015</v>
      </c>
      <c r="E55" s="89"/>
      <c r="F55" s="89" t="s">
        <v>1011</v>
      </c>
      <c r="G55" s="89"/>
      <c r="H55" s="90"/>
      <c r="I55" s="90"/>
      <c r="J55" s="90"/>
      <c r="K55" s="90"/>
      <c r="L55" s="88" t="str">
        <f t="shared" si="112"/>
        <v xml:space="preserve">            { line: "VEN A MI CASA., (Sol,,14)(Mi,,250)", sC: "as"},</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1110</v>
      </c>
      <c r="D56" s="86" t="s">
        <v>1011</v>
      </c>
      <c r="E56" s="86">
        <v>7</v>
      </c>
      <c r="F56" s="86" t="s">
        <v>1111</v>
      </c>
      <c r="G56" s="86" t="s">
        <v>1112</v>
      </c>
      <c r="H56" s="87"/>
      <c r="I56" s="87"/>
      <c r="J56" s="87"/>
      <c r="K56" s="87"/>
      <c r="L56" s="88" t="str">
        <f t="shared" si="112"/>
        <v xml:space="preserve">            { line: "Y ENSÉÑANOS A AMAR A TU HIJO, (Mi,7,20)(Fa,maj7,250)", sC: "as"},</v>
      </c>
      <c r="M56" s="56" t="str">
        <f t="shared" si="85"/>
        <v>(</v>
      </c>
      <c r="N56" s="57" t="str">
        <f t="shared" si="86"/>
        <v>Mi</v>
      </c>
      <c r="O56" s="58" t="str">
        <f t="shared" si="87"/>
        <v>,</v>
      </c>
      <c r="P56" s="59">
        <f t="shared" si="88"/>
        <v>7</v>
      </c>
      <c r="Q56" s="60" t="str">
        <f t="shared" si="89"/>
        <v>,</v>
      </c>
      <c r="R56" s="61">
        <f t="shared" si="84"/>
        <v>20</v>
      </c>
      <c r="S56" s="56" t="str">
        <f t="shared" si="90"/>
        <v>)</v>
      </c>
      <c r="T56" s="62" t="str">
        <f t="shared" si="91"/>
        <v>(</v>
      </c>
      <c r="U56" s="63" t="str">
        <f t="shared" si="92"/>
        <v>Fa</v>
      </c>
      <c r="V56" s="64" t="str">
        <f t="shared" si="93"/>
        <v>,</v>
      </c>
      <c r="W56" s="65" t="str">
        <f t="shared" si="94"/>
        <v>maj7</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1113</v>
      </c>
      <c r="D57" s="89" t="s">
        <v>1011</v>
      </c>
      <c r="E57" s="89"/>
      <c r="F57" s="89"/>
      <c r="G57" s="89"/>
      <c r="H57" s="90"/>
      <c r="I57" s="90"/>
      <c r="J57" s="90"/>
      <c r="K57" s="90"/>
      <c r="L57" s="88" t="str">
        <f t="shared" si="112"/>
        <v xml:space="preserve">            { line: "COMO LO HAS AMADO TÚ,, (Mi,,20)", sC: "as"},</v>
      </c>
      <c r="M57" s="56" t="str">
        <f t="shared" si="85"/>
        <v>(</v>
      </c>
      <c r="N57" s="57" t="str">
        <f t="shared" si="86"/>
        <v>Mi</v>
      </c>
      <c r="O57" s="58" t="str">
        <f t="shared" si="87"/>
        <v>,</v>
      </c>
      <c r="P57" s="59" t="str">
        <f t="shared" si="88"/>
        <v/>
      </c>
      <c r="Q57" s="60" t="str">
        <f t="shared" si="89"/>
        <v>,</v>
      </c>
      <c r="R57" s="61">
        <f t="shared" si="84"/>
        <v>20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85" t="s">
        <v>1110</v>
      </c>
      <c r="D58" s="91" t="s">
        <v>1011</v>
      </c>
      <c r="E58" s="91">
        <v>7</v>
      </c>
      <c r="F58" s="91" t="s">
        <v>1111</v>
      </c>
      <c r="G58" s="91" t="s">
        <v>1112</v>
      </c>
      <c r="H58" s="92"/>
      <c r="I58" s="92"/>
      <c r="J58" s="92"/>
      <c r="K58" s="92"/>
      <c r="L58" s="88" t="str">
        <f t="shared" si="112"/>
        <v xml:space="preserve">            { line: "Y ENSÉÑANOS A AMAR A TU HIJO, (Mi,7,20)(Fa,maj7,250)", sC: "as"},</v>
      </c>
      <c r="M58" s="56" t="str">
        <f t="shared" si="85"/>
        <v>(</v>
      </c>
      <c r="N58" s="57" t="str">
        <f t="shared" si="86"/>
        <v>Mi</v>
      </c>
      <c r="O58" s="58" t="str">
        <f t="shared" si="87"/>
        <v>,</v>
      </c>
      <c r="P58" s="59">
        <f t="shared" si="88"/>
        <v>7</v>
      </c>
      <c r="Q58" s="60" t="str">
        <f t="shared" si="89"/>
        <v>,</v>
      </c>
      <c r="R58" s="61">
        <f t="shared" si="84"/>
        <v>20</v>
      </c>
      <c r="S58" s="56" t="str">
        <f t="shared" si="90"/>
        <v>)</v>
      </c>
      <c r="T58" s="62" t="str">
        <f t="shared" si="91"/>
        <v>(</v>
      </c>
      <c r="U58" s="63" t="str">
        <f t="shared" si="92"/>
        <v>Fa</v>
      </c>
      <c r="V58" s="64" t="str">
        <f t="shared" si="93"/>
        <v>,</v>
      </c>
      <c r="W58" s="65" t="str">
        <f t="shared" si="94"/>
        <v>maj7</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25.5" thickTop="1" thickBot="1" x14ac:dyDescent="0.4">
      <c r="B59" t="s">
        <v>999</v>
      </c>
      <c r="C59" s="93" t="s">
        <v>1114</v>
      </c>
      <c r="D59" s="83" t="s">
        <v>1011</v>
      </c>
      <c r="E59" s="83"/>
      <c r="F59" s="83"/>
      <c r="G59" s="83"/>
      <c r="H59" s="83"/>
      <c r="I59" s="83"/>
      <c r="J59" s="83"/>
      <c r="K59" s="83"/>
      <c r="L59" s="94" t="str">
        <f>IF(C59="","",_xlfn.CONCAT("            { line: ","""",C59,", ",M59:AN59,""", sC: ","""",B59,"""},  ]},"))</f>
        <v xml:space="preserve">            { line: "COMO LO HAS AMADO TÚ., (Mi,,20)", sC: "as"},  ]},</v>
      </c>
      <c r="M59" s="56" t="str">
        <f t="shared" si="85"/>
        <v>(</v>
      </c>
      <c r="N59" s="57" t="str">
        <f t="shared" si="86"/>
        <v>Mi</v>
      </c>
      <c r="O59" s="58" t="str">
        <f t="shared" si="87"/>
        <v>,</v>
      </c>
      <c r="P59" s="59" t="str">
        <f t="shared" si="88"/>
        <v/>
      </c>
      <c r="Q59" s="60" t="str">
        <f t="shared" si="89"/>
        <v>,</v>
      </c>
      <c r="R59" s="61">
        <f t="shared" si="84"/>
        <v>20</v>
      </c>
      <c r="S59" s="56" t="str">
        <f t="shared" si="90"/>
        <v>)</v>
      </c>
      <c r="T59" s="62" t="str">
        <f t="shared" si="91"/>
        <v/>
      </c>
      <c r="U59" s="63" t="str">
        <f t="shared" si="92"/>
        <v/>
      </c>
      <c r="V59" s="64" t="str">
        <f t="shared" si="93"/>
        <v/>
      </c>
      <c r="W59" s="65" t="str">
        <f t="shared" si="94"/>
        <v/>
      </c>
      <c r="X59" s="64" t="str">
        <f t="shared" si="95"/>
        <v/>
      </c>
      <c r="Y59" s="64" t="str">
        <f t="shared" si="96"/>
        <v/>
      </c>
      <c r="Z59" s="56" t="str">
        <f t="shared" si="97"/>
        <v/>
      </c>
      <c r="AA59" s="66" t="str">
        <f t="shared" si="98"/>
        <v/>
      </c>
      <c r="AB59" s="57" t="str">
        <f t="shared" si="99"/>
        <v/>
      </c>
      <c r="AC59" s="67" t="str">
        <f t="shared" si="100"/>
        <v/>
      </c>
      <c r="AD59" s="59" t="str">
        <f t="shared" si="101"/>
        <v/>
      </c>
      <c r="AE59" s="68" t="str">
        <f t="shared" si="102"/>
        <v/>
      </c>
      <c r="AF59" s="61" t="str">
        <f t="shared" si="103"/>
        <v/>
      </c>
      <c r="AG59" s="61" t="str">
        <f t="shared" si="104"/>
        <v/>
      </c>
      <c r="AH59" s="69" t="str">
        <f t="shared" si="105"/>
        <v/>
      </c>
      <c r="AI59" s="70" t="str">
        <f t="shared" si="106"/>
        <v/>
      </c>
      <c r="AJ59" s="64" t="str">
        <f t="shared" si="107"/>
        <v/>
      </c>
      <c r="AK59" s="64" t="str">
        <f t="shared" si="108"/>
        <v/>
      </c>
      <c r="AL59" s="64" t="str">
        <f t="shared" si="109"/>
        <v/>
      </c>
      <c r="AM59" s="64" t="str">
        <f t="shared" si="110"/>
        <v/>
      </c>
      <c r="AN59" s="64" t="str">
        <f t="shared" si="111"/>
        <v/>
      </c>
    </row>
    <row r="60" spans="1:40" ht="36.75" thickTop="1" thickBot="1" x14ac:dyDescent="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1118</v>
      </c>
      <c r="D61" s="112" t="s">
        <v>1011</v>
      </c>
      <c r="E61" s="52"/>
      <c r="F61" s="53"/>
      <c r="G61" s="53"/>
      <c r="H61" s="52"/>
      <c r="I61" s="52"/>
      <c r="J61" s="54"/>
      <c r="K61" s="54"/>
      <c r="L61" s="55" t="str">
        <f t="shared" ref="L61:L76" si="141">IF(C61="","",_xlfn.CONCAT("            { line: ","""",C61,", ",M61:AN61,""", sC: ","""",B61,"""},"))</f>
        <v xml:space="preserve">            { line: "Llegaron, pues, los soldados,, (Mi,,20)", sC: "tc"},</v>
      </c>
      <c r="M61" s="56" t="str">
        <f t="shared" ref="M61:M76" si="142">IF(N61="","","(")</f>
        <v>(</v>
      </c>
      <c r="N61" s="57" t="str">
        <f t="shared" si="2"/>
        <v>Mi</v>
      </c>
      <c r="O61" s="58" t="str">
        <f t="shared" ref="O61:O76" si="143">IF(N61="","",",")</f>
        <v>,</v>
      </c>
      <c r="P61" s="59" t="str">
        <f t="shared" si="4"/>
        <v/>
      </c>
      <c r="Q61" s="60" t="str">
        <f t="shared" ref="Q61:Q76" si="144">IF(N61="","",",")</f>
        <v>,</v>
      </c>
      <c r="R61" s="61">
        <f t="shared" si="28"/>
        <v>20</v>
      </c>
      <c r="S61" s="56" t="str">
        <f t="shared" ref="S61:S76" si="145">IF(N61="","",")")</f>
        <v>)</v>
      </c>
      <c r="T61" s="62" t="str">
        <f t="shared" ref="T61:T76" si="146">IF(U61="","","(")</f>
        <v/>
      </c>
      <c r="U61" s="63" t="str">
        <f t="shared" si="8"/>
        <v/>
      </c>
      <c r="V61" s="64" t="str">
        <f t="shared" ref="V61:V76" si="147">IF(U61="","",",")</f>
        <v/>
      </c>
      <c r="W61" s="65" t="str">
        <f t="shared" si="10"/>
        <v/>
      </c>
      <c r="X61" s="64" t="str">
        <f t="shared" ref="X61:X76" si="148">IF(U61="","",",")</f>
        <v/>
      </c>
      <c r="Y61" s="64" t="str">
        <f t="shared" ref="Y61:Y76" si="149">IF(U61="","",250)</f>
        <v/>
      </c>
      <c r="Z61" s="56" t="str">
        <f t="shared" ref="Z61:Z76" si="150">IF(U61="","",")")</f>
        <v/>
      </c>
      <c r="AA61" s="66" t="str">
        <f t="shared" ref="AA61:AA76" si="151">IF(AB61="","","(")</f>
        <v/>
      </c>
      <c r="AB61" s="57" t="str">
        <f t="shared" si="15"/>
        <v/>
      </c>
      <c r="AC61" s="67" t="str">
        <f t="shared" ref="AC61:AC76" si="152">IF(AB61="","",",")</f>
        <v/>
      </c>
      <c r="AD61" s="59" t="str">
        <f t="shared" ref="AD61:AD76" si="153">IF(I61="","",I61)</f>
        <v/>
      </c>
      <c r="AE61" s="68" t="str">
        <f t="shared" ref="AE61:AE76" si="154">IF(AB61="","",",")</f>
        <v/>
      </c>
      <c r="AF61" s="61" t="str">
        <f t="shared" ref="AF61:AF76" si="155">IF(AB61="","",350)</f>
        <v/>
      </c>
      <c r="AG61" s="61" t="str">
        <f t="shared" ref="AG61:AG76" si="156">IF(AB61="","",")")</f>
        <v/>
      </c>
      <c r="AH61" s="69" t="str">
        <f t="shared" ref="AH61:AH76" si="157">IF(AI61="","","(")</f>
        <v/>
      </c>
      <c r="AI61" s="70" t="str">
        <f t="shared" si="22"/>
        <v/>
      </c>
      <c r="AJ61" s="64" t="str">
        <f t="shared" ref="AJ61:AJ76" si="158">IF(AI61="","",",")</f>
        <v/>
      </c>
      <c r="AK61" s="64" t="str">
        <f t="shared" ref="AK61:AK76" si="159">IF(K61="","",K61)</f>
        <v/>
      </c>
      <c r="AL61" s="64" t="str">
        <f t="shared" ref="AL61:AL76" si="160">IF(AI61="","",",")</f>
        <v/>
      </c>
      <c r="AM61" s="64" t="str">
        <f t="shared" ref="AM61:AM76" si="161">IF(AI61="","",450)</f>
        <v/>
      </c>
      <c r="AN61" s="64" t="str">
        <f t="shared" ref="AN61:AN76" si="162">IF(AI61="","",")")</f>
        <v/>
      </c>
    </row>
    <row r="62" spans="1:40" ht="25.5" thickTop="1" thickBot="1" x14ac:dyDescent="0.4">
      <c r="C62" s="113" t="s">
        <v>1119</v>
      </c>
      <c r="D62" s="112"/>
      <c r="E62" s="52"/>
      <c r="F62" s="53"/>
      <c r="G62" s="53"/>
      <c r="H62" s="52"/>
      <c r="I62" s="52"/>
      <c r="J62" s="54"/>
      <c r="K62" s="54"/>
      <c r="L62" s="55" t="str">
        <f t="shared" si="141"/>
        <v xml:space="preserve">            { line: "y viendo que estaba muerto, ", sC: ""},</v>
      </c>
      <c r="M62" s="56" t="str">
        <f t="shared" si="142"/>
        <v/>
      </c>
      <c r="N62" s="57" t="str">
        <f t="shared" si="2"/>
        <v/>
      </c>
      <c r="O62" s="58" t="str">
        <f t="shared" si="143"/>
        <v/>
      </c>
      <c r="P62" s="59" t="str">
        <f t="shared" si="4"/>
        <v/>
      </c>
      <c r="Q62" s="60" t="str">
        <f t="shared" si="144"/>
        <v/>
      </c>
      <c r="R62" s="61" t="str">
        <f t="shared" si="28"/>
        <v/>
      </c>
      <c r="S62" s="56" t="str">
        <f t="shared" si="145"/>
        <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5.5" thickTop="1" thickBot="1" x14ac:dyDescent="0.4">
      <c r="C63" s="113" t="s">
        <v>1120</v>
      </c>
      <c r="D63" s="112"/>
      <c r="E63" s="52"/>
      <c r="F63" s="53"/>
      <c r="G63" s="53"/>
      <c r="H63" s="52"/>
      <c r="I63" s="52"/>
      <c r="J63" s="54"/>
      <c r="K63" s="54"/>
      <c r="L63" s="55" t="str">
        <f t="shared" si="141"/>
        <v xml:space="preserve">            { line: "no le quebraron las piernas,, ", sC: ""},</v>
      </c>
      <c r="M63" s="56" t="str">
        <f t="shared" si="142"/>
        <v/>
      </c>
      <c r="N63" s="57" t="str">
        <f t="shared" si="2"/>
        <v/>
      </c>
      <c r="O63" s="58" t="str">
        <f t="shared" si="143"/>
        <v/>
      </c>
      <c r="P63" s="59" t="str">
        <f t="shared" si="4"/>
        <v/>
      </c>
      <c r="Q63" s="60" t="str">
        <f t="shared" si="144"/>
        <v/>
      </c>
      <c r="R63" s="61" t="str">
        <f t="shared" si="28"/>
        <v/>
      </c>
      <c r="S63" s="56" t="str">
        <f t="shared" si="145"/>
        <v/>
      </c>
      <c r="T63" s="62" t="str">
        <f t="shared" si="146"/>
        <v/>
      </c>
      <c r="U63" s="63" t="str">
        <f t="shared" si="8"/>
        <v/>
      </c>
      <c r="V63" s="64" t="str">
        <f t="shared" si="147"/>
        <v/>
      </c>
      <c r="W63" s="65" t="str">
        <f t="shared" si="10"/>
        <v/>
      </c>
      <c r="X63" s="64" t="str">
        <f t="shared" si="148"/>
        <v/>
      </c>
      <c r="Y63" s="64" t="str">
        <f t="shared" si="149"/>
        <v/>
      </c>
      <c r="Z63" s="56" t="str">
        <f t="shared" si="150"/>
        <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5.5" thickTop="1" thickBot="1" x14ac:dyDescent="0.4">
      <c r="C64" s="113" t="s">
        <v>1121</v>
      </c>
      <c r="D64" s="112"/>
      <c r="E64" s="52"/>
      <c r="F64" s="53"/>
      <c r="G64" s="53"/>
      <c r="H64" s="52"/>
      <c r="I64" s="52"/>
      <c r="J64" s="54"/>
      <c r="K64" s="54"/>
      <c r="L64" s="55" t="str">
        <f t="shared" si="141"/>
        <v xml:space="preserve">            { line: "mas uno de los soldados, ", sC: ""},</v>
      </c>
      <c r="M64" s="56" t="str">
        <f t="shared" si="142"/>
        <v/>
      </c>
      <c r="N64" s="57" t="str">
        <f t="shared" si="2"/>
        <v/>
      </c>
      <c r="O64" s="58" t="str">
        <f t="shared" si="143"/>
        <v/>
      </c>
      <c r="P64" s="59" t="str">
        <f t="shared" si="4"/>
        <v/>
      </c>
      <c r="Q64" s="60" t="str">
        <f t="shared" si="144"/>
        <v/>
      </c>
      <c r="R64" s="61" t="str">
        <f t="shared" si="28"/>
        <v/>
      </c>
      <c r="S64" s="56" t="str">
        <f t="shared" si="145"/>
        <v/>
      </c>
      <c r="T64" s="62" t="str">
        <f t="shared" si="146"/>
        <v/>
      </c>
      <c r="U64" s="63" t="str">
        <f t="shared" si="8"/>
        <v/>
      </c>
      <c r="V64" s="64" t="str">
        <f t="shared" si="147"/>
        <v/>
      </c>
      <c r="W64" s="65" t="str">
        <f t="shared" si="10"/>
        <v/>
      </c>
      <c r="X64" s="64" t="str">
        <f t="shared" si="148"/>
        <v/>
      </c>
      <c r="Y64" s="64" t="str">
        <f t="shared" si="149"/>
        <v/>
      </c>
      <c r="Z64" s="56" t="str">
        <f t="shared" si="150"/>
        <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1122</v>
      </c>
      <c r="D65" s="112"/>
      <c r="E65" s="52"/>
      <c r="F65" s="53"/>
      <c r="G65" s="53"/>
      <c r="H65" s="52"/>
      <c r="I65" s="52"/>
      <c r="J65" s="54"/>
      <c r="K65" s="54"/>
      <c r="L65" s="78" t="str">
        <f t="shared" si="141"/>
        <v xml:space="preserve">            { line: "le atravesó el costado con la lanza,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1123</v>
      </c>
      <c r="D66" s="112" t="s">
        <v>1111</v>
      </c>
      <c r="E66" s="52" t="s">
        <v>1112</v>
      </c>
      <c r="F66" s="53" t="s">
        <v>1011</v>
      </c>
      <c r="G66" s="53"/>
      <c r="H66" s="52"/>
      <c r="I66" s="52"/>
      <c r="J66" s="54"/>
      <c r="K66" s="54"/>
      <c r="L66" s="78" t="str">
        <f t="shared" si="141"/>
        <v xml:space="preserve">            { line: "y al instante salió sangre y agua,, (Fa,maj7,20)(Mi,,250)", sC: ""},</v>
      </c>
      <c r="M66" s="56" t="str">
        <f t="shared" si="142"/>
        <v>(</v>
      </c>
      <c r="N66" s="57" t="str">
        <f t="shared" si="2"/>
        <v>Fa</v>
      </c>
      <c r="O66" s="58" t="str">
        <f t="shared" si="143"/>
        <v>,</v>
      </c>
      <c r="P66" s="59" t="str">
        <f t="shared" si="4"/>
        <v>maj7</v>
      </c>
      <c r="Q66" s="60" t="str">
        <f t="shared" si="144"/>
        <v>,</v>
      </c>
      <c r="R66" s="61">
        <f t="shared" si="28"/>
        <v>20</v>
      </c>
      <c r="S66" s="56" t="str">
        <f t="shared" si="145"/>
        <v>)</v>
      </c>
      <c r="T66" s="62" t="str">
        <f t="shared" si="146"/>
        <v>(</v>
      </c>
      <c r="U66" s="63" t="str">
        <f t="shared" si="8"/>
        <v>Mi</v>
      </c>
      <c r="V66" s="64" t="str">
        <f t="shared" si="147"/>
        <v>,</v>
      </c>
      <c r="W66" s="65" t="str">
        <f t="shared" si="10"/>
        <v/>
      </c>
      <c r="X66" s="64" t="str">
        <f t="shared" si="148"/>
        <v>,</v>
      </c>
      <c r="Y66" s="64">
        <f t="shared" si="149"/>
        <v>250</v>
      </c>
      <c r="Z66" s="56" t="str">
        <f t="shared" si="150"/>
        <v>)</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1124</v>
      </c>
      <c r="D67" s="112"/>
      <c r="E67" s="52"/>
      <c r="F67" s="53"/>
      <c r="G67" s="53"/>
      <c r="H67" s="52"/>
      <c r="I67" s="52"/>
      <c r="J67" s="54"/>
      <c r="K67" s="54"/>
      <c r="L67" s="78" t="str">
        <f t="shared" si="141"/>
        <v xml:space="preserve">            { line: "sangre y agua., ", sC: ""},</v>
      </c>
      <c r="M67" s="56" t="str">
        <f t="shared" si="142"/>
        <v/>
      </c>
      <c r="N67" s="57" t="str">
        <f t="shared" si="2"/>
        <v/>
      </c>
      <c r="O67" s="58" t="str">
        <f t="shared" si="143"/>
        <v/>
      </c>
      <c r="P67" s="59" t="str">
        <f t="shared" si="4"/>
        <v/>
      </c>
      <c r="Q67" s="60" t="str">
        <f t="shared" si="144"/>
        <v/>
      </c>
      <c r="R67" s="61" t="str">
        <f t="shared" si="28"/>
        <v/>
      </c>
      <c r="S67" s="56" t="str">
        <f t="shared" si="145"/>
        <v/>
      </c>
      <c r="T67" s="62" t="str">
        <f t="shared" si="146"/>
        <v/>
      </c>
      <c r="U67" s="63" t="str">
        <f t="shared" si="8"/>
        <v/>
      </c>
      <c r="V67" s="64" t="str">
        <f t="shared" si="147"/>
        <v/>
      </c>
      <c r="W67" s="65" t="str">
        <f t="shared" si="10"/>
        <v/>
      </c>
      <c r="X67" s="64" t="str">
        <f t="shared" si="148"/>
        <v/>
      </c>
      <c r="Y67" s="64" t="str">
        <f t="shared" si="149"/>
        <v/>
      </c>
      <c r="Z67" s="56" t="str">
        <f t="shared" si="150"/>
        <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997</v>
      </c>
      <c r="C69" s="113" t="s">
        <v>1106</v>
      </c>
      <c r="D69" s="112" t="s">
        <v>1013</v>
      </c>
      <c r="E69" s="52" t="s">
        <v>1012</v>
      </c>
      <c r="F69" s="53"/>
      <c r="G69" s="53"/>
      <c r="H69" s="52"/>
      <c r="I69" s="52"/>
      <c r="J69" s="54"/>
      <c r="K69" s="54"/>
      <c r="L69" s="55" t="str">
        <f t="shared" si="141"/>
        <v xml:space="preserve">            { line: "MARÍA, MADRE MÍA,, (La,m,20)", sC: "ta as"},</v>
      </c>
      <c r="M69" s="56" t="str">
        <f t="shared" si="142"/>
        <v>(</v>
      </c>
      <c r="N69" s="57" t="str">
        <f t="shared" si="2"/>
        <v>La</v>
      </c>
      <c r="O69" s="58" t="str">
        <f t="shared" si="143"/>
        <v>,</v>
      </c>
      <c r="P69" s="59" t="str">
        <f t="shared" si="4"/>
        <v>m</v>
      </c>
      <c r="Q69" s="60" t="str">
        <f t="shared" si="144"/>
        <v>,</v>
      </c>
      <c r="R69" s="61">
        <f t="shared" si="28"/>
        <v>20</v>
      </c>
      <c r="S69" s="56" t="str">
        <f t="shared" si="145"/>
        <v>)</v>
      </c>
      <c r="T69" s="62" t="str">
        <f t="shared" si="146"/>
        <v/>
      </c>
      <c r="U69" s="63" t="str">
        <f t="shared" si="8"/>
        <v/>
      </c>
      <c r="V69" s="64" t="str">
        <f t="shared" si="147"/>
        <v/>
      </c>
      <c r="W69" s="65" t="str">
        <f t="shared" si="10"/>
        <v/>
      </c>
      <c r="X69" s="64" t="str">
        <f t="shared" si="148"/>
        <v/>
      </c>
      <c r="Y69" s="64" t="str">
        <f t="shared" si="149"/>
        <v/>
      </c>
      <c r="Z69" s="56" t="str">
        <f t="shared" si="150"/>
        <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5.5" thickTop="1" thickBot="1" x14ac:dyDescent="0.4">
      <c r="B70" t="s">
        <v>999</v>
      </c>
      <c r="C70" s="113" t="s">
        <v>1107</v>
      </c>
      <c r="D70" s="112" t="s">
        <v>1015</v>
      </c>
      <c r="E70" s="52">
        <v>7</v>
      </c>
      <c r="F70" s="53" t="s">
        <v>1013</v>
      </c>
      <c r="G70" s="53" t="s">
        <v>1012</v>
      </c>
      <c r="H70" s="52"/>
      <c r="I70" s="52"/>
      <c r="J70" s="54"/>
      <c r="K70" s="54"/>
      <c r="L70" s="55" t="str">
        <f t="shared" si="141"/>
        <v xml:space="preserve">            { line: "MARÍA, MADRE NUESTRA:, (Sol,7,14)(La,m,250)", sC: "as"},</v>
      </c>
      <c r="M70" s="56" t="str">
        <f t="shared" si="142"/>
        <v>(</v>
      </c>
      <c r="N70" s="57" t="str">
        <f t="shared" si="2"/>
        <v>Sol</v>
      </c>
      <c r="O70" s="58" t="str">
        <f t="shared" si="143"/>
        <v>,</v>
      </c>
      <c r="P70" s="59">
        <f t="shared" si="4"/>
        <v>7</v>
      </c>
      <c r="Q70" s="60" t="str">
        <f t="shared" si="144"/>
        <v>,</v>
      </c>
      <c r="R70" s="61">
        <f t="shared" si="28"/>
        <v>14</v>
      </c>
      <c r="S70" s="56" t="str">
        <f t="shared" si="145"/>
        <v>)</v>
      </c>
      <c r="T70" s="62" t="str">
        <f t="shared" si="146"/>
        <v>(</v>
      </c>
      <c r="U70" s="63" t="str">
        <f t="shared" si="8"/>
        <v>La</v>
      </c>
      <c r="V70" s="64" t="str">
        <f t="shared" si="147"/>
        <v>,</v>
      </c>
      <c r="W70" s="65" t="str">
        <f t="shared" si="10"/>
        <v>m</v>
      </c>
      <c r="X70" s="64" t="str">
        <f t="shared" si="148"/>
        <v>,</v>
      </c>
      <c r="Y70" s="64">
        <f t="shared" si="149"/>
        <v>250</v>
      </c>
      <c r="Z70" s="56" t="str">
        <f t="shared" si="150"/>
        <v>)</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5.5" thickTop="1" thickBot="1" x14ac:dyDescent="0.4">
      <c r="B71" t="s">
        <v>999</v>
      </c>
      <c r="C71" s="113" t="s">
        <v>1125</v>
      </c>
      <c r="D71" s="112" t="s">
        <v>1015</v>
      </c>
      <c r="E71" s="52"/>
      <c r="F71" s="53" t="s">
        <v>1011</v>
      </c>
      <c r="G71" s="53"/>
      <c r="H71" s="52"/>
      <c r="I71" s="52"/>
      <c r="J71" s="54"/>
      <c r="K71" s="54"/>
      <c r="L71" s="55" t="str">
        <f t="shared" si="141"/>
        <v xml:space="preserve">            { line: "TÚ ERES MADRE DE LA IGLESIA,, (Sol,,14)(Mi,,250)", sC: "as"},</v>
      </c>
      <c r="M71" s="56" t="str">
        <f t="shared" si="142"/>
        <v>(</v>
      </c>
      <c r="N71" s="57" t="str">
        <f t="shared" si="2"/>
        <v>Sol</v>
      </c>
      <c r="O71" s="58" t="str">
        <f t="shared" si="143"/>
        <v>,</v>
      </c>
      <c r="P71" s="59" t="str">
        <f t="shared" si="4"/>
        <v/>
      </c>
      <c r="Q71" s="60" t="str">
        <f t="shared" si="144"/>
        <v>,</v>
      </c>
      <c r="R71" s="61">
        <f t="shared" si="28"/>
        <v>14</v>
      </c>
      <c r="S71" s="56" t="str">
        <f t="shared" si="145"/>
        <v>)</v>
      </c>
      <c r="T71" s="62" t="str">
        <f t="shared" si="146"/>
        <v>(</v>
      </c>
      <c r="U71" s="63" t="str">
        <f t="shared" si="8"/>
        <v>Mi</v>
      </c>
      <c r="V71" s="64" t="str">
        <f t="shared" si="147"/>
        <v>,</v>
      </c>
      <c r="W71" s="65" t="str">
        <f t="shared" si="10"/>
        <v/>
      </c>
      <c r="X71" s="64" t="str">
        <f t="shared" si="148"/>
        <v>,</v>
      </c>
      <c r="Y71" s="64">
        <f t="shared" si="149"/>
        <v>250</v>
      </c>
      <c r="Z71" s="56" t="str">
        <f t="shared" si="150"/>
        <v>)</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3">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999</v>
      </c>
      <c r="C73" s="113" t="s">
        <v>1126</v>
      </c>
      <c r="D73" s="112" t="s">
        <v>1011</v>
      </c>
      <c r="E73" s="52">
        <v>7</v>
      </c>
      <c r="F73" s="53" t="s">
        <v>1111</v>
      </c>
      <c r="G73" s="53" t="s">
        <v>1112</v>
      </c>
      <c r="H73" s="52"/>
      <c r="I73" s="52"/>
      <c r="J73" s="54"/>
      <c r="K73" s="54"/>
      <c r="L73" s="55" t="str">
        <f t="shared" si="141"/>
        <v xml:space="preserve">            { line: "QUE NACE DEL COSTADO DE CRISTO, (Mi,7,20)(Fa,maj7,250)", sC: "as"},</v>
      </c>
      <c r="M73" s="56" t="str">
        <f t="shared" si="142"/>
        <v>(</v>
      </c>
      <c r="N73" s="57" t="str">
        <f t="shared" si="2"/>
        <v>Mi</v>
      </c>
      <c r="O73" s="58" t="str">
        <f t="shared" si="143"/>
        <v>,</v>
      </c>
      <c r="P73" s="59">
        <f t="shared" si="4"/>
        <v>7</v>
      </c>
      <c r="Q73" s="60" t="str">
        <f t="shared" si="144"/>
        <v>,</v>
      </c>
      <c r="R73" s="61">
        <f t="shared" si="28"/>
        <v>20</v>
      </c>
      <c r="S73" s="56" t="str">
        <f t="shared" si="145"/>
        <v>)</v>
      </c>
      <c r="T73" s="62" t="str">
        <f t="shared" si="146"/>
        <v>(</v>
      </c>
      <c r="U73" s="63" t="str">
        <f t="shared" si="8"/>
        <v>Fa</v>
      </c>
      <c r="V73" s="64" t="str">
        <f t="shared" si="147"/>
        <v>,</v>
      </c>
      <c r="W73" s="65" t="str">
        <f t="shared" si="10"/>
        <v>maj7</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113" t="s">
        <v>1127</v>
      </c>
      <c r="D74" s="112" t="s">
        <v>1011</v>
      </c>
      <c r="E74" s="52"/>
      <c r="F74" s="53"/>
      <c r="G74" s="53"/>
      <c r="H74" s="52"/>
      <c r="I74" s="52"/>
      <c r="J74" s="54"/>
      <c r="K74" s="54"/>
      <c r="L74" s="55" t="str">
        <f t="shared" si="141"/>
        <v xml:space="preserve">            { line: "COMO ESPOSA, NUEVA EVA., (Mi,,20)", sC: "as"},</v>
      </c>
      <c r="M74" s="56" t="str">
        <f t="shared" si="142"/>
        <v>(</v>
      </c>
      <c r="N74" s="57" t="str">
        <f t="shared" si="2"/>
        <v>Mi</v>
      </c>
      <c r="O74" s="58" t="str">
        <f t="shared" si="143"/>
        <v>,</v>
      </c>
      <c r="P74" s="59" t="str">
        <f t="shared" si="4"/>
        <v/>
      </c>
      <c r="Q74" s="60" t="str">
        <f t="shared" si="144"/>
        <v>,</v>
      </c>
      <c r="R74" s="61">
        <f t="shared" si="28"/>
        <v>20</v>
      </c>
      <c r="S74" s="56" t="str">
        <f t="shared" si="145"/>
        <v>)</v>
      </c>
      <c r="T74" s="62" t="str">
        <f t="shared" si="146"/>
        <v/>
      </c>
      <c r="U74" s="63" t="str">
        <f t="shared" si="8"/>
        <v/>
      </c>
      <c r="V74" s="64" t="str">
        <f t="shared" si="147"/>
        <v/>
      </c>
      <c r="W74" s="65" t="str">
        <f t="shared" si="10"/>
        <v/>
      </c>
      <c r="X74" s="64" t="str">
        <f t="shared" si="148"/>
        <v/>
      </c>
      <c r="Y74" s="64" t="str">
        <f t="shared" si="149"/>
        <v/>
      </c>
      <c r="Z74" s="56" t="str">
        <f t="shared" si="150"/>
        <v/>
      </c>
      <c r="AA74" s="66" t="str">
        <f t="shared" si="151"/>
        <v/>
      </c>
      <c r="AB74" s="57" t="str">
        <f t="shared" si="15"/>
        <v/>
      </c>
      <c r="AC74" s="67" t="str">
        <f t="shared" si="152"/>
        <v/>
      </c>
      <c r="AD74" s="59" t="str">
        <f t="shared" si="153"/>
        <v/>
      </c>
      <c r="AE74" s="68" t="str">
        <f t="shared" si="154"/>
        <v/>
      </c>
      <c r="AF74" s="61" t="str">
        <f t="shared" si="155"/>
        <v/>
      </c>
      <c r="AG74" s="61" t="str">
        <f t="shared" si="156"/>
        <v/>
      </c>
      <c r="AH74" s="69" t="str">
        <f t="shared" si="157"/>
        <v/>
      </c>
      <c r="AI74" s="70" t="str">
        <f t="shared" si="22"/>
        <v/>
      </c>
      <c r="AJ74" s="64" t="str">
        <f t="shared" si="158"/>
        <v/>
      </c>
      <c r="AK74" s="64" t="str">
        <f t="shared" si="159"/>
        <v/>
      </c>
      <c r="AL74" s="64" t="str">
        <f t="shared" si="160"/>
        <v/>
      </c>
      <c r="AM74" s="64" t="str">
        <f t="shared" si="161"/>
        <v/>
      </c>
      <c r="AN74" s="64" t="str">
        <f t="shared" si="162"/>
        <v/>
      </c>
    </row>
    <row r="75" spans="1:40" ht="25.5" thickTop="1" thickBot="1" x14ac:dyDescent="0.4">
      <c r="B75" t="s">
        <v>999</v>
      </c>
      <c r="C75" s="113" t="s">
        <v>1126</v>
      </c>
      <c r="D75" s="112" t="s">
        <v>1011</v>
      </c>
      <c r="E75" s="52">
        <v>7</v>
      </c>
      <c r="F75" s="53" t="s">
        <v>1111</v>
      </c>
      <c r="G75" s="53" t="s">
        <v>1112</v>
      </c>
      <c r="H75" s="52"/>
      <c r="I75" s="52"/>
      <c r="J75" s="54"/>
      <c r="K75" s="54"/>
      <c r="L75" s="78" t="str">
        <f t="shared" si="141"/>
        <v xml:space="preserve">            { line: "QUE NACE DEL COSTADO DE CRISTO, (Mi,7,20)(Fa,maj7,250)", sC: "as"},</v>
      </c>
      <c r="M75" s="56" t="str">
        <f t="shared" si="142"/>
        <v>(</v>
      </c>
      <c r="N75" s="57" t="str">
        <f t="shared" si="2"/>
        <v>Mi</v>
      </c>
      <c r="O75" s="58" t="str">
        <f t="shared" si="143"/>
        <v>,</v>
      </c>
      <c r="P75" s="59">
        <f t="shared" si="4"/>
        <v>7</v>
      </c>
      <c r="Q75" s="60" t="str">
        <f t="shared" si="144"/>
        <v>,</v>
      </c>
      <c r="R75" s="61">
        <f t="shared" si="28"/>
        <v>20</v>
      </c>
      <c r="S75" s="56" t="str">
        <f t="shared" si="145"/>
        <v>)</v>
      </c>
      <c r="T75" s="62" t="str">
        <f t="shared" si="146"/>
        <v>(</v>
      </c>
      <c r="U75" s="63" t="str">
        <f t="shared" si="8"/>
        <v>Fa</v>
      </c>
      <c r="V75" s="64" t="str">
        <f t="shared" si="147"/>
        <v>,</v>
      </c>
      <c r="W75" s="65" t="str">
        <f t="shared" si="10"/>
        <v>maj7</v>
      </c>
      <c r="X75" s="64" t="str">
        <f t="shared" si="148"/>
        <v>,</v>
      </c>
      <c r="Y75" s="64">
        <f t="shared" si="149"/>
        <v>250</v>
      </c>
      <c r="Z75" s="56" t="str">
        <f t="shared" si="150"/>
        <v>)</v>
      </c>
      <c r="AA75" s="66" t="str">
        <f t="shared" si="151"/>
        <v/>
      </c>
      <c r="AB75" s="57" t="str">
        <f t="shared" si="15"/>
        <v/>
      </c>
      <c r="AC75" s="67" t="str">
        <f t="shared" si="152"/>
        <v/>
      </c>
      <c r="AD75" s="59" t="str">
        <f t="shared" si="153"/>
        <v/>
      </c>
      <c r="AE75" s="68" t="str">
        <f t="shared" si="154"/>
        <v/>
      </c>
      <c r="AF75" s="61" t="str">
        <f t="shared" si="155"/>
        <v/>
      </c>
      <c r="AG75" s="61" t="str">
        <f t="shared" si="156"/>
        <v/>
      </c>
      <c r="AH75" s="69" t="str">
        <f t="shared" si="157"/>
        <v/>
      </c>
      <c r="AI75" s="70" t="str">
        <f t="shared" si="22"/>
        <v/>
      </c>
      <c r="AJ75" s="64" t="str">
        <f t="shared" si="158"/>
        <v/>
      </c>
      <c r="AK75" s="64" t="str">
        <f t="shared" si="159"/>
        <v/>
      </c>
      <c r="AL75" s="64" t="str">
        <f t="shared" si="160"/>
        <v/>
      </c>
      <c r="AM75" s="64" t="str">
        <f t="shared" si="161"/>
        <v/>
      </c>
      <c r="AN75" s="64" t="str">
        <f t="shared" si="162"/>
        <v/>
      </c>
    </row>
    <row r="76" spans="1:40" ht="25.5" thickTop="1" thickBot="1" x14ac:dyDescent="0.4">
      <c r="B76" t="s">
        <v>999</v>
      </c>
      <c r="C76" s="113" t="s">
        <v>1127</v>
      </c>
      <c r="D76" s="112" t="s">
        <v>1011</v>
      </c>
      <c r="E76" s="52"/>
      <c r="F76" s="53"/>
      <c r="G76" s="53"/>
      <c r="H76" s="52"/>
      <c r="I76" s="52"/>
      <c r="J76" s="54"/>
      <c r="K76" s="54"/>
      <c r="L76" s="78" t="str">
        <f t="shared" si="141"/>
        <v xml:space="preserve">            { line: "COMO ESPOSA, NUEVA EVA., (Mi,,20)", sC: "as"},</v>
      </c>
      <c r="M76" s="56" t="str">
        <f t="shared" si="142"/>
        <v>(</v>
      </c>
      <c r="N76" s="57" t="str">
        <f t="shared" si="2"/>
        <v>Mi</v>
      </c>
      <c r="O76" s="58" t="str">
        <f t="shared" si="143"/>
        <v>,</v>
      </c>
      <c r="P76" s="59" t="str">
        <f t="shared" si="4"/>
        <v/>
      </c>
      <c r="Q76" s="60" t="str">
        <f t="shared" si="144"/>
        <v>,</v>
      </c>
      <c r="R76" s="61">
        <f t="shared" si="28"/>
        <v>20</v>
      </c>
      <c r="S76" s="56" t="str">
        <f t="shared" si="145"/>
        <v>)</v>
      </c>
      <c r="T76" s="62" t="str">
        <f t="shared" si="146"/>
        <v/>
      </c>
      <c r="U76" s="63" t="str">
        <f t="shared" si="8"/>
        <v/>
      </c>
      <c r="V76" s="64" t="str">
        <f t="shared" si="147"/>
        <v/>
      </c>
      <c r="W76" s="65" t="str">
        <f t="shared" si="10"/>
        <v/>
      </c>
      <c r="X76" s="64" t="str">
        <f t="shared" si="148"/>
        <v/>
      </c>
      <c r="Y76" s="64" t="str">
        <f t="shared" si="149"/>
        <v/>
      </c>
      <c r="Z76" s="56" t="str">
        <f t="shared" si="150"/>
        <v/>
      </c>
      <c r="AA76" s="66" t="str">
        <f t="shared" si="151"/>
        <v/>
      </c>
      <c r="AB76" s="57" t="str">
        <f t="shared" si="15"/>
        <v/>
      </c>
      <c r="AC76" s="67" t="str">
        <f t="shared" si="152"/>
        <v/>
      </c>
      <c r="AD76" s="59" t="str">
        <f t="shared" si="153"/>
        <v/>
      </c>
      <c r="AE76" s="68" t="str">
        <f t="shared" si="154"/>
        <v/>
      </c>
      <c r="AF76" s="61" t="str">
        <f t="shared" si="155"/>
        <v/>
      </c>
      <c r="AG76" s="61" t="str">
        <f t="shared" si="156"/>
        <v/>
      </c>
      <c r="AH76" s="69" t="str">
        <f t="shared" si="157"/>
        <v/>
      </c>
      <c r="AI76" s="70" t="str">
        <f t="shared" si="22"/>
        <v/>
      </c>
      <c r="AJ76" s="64" t="str">
        <f t="shared" si="158"/>
        <v/>
      </c>
      <c r="AK76" s="64" t="str">
        <f t="shared" si="159"/>
        <v/>
      </c>
      <c r="AL76" s="64" t="str">
        <f t="shared" si="160"/>
        <v/>
      </c>
      <c r="AM76" s="64" t="str">
        <f t="shared" si="161"/>
        <v/>
      </c>
      <c r="AN76" s="64" t="str">
        <f t="shared" si="162"/>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MARÍA, MADRE DE LA IGLESIA</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6294-1861-478F-96A7-F989C8D9978E}">
  <sheetPr codeName="Sheet72">
    <tabColor rgb="FF00B0F0"/>
  </sheetPr>
  <dimension ref="A1:AN57"/>
  <sheetViews>
    <sheetView zoomScale="85" zoomScaleNormal="85" workbookViewId="0">
      <pane xSplit="2" ySplit="1" topLeftCell="C2" activePane="bottomRight" state="frozen"/>
      <selection pane="topRight" activeCell="C1" sqref="C1"/>
      <selection pane="bottomLeft" activeCell="A2" sqref="A2"/>
      <selection pane="bottomRight" activeCell="L19" sqref="L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DEL CAMINO ARDIENTE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25" x14ac:dyDescent="0.25">
      <c r="C8" t="str">
        <f ca="1">PROPER(L1)</f>
        <v>María, Madre Del Camino Ardiente</v>
      </c>
      <c r="L8" s="48" t="str">
        <f ca="1">_xlfn.CONCAT("        tt: ","""",C8,"""",",")</f>
        <v xml:space="preserve">        tt: "María, Madre Del Camino Ardiente",</v>
      </c>
    </row>
    <row r="9" spans="2:32" ht="23.25" x14ac:dyDescent="0.25">
      <c r="C9" t="str">
        <f ca="1">PROPER(L1)</f>
        <v>María, Madre Del Camino Ardiente</v>
      </c>
      <c r="L9" s="48" t="str">
        <f ca="1">_xlfn.CONCAT("        title: ","""",C9,"""",",")</f>
        <v xml:space="preserve">        title: "María, Madre Del Camino Ardiente",</v>
      </c>
    </row>
    <row r="10" spans="2:32" ht="23.25" x14ac:dyDescent="0.25">
      <c r="C10" t="str">
        <f ca="1">VLOOKUP(C1,Table223[],4,FALSE)</f>
        <v>Himno a la Virgen del Tercer Milenio (Kiko Argüello)</v>
      </c>
      <c r="L10" s="48" t="str">
        <f ca="1">_xlfn.CONCAT("        ","subtitle: ","""",C10,"""",",")</f>
        <v xml:space="preserve">        subtitle: "Himno a la Virgen del Tercer Milenio (Kiko Argüello)",</v>
      </c>
    </row>
    <row r="11" spans="2:32" ht="23.25" x14ac:dyDescent="0.25">
      <c r="C11" t="str">
        <f ca="1">_xlfn.CONCAT("category: [",VLOOKUP(C1,Table223[],16,FALSE),"],")</f>
        <v>category: ["Precatecumenado","Vírgen María","Adviento","Navidad"],</v>
      </c>
      <c r="L11" s="48" t="str">
        <f ca="1">_xlfn.CONCAT("        ",C11)</f>
        <v xml:space="preserve">        category: ["Precatecumenado","Vírgen María","Adviento","Navidad"],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112</v>
      </c>
      <c r="L16" s="48" t="str">
        <f ca="1">_xlfn.CONCAT("        dbno: ","""",C16,"""",",")</f>
        <v xml:space="preserve">        dbno: "112",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mariamadredelcaminoardiente</v>
      </c>
      <c r="L19" s="48" t="str">
        <f ca="1">_xlfn.CONCAT("        audioSrc: ","""audio.resucito.do/",C19,".mp3""",",")</f>
        <v xml:space="preserve">        audioSrc: "audio.resucito.do/mariamadredelcaminoardiente.mp3",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111</v>
      </c>
      <c r="C26" t="str">
        <f ca="1">VLOOKUP(B26,Table4[],13,FALSE)</f>
        <v>"/src/index.html?canto=mariamadredelaiglesia"</v>
      </c>
      <c r="L26" s="48" t="str">
        <f ca="1">_xlfn.CONCAT("        ant: ",C26,",")</f>
        <v xml:space="preserve">        ant: "/src/index.html?canto=mariamadredelaiglesia",</v>
      </c>
    </row>
    <row r="27" spans="1:40" ht="23.25" x14ac:dyDescent="0.25">
      <c r="B27">
        <f ca="1">+C1+1</f>
        <v>113</v>
      </c>
      <c r="C27" t="str">
        <f ca="1">VLOOKUP(B27,Table4[],13,FALSE)</f>
        <v>"/src/index.html?canto=mariapequenamaria"</v>
      </c>
      <c r="L27" s="48" t="str">
        <f ca="1">_xlfn.CONCAT("        sig: ",C27,",")</f>
        <v xml:space="preserve">        sig: "/src/index.html?canto=mariapequenamaria",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1014</v>
      </c>
      <c r="C30" s="113" t="s">
        <v>1157</v>
      </c>
      <c r="D30" s="112" t="s">
        <v>1015</v>
      </c>
      <c r="E30" s="52"/>
      <c r="F30" s="53" t="s">
        <v>1011</v>
      </c>
      <c r="G30" s="53" t="s">
        <v>1012</v>
      </c>
      <c r="H30" s="52" t="s">
        <v>1030</v>
      </c>
      <c r="I30" s="52"/>
      <c r="J30" s="54" t="s">
        <v>1013</v>
      </c>
      <c r="K30" s="54"/>
      <c r="L30" s="55" t="str">
        <f t="shared" ref="L30:L31" si="0">IF(C30="","",_xlfn.CONCAT("            { line: ","""",C30,", ",M30:AN30,""", sC: ","""",B30,"""},"))</f>
        <v xml:space="preserve">            { line: "¡María, Madre del camino ardiente!, (Sol,,14)(Mi,m,250)(Do,,350)(La,,450)", sC: "tc"},</v>
      </c>
      <c r="M30" s="56" t="str">
        <f t="shared" ref="M30:M34" si="1">IF(N30="","","(")</f>
        <v>(</v>
      </c>
      <c r="N30" s="57" t="str">
        <f t="shared" ref="N30:N34" si="2">IF(D30="","",D30)</f>
        <v>Sol</v>
      </c>
      <c r="O30" s="58" t="str">
        <f t="shared" ref="O30:O34" si="3">IF(N30="","",",")</f>
        <v>,</v>
      </c>
      <c r="P30" s="59" t="str">
        <f t="shared" ref="P30:P34"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34" si="8">IF(F30="","",F30)</f>
        <v>Mi</v>
      </c>
      <c r="V30" s="64" t="str">
        <f t="shared" ref="V30:V34" si="9">IF(U30="","",",")</f>
        <v>,</v>
      </c>
      <c r="W30" s="65" t="str">
        <f t="shared" ref="W30:W34" si="10">IF(G30="","",G30)</f>
        <v>m</v>
      </c>
      <c r="X30" s="64" t="str">
        <f t="shared" ref="X30:X34" si="11">IF(U30="","",",")</f>
        <v>,</v>
      </c>
      <c r="Y30" s="64">
        <f t="shared" ref="Y30:Y34" si="12">IF(U30="","",250)</f>
        <v>250</v>
      </c>
      <c r="Z30" s="56" t="str">
        <f t="shared" ref="Z30:Z34" si="13">IF(U30="","",")")</f>
        <v>)</v>
      </c>
      <c r="AA30" s="66" t="str">
        <f t="shared" ref="AA30:AA34" si="14">IF(AB30="","","(")</f>
        <v>(</v>
      </c>
      <c r="AB30" s="57" t="str">
        <f t="shared" ref="AB30:AB34" si="15">IF(H30="","",H30)</f>
        <v>Do</v>
      </c>
      <c r="AC30" s="67" t="str">
        <f t="shared" ref="AC30:AC34" si="16">IF(AB30="","",",")</f>
        <v>,</v>
      </c>
      <c r="AD30" s="59" t="str">
        <f t="shared" ref="AD30:AD34" si="17">IF(I30="","",I30)</f>
        <v/>
      </c>
      <c r="AE30" s="68" t="str">
        <f t="shared" ref="AE30:AE34" si="18">IF(AB30="","",",")</f>
        <v>,</v>
      </c>
      <c r="AF30" s="61">
        <f t="shared" ref="AF30:AF34" si="19">IF(AB30="","",350)</f>
        <v>350</v>
      </c>
      <c r="AG30" s="61" t="str">
        <f t="shared" ref="AG30:AG34" si="20">IF(AB30="","",")")</f>
        <v>)</v>
      </c>
      <c r="AH30" s="69" t="str">
        <f t="shared" ref="AH30:AH34" si="21">IF(AI30="","","(")</f>
        <v>(</v>
      </c>
      <c r="AI30" s="70" t="str">
        <f t="shared" ref="AI30:AI34" si="22">IF(J30="","",J30)</f>
        <v>La</v>
      </c>
      <c r="AJ30" s="64" t="str">
        <f t="shared" ref="AJ30:AJ34" si="23">IF(AI30="","",",")</f>
        <v>,</v>
      </c>
      <c r="AK30" s="64" t="str">
        <f t="shared" ref="AK30:AK34" si="24">IF(K30="","",K30)</f>
        <v/>
      </c>
      <c r="AL30" s="64" t="str">
        <f t="shared" ref="AL30:AL34" si="25">IF(AI30="","",",")</f>
        <v>,</v>
      </c>
      <c r="AM30" s="64">
        <f t="shared" ref="AM30:AM34" si="26">IF(AI30="","",450)</f>
        <v>450</v>
      </c>
      <c r="AN30" s="64" t="str">
        <f t="shared" ref="AN30:AN34" si="27">IF(AI30="","",")")</f>
        <v>)</v>
      </c>
    </row>
    <row r="31" spans="1:40" ht="25.5" thickTop="1" thickBot="1" x14ac:dyDescent="0.4">
      <c r="C31" s="113" t="s">
        <v>1158</v>
      </c>
      <c r="D31" s="112" t="s">
        <v>1030</v>
      </c>
      <c r="E31" s="52"/>
      <c r="F31" s="53" t="s">
        <v>1015</v>
      </c>
      <c r="G31" s="53"/>
      <c r="H31" s="52"/>
      <c r="I31" s="52"/>
      <c r="J31" s="54"/>
      <c r="K31" s="54"/>
      <c r="L31" s="55" t="str">
        <f t="shared" si="0"/>
        <v xml:space="preserve">            { line: "Tú nos libras del fuego de las pasiones, (Do,,10)(Sol,,250)", sC: ""},</v>
      </c>
      <c r="M31" s="56" t="str">
        <f t="shared" si="1"/>
        <v>(</v>
      </c>
      <c r="N31" s="57" t="str">
        <f t="shared" si="2"/>
        <v>Do</v>
      </c>
      <c r="O31" s="58" t="str">
        <f t="shared" si="3"/>
        <v>,</v>
      </c>
      <c r="P31" s="59" t="str">
        <f t="shared" si="4"/>
        <v/>
      </c>
      <c r="Q31" s="60" t="str">
        <f t="shared" si="5"/>
        <v>,</v>
      </c>
      <c r="R31" s="61">
        <f t="shared" ref="R31:R54" si="28">IF(N31="Do",10,IF(N31="Re",22,IF(N31="Mi",20,IF(N31="Fa",20,IF(N31="Sol",14,IF(N31="La",20,IF(N31="Si",20,IF(N31="Do#",14,IF(N31="Fa#",15,IF(N31="Sol#",20,""))))))))))</f>
        <v>10</v>
      </c>
      <c r="S31" s="56" t="str">
        <f t="shared" si="6"/>
        <v>)</v>
      </c>
      <c r="T31" s="62" t="str">
        <f t="shared" si="7"/>
        <v>(</v>
      </c>
      <c r="U31" s="63" t="str">
        <f t="shared" si="8"/>
        <v>Sol</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1159</v>
      </c>
      <c r="D32" s="112" t="s">
        <v>1029</v>
      </c>
      <c r="E32" s="52"/>
      <c r="F32" s="53" t="s">
        <v>1015</v>
      </c>
      <c r="G32" s="53"/>
      <c r="H32" s="52"/>
      <c r="I32" s="52"/>
      <c r="J32" s="54"/>
      <c r="K32" s="54"/>
      <c r="L32" s="55" t="str">
        <f>IF(C32="","",_xlfn.CONCAT("            { line: ","""",C32,", ",M32:AN32,""", sC: ","""",B32,"""},"))</f>
        <v xml:space="preserve">            { line: "con el rocío de tu intercesión,, (Re,,22)(Sol,,250)",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1160</v>
      </c>
      <c r="D33" s="112" t="s">
        <v>1030</v>
      </c>
      <c r="E33" s="52"/>
      <c r="F33" s="53" t="s">
        <v>1015</v>
      </c>
      <c r="G33" s="53"/>
      <c r="H33" s="52"/>
      <c r="I33" s="52"/>
      <c r="J33" s="54"/>
      <c r="K33" s="54"/>
      <c r="L33" s="55" t="str">
        <f>IF(C33="","",_xlfn.CONCAT("            { line: ","""",C33,", ",M33:AN33,""", sC: ","""",B33,"""},"))</f>
        <v xml:space="preserve">            { line: "tú nos libras del fuego de las pasiones, (Do,,10)(Sol,,250)",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1161</v>
      </c>
      <c r="D34" s="112" t="s">
        <v>1029</v>
      </c>
      <c r="E34" s="52"/>
      <c r="F34" s="53" t="s">
        <v>1015</v>
      </c>
      <c r="G34" s="53"/>
      <c r="H34" s="52"/>
      <c r="I34" s="52"/>
      <c r="J34" s="54"/>
      <c r="K34" s="54"/>
      <c r="L34" s="55" t="str">
        <f t="shared" ref="L34:L46" si="29">IF(C34="","",_xlfn.CONCAT("            { line: ","""",C34,", ",M34:AN34,""", sC: ","""",B34,"""},"))</f>
        <v xml:space="preserve">            { line: "con el rocío de tu intercesión., (Re,,22)(Sol,,250)", sC: ""},</v>
      </c>
      <c r="M34" s="56" t="str">
        <f t="shared" si="1"/>
        <v>(</v>
      </c>
      <c r="N34" s="57" t="str">
        <f t="shared" si="2"/>
        <v>Re</v>
      </c>
      <c r="O34" s="58" t="str">
        <f t="shared" si="3"/>
        <v>,</v>
      </c>
      <c r="P34" s="59" t="str">
        <f t="shared" si="4"/>
        <v/>
      </c>
      <c r="Q34" s="60" t="str">
        <f t="shared" si="5"/>
        <v>,</v>
      </c>
      <c r="R34" s="61">
        <f t="shared" si="28"/>
        <v>22</v>
      </c>
      <c r="S34" s="56" t="str">
        <f t="shared" si="6"/>
        <v>)</v>
      </c>
      <c r="T34" s="62" t="str">
        <f t="shared" si="7"/>
        <v>(</v>
      </c>
      <c r="U34" s="63" t="str">
        <f t="shared" si="8"/>
        <v>Sol</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1162</v>
      </c>
      <c r="D36" s="112" t="s">
        <v>1011</v>
      </c>
      <c r="E36" s="52" t="s">
        <v>1012</v>
      </c>
      <c r="F36" s="53" t="s">
        <v>1030</v>
      </c>
      <c r="G36" s="53"/>
      <c r="H36" s="52" t="s">
        <v>1013</v>
      </c>
      <c r="I36" s="52"/>
      <c r="J36" s="54" t="s">
        <v>1029</v>
      </c>
      <c r="K36" s="54"/>
      <c r="L36" s="55" t="str">
        <f t="shared" si="29"/>
        <v xml:space="preserve">            { line: "¡HUMILDE MARÍA, TODA INMACULADA,, (Mi,m,20)(Do,,250)(La,,350)(Re,,450)", sC: "ta as"},</v>
      </c>
      <c r="M36" s="56" t="str">
        <f>IF(N36="","","(")</f>
        <v>(</v>
      </c>
      <c r="N36" s="57" t="str">
        <f>IF(D36="","",D36)</f>
        <v>Mi</v>
      </c>
      <c r="O36" s="58" t="str">
        <f>IF(N36="","",",")</f>
        <v>,</v>
      </c>
      <c r="P36" s="59" t="str">
        <f>IF(E36="","",E36)</f>
        <v>m</v>
      </c>
      <c r="Q36" s="60" t="str">
        <f>IF(N36="","",",")</f>
        <v>,</v>
      </c>
      <c r="R36" s="61">
        <f t="shared" si="28"/>
        <v>20</v>
      </c>
      <c r="S36" s="56" t="str">
        <f>IF(N36="","",")")</f>
        <v>)</v>
      </c>
      <c r="T36" s="62" t="str">
        <f>IF(U36="","","(")</f>
        <v>(</v>
      </c>
      <c r="U36" s="63" t="str">
        <f>IF(F36="","",F36)</f>
        <v>Do</v>
      </c>
      <c r="V36" s="64" t="str">
        <f>IF(U36="","",",")</f>
        <v>,</v>
      </c>
      <c r="W36" s="65" t="str">
        <f>IF(G36="","",G36)</f>
        <v/>
      </c>
      <c r="X36" s="64" t="str">
        <f>IF(U36="","",",")</f>
        <v>,</v>
      </c>
      <c r="Y36" s="64">
        <f>IF(U36="","",250)</f>
        <v>250</v>
      </c>
      <c r="Z36" s="56" t="str">
        <f>IF(U36="","",")")</f>
        <v>)</v>
      </c>
      <c r="AA36" s="66" t="str">
        <f>IF(AB36="","","(")</f>
        <v>(</v>
      </c>
      <c r="AB36" s="57" t="str">
        <f>IF(H36="","",H36)</f>
        <v>La</v>
      </c>
      <c r="AC36" s="67" t="str">
        <f>IF(AB36="","",",")</f>
        <v>,</v>
      </c>
      <c r="AD36" s="59" t="str">
        <f>IF(I36="","",I36)</f>
        <v/>
      </c>
      <c r="AE36" s="68" t="str">
        <f>IF(AB36="","",",")</f>
        <v>,</v>
      </c>
      <c r="AF36" s="61">
        <f>IF(AB36="","",350)</f>
        <v>350</v>
      </c>
      <c r="AG36" s="61" t="str">
        <f>IF(AB36="","",")")</f>
        <v>)</v>
      </c>
      <c r="AH36" s="69" t="str">
        <f>IF(AI36="","","(")</f>
        <v>(</v>
      </c>
      <c r="AI36" s="70" t="str">
        <f>IF(J36="","",J36)</f>
        <v>Re</v>
      </c>
      <c r="AJ36" s="64" t="str">
        <f>IF(AI36="","",",")</f>
        <v>,</v>
      </c>
      <c r="AK36" s="64" t="str">
        <f>IF(K36="","",K36)</f>
        <v/>
      </c>
      <c r="AL36" s="64" t="str">
        <f>IF(AI36="","",",")</f>
        <v>,</v>
      </c>
      <c r="AM36" s="64">
        <f>IF(AI36="","",450)</f>
        <v>450</v>
      </c>
      <c r="AN36" s="64" t="str">
        <f>IF(AI36="","",")")</f>
        <v>)</v>
      </c>
    </row>
    <row r="37" spans="1:40" ht="25.5" thickTop="1" thickBot="1" x14ac:dyDescent="0.4">
      <c r="B37" t="s">
        <v>999</v>
      </c>
      <c r="C37" s="113" t="s">
        <v>1163</v>
      </c>
      <c r="D37" s="112" t="s">
        <v>1030</v>
      </c>
      <c r="E37" s="52"/>
      <c r="F37" s="53" t="s">
        <v>1015</v>
      </c>
      <c r="G37" s="53"/>
      <c r="H37" s="52"/>
      <c r="I37" s="52"/>
      <c r="J37" s="54"/>
      <c r="K37" s="54"/>
      <c r="L37" s="55" t="str">
        <f t="shared" si="29"/>
        <v xml:space="preserve">            { line: "ÁNGEL DE LA GUARDA DEL TERCER MILENIO;, (Do,,10)(Sol,,250)", sC: "as"},</v>
      </c>
      <c r="M37" s="56" t="str">
        <f>IF(N37="","","(")</f>
        <v>(</v>
      </c>
      <c r="N37" s="57" t="str">
        <f>IF(D37="","",D37)</f>
        <v>Do</v>
      </c>
      <c r="O37" s="58" t="str">
        <f>IF(N37="","",",")</f>
        <v>,</v>
      </c>
      <c r="P37" s="59" t="str">
        <f>IF(E37="","",E37)</f>
        <v/>
      </c>
      <c r="Q37" s="60" t="str">
        <f>IF(N37="","",",")</f>
        <v>,</v>
      </c>
      <c r="R37" s="61">
        <f t="shared" si="28"/>
        <v>10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1164</v>
      </c>
      <c r="D38" s="112" t="s">
        <v>1029</v>
      </c>
      <c r="E38" s="52"/>
      <c r="F38" s="53" t="s">
        <v>1015</v>
      </c>
      <c r="G38" s="53"/>
      <c r="H38" s="52"/>
      <c r="I38" s="52"/>
      <c r="J38" s="54"/>
      <c r="K38" s="54"/>
      <c r="L38" s="55" t="str">
        <f t="shared" si="29"/>
        <v xml:space="preserve">            { line: "LUGAR DE TODAS LAS GRACIAS;, (Re,,22)(Sol,,250)", sC: "as"},</v>
      </c>
      <c r="M38" s="56" t="str">
        <f>IF(N38="","","(")</f>
        <v>(</v>
      </c>
      <c r="N38" s="57" t="str">
        <f>IF(D38="","",D38)</f>
        <v>Re</v>
      </c>
      <c r="O38" s="58" t="str">
        <f>IF(N38="","",",")</f>
        <v>,</v>
      </c>
      <c r="P38" s="59" t="str">
        <f>IF(E38="","",E38)</f>
        <v/>
      </c>
      <c r="Q38" s="60" t="str">
        <f>IF(N38="","",",")</f>
        <v>,</v>
      </c>
      <c r="R38" s="61">
        <f t="shared" si="28"/>
        <v>22</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1165</v>
      </c>
      <c r="D39" s="112" t="s">
        <v>1030</v>
      </c>
      <c r="E39" s="52"/>
      <c r="F39" s="53" t="s">
        <v>1015</v>
      </c>
      <c r="G39" s="53"/>
      <c r="H39" s="52"/>
      <c r="I39" s="52"/>
      <c r="J39" s="54"/>
      <c r="K39" s="54"/>
      <c r="L39" s="55" t="str">
        <f t="shared" si="29"/>
        <v xml:space="preserve">            { line: "IMAGEN DE LA VIRTUD;, (Do,,10)(Sol,,250)", sC: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28"/>
        <v>10</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1166</v>
      </c>
      <c r="D40" s="112" t="s">
        <v>1029</v>
      </c>
      <c r="E40" s="52"/>
      <c r="F40" s="53" t="s">
        <v>1015</v>
      </c>
      <c r="G40" s="53"/>
      <c r="H40" s="52"/>
      <c r="I40" s="52"/>
      <c r="J40" s="54"/>
      <c r="K40" s="54"/>
      <c r="L40" s="55" t="str">
        <f t="shared" si="29"/>
        <v xml:space="preserve">            { line: "TU BELLEZA CANTA LA JERUSALÉN CELESTE!, (Re,,22)(Sol,,250)", sC: "as"},</v>
      </c>
      <c r="M40" s="56" t="str">
        <f t="shared" si="30"/>
        <v>(</v>
      </c>
      <c r="N40" s="57" t="str">
        <f t="shared" si="31"/>
        <v>Re</v>
      </c>
      <c r="O40" s="58" t="str">
        <f t="shared" si="32"/>
        <v>,</v>
      </c>
      <c r="P40" s="59" t="str">
        <f t="shared" si="33"/>
        <v/>
      </c>
      <c r="Q40" s="60" t="str">
        <f t="shared" si="34"/>
        <v>,</v>
      </c>
      <c r="R40" s="61">
        <f t="shared" si="28"/>
        <v>22</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1167</v>
      </c>
      <c r="D42" s="112" t="s">
        <v>1011</v>
      </c>
      <c r="E42" s="52" t="s">
        <v>1012</v>
      </c>
      <c r="F42" s="53" t="s">
        <v>1030</v>
      </c>
      <c r="G42" s="53"/>
      <c r="H42" s="52" t="s">
        <v>1013</v>
      </c>
      <c r="I42" s="52"/>
      <c r="J42" s="54"/>
      <c r="K42" s="54"/>
      <c r="L42" s="55" t="str">
        <f t="shared" si="29"/>
        <v xml:space="preserve">            { line: "¡Tú nos has mostrado el camino!, (Mi,m,20)(Do,,250)(La,,350)", sC: "tc"},</v>
      </c>
      <c r="M42" s="56" t="str">
        <f t="shared" si="30"/>
        <v>(</v>
      </c>
      <c r="N42" s="57" t="str">
        <f t="shared" si="31"/>
        <v>Mi</v>
      </c>
      <c r="O42" s="58" t="str">
        <f t="shared" si="32"/>
        <v>,</v>
      </c>
      <c r="P42" s="59" t="str">
        <f t="shared" si="33"/>
        <v>m</v>
      </c>
      <c r="Q42" s="60" t="str">
        <f t="shared" si="34"/>
        <v>,</v>
      </c>
      <c r="R42" s="61">
        <f t="shared" si="28"/>
        <v>20</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1168</v>
      </c>
      <c r="D43" s="112" t="s">
        <v>1030</v>
      </c>
      <c r="E43" s="52"/>
      <c r="F43" s="53" t="s">
        <v>1015</v>
      </c>
      <c r="G43" s="53"/>
      <c r="H43" s="52"/>
      <c r="I43" s="52"/>
      <c r="J43" s="54"/>
      <c r="K43" s="54"/>
      <c r="L43" s="55" t="str">
        <f t="shared" si="29"/>
        <v xml:space="preserve">            { line: "Bajo la cruz nos has recibido,, (Do,,10)(Sol,,250)", sC: ""},</v>
      </c>
      <c r="M43" s="56" t="str">
        <f>IF(N43="","","(")</f>
        <v>(</v>
      </c>
      <c r="N43" s="57" t="str">
        <f>IF(D43="","",D43)</f>
        <v>Do</v>
      </c>
      <c r="O43" s="58" t="str">
        <f>IF(N43="","",",")</f>
        <v>,</v>
      </c>
      <c r="P43" s="59" t="str">
        <f>IF(E43="","",E43)</f>
        <v/>
      </c>
      <c r="Q43" s="60" t="str">
        <f>IF(N43="","",",")</f>
        <v>,</v>
      </c>
      <c r="R43" s="61">
        <f t="shared" si="28"/>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1169</v>
      </c>
      <c r="D44" s="112" t="s">
        <v>1029</v>
      </c>
      <c r="E44" s="52"/>
      <c r="F44" s="53" t="s">
        <v>1015</v>
      </c>
      <c r="G44" s="53"/>
      <c r="H44" s="52"/>
      <c r="I44" s="52"/>
      <c r="J44" s="54"/>
      <c r="K44" s="54"/>
      <c r="L44" s="55" t="str">
        <f t="shared" si="29"/>
        <v xml:space="preserve">            { line: "Madre del camino ardiente;, (Re,,22)(Sol,,250)", sC: ""},</v>
      </c>
      <c r="M44" s="56" t="str">
        <f>IF(N44="","","(")</f>
        <v>(</v>
      </c>
      <c r="N44" s="57" t="str">
        <f>IF(D44="","",D44)</f>
        <v>Re</v>
      </c>
      <c r="O44" s="58" t="str">
        <f>IF(N44="","",",")</f>
        <v>,</v>
      </c>
      <c r="P44" s="59" t="str">
        <f>IF(E44="","",E44)</f>
        <v/>
      </c>
      <c r="Q44" s="60" t="str">
        <f>IF(N44="","",",")</f>
        <v>,</v>
      </c>
      <c r="R44" s="61">
        <f t="shared" si="28"/>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1170</v>
      </c>
      <c r="D45" s="112" t="s">
        <v>1030</v>
      </c>
      <c r="E45" s="52"/>
      <c r="F45" s="53" t="s">
        <v>1015</v>
      </c>
      <c r="G45" s="53"/>
      <c r="H45" s="52"/>
      <c r="I45" s="52"/>
      <c r="J45" s="54"/>
      <c r="K45" s="54"/>
      <c r="L45" s="55" t="str">
        <f t="shared" si="29"/>
        <v xml:space="preserve">            { line: "bajo la cruz nos has recibido:, (Do,,10)(Sol,,250)", sC: ""},</v>
      </c>
      <c r="M45" s="56" t="str">
        <f>IF(N45="","","(")</f>
        <v>(</v>
      </c>
      <c r="N45" s="57" t="str">
        <f>IF(D45="","",D45)</f>
        <v>Do</v>
      </c>
      <c r="O45" s="58" t="str">
        <f>IF(N45="","",",")</f>
        <v>,</v>
      </c>
      <c r="P45" s="59" t="str">
        <f>IF(E45="","",E45)</f>
        <v/>
      </c>
      <c r="Q45" s="60" t="str">
        <f>IF(N45="","",",")</f>
        <v>,</v>
      </c>
      <c r="R45" s="61">
        <f t="shared" si="28"/>
        <v>10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1171</v>
      </c>
      <c r="D46" s="112" t="s">
        <v>1029</v>
      </c>
      <c r="E46" s="52"/>
      <c r="F46" s="53" t="s">
        <v>1015</v>
      </c>
      <c r="G46" s="53"/>
      <c r="H46" s="52"/>
      <c r="I46" s="52"/>
      <c r="J46" s="54"/>
      <c r="K46" s="54"/>
      <c r="L46" s="55" t="str">
        <f t="shared" si="29"/>
        <v xml:space="preserve">            { line: "¡cómo decir no a tu Hijo sufriente!, (Re,,22)(Sol,,250)", sC: ""},</v>
      </c>
      <c r="M46" s="56" t="str">
        <f>IF(N46="","","(")</f>
        <v>(</v>
      </c>
      <c r="N46" s="57" t="str">
        <f>IF(D46="","",D46)</f>
        <v>Re</v>
      </c>
      <c r="O46" s="58" t="str">
        <f>IF(N46="","",",")</f>
        <v>,</v>
      </c>
      <c r="P46" s="59" t="str">
        <f>IF(E46="","",E46)</f>
        <v/>
      </c>
      <c r="Q46" s="60" t="str">
        <f>IF(N46="","",",")</f>
        <v>,</v>
      </c>
      <c r="R46" s="61">
        <f t="shared" si="28"/>
        <v>22</v>
      </c>
      <c r="S46" s="56" t="str">
        <f>IF(N46="","",")")</f>
        <v>)</v>
      </c>
      <c r="T46" s="62" t="str">
        <f>IF(U46="","","(")</f>
        <v>(</v>
      </c>
      <c r="U46" s="63" t="str">
        <f>IF(F46="","",F46)</f>
        <v>Sol</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IF(N47="Do",10,IF(N47="Re",22,IF(N47="Mi",20,IF(N47="Fa",20,IF(N47="Sol",14,IF(N47="La",20,IF(N47="Si",20,IF(N47="Do#",14,IF(N47="Fa#",15,IF(N47="Sol#",20,""))))))))))</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C48" s="79" t="s">
        <v>995</v>
      </c>
      <c r="D48" s="80"/>
      <c r="E48" s="80"/>
      <c r="F48" s="80"/>
      <c r="G48" s="80"/>
      <c r="H48" s="80"/>
      <c r="I48" s="80"/>
      <c r="J48" s="80"/>
      <c r="K48" s="80"/>
      <c r="L48" s="81" t="s">
        <v>996</v>
      </c>
      <c r="M48" s="56" t="str">
        <f t="shared" ref="M48:M53" si="57">IF(N48="","","(")</f>
        <v/>
      </c>
      <c r="N48" s="57" t="str">
        <f t="shared" ref="N48:N53" si="58">IF(D48="","",D48)</f>
        <v/>
      </c>
      <c r="O48" s="58" t="str">
        <f t="shared" ref="O48:O53" si="59">IF(N48="","",",")</f>
        <v/>
      </c>
      <c r="P48" s="59" t="str">
        <f t="shared" ref="P48:P53" si="60">IF(E48="","",E48)</f>
        <v/>
      </c>
      <c r="Q48" s="60" t="str">
        <f t="shared" ref="Q48:Q53" si="61">IF(N48="","",",")</f>
        <v/>
      </c>
      <c r="R48" s="61" t="str">
        <f t="shared" ref="R48:R53" si="62">IF(N48="Do",10,IF(N48="Re",22,IF(N48="Mi",20,IF(N48="Fa",20,IF(N48="Sol",14,IF(N48="La",20,IF(N48="Si",20,IF(N48="Do#",14,IF(N48="Fa#",15,IF(N48="Sol#",20,""))))))))))</f>
        <v/>
      </c>
      <c r="S48" s="56" t="str">
        <f t="shared" ref="S48:S53" si="63">IF(N48="","",")")</f>
        <v/>
      </c>
      <c r="T48" s="62" t="str">
        <f t="shared" ref="T48:T53" si="64">IF(U48="","","(")</f>
        <v/>
      </c>
      <c r="U48" s="63" t="str">
        <f t="shared" ref="U48:U53" si="65">IF(F48="","",F48)</f>
        <v/>
      </c>
      <c r="V48" s="64" t="str">
        <f t="shared" ref="V48:V53" si="66">IF(U48="","",",")</f>
        <v/>
      </c>
      <c r="W48" s="65" t="str">
        <f t="shared" ref="W48:W53" si="67">IF(G48="","",G48)</f>
        <v/>
      </c>
      <c r="X48" s="64" t="str">
        <f t="shared" ref="X48:X53" si="68">IF(U48="","",",")</f>
        <v/>
      </c>
      <c r="Y48" s="64" t="str">
        <f t="shared" ref="Y48:Y53" si="69">IF(U48="","",250)</f>
        <v/>
      </c>
      <c r="Z48" s="56" t="str">
        <f t="shared" ref="Z48:Z53" si="70">IF(U48="","",")")</f>
        <v/>
      </c>
      <c r="AA48" s="66" t="str">
        <f t="shared" ref="AA48:AA53" si="71">IF(AB48="","","(")</f>
        <v/>
      </c>
      <c r="AB48" s="57" t="str">
        <f t="shared" ref="AB48:AB53" si="72">IF(H48="","",H48)</f>
        <v/>
      </c>
      <c r="AC48" s="67" t="str">
        <f t="shared" ref="AC48:AC53" si="73">IF(AB48="","",",")</f>
        <v/>
      </c>
      <c r="AD48" s="59" t="str">
        <f t="shared" ref="AD48:AD53" si="74">IF(I48="","",I48)</f>
        <v/>
      </c>
      <c r="AE48" s="68" t="str">
        <f t="shared" ref="AE48:AE53" si="75">IF(AB48="","",",")</f>
        <v/>
      </c>
      <c r="AF48" s="61" t="str">
        <f t="shared" ref="AF48:AF53" si="76">IF(AB48="","",350)</f>
        <v/>
      </c>
      <c r="AG48" s="61" t="str">
        <f t="shared" ref="AG48:AG53" si="77">IF(AB48="","",")")</f>
        <v/>
      </c>
      <c r="AH48" s="69" t="str">
        <f t="shared" ref="AH48:AH53" si="78">IF(AI48="","","(")</f>
        <v/>
      </c>
      <c r="AI48" s="70" t="str">
        <f t="shared" ref="AI48:AI53" si="79">IF(J48="","",J48)</f>
        <v/>
      </c>
      <c r="AJ48" s="64" t="str">
        <f t="shared" ref="AJ48:AJ53" si="80">IF(AI48="","",",")</f>
        <v/>
      </c>
      <c r="AK48" s="64" t="str">
        <f t="shared" ref="AK48:AK53" si="81">IF(K48="","",K48)</f>
        <v/>
      </c>
      <c r="AL48" s="64" t="str">
        <f t="shared" ref="AL48:AL53" si="82">IF(AI48="","",",")</f>
        <v/>
      </c>
      <c r="AM48" s="64" t="str">
        <f t="shared" ref="AM48:AM53" si="83">IF(AI48="","",450)</f>
        <v/>
      </c>
      <c r="AN48" s="64" t="str">
        <f t="shared" ref="AN48:AN53" si="84">IF(AI48="","",")")</f>
        <v/>
      </c>
    </row>
    <row r="49" spans="1:40" ht="25.5" thickTop="1" thickBot="1" x14ac:dyDescent="0.4">
      <c r="B49" t="s">
        <v>997</v>
      </c>
      <c r="C49" s="82" t="s">
        <v>1172</v>
      </c>
      <c r="D49" s="83" t="s">
        <v>1011</v>
      </c>
      <c r="E49" s="83" t="s">
        <v>1012</v>
      </c>
      <c r="F49" s="83" t="s">
        <v>1030</v>
      </c>
      <c r="G49" s="83"/>
      <c r="H49" s="83" t="s">
        <v>1013</v>
      </c>
      <c r="I49" s="83"/>
      <c r="J49" s="83" t="s">
        <v>1029</v>
      </c>
      <c r="K49" s="83"/>
      <c r="L49" s="84" t="str">
        <f>IF(C49="","",_xlfn.CONCAT("       triggerLine: ","""",C49,", ",M49:AN49,""", sC: ","""",B49,""", lines: ["))</f>
        <v xml:space="preserve">       triggerLine: "¡HUMILDE MARÍA, TODA INMACULADA,..., (Mi,m,20)(Do,,250)(La,,350)(Re,,450)", sC: "ta as", lines: [</v>
      </c>
      <c r="M49" s="56" t="str">
        <f t="shared" si="57"/>
        <v>(</v>
      </c>
      <c r="N49" s="57" t="str">
        <f t="shared" si="58"/>
        <v>Mi</v>
      </c>
      <c r="O49" s="58" t="str">
        <f t="shared" si="59"/>
        <v>,</v>
      </c>
      <c r="P49" s="59" t="str">
        <f t="shared" si="60"/>
        <v>m</v>
      </c>
      <c r="Q49" s="60" t="str">
        <f t="shared" si="61"/>
        <v>,</v>
      </c>
      <c r="R49" s="61">
        <f t="shared" si="62"/>
        <v>20</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La</v>
      </c>
      <c r="AC49" s="67" t="str">
        <f t="shared" si="73"/>
        <v>,</v>
      </c>
      <c r="AD49" s="59" t="str">
        <f t="shared" si="74"/>
        <v/>
      </c>
      <c r="AE49" s="68" t="str">
        <f t="shared" si="75"/>
        <v>,</v>
      </c>
      <c r="AF49" s="61">
        <f t="shared" si="76"/>
        <v>350</v>
      </c>
      <c r="AG49" s="61" t="str">
        <f t="shared" si="77"/>
        <v>)</v>
      </c>
      <c r="AH49" s="69" t="str">
        <f t="shared" si="78"/>
        <v>(</v>
      </c>
      <c r="AI49" s="70" t="str">
        <f t="shared" si="79"/>
        <v>Re</v>
      </c>
      <c r="AJ49" s="64" t="str">
        <f t="shared" si="80"/>
        <v>,</v>
      </c>
      <c r="AK49" s="64" t="str">
        <f t="shared" si="81"/>
        <v/>
      </c>
      <c r="AL49" s="64" t="str">
        <f t="shared" si="82"/>
        <v>,</v>
      </c>
      <c r="AM49" s="64">
        <f t="shared" si="83"/>
        <v>450</v>
      </c>
      <c r="AN49" s="64" t="str">
        <f t="shared" si="84"/>
        <v>)</v>
      </c>
    </row>
    <row r="50" spans="1:40" ht="25.5" thickTop="1" thickBot="1" x14ac:dyDescent="0.4">
      <c r="B50" t="s">
        <v>999</v>
      </c>
      <c r="C50" s="85" t="s">
        <v>1163</v>
      </c>
      <c r="D50" s="86" t="s">
        <v>1030</v>
      </c>
      <c r="E50" s="86"/>
      <c r="F50" s="86" t="s">
        <v>1015</v>
      </c>
      <c r="G50" s="86"/>
      <c r="H50" s="87"/>
      <c r="I50" s="87"/>
      <c r="J50" s="87"/>
      <c r="K50" s="87"/>
      <c r="L50" s="88" t="str">
        <f>IF(C50="","",_xlfn.CONCAT("            { line: ","""",C50,", ",M50:AN50,""", sC: ","""",B50,"""},"))</f>
        <v xml:space="preserve">            { line: "ÁNGEL DE LA GUARDA DEL TERCER MILENIO;, (Do,,10)(Sol,,250)", sC: "as"},</v>
      </c>
      <c r="M50" s="56" t="str">
        <f t="shared" si="57"/>
        <v>(</v>
      </c>
      <c r="N50" s="57" t="str">
        <f t="shared" si="58"/>
        <v>Do</v>
      </c>
      <c r="O50" s="58" t="str">
        <f t="shared" si="59"/>
        <v>,</v>
      </c>
      <c r="P50" s="59" t="str">
        <f t="shared" si="60"/>
        <v/>
      </c>
      <c r="Q50" s="60" t="str">
        <f t="shared" si="61"/>
        <v>,</v>
      </c>
      <c r="R50" s="61">
        <f t="shared" si="62"/>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thickTop="1" thickBot="1" x14ac:dyDescent="0.4">
      <c r="B51" t="s">
        <v>999</v>
      </c>
      <c r="C51" s="85" t="s">
        <v>1164</v>
      </c>
      <c r="D51" s="89" t="s">
        <v>1029</v>
      </c>
      <c r="E51" s="89"/>
      <c r="F51" s="89" t="s">
        <v>1015</v>
      </c>
      <c r="G51" s="89"/>
      <c r="H51" s="90"/>
      <c r="I51" s="90"/>
      <c r="J51" s="90"/>
      <c r="K51" s="90"/>
      <c r="L51" s="88" t="str">
        <f>IF(C51="","",_xlfn.CONCAT("            { line: ","""",C51,", ",M51:AN51,""", sC: ","""",B51,"""},"))</f>
        <v xml:space="preserve">            { line: "LUGAR DE TODAS LAS GRACIAS;, (Re,,22)(Sol,,250)", sC: "as"},</v>
      </c>
      <c r="M51" s="56" t="str">
        <f t="shared" si="57"/>
        <v>(</v>
      </c>
      <c r="N51" s="57" t="str">
        <f t="shared" si="58"/>
        <v>Re</v>
      </c>
      <c r="O51" s="58" t="str">
        <f t="shared" si="59"/>
        <v>,</v>
      </c>
      <c r="P51" s="59" t="str">
        <f t="shared" si="60"/>
        <v/>
      </c>
      <c r="Q51" s="60" t="str">
        <f t="shared" si="61"/>
        <v>,</v>
      </c>
      <c r="R51" s="61">
        <f t="shared" si="62"/>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B52" t="s">
        <v>999</v>
      </c>
      <c r="C52" s="85" t="s">
        <v>1165</v>
      </c>
      <c r="D52" s="86" t="s">
        <v>1030</v>
      </c>
      <c r="E52" s="86"/>
      <c r="F52" s="86" t="s">
        <v>1015</v>
      </c>
      <c r="G52" s="86"/>
      <c r="H52" s="87"/>
      <c r="I52" s="87"/>
      <c r="J52" s="87"/>
      <c r="K52" s="87"/>
      <c r="L52" s="88" t="str">
        <f>IF(C52="","",_xlfn.CONCAT("            { line: ","""",C52,", ",M52:AN52,""", sC: ","""",B52,"""},"))</f>
        <v xml:space="preserve">            { line: "IMAGEN DE LA VIRTUD;, (Do,,10)(Sol,,250)", sC: "as"},</v>
      </c>
      <c r="M52" s="56" t="str">
        <f t="shared" si="57"/>
        <v>(</v>
      </c>
      <c r="N52" s="57" t="str">
        <f t="shared" si="58"/>
        <v>Do</v>
      </c>
      <c r="O52" s="58" t="str">
        <f t="shared" si="59"/>
        <v>,</v>
      </c>
      <c r="P52" s="59" t="str">
        <f t="shared" si="60"/>
        <v/>
      </c>
      <c r="Q52" s="60" t="str">
        <f t="shared" si="61"/>
        <v>,</v>
      </c>
      <c r="R52" s="61">
        <f t="shared" si="62"/>
        <v>10</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thickTop="1" thickBot="1" x14ac:dyDescent="0.4">
      <c r="B53" t="s">
        <v>999</v>
      </c>
      <c r="C53" s="93" t="s">
        <v>1166</v>
      </c>
      <c r="D53" s="83" t="s">
        <v>1029</v>
      </c>
      <c r="E53" s="83"/>
      <c r="F53" s="83" t="s">
        <v>1015</v>
      </c>
      <c r="G53" s="83"/>
      <c r="H53" s="83"/>
      <c r="I53" s="83"/>
      <c r="J53" s="83"/>
      <c r="K53" s="83"/>
      <c r="L53" s="94" t="str">
        <f>IF(C53="","",_xlfn.CONCAT("            { line: ","""",C53,", ",M53:AN53,""", sC: ","""",B53,"""},  ]},"))</f>
        <v xml:space="preserve">            { line: "TU BELLEZA CANTA LA JERUSALÉN CELESTE!, (Re,,22)(Sol,,250)", sC: "as"},  ]},</v>
      </c>
      <c r="M53" s="56" t="str">
        <f t="shared" si="57"/>
        <v>(</v>
      </c>
      <c r="N53" s="57" t="str">
        <f t="shared" si="58"/>
        <v>Re</v>
      </c>
      <c r="O53" s="58" t="str">
        <f t="shared" si="59"/>
        <v>,</v>
      </c>
      <c r="P53" s="59" t="str">
        <f t="shared" si="60"/>
        <v/>
      </c>
      <c r="Q53" s="60" t="str">
        <f t="shared" si="61"/>
        <v>,</v>
      </c>
      <c r="R53" s="61">
        <f t="shared" si="62"/>
        <v>22</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75" thickTop="1" thickBot="1" x14ac:dyDescent="0.4">
      <c r="A54" s="76"/>
      <c r="B54" s="76"/>
      <c r="C54" s="76" t="s">
        <v>1032</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4">
      <c r="A55" s="95"/>
      <c r="B55" s="95"/>
      <c r="C55" s="95"/>
      <c r="D55" s="95"/>
      <c r="E55" s="95"/>
      <c r="F55" s="95"/>
      <c r="G55" s="95"/>
      <c r="H55" s="95"/>
      <c r="I55" s="95"/>
      <c r="J55" s="95"/>
      <c r="K55" s="95"/>
      <c r="L55" s="99" t="str">
        <f ca="1">_xlfn.CONCAT("]}, // ULTIMA LINEA DEL CANTO: ",L1)</f>
        <v>]}, // ULTIMA LINEA DEL CANTO: MARÍA, MADRE DEL CAMINO ARDIENTE</v>
      </c>
      <c r="M55" s="95"/>
    </row>
    <row r="56" spans="1:40" ht="20.25" x14ac:dyDescent="0.25">
      <c r="L56" s="100" t="s">
        <v>1008</v>
      </c>
      <c r="M56" s="101"/>
    </row>
    <row r="57" spans="1:40" x14ac:dyDescent="0.2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61D82-90B1-46F6-ACD2-3C5776EE44C3}">
  <sheetPr codeName="Sheet73">
    <tabColor rgb="FF00B0F0"/>
  </sheetPr>
  <dimension ref="A1:AN78"/>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113</v>
      </c>
      <c r="E1" s="40"/>
      <c r="F1" s="40"/>
      <c r="G1" s="40"/>
      <c r="H1" s="40"/>
      <c r="I1" s="40"/>
      <c r="J1" s="40"/>
      <c r="K1" s="40"/>
      <c r="L1" s="41" t="str">
        <f ca="1">UPPER(VLOOKUP(C1,Table223[],3,FALSE))</f>
        <v>MARÍA, PEQUEÑA MARÍA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PEQUEÑA MARÍA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mariapequenamaria</v>
      </c>
      <c r="L7" s="48" t="str">
        <f ca="1">_xlfn.CONCAT("        id: ","""",C7,"""",",")</f>
        <v xml:space="preserve">        id: "mariapequenamaria",</v>
      </c>
    </row>
    <row r="8" spans="2:32" ht="23.25" x14ac:dyDescent="0.25">
      <c r="C8" t="str">
        <f ca="1">PROPER(L1)</f>
        <v>María, Pequeña María</v>
      </c>
      <c r="L8" s="48" t="str">
        <f ca="1">_xlfn.CONCAT("        tt: ","""",C8,"""",",")</f>
        <v xml:space="preserve">        tt: "María, Pequeña María",</v>
      </c>
    </row>
    <row r="9" spans="2:32" ht="23.25" x14ac:dyDescent="0.25">
      <c r="C9" t="str">
        <f ca="1">PROPER(L1)</f>
        <v>María, Pequeña María</v>
      </c>
      <c r="L9" s="48" t="str">
        <f ca="1">_xlfn.CONCAT("        title: ","""",C9,"""",",")</f>
        <v xml:space="preserve">        title: "María, Pequeña María",</v>
      </c>
    </row>
    <row r="10" spans="2:32" ht="23.25" x14ac:dyDescent="0.25">
      <c r="C10" t="str">
        <f ca="1">VLOOKUP(C1,Table223[],4,FALSE)</f>
        <v>Himno a la Virgen María (Kiko Argüello)</v>
      </c>
      <c r="L10" s="48" t="str">
        <f ca="1">_xlfn.CONCAT("        ","subtitle: ","""",C10,"""",",")</f>
        <v xml:space="preserve">        subtitle: "Himno a la Virgen María (Kiko Argüello)",</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113</v>
      </c>
      <c r="L16" s="48" t="str">
        <f ca="1">_xlfn.CONCAT("        dbno: ","""",C16,"""",",")</f>
        <v xml:space="preserve">        dbno: "113",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mariapequenamaria</v>
      </c>
      <c r="L19" s="48" t="str">
        <f ca="1">_xlfn.CONCAT("        audioSrc: ","""/audio/",C19,".mp3""",",")</f>
        <v xml:space="preserve">        audioSrc: "/audio/mariapequenamaria.mp3",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112</v>
      </c>
      <c r="C26" t="str">
        <f ca="1">VLOOKUP(B26,Table4[],13,FALSE)</f>
        <v>"/src/index.html?canto=mariamadredelcaminoardiente"</v>
      </c>
      <c r="L26" s="48" t="str">
        <f ca="1">_xlfn.CONCAT("        ant: ",C26,",")</f>
        <v xml:space="preserve">        ant: "/src/index.html?canto=mariamadredelcaminoardiente",</v>
      </c>
    </row>
    <row r="27" spans="1:40" ht="23.25" x14ac:dyDescent="0.25">
      <c r="B27">
        <f ca="1">+C1+1</f>
        <v>114</v>
      </c>
      <c r="C27" t="str">
        <f ca="1">VLOOKUP(B27,Table4[],13,FALSE)</f>
        <v>"/src/index.html?canto=meensenaraselcaminodelavida"</v>
      </c>
      <c r="L27" s="48" t="str">
        <f ca="1">_xlfn.CONCAT("        sig: ",C27,",")</f>
        <v xml:space="preserve">        sig: "/src/index.html?canto=meensenaraselcaminodelavida",</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1014</v>
      </c>
      <c r="C30" s="113" t="s">
        <v>1129</v>
      </c>
      <c r="D30" s="112" t="s">
        <v>1029</v>
      </c>
      <c r="E30" s="52"/>
      <c r="F30" s="53" t="s">
        <v>1130</v>
      </c>
      <c r="G30" s="53" t="s">
        <v>1012</v>
      </c>
      <c r="H30" s="52"/>
      <c r="I30" s="52"/>
      <c r="J30" s="54"/>
      <c r="K30" s="54"/>
      <c r="L30" s="55" t="str">
        <f t="shared" ref="L30:L31" si="0">IF(C30="","",_xlfn.CONCAT("            { line: ","""",C30,", ",M30:AN30,""", sC: ","""",B30,"""},"))</f>
        <v xml:space="preserve">            { line: "María, pequeña María,, (Re,,22)(Fa#,m,250)", sC: "tc"},</v>
      </c>
      <c r="M30" s="56" t="str">
        <f t="shared" ref="M30:M35" si="1">IF(N30="","","(")</f>
        <v>(</v>
      </c>
      <c r="N30" s="57" t="str">
        <f t="shared" ref="N30:N58" si="2">IF(D30="","",D30)</f>
        <v>Re</v>
      </c>
      <c r="O30" s="58" t="str">
        <f t="shared" ref="O30:O35" si="3">IF(N30="","",",")</f>
        <v>,</v>
      </c>
      <c r="P30" s="59" t="str">
        <f t="shared" ref="P30:P58" si="4">IF(E30="","",E30)</f>
        <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58" si="8">IF(F30="","",F30)</f>
        <v>Fa#</v>
      </c>
      <c r="V30" s="64" t="str">
        <f t="shared" ref="V30:V35" si="9">IF(U30="","",",")</f>
        <v>,</v>
      </c>
      <c r="W30" s="65" t="str">
        <f t="shared" ref="W30:W58" si="10">IF(G30="","",G30)</f>
        <v>m</v>
      </c>
      <c r="X30" s="64" t="str">
        <f t="shared" ref="X30:X35" si="11">IF(U30="","",",")</f>
        <v>,</v>
      </c>
      <c r="Y30" s="64">
        <f t="shared" ref="Y30:Y35" si="12">IF(U30="","",250)</f>
        <v>250</v>
      </c>
      <c r="Z30" s="56" t="str">
        <f t="shared" ref="Z30:Z35" si="13">IF(U30="","",")")</f>
        <v>)</v>
      </c>
      <c r="AA30" s="66" t="str">
        <f t="shared" ref="AA30:AA35" si="14">IF(AB30="","","(")</f>
        <v/>
      </c>
      <c r="AB30" s="57" t="str">
        <f t="shared" ref="AB30:AB5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1131</v>
      </c>
      <c r="D31" s="112" t="s">
        <v>1015</v>
      </c>
      <c r="E31" s="52"/>
      <c r="F31" s="53" t="s">
        <v>1132</v>
      </c>
      <c r="G31" s="53"/>
      <c r="H31" s="52"/>
      <c r="I31" s="52"/>
      <c r="J31" s="54"/>
      <c r="K31" s="54"/>
      <c r="L31" s="55" t="str">
        <f t="shared" si="0"/>
        <v xml:space="preserve">            { line: "tú eres la brisa suave de Elías,, (Sol,,14)(Mim6,,250)", sC: ""},</v>
      </c>
      <c r="M31" s="56" t="str">
        <f t="shared" si="1"/>
        <v>(</v>
      </c>
      <c r="N31" s="57" t="str">
        <f t="shared" si="2"/>
        <v>Sol</v>
      </c>
      <c r="O31" s="58" t="str">
        <f t="shared" si="3"/>
        <v>,</v>
      </c>
      <c r="P31" s="59" t="str">
        <f t="shared" si="4"/>
        <v/>
      </c>
      <c r="Q31" s="60" t="str">
        <f t="shared" si="5"/>
        <v>,</v>
      </c>
      <c r="R31" s="61">
        <f t="shared" ref="R31:R58" si="28">IF(N31="Do",10,IF(N31="Re",22,IF(N31="Mi",20,IF(N31="Fa",20,IF(N31="Sol",14,IF(N31="La",20,IF(N31="Si",20,IF(N31="Do#",14,IF(N31="Fa#",15,IF(N31="Sol#",20,""))))))))))</f>
        <v>14</v>
      </c>
      <c r="S31" s="56" t="str">
        <f t="shared" si="6"/>
        <v>)</v>
      </c>
      <c r="T31" s="62" t="str">
        <f t="shared" si="7"/>
        <v>(</v>
      </c>
      <c r="U31" s="63" t="str">
        <f t="shared" si="8"/>
        <v>Mim6</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1133</v>
      </c>
      <c r="D32" s="112" t="s">
        <v>1013</v>
      </c>
      <c r="E32" s="52">
        <v>7</v>
      </c>
      <c r="F32" s="53" t="s">
        <v>1029</v>
      </c>
      <c r="G32" s="53"/>
      <c r="H32" s="52"/>
      <c r="I32" s="52"/>
      <c r="J32" s="54"/>
      <c r="K32" s="54"/>
      <c r="L32" s="55" t="str">
        <f>IF(C32="","",_xlfn.CONCAT("            { line: ","""",C32,", ",M32:AN32,""", sC: ","""",B32,"""},"))</f>
        <v xml:space="preserve">            { line: "el susurro del Espíritu de Dios., (La,7,20)(Re,,250)", sC: ""},</v>
      </c>
      <c r="M32" s="56" t="str">
        <f t="shared" si="1"/>
        <v>(</v>
      </c>
      <c r="N32" s="57" t="str">
        <f t="shared" si="2"/>
        <v>La</v>
      </c>
      <c r="O32" s="58" t="str">
        <f t="shared" si="3"/>
        <v>,</v>
      </c>
      <c r="P32" s="59">
        <f t="shared" si="4"/>
        <v>7</v>
      </c>
      <c r="Q32" s="60" t="str">
        <f t="shared" si="5"/>
        <v>,</v>
      </c>
      <c r="R32" s="61">
        <f t="shared" si="28"/>
        <v>20</v>
      </c>
      <c r="S32" s="56" t="str">
        <f t="shared" si="6"/>
        <v>)</v>
      </c>
      <c r="T32" s="62" t="str">
        <f t="shared" si="7"/>
        <v>(</v>
      </c>
      <c r="U32" s="63" t="str">
        <f t="shared" si="8"/>
        <v>Re</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1134</v>
      </c>
      <c r="D34" s="112" t="s">
        <v>1130</v>
      </c>
      <c r="E34" s="52" t="s">
        <v>1012</v>
      </c>
      <c r="F34" s="53"/>
      <c r="G34" s="53"/>
      <c r="H34" s="52"/>
      <c r="I34" s="52"/>
      <c r="J34" s="54"/>
      <c r="K34" s="54"/>
      <c r="L34" s="55" t="str">
        <f>IF(C34="","",_xlfn.CONCAT("            { line: ","""",C34,", ",M34:AN34,""", sC: ","""",B34,"""},"))</f>
        <v xml:space="preserve">            { line: "Tú eres la zarza ardiente de Moisés, (Fa#,m,15)", sC: ""},</v>
      </c>
      <c r="M34" s="56" t="str">
        <f t="shared" si="1"/>
        <v>(</v>
      </c>
      <c r="N34" s="57" t="str">
        <f t="shared" si="2"/>
        <v>Fa#</v>
      </c>
      <c r="O34" s="58" t="str">
        <f t="shared" si="3"/>
        <v>,</v>
      </c>
      <c r="P34" s="59" t="str">
        <f t="shared" si="4"/>
        <v>m</v>
      </c>
      <c r="Q34" s="60" t="str">
        <f t="shared" si="5"/>
        <v>,</v>
      </c>
      <c r="R34" s="61">
        <f t="shared" si="28"/>
        <v>15</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1135</v>
      </c>
      <c r="D35" s="112" t="s">
        <v>1015</v>
      </c>
      <c r="E35" s="52"/>
      <c r="F35" s="53" t="s">
        <v>1013</v>
      </c>
      <c r="G35" s="53"/>
      <c r="H35" s="52" t="s">
        <v>1136</v>
      </c>
      <c r="I35" s="52"/>
      <c r="J35" s="54"/>
      <c r="K35" s="54"/>
      <c r="L35" s="55" t="str">
        <f t="shared" ref="L35:L47" si="29">IF(C35="","",_xlfn.CONCAT("            { line: ","""",C35,", ",M35:AN35,""", sC: ","""",B35,"""},"))</f>
        <v xml:space="preserve">            { line: "que llevas al Señor y no te consumes., (Sol,,14)(La,,250)(La7,,350)", sC: ""},</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v>
      </c>
      <c r="AB35" s="57" t="str">
        <f t="shared" si="15"/>
        <v>La7</v>
      </c>
      <c r="AC35" s="67" t="str">
        <f t="shared" si="16"/>
        <v>,</v>
      </c>
      <c r="AD35" s="59" t="str">
        <f t="shared" si="17"/>
        <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113" t="s">
        <v>1137</v>
      </c>
      <c r="D37" s="112" t="s">
        <v>1029</v>
      </c>
      <c r="E37" s="52"/>
      <c r="F37" s="53" t="s">
        <v>1130</v>
      </c>
      <c r="G37" s="53"/>
      <c r="H37" s="52"/>
      <c r="I37" s="52"/>
      <c r="J37" s="54"/>
      <c r="K37" s="54"/>
      <c r="L37" s="55" t="str">
        <f t="shared" si="29"/>
        <v xml:space="preserve">            { line: "Tú eres Hel lugar junto a mí», (Re,,22)(Fa#,,250)", sC: ""},</v>
      </c>
      <c r="M37" s="56" t="str">
        <f>IF(N37="","","(")</f>
        <v>(</v>
      </c>
      <c r="N37" s="57" t="str">
        <f>IF(D37="","",D37)</f>
        <v>Re</v>
      </c>
      <c r="O37" s="58" t="str">
        <f>IF(N37="","",",")</f>
        <v>,</v>
      </c>
      <c r="P37" s="59" t="str">
        <f>IF(E37="","",E37)</f>
        <v/>
      </c>
      <c r="Q37" s="60" t="str">
        <f>IF(N37="","",",")</f>
        <v>,</v>
      </c>
      <c r="R37" s="61">
        <f t="shared" si="28"/>
        <v>22</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1138</v>
      </c>
      <c r="D38" s="112" t="s">
        <v>1015</v>
      </c>
      <c r="E38" s="52"/>
      <c r="F38" s="53" t="s">
        <v>1029</v>
      </c>
      <c r="G38" s="53"/>
      <c r="H38" s="52"/>
      <c r="I38" s="52"/>
      <c r="J38" s="54"/>
      <c r="K38" s="54"/>
      <c r="L38" s="55" t="str">
        <f t="shared" si="29"/>
        <v xml:space="preserve">            { line: "que mostró el Señor a Moisés,, (Sol,,14)(Re,,250)", sC: ""},</v>
      </c>
      <c r="M38" s="56" t="str">
        <f>IF(N38="","","(")</f>
        <v>(</v>
      </c>
      <c r="N38" s="57" t="str">
        <f>IF(D38="","",D38)</f>
        <v>Sol</v>
      </c>
      <c r="O38" s="58" t="str">
        <f>IF(N38="","",",")</f>
        <v>,</v>
      </c>
      <c r="P38" s="59" t="str">
        <f>IF(E38="","",E38)</f>
        <v/>
      </c>
      <c r="Q38" s="60" t="str">
        <f>IF(N38="","",",")</f>
        <v>,</v>
      </c>
      <c r="R38" s="61">
        <f t="shared" si="28"/>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1139</v>
      </c>
      <c r="D39" s="112" t="s">
        <v>1015</v>
      </c>
      <c r="E39" s="52"/>
      <c r="F39" s="53" t="s">
        <v>1029</v>
      </c>
      <c r="G39" s="53"/>
      <c r="H39" s="52"/>
      <c r="I39" s="52"/>
      <c r="J39" s="54"/>
      <c r="K39" s="54"/>
      <c r="L39" s="55" t="str">
        <f t="shared" si="29"/>
        <v xml:space="preserve">            { line: "tú eres la hendidura de la roca, (Sol,,14)(Re,,250)", sC: ""},</v>
      </c>
      <c r="M39" s="56" t="str">
        <f>IF(N39="","","(")</f>
        <v>(</v>
      </c>
      <c r="N39" s="57" t="str">
        <f>IF(D39="","",D39)</f>
        <v>Sol</v>
      </c>
      <c r="O39" s="58" t="str">
        <f>IF(N39="","",",")</f>
        <v>,</v>
      </c>
      <c r="P39" s="59" t="str">
        <f>IF(E39="","",E39)</f>
        <v/>
      </c>
      <c r="Q39" s="60" t="str">
        <f>IF(N39="","",",")</f>
        <v>,</v>
      </c>
      <c r="R39" s="61">
        <f t="shared" si="28"/>
        <v>14</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1140</v>
      </c>
      <c r="D40" s="112" t="s">
        <v>1013</v>
      </c>
      <c r="E40" s="52"/>
      <c r="F40" s="53"/>
      <c r="G40" s="53"/>
      <c r="H40" s="52"/>
      <c r="I40" s="52"/>
      <c r="J40" s="54"/>
      <c r="K40" s="54"/>
      <c r="L40" s="55" t="str">
        <f t="shared" si="29"/>
        <v xml:space="preserve">            { line: "que Dios cubre con su mano, (La,,20)", sC: ""},</v>
      </c>
      <c r="M40" s="56" t="str">
        <f t="shared" ref="M40:M43" si="30">IF(N40="","","(")</f>
        <v>(</v>
      </c>
      <c r="N40" s="57" t="str">
        <f t="shared" ref="N40:N43" si="31">IF(D40="","",D40)</f>
        <v>La</v>
      </c>
      <c r="O40" s="58" t="str">
        <f t="shared" ref="O40:O43" si="32">IF(N40="","",",")</f>
        <v>,</v>
      </c>
      <c r="P40" s="59" t="str">
        <f t="shared" ref="P40:P43" si="33">IF(E40="","",E40)</f>
        <v/>
      </c>
      <c r="Q40" s="60" t="str">
        <f t="shared" ref="Q40:Q43" si="34">IF(N40="","",",")</f>
        <v>,</v>
      </c>
      <c r="R40" s="61">
        <f t="shared" si="28"/>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C41" s="113" t="s">
        <v>1141</v>
      </c>
      <c r="D41" s="112" t="s">
        <v>1015</v>
      </c>
      <c r="E41" s="52"/>
      <c r="F41" s="53" t="s">
        <v>1013</v>
      </c>
      <c r="G41" s="53"/>
      <c r="H41" s="52" t="s">
        <v>1029</v>
      </c>
      <c r="I41" s="52"/>
      <c r="J41" s="54"/>
      <c r="K41" s="54"/>
      <c r="L41" s="55" t="str">
        <f t="shared" si="29"/>
        <v xml:space="preserve">            { line: "mientras que pasa su gloria., (Sol,,14)(La,,250)(Re,,350)",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v>
      </c>
      <c r="AB41" s="57" t="str">
        <f t="shared" si="44"/>
        <v>Re</v>
      </c>
      <c r="AC41" s="67" t="str">
        <f t="shared" si="45"/>
        <v>,</v>
      </c>
      <c r="AD41" s="59" t="str">
        <f t="shared" si="46"/>
        <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1142</v>
      </c>
      <c r="D43" s="112" t="s">
        <v>1029</v>
      </c>
      <c r="E43" s="52"/>
      <c r="F43" s="53" t="s">
        <v>1130</v>
      </c>
      <c r="G43" s="53"/>
      <c r="H43" s="52"/>
      <c r="I43" s="52"/>
      <c r="J43" s="54"/>
      <c r="K43" s="54"/>
      <c r="L43" s="55" t="str">
        <f t="shared" si="29"/>
        <v xml:space="preserve">            { line: "VENGA EL SEÑOR CON NOSOTROS,, (Re,,22)(Fa#,,250)", sC: "ta as"},</v>
      </c>
      <c r="M43" s="56" t="str">
        <f t="shared" si="30"/>
        <v>(</v>
      </c>
      <c r="N43" s="57" t="str">
        <f t="shared" si="31"/>
        <v>Re</v>
      </c>
      <c r="O43" s="58" t="str">
        <f t="shared" si="32"/>
        <v>,</v>
      </c>
      <c r="P43" s="59" t="str">
        <f t="shared" si="33"/>
        <v/>
      </c>
      <c r="Q43" s="60" t="str">
        <f t="shared" si="34"/>
        <v>,</v>
      </c>
      <c r="R43" s="61">
        <f t="shared" si="28"/>
        <v>22</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1143</v>
      </c>
      <c r="D44" s="112" t="s">
        <v>1015</v>
      </c>
      <c r="E44" s="52"/>
      <c r="F44" s="53" t="s">
        <v>1029</v>
      </c>
      <c r="G44" s="53"/>
      <c r="H44" s="52"/>
      <c r="I44" s="52"/>
      <c r="J44" s="54"/>
      <c r="K44" s="54"/>
      <c r="L44" s="55" t="str">
        <f t="shared" si="29"/>
        <v xml:space="preserve">            { line: "SI HEMOS HALLADO GRACIA A SUS OJOS., (Sol,,14)(Re,,250)", sC: "as"},</v>
      </c>
      <c r="M44" s="56" t="str">
        <f>IF(N44="","","(")</f>
        <v>(</v>
      </c>
      <c r="N44" s="57" t="str">
        <f>IF(D44="","",D44)</f>
        <v>Sol</v>
      </c>
      <c r="O44" s="58" t="str">
        <f>IF(N44="","",",")</f>
        <v>,</v>
      </c>
      <c r="P44" s="59" t="str">
        <f>IF(E44="","",E44)</f>
        <v/>
      </c>
      <c r="Q44" s="60" t="str">
        <f>IF(N44="","",",")</f>
        <v>,</v>
      </c>
      <c r="R44" s="61">
        <f t="shared" si="28"/>
        <v>14</v>
      </c>
      <c r="S44" s="56" t="str">
        <f>IF(N44="","",")")</f>
        <v>)</v>
      </c>
      <c r="T44" s="62" t="str">
        <f>IF(U44="","","(")</f>
        <v>(</v>
      </c>
      <c r="U44" s="63" t="str">
        <f>IF(F44="","",F44)</f>
        <v>Re</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1144</v>
      </c>
      <c r="D45" s="112" t="s">
        <v>1015</v>
      </c>
      <c r="E45" s="52"/>
      <c r="F45" s="53" t="s">
        <v>1029</v>
      </c>
      <c r="G45" s="53"/>
      <c r="H45" s="52"/>
      <c r="I45" s="52"/>
      <c r="J45" s="54"/>
      <c r="K45" s="54"/>
      <c r="L45" s="55" t="str">
        <f t="shared" si="29"/>
        <v xml:space="preserve">            { line: "ES CIERTO QUE SOMOS PECADORES,, (Sol,,14)(Re,,250)", sC: "as"},</v>
      </c>
      <c r="M45" s="56" t="str">
        <f>IF(N45="","","(")</f>
        <v>(</v>
      </c>
      <c r="N45" s="57" t="str">
        <f>IF(D45="","",D45)</f>
        <v>Sol</v>
      </c>
      <c r="O45" s="58" t="str">
        <f>IF(N45="","",",")</f>
        <v>,</v>
      </c>
      <c r="P45" s="59" t="str">
        <f>IF(E45="","",E45)</f>
        <v/>
      </c>
      <c r="Q45" s="60" t="str">
        <f>IF(N45="","",",")</f>
        <v>,</v>
      </c>
      <c r="R45" s="61">
        <f t="shared" si="28"/>
        <v>14</v>
      </c>
      <c r="S45" s="56" t="str">
        <f>IF(N45="","",")")</f>
        <v>)</v>
      </c>
      <c r="T45" s="62" t="str">
        <f>IF(U45="","","(")</f>
        <v>(</v>
      </c>
      <c r="U45" s="63" t="str">
        <f>IF(F45="","",F45)</f>
        <v>Re</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1145</v>
      </c>
      <c r="D46" s="112" t="s">
        <v>1013</v>
      </c>
      <c r="E46" s="52"/>
      <c r="F46" s="53"/>
      <c r="G46" s="53"/>
      <c r="H46" s="52"/>
      <c r="I46" s="52"/>
      <c r="J46" s="54"/>
      <c r="K46" s="54"/>
      <c r="L46" s="55" t="str">
        <f t="shared" si="29"/>
        <v xml:space="preserve">            { line: "MAS RUEGA TÚ POR NOSOTROS,, (La,,20)", sC: "as"},</v>
      </c>
      <c r="M46" s="56" t="str">
        <f>IF(N46="","","(")</f>
        <v>(</v>
      </c>
      <c r="N46" s="57" t="str">
        <f>IF(D46="","",D46)</f>
        <v>La</v>
      </c>
      <c r="O46" s="58" t="str">
        <f>IF(N46="","",",")</f>
        <v>,</v>
      </c>
      <c r="P46" s="59" t="str">
        <f>IF(E46="","",E46)</f>
        <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1146</v>
      </c>
      <c r="D47" s="112" t="s">
        <v>1015</v>
      </c>
      <c r="E47" s="52"/>
      <c r="F47" s="53" t="s">
        <v>1013</v>
      </c>
      <c r="G47" s="53"/>
      <c r="H47" s="52" t="s">
        <v>1029</v>
      </c>
      <c r="I47" s="52"/>
      <c r="J47" s="54"/>
      <c r="K47" s="54"/>
      <c r="L47" s="55" t="str">
        <f t="shared" si="29"/>
        <v xml:space="preserve">            { line: "Y SEREMOS SU PUEBLO Y SU HEREDAD., (Sol,,14)(La,,250)(Re,,350)", sC: "as"},</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
      </c>
      <c r="X47" s="64" t="str">
        <f>IF(U47="","",",")</f>
        <v>,</v>
      </c>
      <c r="Y47" s="64">
        <f>IF(U47="","",250)</f>
        <v>250</v>
      </c>
      <c r="Z47" s="56" t="str">
        <f>IF(U47="","",")")</f>
        <v>)</v>
      </c>
      <c r="AA47" s="66" t="str">
        <f>IF(AB47="","","(")</f>
        <v>(</v>
      </c>
      <c r="AB47" s="57" t="str">
        <f>IF(H47="","",H47)</f>
        <v>Re</v>
      </c>
      <c r="AC47" s="67" t="str">
        <f>IF(AB47="","",",")</f>
        <v>,</v>
      </c>
      <c r="AD47" s="59" t="str">
        <f>IF(I47="","",I47)</f>
        <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36.75" thickTop="1" thickBot="1" x14ac:dyDescent="0.4">
      <c r="A48" s="76"/>
      <c r="B48" s="76"/>
      <c r="C48" s="76" t="s">
        <v>1032</v>
      </c>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5.5" thickTop="1" thickBot="1" x14ac:dyDescent="0.4">
      <c r="B49" t="s">
        <v>1014</v>
      </c>
      <c r="C49" s="113" t="s">
        <v>1129</v>
      </c>
      <c r="D49" s="112" t="s">
        <v>1029</v>
      </c>
      <c r="E49" s="52"/>
      <c r="F49" s="53" t="s">
        <v>1130</v>
      </c>
      <c r="G49" s="53" t="s">
        <v>1012</v>
      </c>
      <c r="H49" s="52"/>
      <c r="I49" s="52"/>
      <c r="J49" s="54"/>
      <c r="K49" s="54"/>
      <c r="L49" s="55" t="str">
        <f t="shared" ref="L49:L58" si="57">IF(C49="","",_xlfn.CONCAT("            { line: ","""",C49,", ",M49:AN49,""", sC: ","""",B49,"""},"))</f>
        <v xml:space="preserve">            { line: "María, pequeña María,, (Re,,22)(Fa#,m,250)", sC: "tc"},</v>
      </c>
      <c r="M49" s="56" t="str">
        <f t="shared" ref="M49:M58" si="58">IF(N49="","","(")</f>
        <v>(</v>
      </c>
      <c r="N49" s="57" t="str">
        <f t="shared" si="2"/>
        <v>Re</v>
      </c>
      <c r="O49" s="58" t="str">
        <f t="shared" ref="O49:O58" si="59">IF(N49="","",",")</f>
        <v>,</v>
      </c>
      <c r="P49" s="59" t="str">
        <f t="shared" si="4"/>
        <v/>
      </c>
      <c r="Q49" s="60" t="str">
        <f t="shared" ref="Q49:Q58" si="60">IF(N49="","",",")</f>
        <v>,</v>
      </c>
      <c r="R49" s="61">
        <f t="shared" si="28"/>
        <v>22</v>
      </c>
      <c r="S49" s="56" t="str">
        <f t="shared" ref="S49:S58" si="61">IF(N49="","",")")</f>
        <v>)</v>
      </c>
      <c r="T49" s="62" t="str">
        <f t="shared" ref="T49:T58" si="62">IF(U49="","","(")</f>
        <v>(</v>
      </c>
      <c r="U49" s="63" t="str">
        <f t="shared" si="8"/>
        <v>Fa#</v>
      </c>
      <c r="V49" s="64" t="str">
        <f t="shared" ref="V49:V58" si="63">IF(U49="","",",")</f>
        <v>,</v>
      </c>
      <c r="W49" s="65" t="str">
        <f t="shared" si="10"/>
        <v>m</v>
      </c>
      <c r="X49" s="64" t="str">
        <f t="shared" ref="X49:X58" si="64">IF(U49="","",",")</f>
        <v>,</v>
      </c>
      <c r="Y49" s="64">
        <f t="shared" ref="Y49:Y58" si="65">IF(U49="","",250)</f>
        <v>250</v>
      </c>
      <c r="Z49" s="56" t="str">
        <f t="shared" ref="Z49:Z58" si="66">IF(U49="","",")")</f>
        <v>)</v>
      </c>
      <c r="AA49" s="66" t="str">
        <f t="shared" ref="AA49:AA58" si="67">IF(AB49="","","(")</f>
        <v/>
      </c>
      <c r="AB49" s="57" t="str">
        <f t="shared" si="15"/>
        <v/>
      </c>
      <c r="AC49" s="67" t="str">
        <f t="shared" ref="AC49:AC58" si="68">IF(AB49="","",",")</f>
        <v/>
      </c>
      <c r="AD49" s="59" t="str">
        <f t="shared" ref="AD49:AD58" si="69">IF(I49="","",I49)</f>
        <v/>
      </c>
      <c r="AE49" s="68" t="str">
        <f t="shared" ref="AE49:AE58" si="70">IF(AB49="","",",")</f>
        <v/>
      </c>
      <c r="AF49" s="61" t="str">
        <f t="shared" ref="AF49:AF58" si="71">IF(AB49="","",350)</f>
        <v/>
      </c>
      <c r="AG49" s="61" t="str">
        <f t="shared" ref="AG49:AG58" si="72">IF(AB49="","",")")</f>
        <v/>
      </c>
      <c r="AH49" s="69" t="str">
        <f t="shared" ref="AH49:AH58" si="73">IF(AI49="","","(")</f>
        <v/>
      </c>
      <c r="AI49" s="70" t="str">
        <f t="shared" si="22"/>
        <v/>
      </c>
      <c r="AJ49" s="64" t="str">
        <f t="shared" ref="AJ49:AJ58" si="74">IF(AI49="","",",")</f>
        <v/>
      </c>
      <c r="AK49" s="64" t="str">
        <f t="shared" ref="AK49:AK58" si="75">IF(K49="","",K49)</f>
        <v/>
      </c>
      <c r="AL49" s="64" t="str">
        <f t="shared" ref="AL49:AL58" si="76">IF(AI49="","",",")</f>
        <v/>
      </c>
      <c r="AM49" s="64" t="str">
        <f t="shared" ref="AM49:AM58" si="77">IF(AI49="","",450)</f>
        <v/>
      </c>
      <c r="AN49" s="64" t="str">
        <f t="shared" ref="AN49:AN58" si="78">IF(AI49="","",")")</f>
        <v/>
      </c>
    </row>
    <row r="50" spans="1:40" ht="25.5" thickTop="1" thickBot="1" x14ac:dyDescent="0.4">
      <c r="C50" s="113" t="s">
        <v>1147</v>
      </c>
      <c r="D50" s="112" t="s">
        <v>1015</v>
      </c>
      <c r="E50" s="52"/>
      <c r="F50" s="53" t="s">
        <v>1011</v>
      </c>
      <c r="G50" s="53" t="s">
        <v>1155</v>
      </c>
      <c r="H50" s="52"/>
      <c r="I50" s="52"/>
      <c r="J50" s="54"/>
      <c r="K50" s="54"/>
      <c r="L50" s="55" t="str">
        <f t="shared" si="57"/>
        <v xml:space="preserve">            { line: "hija de Jerusalén,, (Sol,,14)(Mi,m6,250)", sC: ""},</v>
      </c>
      <c r="M50" s="56" t="str">
        <f t="shared" si="58"/>
        <v>(</v>
      </c>
      <c r="N50" s="57" t="str">
        <f t="shared" si="2"/>
        <v>Sol</v>
      </c>
      <c r="O50" s="58" t="str">
        <f t="shared" si="59"/>
        <v>,</v>
      </c>
      <c r="P50" s="59" t="str">
        <f t="shared" si="4"/>
        <v/>
      </c>
      <c r="Q50" s="60" t="str">
        <f t="shared" si="60"/>
        <v>,</v>
      </c>
      <c r="R50" s="61">
        <f t="shared" si="28"/>
        <v>14</v>
      </c>
      <c r="S50" s="56" t="str">
        <f t="shared" si="61"/>
        <v>)</v>
      </c>
      <c r="T50" s="62" t="str">
        <f t="shared" si="62"/>
        <v>(</v>
      </c>
      <c r="U50" s="63" t="str">
        <f t="shared" si="8"/>
        <v>Mi</v>
      </c>
      <c r="V50" s="64" t="str">
        <f t="shared" si="63"/>
        <v>,</v>
      </c>
      <c r="W50" s="65" t="str">
        <f t="shared" si="10"/>
        <v>m6</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5.5" thickTop="1" thickBot="1" x14ac:dyDescent="0.4">
      <c r="C51" s="113" t="s">
        <v>1148</v>
      </c>
      <c r="D51" s="112" t="s">
        <v>1029</v>
      </c>
      <c r="E51" s="52"/>
      <c r="F51" s="53" t="s">
        <v>1130</v>
      </c>
      <c r="G51" s="53" t="s">
        <v>1012</v>
      </c>
      <c r="H51" s="52"/>
      <c r="I51" s="52"/>
      <c r="J51" s="54"/>
      <c r="K51" s="54"/>
      <c r="L51" s="55" t="str">
        <f t="shared" si="57"/>
        <v xml:space="preserve">            { line: "Madre de todos los pueblos,, (Re,,22)(Fa#,m,250)", sC: ""},</v>
      </c>
      <c r="M51" s="56" t="str">
        <f t="shared" si="58"/>
        <v>(</v>
      </c>
      <c r="N51" s="57" t="str">
        <f t="shared" si="2"/>
        <v>Re</v>
      </c>
      <c r="O51" s="58" t="str">
        <f t="shared" si="59"/>
        <v>,</v>
      </c>
      <c r="P51" s="59" t="str">
        <f t="shared" si="4"/>
        <v/>
      </c>
      <c r="Q51" s="60" t="str">
        <f t="shared" si="60"/>
        <v>,</v>
      </c>
      <c r="R51" s="61">
        <f t="shared" si="28"/>
        <v>22</v>
      </c>
      <c r="S51" s="56" t="str">
        <f t="shared" si="61"/>
        <v>)</v>
      </c>
      <c r="T51" s="62" t="str">
        <f t="shared" si="62"/>
        <v>(</v>
      </c>
      <c r="U51" s="63" t="str">
        <f t="shared" si="8"/>
        <v>Fa#</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5.5" thickTop="1" thickBot="1" x14ac:dyDescent="0.4">
      <c r="C52" s="113" t="s">
        <v>1149</v>
      </c>
      <c r="D52" s="112" t="s">
        <v>1015</v>
      </c>
      <c r="E52" s="52"/>
      <c r="F52" s="53" t="s">
        <v>1013</v>
      </c>
      <c r="G52" s="53"/>
      <c r="H52" s="52" t="s">
        <v>1013</v>
      </c>
      <c r="I52" s="52">
        <v>7</v>
      </c>
      <c r="J52" s="54"/>
      <c r="K52" s="54"/>
      <c r="L52" s="55" t="str">
        <f t="shared" si="57"/>
        <v xml:space="preserve">            { line: "Virgen de Nazaret., (Sol,,14)(La,,250)(La,7,350)", sC: ""},</v>
      </c>
      <c r="M52" s="56" t="str">
        <f t="shared" si="58"/>
        <v>(</v>
      </c>
      <c r="N52" s="57" t="str">
        <f t="shared" si="2"/>
        <v>Sol</v>
      </c>
      <c r="O52" s="58" t="str">
        <f t="shared" si="59"/>
        <v>,</v>
      </c>
      <c r="P52" s="59" t="str">
        <f t="shared" si="4"/>
        <v/>
      </c>
      <c r="Q52" s="60" t="str">
        <f t="shared" si="60"/>
        <v>,</v>
      </c>
      <c r="R52" s="61">
        <f t="shared" si="28"/>
        <v>14</v>
      </c>
      <c r="S52" s="56" t="str">
        <f t="shared" si="61"/>
        <v>)</v>
      </c>
      <c r="T52" s="62" t="str">
        <f t="shared" si="62"/>
        <v>(</v>
      </c>
      <c r="U52" s="63" t="str">
        <f t="shared" si="8"/>
        <v>La</v>
      </c>
      <c r="V52" s="64" t="str">
        <f t="shared" si="63"/>
        <v>,</v>
      </c>
      <c r="W52" s="65" t="str">
        <f t="shared" si="10"/>
        <v/>
      </c>
      <c r="X52" s="64" t="str">
        <f t="shared" si="64"/>
        <v>,</v>
      </c>
      <c r="Y52" s="64">
        <f t="shared" si="65"/>
        <v>250</v>
      </c>
      <c r="Z52" s="56" t="str">
        <f t="shared" si="66"/>
        <v>)</v>
      </c>
      <c r="AA52" s="66" t="str">
        <f t="shared" si="67"/>
        <v>(</v>
      </c>
      <c r="AB52" s="57" t="str">
        <f t="shared" si="15"/>
        <v>La</v>
      </c>
      <c r="AC52" s="67" t="str">
        <f t="shared" si="68"/>
        <v>,</v>
      </c>
      <c r="AD52" s="59">
        <f t="shared" si="69"/>
        <v>7</v>
      </c>
      <c r="AE52" s="68" t="str">
        <f t="shared" si="70"/>
        <v>,</v>
      </c>
      <c r="AF52" s="61">
        <f t="shared" si="71"/>
        <v>350</v>
      </c>
      <c r="AG52" s="61" t="str">
        <f t="shared" si="72"/>
        <v>)</v>
      </c>
      <c r="AH52" s="69" t="str">
        <f t="shared" si="73"/>
        <v/>
      </c>
      <c r="AI52" s="70" t="str">
        <f t="shared" si="22"/>
        <v/>
      </c>
      <c r="AJ52" s="64" t="str">
        <f t="shared" si="74"/>
        <v/>
      </c>
      <c r="AK52" s="64" t="str">
        <f t="shared" si="75"/>
        <v/>
      </c>
      <c r="AL52" s="64" t="str">
        <f t="shared" si="76"/>
        <v/>
      </c>
      <c r="AM52" s="64" t="str">
        <f t="shared" si="77"/>
        <v/>
      </c>
      <c r="AN52" s="64" t="str">
        <f t="shared" si="78"/>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113" t="s">
        <v>1150</v>
      </c>
      <c r="D54" s="112" t="s">
        <v>1029</v>
      </c>
      <c r="E54" s="52"/>
      <c r="F54" s="53" t="s">
        <v>1130</v>
      </c>
      <c r="G54" s="53"/>
      <c r="H54" s="52"/>
      <c r="I54" s="52"/>
      <c r="J54" s="54"/>
      <c r="K54" s="54"/>
      <c r="L54" s="78" t="str">
        <f t="shared" si="57"/>
        <v xml:space="preserve">            { line: "Tú eres la nube del desierto, (Re,,22)(Fa#,,250)", sC: ""},</v>
      </c>
      <c r="M54" s="56" t="str">
        <f t="shared" si="58"/>
        <v>(</v>
      </c>
      <c r="N54" s="57" t="str">
        <f t="shared" si="2"/>
        <v>Re</v>
      </c>
      <c r="O54" s="58" t="str">
        <f t="shared" si="59"/>
        <v>,</v>
      </c>
      <c r="P54" s="59" t="str">
        <f t="shared" si="4"/>
        <v/>
      </c>
      <c r="Q54" s="60" t="str">
        <f t="shared" si="60"/>
        <v>,</v>
      </c>
      <c r="R54" s="61">
        <f t="shared" si="28"/>
        <v>22</v>
      </c>
      <c r="S54" s="56" t="str">
        <f t="shared" si="61"/>
        <v>)</v>
      </c>
      <c r="T54" s="62" t="str">
        <f t="shared" si="62"/>
        <v>(</v>
      </c>
      <c r="U54" s="63" t="str">
        <f t="shared" si="8"/>
        <v>Fa#</v>
      </c>
      <c r="V54" s="64" t="str">
        <f t="shared" si="63"/>
        <v>,</v>
      </c>
      <c r="W54" s="65" t="str">
        <f t="shared" si="10"/>
        <v/>
      </c>
      <c r="X54" s="64" t="str">
        <f t="shared" si="64"/>
        <v>,</v>
      </c>
      <c r="Y54" s="64">
        <f t="shared" si="65"/>
        <v>250</v>
      </c>
      <c r="Z54" s="56" t="str">
        <f t="shared" si="66"/>
        <v>)</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5.5" thickTop="1" thickBot="1" x14ac:dyDescent="0.4">
      <c r="C55" s="113" t="s">
        <v>1151</v>
      </c>
      <c r="D55" s="112" t="s">
        <v>1015</v>
      </c>
      <c r="E55" s="52"/>
      <c r="F55" s="53" t="s">
        <v>1029</v>
      </c>
      <c r="G55" s="53"/>
      <c r="H55" s="52"/>
      <c r="I55" s="52"/>
      <c r="J55" s="54"/>
      <c r="K55" s="54"/>
      <c r="L55" s="78" t="str">
        <f t="shared" si="57"/>
        <v xml:space="preserve">            { line: "que protege la marcha de Israel,, (Sol,,14)(Re,,250)", sC: ""},</v>
      </c>
      <c r="M55" s="56" t="str">
        <f t="shared" si="58"/>
        <v>(</v>
      </c>
      <c r="N55" s="57" t="str">
        <f t="shared" si="2"/>
        <v>Sol</v>
      </c>
      <c r="O55" s="58" t="str">
        <f t="shared" si="59"/>
        <v>,</v>
      </c>
      <c r="P55" s="59" t="str">
        <f t="shared" si="4"/>
        <v/>
      </c>
      <c r="Q55" s="60" t="str">
        <f t="shared" si="60"/>
        <v>,</v>
      </c>
      <c r="R55" s="61">
        <f t="shared" si="28"/>
        <v>14</v>
      </c>
      <c r="S55" s="56" t="str">
        <f t="shared" si="61"/>
        <v>)</v>
      </c>
      <c r="T55" s="62" t="str">
        <f t="shared" si="62"/>
        <v>(</v>
      </c>
      <c r="U55" s="63" t="str">
        <f t="shared" si="8"/>
        <v>Re</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5.5" thickTop="1" thickBot="1" x14ac:dyDescent="0.4">
      <c r="C56" s="113" t="s">
        <v>1152</v>
      </c>
      <c r="D56" s="112" t="s">
        <v>1015</v>
      </c>
      <c r="E56" s="52"/>
      <c r="F56" s="53" t="s">
        <v>1029</v>
      </c>
      <c r="G56" s="53"/>
      <c r="H56" s="52"/>
      <c r="I56" s="52"/>
      <c r="J56" s="54"/>
      <c r="K56" s="54"/>
      <c r="L56" s="78" t="str">
        <f t="shared" si="57"/>
        <v xml:space="preserve">            { line: "tú eres la tienda de la reunión,, (Sol,,14)(Re,,250)", sC: ""},</v>
      </c>
      <c r="M56" s="56" t="str">
        <f t="shared" si="58"/>
        <v>(</v>
      </c>
      <c r="N56" s="57" t="str">
        <f t="shared" si="2"/>
        <v>Sol</v>
      </c>
      <c r="O56" s="58" t="str">
        <f t="shared" si="59"/>
        <v>,</v>
      </c>
      <c r="P56" s="59" t="str">
        <f t="shared" si="4"/>
        <v/>
      </c>
      <c r="Q56" s="60" t="str">
        <f t="shared" si="60"/>
        <v>,</v>
      </c>
      <c r="R56" s="61">
        <f t="shared" si="28"/>
        <v>14</v>
      </c>
      <c r="S56" s="56" t="str">
        <f t="shared" si="61"/>
        <v>)</v>
      </c>
      <c r="T56" s="62" t="str">
        <f t="shared" si="62"/>
        <v>(</v>
      </c>
      <c r="U56" s="63" t="str">
        <f t="shared" si="8"/>
        <v>Re</v>
      </c>
      <c r="V56" s="64" t="str">
        <f t="shared" si="63"/>
        <v>,</v>
      </c>
      <c r="W56" s="65" t="str">
        <f t="shared" si="10"/>
        <v/>
      </c>
      <c r="X56" s="64" t="str">
        <f t="shared" si="64"/>
        <v>,</v>
      </c>
      <c r="Y56" s="64">
        <f t="shared" si="65"/>
        <v>250</v>
      </c>
      <c r="Z56" s="56" t="str">
        <f t="shared" si="66"/>
        <v>)</v>
      </c>
      <c r="AA56" s="66" t="str">
        <f t="shared" si="67"/>
        <v/>
      </c>
      <c r="AB56" s="57" t="str">
        <f t="shared" si="15"/>
        <v/>
      </c>
      <c r="AC56" s="67" t="str">
        <f t="shared" si="68"/>
        <v/>
      </c>
      <c r="AD56" s="59" t="str">
        <f t="shared" si="69"/>
        <v/>
      </c>
      <c r="AE56" s="68" t="str">
        <f t="shared" si="70"/>
        <v/>
      </c>
      <c r="AF56" s="61" t="str">
        <f t="shared" si="71"/>
        <v/>
      </c>
      <c r="AG56" s="61" t="str">
        <f t="shared" si="72"/>
        <v/>
      </c>
      <c r="AH56" s="69" t="str">
        <f t="shared" si="73"/>
        <v/>
      </c>
      <c r="AI56" s="70" t="str">
        <f t="shared" si="22"/>
        <v/>
      </c>
      <c r="AJ56" s="64" t="str">
        <f t="shared" si="74"/>
        <v/>
      </c>
      <c r="AK56" s="64" t="str">
        <f t="shared" si="75"/>
        <v/>
      </c>
      <c r="AL56" s="64" t="str">
        <f t="shared" si="76"/>
        <v/>
      </c>
      <c r="AM56" s="64" t="str">
        <f t="shared" si="77"/>
        <v/>
      </c>
      <c r="AN56" s="64" t="str">
        <f t="shared" si="78"/>
        <v/>
      </c>
    </row>
    <row r="57" spans="1:40" ht="25.5" thickTop="1" thickBot="1" x14ac:dyDescent="0.4">
      <c r="C57" s="113" t="s">
        <v>1153</v>
      </c>
      <c r="D57" s="112" t="s">
        <v>1013</v>
      </c>
      <c r="E57" s="52"/>
      <c r="F57" s="53"/>
      <c r="G57" s="53"/>
      <c r="H57" s="52"/>
      <c r="I57" s="52"/>
      <c r="J57" s="54"/>
      <c r="K57" s="54"/>
      <c r="L57" s="55" t="str">
        <f t="shared" si="57"/>
        <v xml:space="preserve">            { line: "el arca que lleva la alianza,, (La,,20)", sC: ""},</v>
      </c>
      <c r="M57" s="56" t="str">
        <f t="shared" si="58"/>
        <v>(</v>
      </c>
      <c r="N57" s="57" t="str">
        <f t="shared" si="2"/>
        <v>La</v>
      </c>
      <c r="O57" s="58" t="str">
        <f t="shared" si="59"/>
        <v>,</v>
      </c>
      <c r="P57" s="59" t="str">
        <f t="shared" si="4"/>
        <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5.5" thickTop="1" thickBot="1" x14ac:dyDescent="0.4">
      <c r="C58" s="113" t="s">
        <v>1154</v>
      </c>
      <c r="D58" s="112" t="s">
        <v>1015</v>
      </c>
      <c r="E58" s="52"/>
      <c r="F58" s="53" t="s">
        <v>1013</v>
      </c>
      <c r="G58" s="53"/>
      <c r="H58" s="52" t="s">
        <v>1029</v>
      </c>
      <c r="I58" s="52"/>
      <c r="J58" s="54"/>
      <c r="K58" s="54"/>
      <c r="L58" s="55" t="str">
        <f t="shared" si="57"/>
        <v xml:space="preserve">            { line: "el Santuario de la gloria del Señor., (Sol,,14)(La,,250)(Re,,350)", sC: ""},</v>
      </c>
      <c r="M58" s="56" t="str">
        <f t="shared" si="58"/>
        <v>(</v>
      </c>
      <c r="N58" s="57" t="str">
        <f t="shared" si="2"/>
        <v>Sol</v>
      </c>
      <c r="O58" s="58" t="str">
        <f t="shared" si="59"/>
        <v>,</v>
      </c>
      <c r="P58" s="59" t="str">
        <f t="shared" si="4"/>
        <v/>
      </c>
      <c r="Q58" s="60" t="str">
        <f t="shared" si="60"/>
        <v>,</v>
      </c>
      <c r="R58" s="61">
        <f t="shared" si="28"/>
        <v>14</v>
      </c>
      <c r="S58" s="56" t="str">
        <f t="shared" si="61"/>
        <v>)</v>
      </c>
      <c r="T58" s="62" t="str">
        <f t="shared" si="62"/>
        <v>(</v>
      </c>
      <c r="U58" s="63" t="str">
        <f t="shared" si="8"/>
        <v>La</v>
      </c>
      <c r="V58" s="64" t="str">
        <f t="shared" si="63"/>
        <v>,</v>
      </c>
      <c r="W58" s="65" t="str">
        <f t="shared" si="10"/>
        <v/>
      </c>
      <c r="X58" s="64" t="str">
        <f t="shared" si="64"/>
        <v>,</v>
      </c>
      <c r="Y58" s="64">
        <f t="shared" si="65"/>
        <v>250</v>
      </c>
      <c r="Z58" s="56" t="str">
        <f t="shared" si="66"/>
        <v>)</v>
      </c>
      <c r="AA58" s="66" t="str">
        <f t="shared" si="67"/>
        <v>(</v>
      </c>
      <c r="AB58" s="57" t="str">
        <f t="shared" si="15"/>
        <v>Re</v>
      </c>
      <c r="AC58" s="67" t="str">
        <f t="shared" si="68"/>
        <v>,</v>
      </c>
      <c r="AD58" s="59" t="str">
        <f t="shared" si="69"/>
        <v/>
      </c>
      <c r="AE58" s="68" t="str">
        <f t="shared" si="70"/>
        <v>,</v>
      </c>
      <c r="AF58" s="61">
        <f t="shared" si="71"/>
        <v>350</v>
      </c>
      <c r="AG58" s="61" t="str">
        <f t="shared" si="72"/>
        <v>)</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995</v>
      </c>
      <c r="D60" s="80"/>
      <c r="E60" s="80"/>
      <c r="F60" s="80"/>
      <c r="G60" s="80"/>
      <c r="H60" s="80"/>
      <c r="I60" s="80"/>
      <c r="J60" s="80"/>
      <c r="K60" s="80"/>
      <c r="L60" s="81" t="s">
        <v>996</v>
      </c>
      <c r="M60" s="56" t="str">
        <f t="shared" ref="M60:M65" si="79">IF(N60="","","(")</f>
        <v/>
      </c>
      <c r="N60" s="57" t="str">
        <f t="shared" ref="N60:N65" si="80">IF(D60="","",D60)</f>
        <v/>
      </c>
      <c r="O60" s="58" t="str">
        <f t="shared" ref="O60:O65" si="81">IF(N60="","",",")</f>
        <v/>
      </c>
      <c r="P60" s="59" t="str">
        <f t="shared" ref="P60:P65" si="82">IF(E60="","",E60)</f>
        <v/>
      </c>
      <c r="Q60" s="60" t="str">
        <f t="shared" ref="Q60:Q65" si="83">IF(N60="","",",")</f>
        <v/>
      </c>
      <c r="R60" s="61" t="str">
        <f t="shared" ref="R60:R65" si="84">IF(N60="Do",10,IF(N60="Re",22,IF(N60="Mi",20,IF(N60="Fa",20,IF(N60="Sol",14,IF(N60="La",20,IF(N60="Si",20,IF(N60="Do#",14,IF(N60="Fa#",15,IF(N60="Sol#",20,""))))))))))</f>
        <v/>
      </c>
      <c r="S60" s="56" t="str">
        <f t="shared" ref="S60:S65" si="85">IF(N60="","",")")</f>
        <v/>
      </c>
      <c r="T60" s="62" t="str">
        <f t="shared" ref="T60:T65" si="86">IF(U60="","","(")</f>
        <v/>
      </c>
      <c r="U60" s="63" t="str">
        <f t="shared" ref="U60:U65" si="87">IF(F60="","",F60)</f>
        <v/>
      </c>
      <c r="V60" s="64" t="str">
        <f t="shared" ref="V60:V65" si="88">IF(U60="","",",")</f>
        <v/>
      </c>
      <c r="W60" s="65" t="str">
        <f t="shared" ref="W60:W65" si="89">IF(G60="","",G60)</f>
        <v/>
      </c>
      <c r="X60" s="64" t="str">
        <f t="shared" ref="X60:X65" si="90">IF(U60="","",",")</f>
        <v/>
      </c>
      <c r="Y60" s="64" t="str">
        <f t="shared" ref="Y60:Y65" si="91">IF(U60="","",250)</f>
        <v/>
      </c>
      <c r="Z60" s="56" t="str">
        <f t="shared" ref="Z60:Z65" si="92">IF(U60="","",")")</f>
        <v/>
      </c>
      <c r="AA60" s="66" t="str">
        <f t="shared" ref="AA60:AA65" si="93">IF(AB60="","","(")</f>
        <v/>
      </c>
      <c r="AB60" s="57" t="str">
        <f t="shared" ref="AB60:AB65" si="94">IF(H60="","",H60)</f>
        <v/>
      </c>
      <c r="AC60" s="67" t="str">
        <f t="shared" ref="AC60:AC65" si="95">IF(AB60="","",",")</f>
        <v/>
      </c>
      <c r="AD60" s="59" t="str">
        <f t="shared" ref="AD60:AD65" si="96">IF(I60="","",I60)</f>
        <v/>
      </c>
      <c r="AE60" s="68" t="str">
        <f t="shared" ref="AE60:AE65" si="97">IF(AB60="","",",")</f>
        <v/>
      </c>
      <c r="AF60" s="61" t="str">
        <f t="shared" ref="AF60:AF65" si="98">IF(AB60="","",350)</f>
        <v/>
      </c>
      <c r="AG60" s="61" t="str">
        <f t="shared" ref="AG60:AG65" si="99">IF(AB60="","",")")</f>
        <v/>
      </c>
      <c r="AH60" s="69" t="str">
        <f t="shared" ref="AH60:AH65" si="100">IF(AI60="","","(")</f>
        <v/>
      </c>
      <c r="AI60" s="70" t="str">
        <f t="shared" ref="AI60:AI65" si="101">IF(J60="","",J60)</f>
        <v/>
      </c>
      <c r="AJ60" s="64" t="str">
        <f t="shared" ref="AJ60:AJ65" si="102">IF(AI60="","",",")</f>
        <v/>
      </c>
      <c r="AK60" s="64" t="str">
        <f t="shared" ref="AK60:AK65" si="103">IF(K60="","",K60)</f>
        <v/>
      </c>
      <c r="AL60" s="64" t="str">
        <f t="shared" ref="AL60:AL65" si="104">IF(AI60="","",",")</f>
        <v/>
      </c>
      <c r="AM60" s="64" t="str">
        <f t="shared" ref="AM60:AM65" si="105">IF(AI60="","",450)</f>
        <v/>
      </c>
      <c r="AN60" s="64" t="str">
        <f t="shared" ref="AN60:AN65" si="106">IF(AI60="","",")")</f>
        <v/>
      </c>
    </row>
    <row r="61" spans="1:40" ht="25.5" thickTop="1" thickBot="1" x14ac:dyDescent="0.4">
      <c r="B61" t="s">
        <v>997</v>
      </c>
      <c r="C61" s="82" t="s">
        <v>1156</v>
      </c>
      <c r="D61" s="83" t="s">
        <v>1029</v>
      </c>
      <c r="E61" s="83"/>
      <c r="F61" s="83" t="s">
        <v>1130</v>
      </c>
      <c r="G61" s="83"/>
      <c r="H61" s="83"/>
      <c r="I61" s="83"/>
      <c r="J61" s="83"/>
      <c r="K61" s="83"/>
      <c r="L61" s="84" t="str">
        <f>IF(C61="","",_xlfn.CONCAT("       triggerLine: ","""",C61,", ",M61:AN61,""", sC: ","""",B61,""", lines: ["))</f>
        <v xml:space="preserve">       triggerLine: "VENGA EL SEÑOR CON NOSOTROS, (Re,,22)(Fa#,,250)", sC: "ta as", lines: [</v>
      </c>
      <c r="M61" s="56" t="str">
        <f t="shared" si="79"/>
        <v>(</v>
      </c>
      <c r="N61" s="57" t="str">
        <f t="shared" si="80"/>
        <v>Re</v>
      </c>
      <c r="O61" s="58" t="str">
        <f t="shared" si="81"/>
        <v>,</v>
      </c>
      <c r="P61" s="59" t="str">
        <f t="shared" si="82"/>
        <v/>
      </c>
      <c r="Q61" s="60" t="str">
        <f t="shared" si="83"/>
        <v>,</v>
      </c>
      <c r="R61" s="61">
        <f t="shared" si="84"/>
        <v>22</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thickTop="1" thickBot="1" x14ac:dyDescent="0.4">
      <c r="B62" t="s">
        <v>999</v>
      </c>
      <c r="C62" s="85" t="s">
        <v>1143</v>
      </c>
      <c r="D62" s="86" t="s">
        <v>1015</v>
      </c>
      <c r="E62" s="86"/>
      <c r="F62" s="86" t="s">
        <v>1029</v>
      </c>
      <c r="G62" s="86"/>
      <c r="H62" s="87"/>
      <c r="I62" s="87"/>
      <c r="J62" s="87"/>
      <c r="K62" s="87"/>
      <c r="L62" s="88" t="str">
        <f>IF(C62="","",_xlfn.CONCAT("            { line: ","""",C62,", ",M62:AN62,""", sC: ","""",B62,"""},"))</f>
        <v xml:space="preserve">            { line: "SI HEMOS HALLADO GRACIA A SUS OJOS., (Sol,,14)(Re,,250)", sC: "as"},</v>
      </c>
      <c r="M62" s="56" t="str">
        <f t="shared" si="79"/>
        <v>(</v>
      </c>
      <c r="N62" s="57" t="str">
        <f t="shared" si="80"/>
        <v>Sol</v>
      </c>
      <c r="O62" s="58" t="str">
        <f t="shared" si="81"/>
        <v>,</v>
      </c>
      <c r="P62" s="59" t="str">
        <f t="shared" si="82"/>
        <v/>
      </c>
      <c r="Q62" s="60" t="str">
        <f t="shared" si="83"/>
        <v>,</v>
      </c>
      <c r="R62" s="61">
        <f t="shared" si="84"/>
        <v>14</v>
      </c>
      <c r="S62" s="56" t="str">
        <f t="shared" si="85"/>
        <v>)</v>
      </c>
      <c r="T62" s="62" t="str">
        <f t="shared" si="86"/>
        <v>(</v>
      </c>
      <c r="U62" s="63" t="str">
        <f t="shared" si="87"/>
        <v>Re</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5.5" thickTop="1" thickBot="1" x14ac:dyDescent="0.4">
      <c r="B63" t="s">
        <v>999</v>
      </c>
      <c r="C63" s="85" t="s">
        <v>1144</v>
      </c>
      <c r="D63" s="89" t="s">
        <v>1015</v>
      </c>
      <c r="E63" s="89"/>
      <c r="F63" s="89" t="s">
        <v>1029</v>
      </c>
      <c r="G63" s="89"/>
      <c r="H63" s="90"/>
      <c r="I63" s="90"/>
      <c r="J63" s="90"/>
      <c r="K63" s="90"/>
      <c r="L63" s="88" t="str">
        <f>IF(C63="","",_xlfn.CONCAT("            { line: ","""",C63,", ",M63:AN63,""", sC: ","""",B63,"""},"))</f>
        <v xml:space="preserve">            { line: "ES CIERTO QUE SOMOS PECADORES,, (Sol,,14)(Re,,250)", sC: "as"},</v>
      </c>
      <c r="M63" s="56" t="str">
        <f t="shared" si="79"/>
        <v>(</v>
      </c>
      <c r="N63" s="57" t="str">
        <f t="shared" si="80"/>
        <v>Sol</v>
      </c>
      <c r="O63" s="58" t="str">
        <f t="shared" si="81"/>
        <v>,</v>
      </c>
      <c r="P63" s="59" t="str">
        <f t="shared" si="82"/>
        <v/>
      </c>
      <c r="Q63" s="60" t="str">
        <f t="shared" si="83"/>
        <v>,</v>
      </c>
      <c r="R63" s="61">
        <f t="shared" si="84"/>
        <v>14</v>
      </c>
      <c r="S63" s="56" t="str">
        <f t="shared" si="85"/>
        <v>)</v>
      </c>
      <c r="T63" s="62" t="str">
        <f t="shared" si="86"/>
        <v>(</v>
      </c>
      <c r="U63" s="63" t="str">
        <f t="shared" si="87"/>
        <v>Re</v>
      </c>
      <c r="V63" s="64" t="str">
        <f t="shared" si="88"/>
        <v>,</v>
      </c>
      <c r="W63" s="65" t="str">
        <f t="shared" si="89"/>
        <v/>
      </c>
      <c r="X63" s="64" t="str">
        <f t="shared" si="90"/>
        <v>,</v>
      </c>
      <c r="Y63" s="64">
        <f t="shared" si="91"/>
        <v>250</v>
      </c>
      <c r="Z63" s="56" t="str">
        <f t="shared" si="92"/>
        <v>)</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85" t="s">
        <v>1145</v>
      </c>
      <c r="D64" s="86" t="s">
        <v>1013</v>
      </c>
      <c r="E64" s="86"/>
      <c r="F64" s="86"/>
      <c r="G64" s="86"/>
      <c r="H64" s="87"/>
      <c r="I64" s="87"/>
      <c r="J64" s="87"/>
      <c r="K64" s="87"/>
      <c r="L64" s="88" t="str">
        <f>IF(C64="","",_xlfn.CONCAT("            { line: ","""",C64,", ",M64:AN64,""", sC: ","""",B64,"""},"))</f>
        <v xml:space="preserve">            { line: "MAS RUEGA TÚ POR NOSOTROS,, (La,,20)", sC: "as"},</v>
      </c>
      <c r="M64" s="56" t="str">
        <f t="shared" si="79"/>
        <v>(</v>
      </c>
      <c r="N64" s="57" t="str">
        <f t="shared" si="80"/>
        <v>La</v>
      </c>
      <c r="O64" s="58" t="str">
        <f t="shared" si="81"/>
        <v>,</v>
      </c>
      <c r="P64" s="59" t="str">
        <f t="shared" si="82"/>
        <v/>
      </c>
      <c r="Q64" s="60" t="str">
        <f t="shared" si="83"/>
        <v>,</v>
      </c>
      <c r="R64" s="61">
        <f t="shared" si="84"/>
        <v>20</v>
      </c>
      <c r="S64" s="56" t="str">
        <f t="shared" si="85"/>
        <v>)</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5.5" thickTop="1" thickBot="1" x14ac:dyDescent="0.4">
      <c r="B65" t="s">
        <v>999</v>
      </c>
      <c r="C65" s="93" t="s">
        <v>1146</v>
      </c>
      <c r="D65" s="83" t="s">
        <v>1015</v>
      </c>
      <c r="E65" s="83"/>
      <c r="F65" s="83" t="s">
        <v>1013</v>
      </c>
      <c r="G65" s="83"/>
      <c r="H65" s="83" t="s">
        <v>1029</v>
      </c>
      <c r="I65" s="83"/>
      <c r="J65" s="83"/>
      <c r="K65" s="83"/>
      <c r="L65" s="94" t="str">
        <f>IF(C65="","",_xlfn.CONCAT("            { line: ","""",C65,", ",M65:AN65,""", sC: ","""",B65,"""},  ]},"))</f>
        <v xml:space="preserve">            { line: "Y SEREMOS SU PUEBLO Y SU HEREDAD., (Sol,,14)(La,,250)(Re,,350)", sC: "as"},  ]},</v>
      </c>
      <c r="M65" s="56" t="str">
        <f t="shared" si="79"/>
        <v>(</v>
      </c>
      <c r="N65" s="57" t="str">
        <f t="shared" si="80"/>
        <v>Sol</v>
      </c>
      <c r="O65" s="58" t="str">
        <f t="shared" si="81"/>
        <v>,</v>
      </c>
      <c r="P65" s="59" t="str">
        <f t="shared" si="82"/>
        <v/>
      </c>
      <c r="Q65" s="60" t="str">
        <f t="shared" si="83"/>
        <v>,</v>
      </c>
      <c r="R65" s="61">
        <f t="shared" si="84"/>
        <v>14</v>
      </c>
      <c r="S65" s="56" t="str">
        <f t="shared" si="85"/>
        <v>)</v>
      </c>
      <c r="T65" s="62" t="str">
        <f t="shared" si="86"/>
        <v>(</v>
      </c>
      <c r="U65" s="63" t="str">
        <f t="shared" si="87"/>
        <v>La</v>
      </c>
      <c r="V65" s="64" t="str">
        <f t="shared" si="88"/>
        <v>,</v>
      </c>
      <c r="W65" s="65" t="str">
        <f t="shared" si="89"/>
        <v/>
      </c>
      <c r="X65" s="64" t="str">
        <f t="shared" si="90"/>
        <v>,</v>
      </c>
      <c r="Y65" s="64">
        <f t="shared" si="91"/>
        <v>250</v>
      </c>
      <c r="Z65" s="56" t="str">
        <f t="shared" si="92"/>
        <v>)</v>
      </c>
      <c r="AA65" s="66" t="str">
        <f t="shared" si="93"/>
        <v>(</v>
      </c>
      <c r="AB65" s="57" t="str">
        <f t="shared" si="94"/>
        <v>Re</v>
      </c>
      <c r="AC65" s="67" t="str">
        <f t="shared" si="95"/>
        <v>,</v>
      </c>
      <c r="AD65" s="59" t="str">
        <f t="shared" si="96"/>
        <v/>
      </c>
      <c r="AE65" s="68" t="str">
        <f t="shared" si="97"/>
        <v>,</v>
      </c>
      <c r="AF65" s="61">
        <f t="shared" si="98"/>
        <v>350</v>
      </c>
      <c r="AG65" s="61" t="str">
        <f t="shared" si="99"/>
        <v>)</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4" customHeight="1" x14ac:dyDescent="0.4">
      <c r="A66" s="95"/>
      <c r="B66" s="95"/>
      <c r="C66" s="95"/>
      <c r="D66" s="95"/>
      <c r="E66" s="95"/>
      <c r="F66" s="95"/>
      <c r="G66" s="95"/>
      <c r="H66" s="95"/>
      <c r="I66" s="95"/>
      <c r="J66" s="95"/>
      <c r="K66" s="95"/>
      <c r="L66" s="99" t="str">
        <f ca="1">_xlfn.CONCAT("]}, // ULTIMA LINEA DEL CANTO: ",L1)</f>
        <v>]}, // ULTIMA LINEA DEL CANTO: MARÍA, PEQUEÑA MARÍA</v>
      </c>
      <c r="M66" s="95"/>
    </row>
    <row r="67" spans="1:40" ht="20.25" x14ac:dyDescent="0.25">
      <c r="L67" s="100" t="s">
        <v>1008</v>
      </c>
      <c r="M67" s="101"/>
    </row>
    <row r="68" spans="1:40" ht="15.75" hidden="1" thickBot="1" x14ac:dyDescent="0.3">
      <c r="M68" s="101"/>
    </row>
    <row r="69" spans="1:40" ht="27.75" hidden="1" thickTop="1" thickBot="1" x14ac:dyDescent="0.4">
      <c r="A69" s="73"/>
      <c r="B69" s="73"/>
      <c r="C69" s="73"/>
      <c r="D69" s="74"/>
      <c r="E69" s="74"/>
      <c r="F69" s="74"/>
      <c r="G69" s="74"/>
      <c r="H69" s="74"/>
      <c r="I69" s="74"/>
      <c r="J69" s="74"/>
      <c r="K69" s="74"/>
      <c r="L69" s="75" t="s">
        <v>993</v>
      </c>
      <c r="M69" s="56"/>
      <c r="N69" s="57"/>
      <c r="O69" s="58"/>
      <c r="P69" s="59"/>
      <c r="Q69" s="60"/>
      <c r="R69" s="61" t="str">
        <f t="shared" ref="R69:R78" si="107">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hidden="1" thickTop="1" thickBot="1" x14ac:dyDescent="0.4">
      <c r="C70" s="79" t="s">
        <v>995</v>
      </c>
      <c r="D70" s="80"/>
      <c r="E70" s="80"/>
      <c r="F70" s="80"/>
      <c r="G70" s="80"/>
      <c r="H70" s="80"/>
      <c r="I70" s="80"/>
      <c r="J70" s="80"/>
      <c r="K70" s="80"/>
      <c r="L70" s="81" t="s">
        <v>996</v>
      </c>
      <c r="M70" s="56" t="str">
        <f t="shared" ref="M70:M77" si="108">IF(N70="","","(")</f>
        <v/>
      </c>
      <c r="N70" s="57" t="str">
        <f t="shared" ref="N70:N77" si="109">IF(D70="","",D70)</f>
        <v/>
      </c>
      <c r="O70" s="58" t="str">
        <f t="shared" ref="O70:O77" si="110">IF(N70="","",",")</f>
        <v/>
      </c>
      <c r="P70" s="59" t="str">
        <f t="shared" ref="P70:P77" si="111">IF(E70="","",E70)</f>
        <v/>
      </c>
      <c r="Q70" s="60" t="str">
        <f t="shared" ref="Q70:Q77" si="112">IF(N70="","",",")</f>
        <v/>
      </c>
      <c r="R70" s="61" t="str">
        <f t="shared" si="107"/>
        <v/>
      </c>
      <c r="S70" s="56" t="str">
        <f t="shared" ref="S70:S77" si="113">IF(N70="","",")")</f>
        <v/>
      </c>
      <c r="T70" s="62" t="str">
        <f t="shared" ref="T70:T77" si="114">IF(U70="","","(")</f>
        <v/>
      </c>
      <c r="U70" s="63" t="str">
        <f t="shared" ref="U70:U77" si="115">IF(F70="","",F70)</f>
        <v/>
      </c>
      <c r="V70" s="64" t="str">
        <f t="shared" ref="V70:V77" si="116">IF(U70="","",",")</f>
        <v/>
      </c>
      <c r="W70" s="65" t="str">
        <f t="shared" ref="W70:W77" si="117">IF(G70="","",G70)</f>
        <v/>
      </c>
      <c r="X70" s="64" t="str">
        <f t="shared" ref="X70:X77" si="118">IF(U70="","",",")</f>
        <v/>
      </c>
      <c r="Y70" s="64" t="str">
        <f t="shared" ref="Y70:Y77" si="119">IF(U70="","",250)</f>
        <v/>
      </c>
      <c r="Z70" s="56" t="str">
        <f t="shared" ref="Z70:Z77" si="120">IF(U70="","",")")</f>
        <v/>
      </c>
      <c r="AA70" s="66" t="str">
        <f t="shared" ref="AA70:AA77" si="121">IF(AB70="","","(")</f>
        <v/>
      </c>
      <c r="AB70" s="57" t="str">
        <f t="shared" ref="AB70:AB77" si="122">IF(H70="","",H70)</f>
        <v/>
      </c>
      <c r="AC70" s="67" t="str">
        <f t="shared" ref="AC70:AC77" si="123">IF(AB70="","",",")</f>
        <v/>
      </c>
      <c r="AD70" s="59" t="str">
        <f t="shared" ref="AD70:AD77" si="124">IF(I70="","",I70)</f>
        <v/>
      </c>
      <c r="AE70" s="68" t="str">
        <f t="shared" ref="AE70:AE77" si="125">IF(AB70="","",",")</f>
        <v/>
      </c>
      <c r="AF70" s="61" t="str">
        <f t="shared" ref="AF70:AF77" si="126">IF(AB70="","",350)</f>
        <v/>
      </c>
      <c r="AG70" s="61" t="str">
        <f t="shared" ref="AG70:AG77" si="127">IF(AB70="","",")")</f>
        <v/>
      </c>
      <c r="AH70" s="69" t="str">
        <f t="shared" ref="AH70:AH77" si="128">IF(AI70="","","(")</f>
        <v/>
      </c>
      <c r="AI70" s="70" t="str">
        <f t="shared" ref="AI70:AI77" si="129">IF(J70="","",J70)</f>
        <v/>
      </c>
      <c r="AJ70" s="64" t="str">
        <f t="shared" ref="AJ70:AJ77" si="130">IF(AI70="","",",")</f>
        <v/>
      </c>
      <c r="AK70" s="64" t="str">
        <f t="shared" ref="AK70:AK77" si="131">IF(K70="","",K70)</f>
        <v/>
      </c>
      <c r="AL70" s="64" t="str">
        <f t="shared" ref="AL70:AL77" si="132">IF(AI70="","",",")</f>
        <v/>
      </c>
      <c r="AM70" s="64" t="str">
        <f t="shared" ref="AM70:AM77" si="133">IF(AI70="","",450)</f>
        <v/>
      </c>
      <c r="AN70" s="64" t="str">
        <f t="shared" ref="AN70:AN77" si="134">IF(AI70="","",")")</f>
        <v/>
      </c>
    </row>
    <row r="71" spans="1:40" ht="25.5" hidden="1" thickTop="1" thickBot="1" x14ac:dyDescent="0.4">
      <c r="B71" t="s">
        <v>997</v>
      </c>
      <c r="C71" s="82" t="s">
        <v>998</v>
      </c>
      <c r="D71" s="83"/>
      <c r="E71" s="83"/>
      <c r="F71" s="83"/>
      <c r="G71" s="83"/>
      <c r="H71" s="83"/>
      <c r="I71" s="83"/>
      <c r="J71" s="83"/>
      <c r="K71" s="83"/>
      <c r="L71" s="84" t="str">
        <f>IF(C71="","",_xlfn.CONCAT("       triggerLine: ","""",C71,", ",M71:AN71,""", sC: ","""",B71,""", lines: ["))</f>
        <v xml:space="preserve">       triggerLine: "ASAMBLEA UNO, ", sC: "ta as", lines: [</v>
      </c>
      <c r="M71" s="56" t="str">
        <f t="shared" si="108"/>
        <v/>
      </c>
      <c r="N71" s="57" t="str">
        <f t="shared" si="109"/>
        <v/>
      </c>
      <c r="O71" s="58" t="str">
        <f t="shared" si="110"/>
        <v/>
      </c>
      <c r="P71" s="59" t="str">
        <f t="shared" si="111"/>
        <v/>
      </c>
      <c r="Q71" s="60" t="str">
        <f t="shared" si="112"/>
        <v/>
      </c>
      <c r="R71" s="61" t="str">
        <f t="shared" si="107"/>
        <v/>
      </c>
      <c r="S71" s="56" t="str">
        <f t="shared" si="113"/>
        <v/>
      </c>
      <c r="T71" s="62" t="str">
        <f t="shared" si="114"/>
        <v/>
      </c>
      <c r="U71" s="63" t="str">
        <f t="shared" si="115"/>
        <v/>
      </c>
      <c r="V71" s="64" t="str">
        <f t="shared" si="116"/>
        <v/>
      </c>
      <c r="W71" s="65" t="str">
        <f t="shared" si="117"/>
        <v/>
      </c>
      <c r="X71" s="64" t="str">
        <f t="shared" si="118"/>
        <v/>
      </c>
      <c r="Y71" s="64" t="str">
        <f t="shared" si="119"/>
        <v/>
      </c>
      <c r="Z71" s="56" t="str">
        <f t="shared" si="120"/>
        <v/>
      </c>
      <c r="AA71" s="66" t="str">
        <f t="shared" si="121"/>
        <v/>
      </c>
      <c r="AB71" s="57" t="str">
        <f t="shared" si="122"/>
        <v/>
      </c>
      <c r="AC71" s="67" t="str">
        <f t="shared" si="123"/>
        <v/>
      </c>
      <c r="AD71" s="59" t="str">
        <f t="shared" si="124"/>
        <v/>
      </c>
      <c r="AE71" s="68" t="str">
        <f t="shared" si="125"/>
        <v/>
      </c>
      <c r="AF71" s="61" t="str">
        <f t="shared" si="126"/>
        <v/>
      </c>
      <c r="AG71" s="61" t="str">
        <f t="shared" si="127"/>
        <v/>
      </c>
      <c r="AH71" s="69" t="str">
        <f t="shared" si="128"/>
        <v/>
      </c>
      <c r="AI71" s="70" t="str">
        <f t="shared" si="129"/>
        <v/>
      </c>
      <c r="AJ71" s="64" t="str">
        <f t="shared" si="130"/>
        <v/>
      </c>
      <c r="AK71" s="64" t="str">
        <f t="shared" si="131"/>
        <v/>
      </c>
      <c r="AL71" s="64" t="str">
        <f t="shared" si="132"/>
        <v/>
      </c>
      <c r="AM71" s="64" t="str">
        <f t="shared" si="133"/>
        <v/>
      </c>
      <c r="AN71" s="64" t="str">
        <f t="shared" si="134"/>
        <v/>
      </c>
    </row>
    <row r="72" spans="1:40" ht="25.5" hidden="1" thickTop="1" thickBot="1" x14ac:dyDescent="0.4">
      <c r="B72" t="s">
        <v>999</v>
      </c>
      <c r="C72" s="85" t="s">
        <v>1000</v>
      </c>
      <c r="D72" s="86"/>
      <c r="E72" s="86"/>
      <c r="F72" s="86"/>
      <c r="G72" s="86"/>
      <c r="H72" s="87"/>
      <c r="I72" s="87"/>
      <c r="J72" s="87"/>
      <c r="K72" s="87"/>
      <c r="L72" s="88" t="str">
        <f>IF(C72="","",_xlfn.CONCAT("            { line: ","""",C72,", ",M72:AN72,""", sC: ","""",B72,"""},"))</f>
        <v xml:space="preserve">            { line: "ASAMBLEA DOS, ", sC: "as"},</v>
      </c>
      <c r="M72" s="56" t="str">
        <f t="shared" si="108"/>
        <v/>
      </c>
      <c r="N72" s="57" t="str">
        <f t="shared" si="109"/>
        <v/>
      </c>
      <c r="O72" s="58" t="str">
        <f t="shared" si="110"/>
        <v/>
      </c>
      <c r="P72" s="59" t="str">
        <f t="shared" si="111"/>
        <v/>
      </c>
      <c r="Q72" s="60" t="str">
        <f t="shared" si="112"/>
        <v/>
      </c>
      <c r="R72" s="61" t="str">
        <f t="shared" si="107"/>
        <v/>
      </c>
      <c r="S72" s="56" t="str">
        <f t="shared" si="113"/>
        <v/>
      </c>
      <c r="T72" s="62" t="str">
        <f t="shared" si="114"/>
        <v/>
      </c>
      <c r="U72" s="63" t="str">
        <f t="shared" si="115"/>
        <v/>
      </c>
      <c r="V72" s="64" t="str">
        <f t="shared" si="116"/>
        <v/>
      </c>
      <c r="W72" s="65" t="str">
        <f t="shared" si="117"/>
        <v/>
      </c>
      <c r="X72" s="64" t="str">
        <f t="shared" si="118"/>
        <v/>
      </c>
      <c r="Y72" s="64" t="str">
        <f t="shared" si="119"/>
        <v/>
      </c>
      <c r="Z72" s="56" t="str">
        <f t="shared" si="120"/>
        <v/>
      </c>
      <c r="AA72" s="66" t="str">
        <f t="shared" si="121"/>
        <v/>
      </c>
      <c r="AB72" s="57" t="str">
        <f t="shared" si="122"/>
        <v/>
      </c>
      <c r="AC72" s="67" t="str">
        <f t="shared" si="123"/>
        <v/>
      </c>
      <c r="AD72" s="59" t="str">
        <f t="shared" si="124"/>
        <v/>
      </c>
      <c r="AE72" s="68" t="str">
        <f t="shared" si="125"/>
        <v/>
      </c>
      <c r="AF72" s="61" t="str">
        <f t="shared" si="126"/>
        <v/>
      </c>
      <c r="AG72" s="61" t="str">
        <f t="shared" si="127"/>
        <v/>
      </c>
      <c r="AH72" s="69" t="str">
        <f t="shared" si="128"/>
        <v/>
      </c>
      <c r="AI72" s="70" t="str">
        <f t="shared" si="129"/>
        <v/>
      </c>
      <c r="AJ72" s="64" t="str">
        <f t="shared" si="130"/>
        <v/>
      </c>
      <c r="AK72" s="64" t="str">
        <f t="shared" si="131"/>
        <v/>
      </c>
      <c r="AL72" s="64" t="str">
        <f t="shared" si="132"/>
        <v/>
      </c>
      <c r="AM72" s="64" t="str">
        <f t="shared" si="133"/>
        <v/>
      </c>
      <c r="AN72" s="64" t="str">
        <f t="shared" si="134"/>
        <v/>
      </c>
    </row>
    <row r="73" spans="1:40" ht="25.5" hidden="1" thickTop="1" thickBot="1" x14ac:dyDescent="0.4">
      <c r="B73" t="s">
        <v>999</v>
      </c>
      <c r="C73" s="85" t="s">
        <v>1001</v>
      </c>
      <c r="D73" s="89"/>
      <c r="E73" s="89"/>
      <c r="F73" s="89"/>
      <c r="G73" s="89"/>
      <c r="H73" s="90"/>
      <c r="I73" s="90"/>
      <c r="J73" s="90"/>
      <c r="K73" s="90"/>
      <c r="L73" s="88" t="str">
        <f>IF(C73="","",_xlfn.CONCAT("            { line: ","""",C73,", ",M73:AN73,""", sC: ","""",B73,"""},"))</f>
        <v xml:space="preserve">            { line: "ASAMBLEA TRES, ", sC: "as"},</v>
      </c>
      <c r="M73" s="56" t="str">
        <f t="shared" si="108"/>
        <v/>
      </c>
      <c r="N73" s="57" t="str">
        <f t="shared" si="109"/>
        <v/>
      </c>
      <c r="O73" s="58" t="str">
        <f t="shared" si="110"/>
        <v/>
      </c>
      <c r="P73" s="59" t="str">
        <f t="shared" si="111"/>
        <v/>
      </c>
      <c r="Q73" s="60" t="str">
        <f t="shared" si="112"/>
        <v/>
      </c>
      <c r="R73" s="61" t="str">
        <f t="shared" si="107"/>
        <v/>
      </c>
      <c r="S73" s="56" t="str">
        <f t="shared" si="113"/>
        <v/>
      </c>
      <c r="T73" s="62" t="str">
        <f t="shared" si="114"/>
        <v/>
      </c>
      <c r="U73" s="63" t="str">
        <f t="shared" si="115"/>
        <v/>
      </c>
      <c r="V73" s="64" t="str">
        <f t="shared" si="116"/>
        <v/>
      </c>
      <c r="W73" s="65" t="str">
        <f t="shared" si="117"/>
        <v/>
      </c>
      <c r="X73" s="64" t="str">
        <f t="shared" si="118"/>
        <v/>
      </c>
      <c r="Y73" s="64" t="str">
        <f t="shared" si="119"/>
        <v/>
      </c>
      <c r="Z73" s="56" t="str">
        <f t="shared" si="120"/>
        <v/>
      </c>
      <c r="AA73" s="66" t="str">
        <f t="shared" si="121"/>
        <v/>
      </c>
      <c r="AB73" s="57" t="str">
        <f t="shared" si="122"/>
        <v/>
      </c>
      <c r="AC73" s="67" t="str">
        <f t="shared" si="123"/>
        <v/>
      </c>
      <c r="AD73" s="59" t="str">
        <f t="shared" si="124"/>
        <v/>
      </c>
      <c r="AE73" s="68" t="str">
        <f t="shared" si="125"/>
        <v/>
      </c>
      <c r="AF73" s="61" t="str">
        <f t="shared" si="126"/>
        <v/>
      </c>
      <c r="AG73" s="61" t="str">
        <f t="shared" si="127"/>
        <v/>
      </c>
      <c r="AH73" s="69" t="str">
        <f t="shared" si="128"/>
        <v/>
      </c>
      <c r="AI73" s="70" t="str">
        <f t="shared" si="129"/>
        <v/>
      </c>
      <c r="AJ73" s="64" t="str">
        <f t="shared" si="130"/>
        <v/>
      </c>
      <c r="AK73" s="64" t="str">
        <f t="shared" si="131"/>
        <v/>
      </c>
      <c r="AL73" s="64" t="str">
        <f t="shared" si="132"/>
        <v/>
      </c>
      <c r="AM73" s="64" t="str">
        <f t="shared" si="133"/>
        <v/>
      </c>
      <c r="AN73" s="64" t="str">
        <f t="shared" si="134"/>
        <v/>
      </c>
    </row>
    <row r="74" spans="1:40" ht="25.5" hidden="1" thickTop="1" thickBot="1" x14ac:dyDescent="0.4">
      <c r="B74" t="s">
        <v>999</v>
      </c>
      <c r="C74" s="85" t="s">
        <v>1002</v>
      </c>
      <c r="D74" s="86"/>
      <c r="E74" s="86"/>
      <c r="F74" s="86"/>
      <c r="G74" s="86"/>
      <c r="H74" s="87"/>
      <c r="I74" s="87"/>
      <c r="J74" s="87"/>
      <c r="K74" s="87"/>
      <c r="L74" s="88" t="str">
        <f>IF(C74="","",_xlfn.CONCAT("            { line: ","""",C74,", ",M74:AN74,""", sC: ","""",B74,"""},"))</f>
        <v xml:space="preserve">            { line: "ASAMBLEA CUATRO, ", sC: "as"},</v>
      </c>
      <c r="M74" s="56" t="str">
        <f t="shared" si="108"/>
        <v/>
      </c>
      <c r="N74" s="57" t="str">
        <f t="shared" si="109"/>
        <v/>
      </c>
      <c r="O74" s="58" t="str">
        <f t="shared" si="110"/>
        <v/>
      </c>
      <c r="P74" s="59" t="str">
        <f t="shared" si="111"/>
        <v/>
      </c>
      <c r="Q74" s="60" t="str">
        <f t="shared" si="112"/>
        <v/>
      </c>
      <c r="R74" s="61" t="str">
        <f t="shared" si="107"/>
        <v/>
      </c>
      <c r="S74" s="56" t="str">
        <f t="shared" si="113"/>
        <v/>
      </c>
      <c r="T74" s="62" t="str">
        <f t="shared" si="114"/>
        <v/>
      </c>
      <c r="U74" s="63" t="str">
        <f t="shared" si="115"/>
        <v/>
      </c>
      <c r="V74" s="64" t="str">
        <f t="shared" si="116"/>
        <v/>
      </c>
      <c r="W74" s="65" t="str">
        <f t="shared" si="117"/>
        <v/>
      </c>
      <c r="X74" s="64" t="str">
        <f t="shared" si="118"/>
        <v/>
      </c>
      <c r="Y74" s="64" t="str">
        <f t="shared" si="119"/>
        <v/>
      </c>
      <c r="Z74" s="56" t="str">
        <f t="shared" si="120"/>
        <v/>
      </c>
      <c r="AA74" s="66" t="str">
        <f t="shared" si="121"/>
        <v/>
      </c>
      <c r="AB74" s="57" t="str">
        <f t="shared" si="122"/>
        <v/>
      </c>
      <c r="AC74" s="67" t="str">
        <f t="shared" si="123"/>
        <v/>
      </c>
      <c r="AD74" s="59" t="str">
        <f t="shared" si="124"/>
        <v/>
      </c>
      <c r="AE74" s="68" t="str">
        <f t="shared" si="125"/>
        <v/>
      </c>
      <c r="AF74" s="61" t="str">
        <f t="shared" si="126"/>
        <v/>
      </c>
      <c r="AG74" s="61" t="str">
        <f t="shared" si="127"/>
        <v/>
      </c>
      <c r="AH74" s="69" t="str">
        <f t="shared" si="128"/>
        <v/>
      </c>
      <c r="AI74" s="70" t="str">
        <f t="shared" si="129"/>
        <v/>
      </c>
      <c r="AJ74" s="64" t="str">
        <f t="shared" si="130"/>
        <v/>
      </c>
      <c r="AK74" s="64" t="str">
        <f t="shared" si="131"/>
        <v/>
      </c>
      <c r="AL74" s="64" t="str">
        <f t="shared" si="132"/>
        <v/>
      </c>
      <c r="AM74" s="64" t="str">
        <f t="shared" si="133"/>
        <v/>
      </c>
      <c r="AN74" s="64" t="str">
        <f t="shared" si="134"/>
        <v/>
      </c>
    </row>
    <row r="75" spans="1:40" ht="25.5" hidden="1" thickTop="1" thickBot="1" x14ac:dyDescent="0.4">
      <c r="B75" t="s">
        <v>999</v>
      </c>
      <c r="C75" s="85" t="s">
        <v>1003</v>
      </c>
      <c r="D75" s="89"/>
      <c r="E75" s="89"/>
      <c r="F75" s="89"/>
      <c r="G75" s="89"/>
      <c r="H75" s="90"/>
      <c r="I75" s="90"/>
      <c r="J75" s="90"/>
      <c r="K75" s="90"/>
      <c r="L75" s="88" t="str">
        <f>IF(C75="","",_xlfn.CONCAT("            { line: ","""",C75,", ",M75:AN75,""", sC: ","""",B75,"""},"))</f>
        <v xml:space="preserve">            { line: "ASAMBLEA CISCO, ", sC: "as"},</v>
      </c>
      <c r="M75" s="56" t="str">
        <f t="shared" si="108"/>
        <v/>
      </c>
      <c r="N75" s="57" t="str">
        <f t="shared" si="109"/>
        <v/>
      </c>
      <c r="O75" s="58" t="str">
        <f t="shared" si="110"/>
        <v/>
      </c>
      <c r="P75" s="59" t="str">
        <f t="shared" si="111"/>
        <v/>
      </c>
      <c r="Q75" s="60" t="str">
        <f t="shared" si="112"/>
        <v/>
      </c>
      <c r="R75" s="61" t="str">
        <f t="shared" si="107"/>
        <v/>
      </c>
      <c r="S75" s="56" t="str">
        <f t="shared" si="113"/>
        <v/>
      </c>
      <c r="T75" s="62" t="str">
        <f t="shared" si="114"/>
        <v/>
      </c>
      <c r="U75" s="63" t="str">
        <f t="shared" si="115"/>
        <v/>
      </c>
      <c r="V75" s="64" t="str">
        <f t="shared" si="116"/>
        <v/>
      </c>
      <c r="W75" s="65" t="str">
        <f t="shared" si="117"/>
        <v/>
      </c>
      <c r="X75" s="64" t="str">
        <f t="shared" si="118"/>
        <v/>
      </c>
      <c r="Y75" s="64" t="str">
        <f t="shared" si="119"/>
        <v/>
      </c>
      <c r="Z75" s="56" t="str">
        <f t="shared" si="120"/>
        <v/>
      </c>
      <c r="AA75" s="66" t="str">
        <f t="shared" si="121"/>
        <v/>
      </c>
      <c r="AB75" s="57" t="str">
        <f t="shared" si="122"/>
        <v/>
      </c>
      <c r="AC75" s="67" t="str">
        <f t="shared" si="123"/>
        <v/>
      </c>
      <c r="AD75" s="59" t="str">
        <f t="shared" si="124"/>
        <v/>
      </c>
      <c r="AE75" s="68" t="str">
        <f t="shared" si="125"/>
        <v/>
      </c>
      <c r="AF75" s="61" t="str">
        <f t="shared" si="126"/>
        <v/>
      </c>
      <c r="AG75" s="61" t="str">
        <f t="shared" si="127"/>
        <v/>
      </c>
      <c r="AH75" s="69" t="str">
        <f t="shared" si="128"/>
        <v/>
      </c>
      <c r="AI75" s="70" t="str">
        <f t="shared" si="129"/>
        <v/>
      </c>
      <c r="AJ75" s="64" t="str">
        <f t="shared" si="130"/>
        <v/>
      </c>
      <c r="AK75" s="64" t="str">
        <f t="shared" si="131"/>
        <v/>
      </c>
      <c r="AL75" s="64" t="str">
        <f t="shared" si="132"/>
        <v/>
      </c>
      <c r="AM75" s="64" t="str">
        <f t="shared" si="133"/>
        <v/>
      </c>
      <c r="AN75" s="64" t="str">
        <f t="shared" si="134"/>
        <v/>
      </c>
    </row>
    <row r="76" spans="1:40" ht="25.5" hidden="1" thickTop="1" thickBot="1" x14ac:dyDescent="0.4">
      <c r="B76" t="s">
        <v>999</v>
      </c>
      <c r="C76" s="85" t="s">
        <v>1004</v>
      </c>
      <c r="D76" s="91"/>
      <c r="E76" s="91"/>
      <c r="F76" s="91"/>
      <c r="G76" s="91"/>
      <c r="H76" s="92"/>
      <c r="I76" s="92"/>
      <c r="J76" s="92"/>
      <c r="K76" s="92"/>
      <c r="L76" s="88" t="str">
        <f>IF(C76="","",_xlfn.CONCAT("            { line: ","""",C76,", ",M76:AN76,""", sC: ","""",B76,"""},"))</f>
        <v xml:space="preserve">            { line: "ASAMBLEA SEIS, ", sC: "as"},</v>
      </c>
      <c r="M76" s="56" t="str">
        <f t="shared" si="108"/>
        <v/>
      </c>
      <c r="N76" s="57" t="str">
        <f t="shared" si="109"/>
        <v/>
      </c>
      <c r="O76" s="58" t="str">
        <f t="shared" si="110"/>
        <v/>
      </c>
      <c r="P76" s="59" t="str">
        <f t="shared" si="111"/>
        <v/>
      </c>
      <c r="Q76" s="60" t="str">
        <f t="shared" si="112"/>
        <v/>
      </c>
      <c r="R76" s="61" t="str">
        <f t="shared" si="107"/>
        <v/>
      </c>
      <c r="S76" s="56" t="str">
        <f t="shared" si="113"/>
        <v/>
      </c>
      <c r="T76" s="62" t="str">
        <f t="shared" si="114"/>
        <v/>
      </c>
      <c r="U76" s="63" t="str">
        <f t="shared" si="115"/>
        <v/>
      </c>
      <c r="V76" s="64" t="str">
        <f t="shared" si="116"/>
        <v/>
      </c>
      <c r="W76" s="65" t="str">
        <f t="shared" si="117"/>
        <v/>
      </c>
      <c r="X76" s="64" t="str">
        <f t="shared" si="118"/>
        <v/>
      </c>
      <c r="Y76" s="64" t="str">
        <f t="shared" si="119"/>
        <v/>
      </c>
      <c r="Z76" s="56" t="str">
        <f t="shared" si="120"/>
        <v/>
      </c>
      <c r="AA76" s="66" t="str">
        <f t="shared" si="121"/>
        <v/>
      </c>
      <c r="AB76" s="57" t="str">
        <f t="shared" si="122"/>
        <v/>
      </c>
      <c r="AC76" s="67" t="str">
        <f t="shared" si="123"/>
        <v/>
      </c>
      <c r="AD76" s="59" t="str">
        <f t="shared" si="124"/>
        <v/>
      </c>
      <c r="AE76" s="68" t="str">
        <f t="shared" si="125"/>
        <v/>
      </c>
      <c r="AF76" s="61" t="str">
        <f t="shared" si="126"/>
        <v/>
      </c>
      <c r="AG76" s="61" t="str">
        <f t="shared" si="127"/>
        <v/>
      </c>
      <c r="AH76" s="69" t="str">
        <f t="shared" si="128"/>
        <v/>
      </c>
      <c r="AI76" s="70" t="str">
        <f t="shared" si="129"/>
        <v/>
      </c>
      <c r="AJ76" s="64" t="str">
        <f t="shared" si="130"/>
        <v/>
      </c>
      <c r="AK76" s="64" t="str">
        <f t="shared" si="131"/>
        <v/>
      </c>
      <c r="AL76" s="64" t="str">
        <f t="shared" si="132"/>
        <v/>
      </c>
      <c r="AM76" s="64" t="str">
        <f t="shared" si="133"/>
        <v/>
      </c>
      <c r="AN76" s="64" t="str">
        <f t="shared" si="134"/>
        <v/>
      </c>
    </row>
    <row r="77" spans="1:40" ht="25.5" hidden="1" thickTop="1" thickBot="1" x14ac:dyDescent="0.4">
      <c r="B77" t="s">
        <v>999</v>
      </c>
      <c r="C77" s="93" t="s">
        <v>1005</v>
      </c>
      <c r="D77" s="83"/>
      <c r="E77" s="83"/>
      <c r="F77" s="83"/>
      <c r="G77" s="83"/>
      <c r="H77" s="83"/>
      <c r="I77" s="83"/>
      <c r="J77" s="83"/>
      <c r="K77" s="83"/>
      <c r="L77" s="94" t="str">
        <f>IF(C77="","",_xlfn.CONCAT("            { line: ","""",C77,", ",M77:AN77,""", sC: ","""",B77,"""},  ]},"))</f>
        <v xml:space="preserve">            { line: "ASAMBLEA CIERRE, ", sC: "as"},  ]},</v>
      </c>
      <c r="M77" s="56" t="str">
        <f t="shared" si="108"/>
        <v/>
      </c>
      <c r="N77" s="57" t="str">
        <f t="shared" si="109"/>
        <v/>
      </c>
      <c r="O77" s="58" t="str">
        <f t="shared" si="110"/>
        <v/>
      </c>
      <c r="P77" s="59" t="str">
        <f t="shared" si="111"/>
        <v/>
      </c>
      <c r="Q77" s="60" t="str">
        <f t="shared" si="112"/>
        <v/>
      </c>
      <c r="R77" s="61" t="str">
        <f t="shared" si="107"/>
        <v/>
      </c>
      <c r="S77" s="56" t="str">
        <f t="shared" si="113"/>
        <v/>
      </c>
      <c r="T77" s="62" t="str">
        <f t="shared" si="114"/>
        <v/>
      </c>
      <c r="U77" s="63" t="str">
        <f t="shared" si="115"/>
        <v/>
      </c>
      <c r="V77" s="64" t="str">
        <f t="shared" si="116"/>
        <v/>
      </c>
      <c r="W77" s="65" t="str">
        <f t="shared" si="117"/>
        <v/>
      </c>
      <c r="X77" s="64" t="str">
        <f t="shared" si="118"/>
        <v/>
      </c>
      <c r="Y77" s="64" t="str">
        <f t="shared" si="119"/>
        <v/>
      </c>
      <c r="Z77" s="56" t="str">
        <f t="shared" si="120"/>
        <v/>
      </c>
      <c r="AA77" s="66" t="str">
        <f t="shared" si="121"/>
        <v/>
      </c>
      <c r="AB77" s="57" t="str">
        <f t="shared" si="122"/>
        <v/>
      </c>
      <c r="AC77" s="67" t="str">
        <f t="shared" si="123"/>
        <v/>
      </c>
      <c r="AD77" s="59" t="str">
        <f t="shared" si="124"/>
        <v/>
      </c>
      <c r="AE77" s="68" t="str">
        <f t="shared" si="125"/>
        <v/>
      </c>
      <c r="AF77" s="61" t="str">
        <f t="shared" si="126"/>
        <v/>
      </c>
      <c r="AG77" s="61" t="str">
        <f t="shared" si="127"/>
        <v/>
      </c>
      <c r="AH77" s="69" t="str">
        <f t="shared" si="128"/>
        <v/>
      </c>
      <c r="AI77" s="70" t="str">
        <f t="shared" si="129"/>
        <v/>
      </c>
      <c r="AJ77" s="64" t="str">
        <f t="shared" si="130"/>
        <v/>
      </c>
      <c r="AK77" s="64" t="str">
        <f t="shared" si="131"/>
        <v/>
      </c>
      <c r="AL77" s="64" t="str">
        <f t="shared" si="132"/>
        <v/>
      </c>
      <c r="AM77" s="64" t="str">
        <f t="shared" si="133"/>
        <v/>
      </c>
      <c r="AN77" s="64" t="str">
        <f t="shared" si="134"/>
        <v/>
      </c>
    </row>
    <row r="78" spans="1:40" ht="27.75" hidden="1" thickTop="1" thickBot="1" x14ac:dyDescent="0.4">
      <c r="A78" s="73"/>
      <c r="B78" s="73"/>
      <c r="C78" s="73"/>
      <c r="D78" s="74"/>
      <c r="E78" s="74"/>
      <c r="F78" s="74"/>
      <c r="G78" s="74"/>
      <c r="H78" s="74"/>
      <c r="I78" s="74"/>
      <c r="J78" s="74"/>
      <c r="K78" s="74"/>
      <c r="L78" s="75" t="s">
        <v>993</v>
      </c>
      <c r="M78" s="56"/>
      <c r="N78" s="57"/>
      <c r="O78" s="58"/>
      <c r="P78" s="59"/>
      <c r="Q78" s="60"/>
      <c r="R78" s="61" t="str">
        <f t="shared" si="107"/>
        <v/>
      </c>
      <c r="S78" s="56"/>
      <c r="T78" s="62"/>
      <c r="U78" s="63"/>
      <c r="V78" s="64"/>
      <c r="W78" s="65"/>
      <c r="X78" s="64"/>
      <c r="Y78" s="64"/>
      <c r="Z78" s="56"/>
      <c r="AA78" s="66"/>
      <c r="AB78" s="57"/>
      <c r="AC78" s="67"/>
      <c r="AD78" s="59"/>
      <c r="AE78" s="68"/>
      <c r="AF78" s="61"/>
      <c r="AG78" s="61"/>
      <c r="AH78" s="69"/>
      <c r="AI78" s="70"/>
      <c r="AJ78" s="64"/>
      <c r="AK78" s="64"/>
      <c r="AL78" s="64"/>
      <c r="AM78" s="64"/>
      <c r="AN78"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9651F-BAE4-485B-8708-82FE20204A53}">
  <sheetPr codeName="Sheet74">
    <tabColor rgb="FF00B0F0"/>
  </sheetPr>
  <dimension ref="A1:AN77"/>
  <sheetViews>
    <sheetView tabSelected="1" zoomScale="85" zoomScaleNormal="85" workbookViewId="0">
      <pane xSplit="2" ySplit="1" topLeftCell="C2"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114</v>
      </c>
      <c r="E1" s="40"/>
      <c r="F1" s="40"/>
      <c r="G1" s="40"/>
      <c r="H1" s="40"/>
      <c r="I1" s="40"/>
      <c r="J1" s="40"/>
      <c r="K1" s="40"/>
      <c r="L1" s="41" t="str">
        <f ca="1">UPPER(VLOOKUP(C1,Table223[],3,FALSE))</f>
        <v>ME ENSEÑARÁS EL CAMINO DE LA VIDA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ENSEÑARÁS EL CAMINO DE LA VIDA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meensenaraselcaminodelavida</v>
      </c>
      <c r="L7" s="48" t="str">
        <f ca="1">_xlfn.CONCAT("        id: ","""",C7,"""",",")</f>
        <v xml:space="preserve">        id: "meensenaraselcaminodelavida",</v>
      </c>
    </row>
    <row r="8" spans="2:32" ht="23.25" x14ac:dyDescent="0.25">
      <c r="C8" t="str">
        <f ca="1">PROPER(L1)</f>
        <v>Me Enseñarás El Camino De La Vida</v>
      </c>
      <c r="L8" s="48" t="str">
        <f ca="1">_xlfn.CONCAT("        tt: ","""",C8,"""",",")</f>
        <v xml:space="preserve">        tt: "Me Enseñarás El Camino De La Vida",</v>
      </c>
    </row>
    <row r="9" spans="2:32" ht="23.25" x14ac:dyDescent="0.25">
      <c r="C9" t="str">
        <f ca="1">PROPER(L1)</f>
        <v>Me Enseñarás El Camino De La Vida</v>
      </c>
      <c r="L9" s="48" t="str">
        <f ca="1">_xlfn.CONCAT("        title: ","""",C9,"""",",")</f>
        <v xml:space="preserve">        title: "Me Enseñarás El Camino De La Vida",</v>
      </c>
    </row>
    <row r="10" spans="2:32" ht="23.25" x14ac:dyDescent="0.25">
      <c r="C10" t="str">
        <f ca="1">VLOOKUP(C1,Table223[],4,FALSE)</f>
        <v>Salmo 16 (15)</v>
      </c>
      <c r="L10" s="48" t="str">
        <f ca="1">_xlfn.CONCAT("        ","subtitle: ","""",C10,"""",",")</f>
        <v xml:space="preserve">        subtitle: "Salmo 16 (15)",</v>
      </c>
    </row>
    <row r="11" spans="2:32" ht="23.25" x14ac:dyDescent="0.2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114</v>
      </c>
      <c r="L16" s="48" t="str">
        <f ca="1">_xlfn.CONCAT("        dbno: ","""",C16,"""",",")</f>
        <v xml:space="preserve">        dbno: "114",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meensenaraselcaminodelavida</v>
      </c>
      <c r="L19" s="48" t="str">
        <f ca="1">_xlfn.CONCAT("        audioSrc: ","""/audio/",C19,".mp3""",",")</f>
        <v xml:space="preserve">        audioSrc: "/audio/meensenaraselcaminodelavida.mp3",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113</v>
      </c>
      <c r="C26" t="str">
        <f ca="1">VLOOKUP(B26,Table4[],13,FALSE)</f>
        <v>"/src/index.html?canto=mariapequenamaria"</v>
      </c>
      <c r="L26" s="48" t="str">
        <f ca="1">_xlfn.CONCAT("        ant: ",C26,",")</f>
        <v xml:space="preserve">        ant: "/src/index.html?canto=mariapequenamaria",</v>
      </c>
    </row>
    <row r="27" spans="1:40" ht="23.25" x14ac:dyDescent="0.25">
      <c r="B27">
        <f ca="1">+C1+1</f>
        <v>115</v>
      </c>
      <c r="C27" t="str">
        <f ca="1">VLOOKUP(B27,Table4[],13,FALSE)</f>
        <v>"/src/index.html?canto=mehasseducidosenor"</v>
      </c>
      <c r="L27" s="48" t="str">
        <f ca="1">_xlfn.CONCAT("        sig: ",C27,",")</f>
        <v xml:space="preserve">        sig: "/src/index.html?canto=mehasseducidosenor",</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5.5" thickTop="1" thickBot="1" x14ac:dyDescent="0.4">
      <c r="B30" t="s">
        <v>1196</v>
      </c>
      <c r="C30" s="113" t="s">
        <v>1173</v>
      </c>
      <c r="D30" s="112" t="s">
        <v>1013</v>
      </c>
      <c r="E30" s="52" t="s">
        <v>1012</v>
      </c>
      <c r="F30" s="53" t="s">
        <v>1111</v>
      </c>
      <c r="G30" s="53"/>
      <c r="H30" s="52"/>
      <c r="I30" s="52"/>
      <c r="J30" s="54"/>
      <c r="K30" s="54"/>
      <c r="L30" s="55" t="str">
        <f t="shared" ref="L30:L31" si="0">IF(C30="","",_xlfn.CONCAT("            { line: ","""",C30,", ",M30:AN30,""", sC: ","""",B30,"""},"))</f>
        <v xml:space="preserve">            { line: "ME ENSEÑARÁS EL CAMINO DE LA VIDA,, (La,m,20)(Fa,,250)", sC: "tc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Fa</v>
      </c>
      <c r="V30" s="64" t="str">
        <f t="shared" ref="V30:V35" si="9">IF(U30="","",",")</f>
        <v>,</v>
      </c>
      <c r="W30" s="65" t="str">
        <f t="shared" ref="W30:W68" si="10">IF(G30="","",G30)</f>
        <v/>
      </c>
      <c r="X30" s="64" t="str">
        <f t="shared" ref="X30:X35" si="11">IF(U30="","",",")</f>
        <v>,</v>
      </c>
      <c r="Y30" s="64">
        <f t="shared" ref="Y30:Y35" si="12">IF(U30="","",250)</f>
        <v>250</v>
      </c>
      <c r="Z30" s="56" t="str">
        <f t="shared" ref="Z30:Z35" si="13">IF(U30="","",")")</f>
        <v>)</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1173</v>
      </c>
      <c r="D31" s="112" t="s">
        <v>1029</v>
      </c>
      <c r="E31" s="52" t="s">
        <v>1012</v>
      </c>
      <c r="F31" s="53" t="s">
        <v>1013</v>
      </c>
      <c r="G31" s="53" t="s">
        <v>1012</v>
      </c>
      <c r="H31" s="52"/>
      <c r="I31" s="52"/>
      <c r="J31" s="54"/>
      <c r="K31" s="54"/>
      <c r="L31" s="55" t="str">
        <f t="shared" si="0"/>
        <v xml:space="preserve">            { line: "ME ENSEÑARÁS EL CAMINO DE LA VIDA,, (Re,m,22)(La,m,250)", sC: "as"},</v>
      </c>
      <c r="M31" s="56" t="str">
        <f t="shared" si="1"/>
        <v>(</v>
      </c>
      <c r="N31" s="57" t="str">
        <f t="shared" si="2"/>
        <v>Re</v>
      </c>
      <c r="O31" s="58" t="str">
        <f t="shared" si="3"/>
        <v>,</v>
      </c>
      <c r="P31" s="59" t="str">
        <f t="shared" si="4"/>
        <v>m</v>
      </c>
      <c r="Q31" s="60" t="str">
        <f t="shared" si="5"/>
        <v>,</v>
      </c>
      <c r="R31" s="61">
        <f t="shared" ref="R31:R68" si="28">IF(N31="Do",10,IF(N31="Re",22,IF(N31="Mi",20,IF(N31="Fa",20,IF(N31="Sol",14,IF(N31="La",20,IF(N31="Si",20,IF(N31="Do#",14,IF(N31="Fa#",15,IF(N31="Sol#",20,""))))))))))</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1174</v>
      </c>
      <c r="D32" s="112" t="s">
        <v>1011</v>
      </c>
      <c r="E32" s="52"/>
      <c r="F32" s="53"/>
      <c r="G32" s="53"/>
      <c r="H32" s="52"/>
      <c r="I32" s="52"/>
      <c r="J32" s="54"/>
      <c r="K32" s="54"/>
      <c r="L32" s="55" t="str">
        <f>IF(C32="","",_xlfn.CONCAT("            { line: ","""",C32,", ",M32:AN32,""", sC: ","""",B32,"""},"))</f>
        <v xml:space="preserve">            { line: "ME SACIARÁS DE GOZO EN TU PRESENCIA,, (Mi,,20)", sC: "as"},</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1175</v>
      </c>
      <c r="D33" s="112" t="s">
        <v>1029</v>
      </c>
      <c r="E33" s="52" t="s">
        <v>1012</v>
      </c>
      <c r="F33" s="53" t="s">
        <v>1011</v>
      </c>
      <c r="G33" s="53"/>
      <c r="H33" s="52"/>
      <c r="I33" s="52"/>
      <c r="J33" s="54"/>
      <c r="K33" s="54"/>
      <c r="L33" s="55" t="str">
        <f>IF(C33="","",_xlfn.CONCAT("            { line: ","""",C33,", ",M33:AN33,""", sC: ","""",B33,"""},"))</f>
        <v xml:space="preserve">            { line: "DE ALEGRÍA PERPETUA A TU DERECHA.,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1176</v>
      </c>
      <c r="D35" s="112" t="s">
        <v>1013</v>
      </c>
      <c r="E35" s="52" t="s">
        <v>1012</v>
      </c>
      <c r="F35" s="53" t="s">
        <v>1111</v>
      </c>
      <c r="G35" s="53"/>
      <c r="H35" s="52" t="s">
        <v>1029</v>
      </c>
      <c r="I35" s="52" t="s">
        <v>1012</v>
      </c>
      <c r="J35" s="54" t="s">
        <v>1013</v>
      </c>
      <c r="K35" s="54" t="s">
        <v>1012</v>
      </c>
      <c r="L35" s="55" t="str">
        <f t="shared" ref="L35:L53" si="29">IF(C35="","",_xlfn.CONCAT("            { line: ","""",C35,", ",M35:AN35,""", sC: ","""",B35,"""},"))</f>
        <v xml:space="preserve">            { line: "Protégeme, Dios mío, en ti me refugio., (La,m,20)(Fa,,250)(Re,m,350)(La,m,450)",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Fa</v>
      </c>
      <c r="V35" s="64" t="str">
        <f t="shared" si="9"/>
        <v>,</v>
      </c>
      <c r="W35" s="65" t="str">
        <f t="shared" si="10"/>
        <v/>
      </c>
      <c r="X35" s="64" t="str">
        <f t="shared" si="11"/>
        <v>,</v>
      </c>
      <c r="Y35" s="64">
        <f t="shared" si="12"/>
        <v>250</v>
      </c>
      <c r="Z35" s="56" t="str">
        <f t="shared" si="13"/>
        <v>)</v>
      </c>
      <c r="AA35" s="66" t="str">
        <f t="shared" si="14"/>
        <v>(</v>
      </c>
      <c r="AB35" s="57" t="str">
        <f t="shared" si="15"/>
        <v>Re</v>
      </c>
      <c r="AC35" s="67" t="str">
        <f t="shared" si="16"/>
        <v>,</v>
      </c>
      <c r="AD35" s="59" t="str">
        <f t="shared" si="17"/>
        <v>m</v>
      </c>
      <c r="AE35" s="68" t="str">
        <f t="shared" si="18"/>
        <v>,</v>
      </c>
      <c r="AF35" s="61">
        <f t="shared" si="19"/>
        <v>350</v>
      </c>
      <c r="AG35" s="61" t="str">
        <f t="shared" si="20"/>
        <v>)</v>
      </c>
      <c r="AH35" s="69" t="str">
        <f t="shared" si="21"/>
        <v>(</v>
      </c>
      <c r="AI35" s="70" t="str">
        <f t="shared" si="22"/>
        <v>La</v>
      </c>
      <c r="AJ35" s="64" t="str">
        <f t="shared" si="23"/>
        <v>,</v>
      </c>
      <c r="AK35" s="64" t="str">
        <f t="shared" si="24"/>
        <v>m</v>
      </c>
      <c r="AL35" s="64" t="str">
        <f t="shared" si="25"/>
        <v>,</v>
      </c>
      <c r="AM35" s="64">
        <f t="shared" si="26"/>
        <v>450</v>
      </c>
      <c r="AN35" s="64" t="str">
        <f t="shared" si="27"/>
        <v>)</v>
      </c>
    </row>
    <row r="36" spans="1:40" ht="25.5" thickTop="1" thickBot="1" x14ac:dyDescent="0.4">
      <c r="C36" s="113" t="s">
        <v>1177</v>
      </c>
      <c r="D36" s="112" t="s">
        <v>1013</v>
      </c>
      <c r="E36" s="52" t="s">
        <v>1012</v>
      </c>
      <c r="F36" s="53" t="s">
        <v>1111</v>
      </c>
      <c r="G36" s="53"/>
      <c r="H36" s="52" t="s">
        <v>1029</v>
      </c>
      <c r="I36" s="52" t="s">
        <v>1012</v>
      </c>
      <c r="J36" s="54" t="s">
        <v>1013</v>
      </c>
      <c r="K36" s="54" t="s">
        <v>1012</v>
      </c>
      <c r="L36" s="55" t="str">
        <f t="shared" si="29"/>
        <v xml:space="preserve">            { line: "Yo digo a Dios: «Tú eres mi Señor,, (La,m,20)(Fa,,250)(Re,m,350)(La,m,450)",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Re</v>
      </c>
      <c r="AC36" s="67" t="str">
        <f>IF(AB36="","",",")</f>
        <v>,</v>
      </c>
      <c r="AD36" s="59" t="str">
        <f>IF(I36="","",I36)</f>
        <v>m</v>
      </c>
      <c r="AE36" s="68" t="str">
        <f>IF(AB36="","",",")</f>
        <v>,</v>
      </c>
      <c r="AF36" s="61">
        <f>IF(AB36="","",350)</f>
        <v>350</v>
      </c>
      <c r="AG36" s="61" t="str">
        <f>IF(AB36="","",")")</f>
        <v>)</v>
      </c>
      <c r="AH36" s="69" t="str">
        <f>IF(AI36="","","(")</f>
        <v>(</v>
      </c>
      <c r="AI36" s="70" t="str">
        <f>IF(J36="","",J36)</f>
        <v>La</v>
      </c>
      <c r="AJ36" s="64" t="str">
        <f>IF(AI36="","",",")</f>
        <v>,</v>
      </c>
      <c r="AK36" s="64" t="str">
        <f>IF(K36="","",K36)</f>
        <v>m</v>
      </c>
      <c r="AL36" s="64" t="str">
        <f>IF(AI36="","",",")</f>
        <v>,</v>
      </c>
      <c r="AM36" s="64">
        <f>IF(AI36="","",450)</f>
        <v>450</v>
      </c>
      <c r="AN36" s="64" t="str">
        <f>IF(AI36="","",")")</f>
        <v>)</v>
      </c>
    </row>
    <row r="37" spans="1:40" ht="25.5" thickTop="1" thickBot="1" x14ac:dyDescent="0.4">
      <c r="C37" s="113" t="s">
        <v>1178</v>
      </c>
      <c r="D37" s="112" t="s">
        <v>1011</v>
      </c>
      <c r="E37" s="52"/>
      <c r="F37" s="53"/>
      <c r="G37" s="53"/>
      <c r="H37" s="52"/>
      <c r="I37" s="52"/>
      <c r="J37" s="54"/>
      <c r="K37" s="54"/>
      <c r="L37" s="55" t="str">
        <f t="shared" si="29"/>
        <v xml:space="preserve">            { line: "sin ti no tengo nada».,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ref="R39:R44" si="35">IF(N39="Do",10,IF(N39="Re",22,IF(N39="Mi",20,IF(N39="Fa",20,IF(N39="Sol",14,IF(N39="La",20,IF(N39="Si",20,IF(N39="Do#",14,IF(N39="Fa#",15,IF(N39="Sol#",20,""))))))))))</f>
        <v/>
      </c>
      <c r="S39" s="56" t="str">
        <f t="shared" ref="S39:S43" si="36">IF(N39="","",")")</f>
        <v/>
      </c>
      <c r="T39" s="62" t="str">
        <f t="shared" ref="T39:T43" si="37">IF(U39="","","(")</f>
        <v/>
      </c>
      <c r="U39" s="63" t="str">
        <f t="shared" ref="U39:U43" si="38">IF(F39="","",F39)</f>
        <v/>
      </c>
      <c r="V39" s="64" t="str">
        <f t="shared" ref="V39:V43" si="39">IF(U39="","",",")</f>
        <v/>
      </c>
      <c r="W39" s="65" t="str">
        <f t="shared" ref="W39:W43" si="40">IF(G39="","",G39)</f>
        <v/>
      </c>
      <c r="X39" s="64" t="str">
        <f t="shared" ref="X39:X43" si="41">IF(U39="","",",")</f>
        <v/>
      </c>
      <c r="Y39" s="64" t="str">
        <f t="shared" ref="Y39:Y43" si="42">IF(U39="","",250)</f>
        <v/>
      </c>
      <c r="Z39" s="56" t="str">
        <f t="shared" ref="Z39:Z43" si="43">IF(U39="","",")")</f>
        <v/>
      </c>
      <c r="AA39" s="66" t="str">
        <f t="shared" ref="AA39:AA43" si="44">IF(AB39="","","(")</f>
        <v/>
      </c>
      <c r="AB39" s="57" t="str">
        <f t="shared" ref="AB39:AB43" si="45">IF(H39="","",H39)</f>
        <v/>
      </c>
      <c r="AC39" s="67" t="str">
        <f t="shared" ref="AC39:AC43" si="46">IF(AB39="","",",")</f>
        <v/>
      </c>
      <c r="AD39" s="59" t="str">
        <f t="shared" ref="AD39:AD43" si="47">IF(I39="","",I39)</f>
        <v/>
      </c>
      <c r="AE39" s="68" t="str">
        <f t="shared" ref="AE39:AE43" si="48">IF(AB39="","",",")</f>
        <v/>
      </c>
      <c r="AF39" s="61" t="str">
        <f t="shared" ref="AF39:AF43" si="49">IF(AB39="","",350)</f>
        <v/>
      </c>
      <c r="AG39" s="61" t="str">
        <f t="shared" ref="AG39:AG43" si="50">IF(AB39="","",")")</f>
        <v/>
      </c>
      <c r="AH39" s="69" t="str">
        <f t="shared" ref="AH39:AH43" si="51">IF(AI39="","","(")</f>
        <v/>
      </c>
      <c r="AI39" s="70" t="str">
        <f t="shared" ref="AI39:AI43" si="52">IF(J39="","",J39)</f>
        <v/>
      </c>
      <c r="AJ39" s="64" t="str">
        <f t="shared" ref="AJ39:AJ43" si="53">IF(AI39="","",",")</f>
        <v/>
      </c>
      <c r="AK39" s="64" t="str">
        <f t="shared" ref="AK39:AK43" si="54">IF(K39="","",K39)</f>
        <v/>
      </c>
      <c r="AL39" s="64" t="str">
        <f t="shared" ref="AL39:AL43" si="55">IF(AI39="","",",")</f>
        <v/>
      </c>
      <c r="AM39" s="64" t="str">
        <f t="shared" ref="AM39:AM43" si="56">IF(AI39="","",450)</f>
        <v/>
      </c>
      <c r="AN39" s="64" t="str">
        <f t="shared" ref="AN39:AN43" si="57">IF(AI39="","",")")</f>
        <v/>
      </c>
    </row>
    <row r="40" spans="1:40" ht="25.5" thickTop="1" thickBot="1" x14ac:dyDescent="0.4">
      <c r="B40" t="s">
        <v>997</v>
      </c>
      <c r="C40" s="82" t="s">
        <v>1195</v>
      </c>
      <c r="D40" s="83" t="s">
        <v>1013</v>
      </c>
      <c r="E40" s="83" t="s">
        <v>1012</v>
      </c>
      <c r="F40" s="83" t="s">
        <v>1111</v>
      </c>
      <c r="G40" s="83"/>
      <c r="H40" s="83"/>
      <c r="I40" s="83"/>
      <c r="J40" s="83"/>
      <c r="K40" s="83"/>
      <c r="L40" s="84" t="str">
        <f>IF(C40="","",_xlfn.CONCAT("       triggerLine: ","""",C40,", ",M40:AN40,""", sC: ","""",B40,""", lines: ["))</f>
        <v xml:space="preserve">       triggerLine: "ME ENSEÑARÁS EL CAMINO DE LA VIDA, (La,m,20)(Fa,,250)",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Fa</v>
      </c>
      <c r="V40" s="64" t="str">
        <f t="shared" si="39"/>
        <v>,</v>
      </c>
      <c r="W40" s="65" t="str">
        <f t="shared" si="40"/>
        <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B41" t="s">
        <v>999</v>
      </c>
      <c r="C41" s="85" t="s">
        <v>1173</v>
      </c>
      <c r="D41" s="86" t="s">
        <v>1029</v>
      </c>
      <c r="E41" s="86" t="s">
        <v>1012</v>
      </c>
      <c r="F41" s="86" t="s">
        <v>1013</v>
      </c>
      <c r="G41" s="86" t="s">
        <v>1012</v>
      </c>
      <c r="H41" s="87"/>
      <c r="I41" s="87"/>
      <c r="J41" s="87"/>
      <c r="K41" s="87"/>
      <c r="L41" s="88" t="str">
        <f>IF(C41="","",_xlfn.CONCAT("            { line: ","""",C41,", ",M41:AN41,""", sC: ","""",B41,"""},"))</f>
        <v xml:space="preserve">            { line: "ME ENSEÑARÁS EL CAMINO DE LA VIDA,, (Re,m,22)(La,m,250)", sC: "as"},</v>
      </c>
      <c r="M41" s="56" t="str">
        <f t="shared" si="30"/>
        <v>(</v>
      </c>
      <c r="N41" s="57" t="str">
        <f t="shared" si="31"/>
        <v>Re</v>
      </c>
      <c r="O41" s="58" t="str">
        <f t="shared" si="32"/>
        <v>,</v>
      </c>
      <c r="P41" s="59" t="str">
        <f t="shared" si="33"/>
        <v>m</v>
      </c>
      <c r="Q41" s="60" t="str">
        <f t="shared" si="34"/>
        <v>,</v>
      </c>
      <c r="R41" s="61">
        <f t="shared" si="35"/>
        <v>22</v>
      </c>
      <c r="S41" s="56" t="str">
        <f t="shared" si="36"/>
        <v>)</v>
      </c>
      <c r="T41" s="62" t="str">
        <f t="shared" si="37"/>
        <v>(</v>
      </c>
      <c r="U41" s="63" t="str">
        <f t="shared" si="38"/>
        <v>La</v>
      </c>
      <c r="V41" s="64" t="str">
        <f t="shared" si="39"/>
        <v>,</v>
      </c>
      <c r="W41" s="65" t="str">
        <f t="shared" si="40"/>
        <v>m</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999</v>
      </c>
      <c r="C42" s="85" t="s">
        <v>1174</v>
      </c>
      <c r="D42" s="89" t="s">
        <v>1011</v>
      </c>
      <c r="E42" s="89"/>
      <c r="F42" s="89"/>
      <c r="G42" s="89"/>
      <c r="H42" s="90"/>
      <c r="I42" s="90"/>
      <c r="J42" s="90"/>
      <c r="K42" s="90"/>
      <c r="L42" s="88" t="str">
        <f>IF(C42="","",_xlfn.CONCAT("            { line: ","""",C42,", ",M42:AN42,""", sC: ","""",B42,"""},"))</f>
        <v xml:space="preserve">            { line: "ME SACIARÁS DE GOZO EN TU PRESENCIA,, (Mi,,20)", sC: "as"},</v>
      </c>
      <c r="M42" s="56" t="str">
        <f t="shared" si="30"/>
        <v>(</v>
      </c>
      <c r="N42" s="57" t="str">
        <f t="shared" si="31"/>
        <v>Mi</v>
      </c>
      <c r="O42" s="58" t="str">
        <f t="shared" si="32"/>
        <v>,</v>
      </c>
      <c r="P42" s="59" t="str">
        <f t="shared" si="33"/>
        <v/>
      </c>
      <c r="Q42" s="60" t="str">
        <f t="shared" si="34"/>
        <v>,</v>
      </c>
      <c r="R42" s="61">
        <f t="shared" si="35"/>
        <v>20</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93" t="s">
        <v>1175</v>
      </c>
      <c r="D43" s="83" t="s">
        <v>1029</v>
      </c>
      <c r="E43" s="83" t="s">
        <v>1012</v>
      </c>
      <c r="F43" s="83" t="s">
        <v>1011</v>
      </c>
      <c r="G43" s="83"/>
      <c r="H43" s="83"/>
      <c r="I43" s="83"/>
      <c r="J43" s="83"/>
      <c r="K43" s="83"/>
      <c r="L43" s="94" t="str">
        <f>IF(C43="","",_xlfn.CONCAT("            { line: ","""",C43,", ",M43:AN43,""", sC: ","""",B43,"""},  ]},"))</f>
        <v xml:space="preserve">            { line: "DE ALEGRÍA PERPETUA A TU DERECHA., (Re,m,22)(Mi,,250)", sC: "as"},  ]},</v>
      </c>
      <c r="M43" s="56" t="str">
        <f t="shared" si="30"/>
        <v>(</v>
      </c>
      <c r="N43" s="57" t="str">
        <f t="shared" si="31"/>
        <v>Re</v>
      </c>
      <c r="O43" s="58" t="str">
        <f t="shared" si="32"/>
        <v>,</v>
      </c>
      <c r="P43" s="59" t="str">
        <f t="shared" si="33"/>
        <v>m</v>
      </c>
      <c r="Q43" s="60" t="str">
        <f t="shared" si="34"/>
        <v>,</v>
      </c>
      <c r="R43" s="61">
        <f t="shared" si="35"/>
        <v>22</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5"/>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1179</v>
      </c>
      <c r="D45" s="112" t="s">
        <v>1013</v>
      </c>
      <c r="E45" s="52" t="s">
        <v>1012</v>
      </c>
      <c r="F45" s="53" t="s">
        <v>1111</v>
      </c>
      <c r="G45" s="53"/>
      <c r="H45" s="52"/>
      <c r="I45" s="52"/>
      <c r="J45" s="54"/>
      <c r="K45" s="54"/>
      <c r="L45" s="55" t="str">
        <f t="shared" si="29"/>
        <v xml:space="preserve">            { line: "El Señor es mi heredad y mi copa,, (La,m,20)(Fa,,250)", sC: "tc"},</v>
      </c>
      <c r="M45" s="56" t="str">
        <f>IF(N45="","","(")</f>
        <v>(</v>
      </c>
      <c r="N45" s="57" t="str">
        <f>IF(D45="","",D45)</f>
        <v>La</v>
      </c>
      <c r="O45" s="58" t="str">
        <f>IF(N45="","",",")</f>
        <v>,</v>
      </c>
      <c r="P45" s="59" t="str">
        <f>IF(E45="","",E45)</f>
        <v>m</v>
      </c>
      <c r="Q45" s="60" t="str">
        <f>IF(N45="","",",")</f>
        <v>,</v>
      </c>
      <c r="R45" s="61">
        <f t="shared" si="28"/>
        <v>20</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1180</v>
      </c>
      <c r="D46" s="112" t="s">
        <v>1029</v>
      </c>
      <c r="E46" s="52" t="s">
        <v>1012</v>
      </c>
      <c r="F46" s="53" t="s">
        <v>1013</v>
      </c>
      <c r="G46" s="53" t="s">
        <v>1012</v>
      </c>
      <c r="H46" s="52"/>
      <c r="I46" s="52"/>
      <c r="J46" s="54"/>
      <c r="K46" s="54"/>
      <c r="L46" s="55" t="str">
        <f t="shared" si="29"/>
        <v xml:space="preserve">            { line: "mi vida está en sus manos;, (Re,m,22)(La,m,250)", sC: ""},</v>
      </c>
      <c r="M46" s="56" t="str">
        <f>IF(N46="","","(")</f>
        <v>(</v>
      </c>
      <c r="N46" s="57" t="str">
        <f>IF(D46="","",D46)</f>
        <v>Re</v>
      </c>
      <c r="O46" s="58" t="str">
        <f>IF(N46="","",",")</f>
        <v>,</v>
      </c>
      <c r="P46" s="59" t="str">
        <f>IF(E46="","",E46)</f>
        <v>m</v>
      </c>
      <c r="Q46" s="60" t="str">
        <f>IF(N46="","",",")</f>
        <v>,</v>
      </c>
      <c r="R46" s="61">
        <f t="shared" si="28"/>
        <v>22</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1181</v>
      </c>
      <c r="D47" s="112" t="s">
        <v>1111</v>
      </c>
      <c r="E47" s="52"/>
      <c r="F47" s="53"/>
      <c r="G47" s="53"/>
      <c r="H47" s="52"/>
      <c r="I47" s="52"/>
      <c r="J47" s="54"/>
      <c r="K47" s="54"/>
      <c r="L47" s="55" t="str">
        <f t="shared" si="29"/>
        <v xml:space="preserve">            { line: "me ha tocado en suerte un lote hermoso,, (Fa,,20)", sC: ""},</v>
      </c>
      <c r="M47" s="56" t="str">
        <f>IF(N47="","","(")</f>
        <v>(</v>
      </c>
      <c r="N47" s="57" t="str">
        <f>IF(D47="","",D47)</f>
        <v>Fa</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1182</v>
      </c>
      <c r="D48" s="112" t="s">
        <v>1029</v>
      </c>
      <c r="E48" s="52" t="s">
        <v>1012</v>
      </c>
      <c r="F48" s="53" t="s">
        <v>1011</v>
      </c>
      <c r="G48" s="53"/>
      <c r="H48" s="52"/>
      <c r="I48" s="52"/>
      <c r="J48" s="54"/>
      <c r="K48" s="54"/>
      <c r="L48" s="55" t="str">
        <f t="shared" si="29"/>
        <v xml:space="preserve">            { line: "me encanta mi heredad., (Re,m,22)(Mi,,250)", sC: ""},</v>
      </c>
      <c r="M48" s="56" t="str">
        <f>IF(N48="","","(")</f>
        <v>(</v>
      </c>
      <c r="N48" s="57" t="str">
        <f>IF(D48="","",D48)</f>
        <v>Re</v>
      </c>
      <c r="O48" s="58" t="str">
        <f>IF(N48="","",",")</f>
        <v>,</v>
      </c>
      <c r="P48" s="59" t="str">
        <f>IF(E48="","",E48)</f>
        <v>m</v>
      </c>
      <c r="Q48" s="60" t="str">
        <f>IF(N48="","",",")</f>
        <v>,</v>
      </c>
      <c r="R48" s="61">
        <f t="shared" si="28"/>
        <v>22</v>
      </c>
      <c r="S48" s="56" t="str">
        <f>IF(N48="","",")")</f>
        <v>)</v>
      </c>
      <c r="T48" s="62" t="str">
        <f>IF(U48="","","(")</f>
        <v>(</v>
      </c>
      <c r="U48" s="63" t="str">
        <f>IF(F48="","",F48)</f>
        <v>Mi</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1183</v>
      </c>
      <c r="D50" s="112" t="s">
        <v>1013</v>
      </c>
      <c r="E50" s="52" t="s">
        <v>1012</v>
      </c>
      <c r="F50" s="53" t="s">
        <v>1111</v>
      </c>
      <c r="G50" s="53"/>
      <c r="H50" s="52"/>
      <c r="I50" s="52"/>
      <c r="J50" s="54"/>
      <c r="K50" s="54"/>
      <c r="L50" s="55" t="str">
        <f t="shared" si="29"/>
        <v xml:space="preserve">            { line: "Bendigo al Señor que me aconseja,, (La,m,20)(Fa,,250)", sC: "tc"},</v>
      </c>
      <c r="M50" s="56" t="str">
        <f t="shared" ref="M50:M53" si="58">IF(N50="","","(")</f>
        <v>(</v>
      </c>
      <c r="N50" s="57" t="str">
        <f t="shared" ref="N50:N53" si="59">IF(D50="","",D50)</f>
        <v>La</v>
      </c>
      <c r="O50" s="58" t="str">
        <f t="shared" ref="O50:O53" si="60">IF(N50="","",",")</f>
        <v>,</v>
      </c>
      <c r="P50" s="59" t="str">
        <f t="shared" ref="P50:P53" si="61">IF(E50="","",E50)</f>
        <v>m</v>
      </c>
      <c r="Q50" s="60" t="str">
        <f t="shared" ref="Q50:Q53" si="62">IF(N50="","",",")</f>
        <v>,</v>
      </c>
      <c r="R50" s="61">
        <f t="shared" si="28"/>
        <v>20</v>
      </c>
      <c r="S50" s="56" t="str">
        <f t="shared" ref="S50:S53" si="63">IF(N50="","",")")</f>
        <v>)</v>
      </c>
      <c r="T50" s="62" t="str">
        <f t="shared" ref="T50:T53" si="64">IF(U50="","","(")</f>
        <v>(</v>
      </c>
      <c r="U50" s="63" t="str">
        <f t="shared" ref="U50:U53" si="65">IF(F50="","",F50)</f>
        <v>Fa</v>
      </c>
      <c r="V50" s="64" t="str">
        <f t="shared" ref="V50:V53" si="66">IF(U50="","",",")</f>
        <v>,</v>
      </c>
      <c r="W50" s="65" t="str">
        <f t="shared" ref="W50:W53" si="67">IF(G50="","",G50)</f>
        <v/>
      </c>
      <c r="X50" s="64" t="str">
        <f t="shared" ref="X50:X53" si="68">IF(U50="","",",")</f>
        <v>,</v>
      </c>
      <c r="Y50" s="64">
        <f t="shared" ref="Y50:Y53" si="69">IF(U50="","",250)</f>
        <v>250</v>
      </c>
      <c r="Z50" s="56" t="str">
        <f t="shared" ref="Z50:Z53" si="70">IF(U50="","",")")</f>
        <v>)</v>
      </c>
      <c r="AA50" s="66" t="str">
        <f t="shared" ref="AA50:AA53" si="71">IF(AB50="","","(")</f>
        <v/>
      </c>
      <c r="AB50" s="57" t="str">
        <f t="shared" ref="AB50:AB53" si="72">IF(H50="","",H50)</f>
        <v/>
      </c>
      <c r="AC50" s="67" t="str">
        <f t="shared" ref="AC50:AC53" si="73">IF(AB50="","",",")</f>
        <v/>
      </c>
      <c r="AD50" s="59" t="str">
        <f t="shared" ref="AD50:AD53" si="74">IF(I50="","",I50)</f>
        <v/>
      </c>
      <c r="AE50" s="68" t="str">
        <f t="shared" ref="AE50:AE53" si="75">IF(AB50="","",",")</f>
        <v/>
      </c>
      <c r="AF50" s="61" t="str">
        <f t="shared" ref="AF50:AF53" si="76">IF(AB50="","",350)</f>
        <v/>
      </c>
      <c r="AG50" s="61" t="str">
        <f t="shared" ref="AG50:AG53" si="77">IF(AB50="","",")")</f>
        <v/>
      </c>
      <c r="AH50" s="69" t="str">
        <f t="shared" ref="AH50:AH53" si="78">IF(AI50="","","(")</f>
        <v/>
      </c>
      <c r="AI50" s="70" t="str">
        <f t="shared" ref="AI50:AI53" si="79">IF(J50="","",J50)</f>
        <v/>
      </c>
      <c r="AJ50" s="64" t="str">
        <f t="shared" ref="AJ50:AJ53" si="80">IF(AI50="","",",")</f>
        <v/>
      </c>
      <c r="AK50" s="64" t="str">
        <f t="shared" ref="AK50:AK53" si="81">IF(K50="","",K50)</f>
        <v/>
      </c>
      <c r="AL50" s="64" t="str">
        <f t="shared" ref="AL50:AL53" si="82">IF(AI50="","",",")</f>
        <v/>
      </c>
      <c r="AM50" s="64" t="str">
        <f t="shared" ref="AM50:AM53" si="83">IF(AI50="","",450)</f>
        <v/>
      </c>
      <c r="AN50" s="64" t="str">
        <f t="shared" ref="AN50:AN53" si="84">IF(AI50="","",")")</f>
        <v/>
      </c>
    </row>
    <row r="51" spans="1:40" ht="25.5" thickTop="1" thickBot="1" x14ac:dyDescent="0.4">
      <c r="C51" s="113" t="s">
        <v>1184</v>
      </c>
      <c r="D51" s="112" t="s">
        <v>1029</v>
      </c>
      <c r="E51" s="52" t="s">
        <v>1012</v>
      </c>
      <c r="F51" s="53"/>
      <c r="G51" s="53"/>
      <c r="H51" s="52"/>
      <c r="I51" s="52"/>
      <c r="J51" s="54"/>
      <c r="K51" s="54"/>
      <c r="L51" s="55" t="str">
        <f t="shared" si="29"/>
        <v xml:space="preserve">            { line: "hasta de noche instruye mi corazón,, (Re,m,22)", sC: ""},</v>
      </c>
      <c r="M51" s="56" t="str">
        <f t="shared" si="58"/>
        <v>(</v>
      </c>
      <c r="N51" s="57" t="str">
        <f t="shared" si="59"/>
        <v>Re</v>
      </c>
      <c r="O51" s="58" t="str">
        <f t="shared" si="60"/>
        <v>,</v>
      </c>
      <c r="P51" s="59" t="str">
        <f t="shared" si="61"/>
        <v>m</v>
      </c>
      <c r="Q51" s="60" t="str">
        <f t="shared" si="62"/>
        <v>,</v>
      </c>
      <c r="R51" s="61">
        <f t="shared" si="28"/>
        <v>22</v>
      </c>
      <c r="S51" s="56" t="str">
        <f t="shared" si="63"/>
        <v>)</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C52" s="113" t="s">
        <v>1185</v>
      </c>
      <c r="D52" s="112" t="s">
        <v>1011</v>
      </c>
      <c r="E52" s="52"/>
      <c r="F52" s="53"/>
      <c r="G52" s="53"/>
      <c r="H52" s="52"/>
      <c r="I52" s="52"/>
      <c r="J52" s="54"/>
      <c r="K52" s="54"/>
      <c r="L52" s="55" t="str">
        <f t="shared" si="29"/>
        <v xml:space="preserve">            { line: "tengo siempre delante de mí al Señor,, (Mi,,20)", sC: ""},</v>
      </c>
      <c r="M52" s="56" t="str">
        <f t="shared" si="58"/>
        <v>(</v>
      </c>
      <c r="N52" s="57" t="str">
        <f t="shared" si="59"/>
        <v>Mi</v>
      </c>
      <c r="O52" s="58" t="str">
        <f t="shared" si="60"/>
        <v>,</v>
      </c>
      <c r="P52" s="59" t="str">
        <f t="shared" si="61"/>
        <v/>
      </c>
      <c r="Q52" s="60" t="str">
        <f t="shared" si="62"/>
        <v>,</v>
      </c>
      <c r="R52" s="61">
        <f t="shared" si="28"/>
        <v>20</v>
      </c>
      <c r="S52" s="56" t="str">
        <f t="shared" si="63"/>
        <v>)</v>
      </c>
      <c r="T52" s="62" t="str">
        <f t="shared" si="64"/>
        <v/>
      </c>
      <c r="U52" s="63" t="str">
        <f t="shared" si="65"/>
        <v/>
      </c>
      <c r="V52" s="64" t="str">
        <f t="shared" si="66"/>
        <v/>
      </c>
      <c r="W52" s="65" t="str">
        <f t="shared" si="67"/>
        <v/>
      </c>
      <c r="X52" s="64" t="str">
        <f t="shared" si="68"/>
        <v/>
      </c>
      <c r="Y52" s="64" t="str">
        <f t="shared" si="69"/>
        <v/>
      </c>
      <c r="Z52" s="56" t="str">
        <f t="shared" si="70"/>
        <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thickTop="1" thickBot="1" x14ac:dyDescent="0.4">
      <c r="C53" s="113" t="s">
        <v>1186</v>
      </c>
      <c r="D53" s="112" t="s">
        <v>1029</v>
      </c>
      <c r="E53" s="52" t="s">
        <v>1012</v>
      </c>
      <c r="F53" s="53" t="s">
        <v>1011</v>
      </c>
      <c r="G53" s="53"/>
      <c r="H53" s="52"/>
      <c r="I53" s="52"/>
      <c r="J53" s="54"/>
      <c r="K53" s="54"/>
      <c r="L53" s="55" t="str">
        <f t="shared" si="29"/>
        <v xml:space="preserve">            { line: "está a mi derecha, no vacilaré., (Re,m,22)(Mi,,250)", sC: ""},</v>
      </c>
      <c r="M53" s="56" t="str">
        <f t="shared" si="58"/>
        <v>(</v>
      </c>
      <c r="N53" s="57" t="str">
        <f t="shared" si="59"/>
        <v>Re</v>
      </c>
      <c r="O53" s="58" t="str">
        <f t="shared" si="60"/>
        <v>,</v>
      </c>
      <c r="P53" s="59" t="str">
        <f t="shared" si="61"/>
        <v>m</v>
      </c>
      <c r="Q53" s="60" t="str">
        <f t="shared" si="62"/>
        <v>,</v>
      </c>
      <c r="R53" s="61">
        <f t="shared" si="28"/>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59" si="85">IF(N55="","","(")</f>
        <v/>
      </c>
      <c r="N55" s="57" t="str">
        <f t="shared" ref="N55:N59" si="86">IF(D55="","",D55)</f>
        <v/>
      </c>
      <c r="O55" s="58" t="str">
        <f t="shared" ref="O55:O59" si="87">IF(N55="","",",")</f>
        <v/>
      </c>
      <c r="P55" s="59" t="str">
        <f t="shared" ref="P55:P59" si="88">IF(E55="","",E55)</f>
        <v/>
      </c>
      <c r="Q55" s="60" t="str">
        <f t="shared" ref="Q55:Q59" si="89">IF(N55="","",",")</f>
        <v/>
      </c>
      <c r="R55" s="61" t="str">
        <f t="shared" ref="R55:R59" si="90">IF(N55="Do",10,IF(N55="Re",22,IF(N55="Mi",20,IF(N55="Fa",20,IF(N55="Sol",14,IF(N55="La",20,IF(N55="Si",20,IF(N55="Do#",14,IF(N55="Fa#",15,IF(N55="Sol#",20,""))))))))))</f>
        <v/>
      </c>
      <c r="S55" s="56" t="str">
        <f t="shared" ref="S55:S59" si="91">IF(N55="","",")")</f>
        <v/>
      </c>
      <c r="T55" s="62" t="str">
        <f t="shared" ref="T55:T59" si="92">IF(U55="","","(")</f>
        <v/>
      </c>
      <c r="U55" s="63" t="str">
        <f t="shared" ref="U55:U59" si="93">IF(F55="","",F55)</f>
        <v/>
      </c>
      <c r="V55" s="64" t="str">
        <f t="shared" ref="V55:V59" si="94">IF(U55="","",",")</f>
        <v/>
      </c>
      <c r="W55" s="65" t="str">
        <f t="shared" ref="W55:W59" si="95">IF(G55="","",G55)</f>
        <v/>
      </c>
      <c r="X55" s="64" t="str">
        <f t="shared" ref="X55:X59" si="96">IF(U55="","",",")</f>
        <v/>
      </c>
      <c r="Y55" s="64" t="str">
        <f t="shared" ref="Y55:Y59" si="97">IF(U55="","",250)</f>
        <v/>
      </c>
      <c r="Z55" s="56" t="str">
        <f t="shared" ref="Z55:Z59" si="98">IF(U55="","",")")</f>
        <v/>
      </c>
      <c r="AA55" s="66" t="str">
        <f t="shared" ref="AA55:AA59" si="99">IF(AB55="","","(")</f>
        <v/>
      </c>
      <c r="AB55" s="57" t="str">
        <f t="shared" ref="AB55:AB59" si="100">IF(H55="","",H55)</f>
        <v/>
      </c>
      <c r="AC55" s="67" t="str">
        <f t="shared" ref="AC55:AC59" si="101">IF(AB55="","",",")</f>
        <v/>
      </c>
      <c r="AD55" s="59" t="str">
        <f t="shared" ref="AD55:AD59" si="102">IF(I55="","",I55)</f>
        <v/>
      </c>
      <c r="AE55" s="68" t="str">
        <f t="shared" ref="AE55:AE59" si="103">IF(AB55="","",",")</f>
        <v/>
      </c>
      <c r="AF55" s="61" t="str">
        <f t="shared" ref="AF55:AF59" si="104">IF(AB55="","",350)</f>
        <v/>
      </c>
      <c r="AG55" s="61" t="str">
        <f t="shared" ref="AG55:AG59" si="105">IF(AB55="","",")")</f>
        <v/>
      </c>
      <c r="AH55" s="69" t="str">
        <f t="shared" ref="AH55:AH59" si="106">IF(AI55="","","(")</f>
        <v/>
      </c>
      <c r="AI55" s="70" t="str">
        <f t="shared" ref="AI55:AI59" si="107">IF(J55="","",J55)</f>
        <v/>
      </c>
      <c r="AJ55" s="64" t="str">
        <f t="shared" ref="AJ55:AJ59" si="108">IF(AI55="","",",")</f>
        <v/>
      </c>
      <c r="AK55" s="64" t="str">
        <f t="shared" ref="AK55:AK59" si="109">IF(K55="","",K55)</f>
        <v/>
      </c>
      <c r="AL55" s="64" t="str">
        <f t="shared" ref="AL55:AL59" si="110">IF(AI55="","",",")</f>
        <v/>
      </c>
      <c r="AM55" s="64" t="str">
        <f t="shared" ref="AM55:AM59" si="111">IF(AI55="","",450)</f>
        <v/>
      </c>
      <c r="AN55" s="64" t="str">
        <f t="shared" ref="AN55:AN59" si="112">IF(AI55="","",")")</f>
        <v/>
      </c>
    </row>
    <row r="56" spans="1:40" ht="25.5" thickTop="1" thickBot="1" x14ac:dyDescent="0.4">
      <c r="B56" t="s">
        <v>997</v>
      </c>
      <c r="C56" s="82" t="s">
        <v>1195</v>
      </c>
      <c r="D56" s="83" t="s">
        <v>1013</v>
      </c>
      <c r="E56" s="83" t="s">
        <v>1012</v>
      </c>
      <c r="F56" s="83" t="s">
        <v>1111</v>
      </c>
      <c r="G56" s="83"/>
      <c r="H56" s="83"/>
      <c r="I56" s="83"/>
      <c r="J56" s="83"/>
      <c r="K56" s="83"/>
      <c r="L56" s="84" t="str">
        <f>IF(C56="","",_xlfn.CONCAT("       triggerLine: ","""",C56,", ",M56:AN56,""", sC: ","""",B56,""", lines: ["))</f>
        <v xml:space="preserve">       triggerLine: "ME ENSEÑARÁS EL CAMINO DE LA VIDA, (La,m,20)(Fa,,250)", sC: "ta as", lines: [</v>
      </c>
      <c r="M56" s="56" t="str">
        <f t="shared" si="85"/>
        <v>(</v>
      </c>
      <c r="N56" s="57" t="str">
        <f t="shared" si="86"/>
        <v>La</v>
      </c>
      <c r="O56" s="58" t="str">
        <f t="shared" si="87"/>
        <v>,</v>
      </c>
      <c r="P56" s="59" t="str">
        <f t="shared" si="88"/>
        <v>m</v>
      </c>
      <c r="Q56" s="60" t="str">
        <f t="shared" si="89"/>
        <v>,</v>
      </c>
      <c r="R56" s="61">
        <f t="shared" si="90"/>
        <v>20</v>
      </c>
      <c r="S56" s="56" t="str">
        <f t="shared" si="91"/>
        <v>)</v>
      </c>
      <c r="T56" s="62" t="str">
        <f t="shared" si="92"/>
        <v>(</v>
      </c>
      <c r="U56" s="63" t="str">
        <f t="shared" si="93"/>
        <v>Fa</v>
      </c>
      <c r="V56" s="64" t="str">
        <f t="shared" si="94"/>
        <v>,</v>
      </c>
      <c r="W56" s="65" t="str">
        <f t="shared" si="95"/>
        <v/>
      </c>
      <c r="X56" s="64" t="str">
        <f t="shared" si="96"/>
        <v>,</v>
      </c>
      <c r="Y56" s="64">
        <f t="shared" si="97"/>
        <v>250</v>
      </c>
      <c r="Z56" s="56" t="str">
        <f t="shared" si="98"/>
        <v>)</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1173</v>
      </c>
      <c r="D57" s="86" t="s">
        <v>1029</v>
      </c>
      <c r="E57" s="86" t="s">
        <v>1012</v>
      </c>
      <c r="F57" s="86" t="s">
        <v>1013</v>
      </c>
      <c r="G57" s="86" t="s">
        <v>1012</v>
      </c>
      <c r="H57" s="87"/>
      <c r="I57" s="87"/>
      <c r="J57" s="87"/>
      <c r="K57" s="87"/>
      <c r="L57" s="88" t="str">
        <f>IF(C57="","",_xlfn.CONCAT("            { line: ","""",C57,", ",M57:AN57,""", sC: ","""",B57,"""},"))</f>
        <v xml:space="preserve">            { line: "ME ENSEÑARÁS EL CAMINO DE LA VIDA,, (Re,m,22)(La,m,250)", sC: "as"},</v>
      </c>
      <c r="M57" s="56" t="str">
        <f t="shared" si="85"/>
        <v>(</v>
      </c>
      <c r="N57" s="57" t="str">
        <f t="shared" si="86"/>
        <v>Re</v>
      </c>
      <c r="O57" s="58" t="str">
        <f t="shared" si="87"/>
        <v>,</v>
      </c>
      <c r="P57" s="59" t="str">
        <f t="shared" si="88"/>
        <v>m</v>
      </c>
      <c r="Q57" s="60" t="str">
        <f t="shared" si="89"/>
        <v>,</v>
      </c>
      <c r="R57" s="61">
        <f t="shared" si="90"/>
        <v>22</v>
      </c>
      <c r="S57" s="56" t="str">
        <f t="shared" si="91"/>
        <v>)</v>
      </c>
      <c r="T57" s="62" t="str">
        <f t="shared" si="92"/>
        <v>(</v>
      </c>
      <c r="U57" s="63" t="str">
        <f t="shared" si="93"/>
        <v>La</v>
      </c>
      <c r="V57" s="64" t="str">
        <f t="shared" si="94"/>
        <v>,</v>
      </c>
      <c r="W57" s="65" t="str">
        <f t="shared" si="95"/>
        <v>m</v>
      </c>
      <c r="X57" s="64" t="str">
        <f t="shared" si="96"/>
        <v>,</v>
      </c>
      <c r="Y57" s="64">
        <f t="shared" si="97"/>
        <v>250</v>
      </c>
      <c r="Z57" s="56" t="str">
        <f t="shared" si="98"/>
        <v>)</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1174</v>
      </c>
      <c r="D58" s="89" t="s">
        <v>1011</v>
      </c>
      <c r="E58" s="89"/>
      <c r="F58" s="89"/>
      <c r="G58" s="89"/>
      <c r="H58" s="90"/>
      <c r="I58" s="90"/>
      <c r="J58" s="90"/>
      <c r="K58" s="90"/>
      <c r="L58" s="88" t="str">
        <f>IF(C58="","",_xlfn.CONCAT("            { line: ","""",C58,", ",M58:AN58,""", sC: ","""",B58,"""},"))</f>
        <v xml:space="preserve">            { line: "ME SACIARÁS DE GOZO EN TU PRESENCIA,, (Mi,,20)", sC: "as"},</v>
      </c>
      <c r="M58" s="56" t="str">
        <f t="shared" si="85"/>
        <v>(</v>
      </c>
      <c r="N58" s="57" t="str">
        <f t="shared" si="86"/>
        <v>Mi</v>
      </c>
      <c r="O58" s="58" t="str">
        <f t="shared" si="87"/>
        <v>,</v>
      </c>
      <c r="P58" s="59" t="str">
        <f t="shared" si="88"/>
        <v/>
      </c>
      <c r="Q58" s="60" t="str">
        <f t="shared" si="89"/>
        <v>,</v>
      </c>
      <c r="R58" s="61">
        <f t="shared" si="90"/>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93" t="s">
        <v>1175</v>
      </c>
      <c r="D59" s="83" t="s">
        <v>1029</v>
      </c>
      <c r="E59" s="83" t="s">
        <v>1012</v>
      </c>
      <c r="F59" s="83" t="s">
        <v>1011</v>
      </c>
      <c r="G59" s="83"/>
      <c r="H59" s="83"/>
      <c r="I59" s="83"/>
      <c r="J59" s="83"/>
      <c r="K59" s="83"/>
      <c r="L59" s="94" t="str">
        <f>IF(C59="","",_xlfn.CONCAT("            { line: ","""",C59,", ",M59:AN59,""", sC: ","""",B59,"""},  ]},"))</f>
        <v xml:space="preserve">            { line: "DE ALEGRÍA PERPETUA A TU DERECHA., (Re,m,22)(Mi,,250)", sC: "as"},  ]},</v>
      </c>
      <c r="M59" s="56" t="str">
        <f t="shared" si="85"/>
        <v>(</v>
      </c>
      <c r="N59" s="57" t="str">
        <f t="shared" si="86"/>
        <v>Re</v>
      </c>
      <c r="O59" s="58" t="str">
        <f t="shared" si="87"/>
        <v>,</v>
      </c>
      <c r="P59" s="59" t="str">
        <f t="shared" si="88"/>
        <v>m</v>
      </c>
      <c r="Q59" s="60" t="str">
        <f t="shared" si="89"/>
        <v>,</v>
      </c>
      <c r="R59" s="61">
        <f t="shared" si="90"/>
        <v>22</v>
      </c>
      <c r="S59" s="56" t="str">
        <f t="shared" si="91"/>
        <v>)</v>
      </c>
      <c r="T59" s="62" t="str">
        <f t="shared" si="92"/>
        <v>(</v>
      </c>
      <c r="U59" s="63" t="str">
        <f t="shared" si="93"/>
        <v>Mi</v>
      </c>
      <c r="V59" s="64" t="str">
        <f t="shared" si="94"/>
        <v>,</v>
      </c>
      <c r="W59" s="65" t="str">
        <f t="shared" si="95"/>
        <v/>
      </c>
      <c r="X59" s="64" t="str">
        <f t="shared" si="96"/>
        <v>,</v>
      </c>
      <c r="Y59" s="64">
        <f t="shared" si="97"/>
        <v>250</v>
      </c>
      <c r="Z59" s="56" t="str">
        <f t="shared" si="98"/>
        <v>)</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36.75" thickTop="1" thickBot="1" x14ac:dyDescent="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1187</v>
      </c>
      <c r="D61" s="112" t="s">
        <v>1013</v>
      </c>
      <c r="E61" s="52" t="s">
        <v>1012</v>
      </c>
      <c r="F61" s="53" t="s">
        <v>1111</v>
      </c>
      <c r="G61" s="53"/>
      <c r="H61" s="52"/>
      <c r="I61" s="52"/>
      <c r="J61" s="54"/>
      <c r="K61" s="54"/>
      <c r="L61" s="55" t="str">
        <f t="shared" ref="L61:L68" si="113">IF(C61="","",_xlfn.CONCAT("            { line: ","""",C61,", ",M61:AN61,""", sC: ","""",B61,"""},"))</f>
        <v xml:space="preserve">            { line: "Por eso se alegra mi corazón,, (La,m,20)(Fa,,250)", sC: "tc"},</v>
      </c>
      <c r="M61" s="56" t="str">
        <f t="shared" ref="M61:M68" si="114">IF(N61="","","(")</f>
        <v>(</v>
      </c>
      <c r="N61" s="57" t="str">
        <f t="shared" si="2"/>
        <v>La</v>
      </c>
      <c r="O61" s="58" t="str">
        <f t="shared" ref="O61:O68" si="115">IF(N61="","",",")</f>
        <v>,</v>
      </c>
      <c r="P61" s="59" t="str">
        <f t="shared" si="4"/>
        <v>m</v>
      </c>
      <c r="Q61" s="60" t="str">
        <f t="shared" ref="Q61:Q68" si="116">IF(N61="","",",")</f>
        <v>,</v>
      </c>
      <c r="R61" s="61">
        <f t="shared" si="28"/>
        <v>20</v>
      </c>
      <c r="S61" s="56" t="str">
        <f t="shared" ref="S61:S68" si="117">IF(N61="","",")")</f>
        <v>)</v>
      </c>
      <c r="T61" s="62" t="str">
        <f t="shared" ref="T61:T68" si="118">IF(U61="","","(")</f>
        <v>(</v>
      </c>
      <c r="U61" s="63" t="str">
        <f t="shared" si="8"/>
        <v>Fa</v>
      </c>
      <c r="V61" s="64" t="str">
        <f t="shared" ref="V61:V68" si="119">IF(U61="","",",")</f>
        <v>,</v>
      </c>
      <c r="W61" s="65" t="str">
        <f t="shared" si="10"/>
        <v/>
      </c>
      <c r="X61" s="64" t="str">
        <f t="shared" ref="X61:X68" si="120">IF(U61="","",",")</f>
        <v>,</v>
      </c>
      <c r="Y61" s="64">
        <f t="shared" ref="Y61:Y68" si="121">IF(U61="","",250)</f>
        <v>250</v>
      </c>
      <c r="Z61" s="56" t="str">
        <f t="shared" ref="Z61:Z68" si="122">IF(U61="","",")")</f>
        <v>)</v>
      </c>
      <c r="AA61" s="66" t="str">
        <f t="shared" ref="AA61:AA68" si="123">IF(AB61="","","(")</f>
        <v/>
      </c>
      <c r="AB61" s="57" t="str">
        <f t="shared" si="15"/>
        <v/>
      </c>
      <c r="AC61" s="67" t="str">
        <f t="shared" ref="AC61:AC68" si="124">IF(AB61="","",",")</f>
        <v/>
      </c>
      <c r="AD61" s="59" t="str">
        <f t="shared" ref="AD61:AD68" si="125">IF(I61="","",I61)</f>
        <v/>
      </c>
      <c r="AE61" s="68" t="str">
        <f t="shared" ref="AE61:AE68" si="126">IF(AB61="","",",")</f>
        <v/>
      </c>
      <c r="AF61" s="61" t="str">
        <f t="shared" ref="AF61:AF68" si="127">IF(AB61="","",350)</f>
        <v/>
      </c>
      <c r="AG61" s="61" t="str">
        <f t="shared" ref="AG61:AG68" si="128">IF(AB61="","",")")</f>
        <v/>
      </c>
      <c r="AH61" s="69" t="str">
        <f t="shared" ref="AH61:AH68" si="129">IF(AI61="","","(")</f>
        <v/>
      </c>
      <c r="AI61" s="70" t="str">
        <f t="shared" si="22"/>
        <v/>
      </c>
      <c r="AJ61" s="64" t="str">
        <f t="shared" ref="AJ61:AJ68" si="130">IF(AI61="","",",")</f>
        <v/>
      </c>
      <c r="AK61" s="64" t="str">
        <f t="shared" ref="AK61:AK68" si="131">IF(K61="","",K61)</f>
        <v/>
      </c>
      <c r="AL61" s="64" t="str">
        <f t="shared" ref="AL61:AL68" si="132">IF(AI61="","",",")</f>
        <v/>
      </c>
      <c r="AM61" s="64" t="str">
        <f t="shared" ref="AM61:AM68" si="133">IF(AI61="","",450)</f>
        <v/>
      </c>
      <c r="AN61" s="64" t="str">
        <f t="shared" ref="AN61:AN68" si="134">IF(AI61="","",")")</f>
        <v/>
      </c>
    </row>
    <row r="62" spans="1:40" ht="25.5" thickTop="1" thickBot="1" x14ac:dyDescent="0.4">
      <c r="C62" s="113" t="s">
        <v>1188</v>
      </c>
      <c r="D62" s="112" t="s">
        <v>1029</v>
      </c>
      <c r="E62" s="52" t="s">
        <v>1012</v>
      </c>
      <c r="F62" s="53" t="s">
        <v>1013</v>
      </c>
      <c r="G62" s="53" t="s">
        <v>1012</v>
      </c>
      <c r="H62" s="52"/>
      <c r="I62" s="52"/>
      <c r="J62" s="54"/>
      <c r="K62" s="54"/>
      <c r="L62" s="55" t="str">
        <f t="shared" si="113"/>
        <v xml:space="preserve">            { line: "exulta mi alma,, (Re,m,22)(La,m,250)", sC: ""},</v>
      </c>
      <c r="M62" s="56" t="str">
        <f t="shared" si="114"/>
        <v>(</v>
      </c>
      <c r="N62" s="57" t="str">
        <f t="shared" si="2"/>
        <v>Re</v>
      </c>
      <c r="O62" s="58" t="str">
        <f t="shared" si="115"/>
        <v>,</v>
      </c>
      <c r="P62" s="59" t="str">
        <f t="shared" si="4"/>
        <v>m</v>
      </c>
      <c r="Q62" s="60" t="str">
        <f t="shared" si="116"/>
        <v>,</v>
      </c>
      <c r="R62" s="61">
        <f t="shared" si="28"/>
        <v>22</v>
      </c>
      <c r="S62" s="56" t="str">
        <f t="shared" si="117"/>
        <v>)</v>
      </c>
      <c r="T62" s="62" t="str">
        <f t="shared" si="118"/>
        <v>(</v>
      </c>
      <c r="U62" s="63" t="str">
        <f t="shared" si="8"/>
        <v>La</v>
      </c>
      <c r="V62" s="64" t="str">
        <f t="shared" si="119"/>
        <v>,</v>
      </c>
      <c r="W62" s="65" t="str">
        <f t="shared" si="10"/>
        <v>m</v>
      </c>
      <c r="X62" s="64" t="str">
        <f t="shared" si="120"/>
        <v>,</v>
      </c>
      <c r="Y62" s="64">
        <f t="shared" si="121"/>
        <v>250</v>
      </c>
      <c r="Z62" s="56" t="str">
        <f t="shared" si="122"/>
        <v>)</v>
      </c>
      <c r="AA62" s="66" t="str">
        <f t="shared" si="123"/>
        <v/>
      </c>
      <c r="AB62" s="57" t="str">
        <f t="shared" si="15"/>
        <v/>
      </c>
      <c r="AC62" s="67" t="str">
        <f t="shared" si="124"/>
        <v/>
      </c>
      <c r="AD62" s="59" t="str">
        <f t="shared" si="125"/>
        <v/>
      </c>
      <c r="AE62" s="68" t="str">
        <f t="shared" si="126"/>
        <v/>
      </c>
      <c r="AF62" s="61" t="str">
        <f t="shared" si="127"/>
        <v/>
      </c>
      <c r="AG62" s="61" t="str">
        <f t="shared" si="128"/>
        <v/>
      </c>
      <c r="AH62" s="69" t="str">
        <f t="shared" si="129"/>
        <v/>
      </c>
      <c r="AI62" s="70" t="str">
        <f t="shared" si="22"/>
        <v/>
      </c>
      <c r="AJ62" s="64" t="str">
        <f t="shared" si="130"/>
        <v/>
      </c>
      <c r="AK62" s="64" t="str">
        <f t="shared" si="131"/>
        <v/>
      </c>
      <c r="AL62" s="64" t="str">
        <f t="shared" si="132"/>
        <v/>
      </c>
      <c r="AM62" s="64" t="str">
        <f t="shared" si="133"/>
        <v/>
      </c>
      <c r="AN62" s="64" t="str">
        <f t="shared" si="134"/>
        <v/>
      </c>
    </row>
    <row r="63" spans="1:40" ht="25.5" thickTop="1" thickBot="1" x14ac:dyDescent="0.4">
      <c r="C63" s="113" t="s">
        <v>1189</v>
      </c>
      <c r="D63" s="112" t="s">
        <v>1011</v>
      </c>
      <c r="E63" s="52"/>
      <c r="F63" s="53"/>
      <c r="G63" s="53"/>
      <c r="H63" s="52"/>
      <c r="I63" s="52"/>
      <c r="J63" s="54"/>
      <c r="K63" s="54"/>
      <c r="L63" s="55" t="str">
        <f t="shared" si="113"/>
        <v xml:space="preserve">            { line: "y mi carne descansa serena;, (Mi,,20)", sC: ""},</v>
      </c>
      <c r="M63" s="56" t="str">
        <f t="shared" si="114"/>
        <v>(</v>
      </c>
      <c r="N63" s="57" t="str">
        <f t="shared" si="2"/>
        <v>Mi</v>
      </c>
      <c r="O63" s="58" t="str">
        <f t="shared" si="115"/>
        <v>,</v>
      </c>
      <c r="P63" s="59" t="str">
        <f t="shared" si="4"/>
        <v/>
      </c>
      <c r="Q63" s="60" t="str">
        <f t="shared" si="116"/>
        <v>,</v>
      </c>
      <c r="R63" s="61">
        <f t="shared" si="28"/>
        <v>20</v>
      </c>
      <c r="S63" s="56" t="str">
        <f t="shared" si="117"/>
        <v>)</v>
      </c>
      <c r="T63" s="62" t="str">
        <f t="shared" si="118"/>
        <v/>
      </c>
      <c r="U63" s="63" t="str">
        <f t="shared" si="8"/>
        <v/>
      </c>
      <c r="V63" s="64" t="str">
        <f t="shared" si="119"/>
        <v/>
      </c>
      <c r="W63" s="65" t="str">
        <f t="shared" si="10"/>
        <v/>
      </c>
      <c r="X63" s="64" t="str">
        <f t="shared" si="120"/>
        <v/>
      </c>
      <c r="Y63" s="64" t="str">
        <f t="shared" si="121"/>
        <v/>
      </c>
      <c r="Z63" s="56" t="str">
        <f t="shared" si="122"/>
        <v/>
      </c>
      <c r="AA63" s="66" t="str">
        <f t="shared" si="123"/>
        <v/>
      </c>
      <c r="AB63" s="57" t="str">
        <f t="shared" si="15"/>
        <v/>
      </c>
      <c r="AC63" s="67" t="str">
        <f t="shared" si="124"/>
        <v/>
      </c>
      <c r="AD63" s="59" t="str">
        <f t="shared" si="125"/>
        <v/>
      </c>
      <c r="AE63" s="68" t="str">
        <f t="shared" si="126"/>
        <v/>
      </c>
      <c r="AF63" s="61" t="str">
        <f t="shared" si="127"/>
        <v/>
      </c>
      <c r="AG63" s="61" t="str">
        <f t="shared" si="128"/>
        <v/>
      </c>
      <c r="AH63" s="69" t="str">
        <f t="shared" si="129"/>
        <v/>
      </c>
      <c r="AI63" s="70" t="str">
        <f t="shared" si="22"/>
        <v/>
      </c>
      <c r="AJ63" s="64" t="str">
        <f t="shared" si="130"/>
        <v/>
      </c>
      <c r="AK63" s="64" t="str">
        <f t="shared" si="131"/>
        <v/>
      </c>
      <c r="AL63" s="64" t="str">
        <f t="shared" si="132"/>
        <v/>
      </c>
      <c r="AM63" s="64" t="str">
        <f t="shared" si="133"/>
        <v/>
      </c>
      <c r="AN63" s="64" t="str">
        <f t="shared" si="134"/>
        <v/>
      </c>
    </row>
    <row r="64" spans="1:40" ht="25.5" thickTop="1" thickBot="1" x14ac:dyDescent="0.4">
      <c r="C64" s="113" t="s">
        <v>1190</v>
      </c>
      <c r="D64" s="112" t="s">
        <v>1029</v>
      </c>
      <c r="E64" s="52" t="s">
        <v>1012</v>
      </c>
      <c r="F64" s="53"/>
      <c r="G64" s="53"/>
      <c r="H64" s="52"/>
      <c r="I64" s="52"/>
      <c r="J64" s="54"/>
      <c r="K64" s="54"/>
      <c r="L64" s="55" t="str">
        <f t="shared" si="113"/>
        <v xml:space="preserve">            { line: "porque no abandonarás, (Re,m,22)", sC: ""},</v>
      </c>
      <c r="M64" s="56" t="str">
        <f t="shared" si="114"/>
        <v>(</v>
      </c>
      <c r="N64" s="57" t="str">
        <f t="shared" si="2"/>
        <v>Re</v>
      </c>
      <c r="O64" s="58" t="str">
        <f t="shared" si="115"/>
        <v>,</v>
      </c>
      <c r="P64" s="59" t="str">
        <f t="shared" si="4"/>
        <v>m</v>
      </c>
      <c r="Q64" s="60" t="str">
        <f t="shared" si="116"/>
        <v>,</v>
      </c>
      <c r="R64" s="61">
        <f t="shared" si="28"/>
        <v>22</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1191</v>
      </c>
      <c r="D65" s="112" t="s">
        <v>1011</v>
      </c>
      <c r="E65" s="52"/>
      <c r="F65" s="53"/>
      <c r="G65" s="53"/>
      <c r="H65" s="52"/>
      <c r="I65" s="52"/>
      <c r="J65" s="54"/>
      <c r="K65" s="54"/>
      <c r="L65" s="78" t="str">
        <f t="shared" si="113"/>
        <v xml:space="preserve">            { line: "mi vida en el sepulcro,, (Mi,,20)", sC: ""},</v>
      </c>
      <c r="M65" s="56" t="str">
        <f t="shared" si="114"/>
        <v>(</v>
      </c>
      <c r="N65" s="57" t="str">
        <f t="shared" si="2"/>
        <v>Mi</v>
      </c>
      <c r="O65" s="58" t="str">
        <f t="shared" si="115"/>
        <v>,</v>
      </c>
      <c r="P65" s="59" t="str">
        <f t="shared" si="4"/>
        <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1192</v>
      </c>
      <c r="D66" s="112" t="s">
        <v>1029</v>
      </c>
      <c r="E66" s="52" t="s">
        <v>1012</v>
      </c>
      <c r="F66" s="53"/>
      <c r="G66" s="53"/>
      <c r="H66" s="52"/>
      <c r="I66" s="52"/>
      <c r="J66" s="54"/>
      <c r="K66" s="54"/>
      <c r="L66" s="78" t="str">
        <f t="shared" si="113"/>
        <v xml:space="preserve">            { line: "ni dejarás que tu santo, (Re,m,22)", sC: ""},</v>
      </c>
      <c r="M66" s="56" t="str">
        <f t="shared" si="114"/>
        <v>(</v>
      </c>
      <c r="N66" s="57" t="str">
        <f t="shared" si="2"/>
        <v>Re</v>
      </c>
      <c r="O66" s="58" t="str">
        <f t="shared" si="115"/>
        <v>,</v>
      </c>
      <c r="P66" s="59" t="str">
        <f t="shared" si="4"/>
        <v>m</v>
      </c>
      <c r="Q66" s="60" t="str">
        <f t="shared" si="116"/>
        <v>,</v>
      </c>
      <c r="R66" s="61">
        <f t="shared" si="28"/>
        <v>22</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5.5" thickTop="1" thickBot="1" x14ac:dyDescent="0.4">
      <c r="C67" s="113" t="s">
        <v>1193</v>
      </c>
      <c r="D67" s="112" t="s">
        <v>1011</v>
      </c>
      <c r="E67" s="52"/>
      <c r="F67" s="53"/>
      <c r="G67" s="53"/>
      <c r="H67" s="52"/>
      <c r="I67" s="52"/>
      <c r="J67" s="54"/>
      <c r="K67" s="54"/>
      <c r="L67" s="78" t="str">
        <f t="shared" si="113"/>
        <v xml:space="preserve">            { line: "experimente la corrupción,, (Mi,,20)", sC: ""},</v>
      </c>
      <c r="M67" s="56" t="str">
        <f t="shared" si="114"/>
        <v>(</v>
      </c>
      <c r="N67" s="57" t="str">
        <f t="shared" si="2"/>
        <v>Mi</v>
      </c>
      <c r="O67" s="58" t="str">
        <f t="shared" si="115"/>
        <v>,</v>
      </c>
      <c r="P67" s="59" t="str">
        <f t="shared" si="4"/>
        <v/>
      </c>
      <c r="Q67" s="60" t="str">
        <f t="shared" si="116"/>
        <v>,</v>
      </c>
      <c r="R67" s="61">
        <f t="shared" si="28"/>
        <v>20</v>
      </c>
      <c r="S67" s="56" t="str">
        <f t="shared" si="117"/>
        <v>)</v>
      </c>
      <c r="T67" s="62" t="str">
        <f t="shared" si="118"/>
        <v/>
      </c>
      <c r="U67" s="63" t="str">
        <f t="shared" si="8"/>
        <v/>
      </c>
      <c r="V67" s="64" t="str">
        <f t="shared" si="119"/>
        <v/>
      </c>
      <c r="W67" s="65" t="str">
        <f t="shared" si="10"/>
        <v/>
      </c>
      <c r="X67" s="64" t="str">
        <f t="shared" si="120"/>
        <v/>
      </c>
      <c r="Y67" s="64" t="str">
        <f t="shared" si="121"/>
        <v/>
      </c>
      <c r="Z67" s="56" t="str">
        <f t="shared" si="122"/>
        <v/>
      </c>
      <c r="AA67" s="66" t="str">
        <f t="shared" si="123"/>
        <v/>
      </c>
      <c r="AB67" s="57" t="str">
        <f t="shared" si="15"/>
        <v/>
      </c>
      <c r="AC67" s="67" t="str">
        <f t="shared" si="124"/>
        <v/>
      </c>
      <c r="AD67" s="59" t="str">
        <f t="shared" si="125"/>
        <v/>
      </c>
      <c r="AE67" s="68" t="str">
        <f t="shared" si="126"/>
        <v/>
      </c>
      <c r="AF67" s="61" t="str">
        <f t="shared" si="127"/>
        <v/>
      </c>
      <c r="AG67" s="61" t="str">
        <f t="shared" si="128"/>
        <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5.5" thickTop="1" thickBot="1" x14ac:dyDescent="0.4">
      <c r="B68" t="s">
        <v>1197</v>
      </c>
      <c r="C68" s="113" t="s">
        <v>1194</v>
      </c>
      <c r="D68" s="112" t="s">
        <v>1029</v>
      </c>
      <c r="E68" s="52" t="s">
        <v>1012</v>
      </c>
      <c r="F68" s="53" t="s">
        <v>1011</v>
      </c>
      <c r="G68" s="53"/>
      <c r="H68" s="52"/>
      <c r="I68" s="52"/>
      <c r="J68" s="54"/>
      <c r="K68" s="54"/>
      <c r="L68" s="55" t="str">
        <f t="shared" si="113"/>
        <v xml:space="preserve">            { line: "la corrupción., (Re,m,22)(Mi,,250)", sC: "melisma"},</v>
      </c>
      <c r="M68" s="56" t="str">
        <f t="shared" si="114"/>
        <v>(</v>
      </c>
      <c r="N68" s="57" t="str">
        <f t="shared" si="2"/>
        <v>Re</v>
      </c>
      <c r="O68" s="58" t="str">
        <f t="shared" si="115"/>
        <v>,</v>
      </c>
      <c r="P68" s="59" t="str">
        <f t="shared" si="4"/>
        <v>m</v>
      </c>
      <c r="Q68" s="60" t="str">
        <f t="shared" si="116"/>
        <v>,</v>
      </c>
      <c r="R68" s="61">
        <f t="shared" si="28"/>
        <v>22</v>
      </c>
      <c r="S68" s="56" t="str">
        <f t="shared" si="117"/>
        <v>)</v>
      </c>
      <c r="T68" s="62" t="str">
        <f t="shared" si="118"/>
        <v>(</v>
      </c>
      <c r="U68" s="63" t="str">
        <f t="shared" si="8"/>
        <v>Mi</v>
      </c>
      <c r="V68" s="64" t="str">
        <f t="shared" si="119"/>
        <v>,</v>
      </c>
      <c r="W68" s="65" t="str">
        <f t="shared" si="10"/>
        <v/>
      </c>
      <c r="X68" s="64" t="str">
        <f t="shared" si="120"/>
        <v>,</v>
      </c>
      <c r="Y68" s="64">
        <f t="shared" si="121"/>
        <v>250</v>
      </c>
      <c r="Z68" s="56" t="str">
        <f t="shared" si="122"/>
        <v>)</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4" si="135">IF(N70="","","(")</f>
        <v/>
      </c>
      <c r="N70" s="57" t="str">
        <f t="shared" ref="N70:N74" si="136">IF(D70="","",D70)</f>
        <v/>
      </c>
      <c r="O70" s="58" t="str">
        <f t="shared" ref="O70:O74" si="137">IF(N70="","",",")</f>
        <v/>
      </c>
      <c r="P70" s="59" t="str">
        <f t="shared" ref="P70:P74" si="138">IF(E70="","",E70)</f>
        <v/>
      </c>
      <c r="Q70" s="60" t="str">
        <f t="shared" ref="Q70:Q74" si="139">IF(N70="","",",")</f>
        <v/>
      </c>
      <c r="R70" s="61" t="str">
        <f t="shared" ref="R70:R74" si="140">IF(N70="Do",10,IF(N70="Re",22,IF(N70="Mi",20,IF(N70="Fa",20,IF(N70="Sol",14,IF(N70="La",20,IF(N70="Si",20,IF(N70="Do#",14,IF(N70="Fa#",15,IF(N70="Sol#",20,""))))))))))</f>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5.5" thickTop="1" thickBot="1" x14ac:dyDescent="0.4">
      <c r="B71" t="s">
        <v>997</v>
      </c>
      <c r="C71" s="82" t="s">
        <v>1195</v>
      </c>
      <c r="D71" s="83" t="s">
        <v>1013</v>
      </c>
      <c r="E71" s="83" t="s">
        <v>1012</v>
      </c>
      <c r="F71" s="83" t="s">
        <v>1111</v>
      </c>
      <c r="G71" s="83"/>
      <c r="H71" s="83"/>
      <c r="I71" s="83"/>
      <c r="J71" s="83"/>
      <c r="K71" s="83"/>
      <c r="L71" s="84" t="str">
        <f>IF(C71="","",_xlfn.CONCAT("       triggerLine: ","""",C71,", ",M71:AN71,""", sC: ","""",B71,""", lines: ["))</f>
        <v xml:space="preserve">       triggerLine: "ME ENSEÑARÁS EL CAMINO DE LA VIDA, (La,m,20)(Fa,,250)", sC: "ta as", lines: [</v>
      </c>
      <c r="M71" s="56" t="str">
        <f t="shared" si="135"/>
        <v>(</v>
      </c>
      <c r="N71" s="57" t="str">
        <f t="shared" si="136"/>
        <v>La</v>
      </c>
      <c r="O71" s="58" t="str">
        <f t="shared" si="137"/>
        <v>,</v>
      </c>
      <c r="P71" s="59" t="str">
        <f t="shared" si="138"/>
        <v>m</v>
      </c>
      <c r="Q71" s="60" t="str">
        <f t="shared" si="139"/>
        <v>,</v>
      </c>
      <c r="R71" s="61">
        <f t="shared" si="140"/>
        <v>20</v>
      </c>
      <c r="S71" s="56" t="str">
        <f t="shared" si="141"/>
        <v>)</v>
      </c>
      <c r="T71" s="62" t="str">
        <f t="shared" si="142"/>
        <v>(</v>
      </c>
      <c r="U71" s="63" t="str">
        <f t="shared" si="143"/>
        <v>Fa</v>
      </c>
      <c r="V71" s="64" t="str">
        <f t="shared" si="144"/>
        <v>,</v>
      </c>
      <c r="W71" s="65" t="str">
        <f t="shared" si="145"/>
        <v/>
      </c>
      <c r="X71" s="64" t="str">
        <f t="shared" si="146"/>
        <v>,</v>
      </c>
      <c r="Y71" s="64">
        <f t="shared" si="147"/>
        <v>250</v>
      </c>
      <c r="Z71" s="56" t="str">
        <f t="shared" si="148"/>
        <v>)</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5.5" thickTop="1" thickBot="1" x14ac:dyDescent="0.4">
      <c r="B72" t="s">
        <v>999</v>
      </c>
      <c r="C72" s="85" t="s">
        <v>1173</v>
      </c>
      <c r="D72" s="86" t="s">
        <v>1029</v>
      </c>
      <c r="E72" s="86" t="s">
        <v>1012</v>
      </c>
      <c r="F72" s="86" t="s">
        <v>1013</v>
      </c>
      <c r="G72" s="86" t="s">
        <v>1012</v>
      </c>
      <c r="H72" s="87"/>
      <c r="I72" s="87"/>
      <c r="J72" s="87"/>
      <c r="K72" s="87"/>
      <c r="L72" s="88" t="str">
        <f>IF(C72="","",_xlfn.CONCAT("            { line: ","""",C72,", ",M72:AN72,""", sC: ","""",B72,"""},"))</f>
        <v xml:space="preserve">            { line: "ME ENSEÑARÁS EL CAMINO DE LA VIDA,, (Re,m,22)(La,m,250)", sC: "as"},</v>
      </c>
      <c r="M72" s="56" t="str">
        <f t="shared" si="135"/>
        <v>(</v>
      </c>
      <c r="N72" s="57" t="str">
        <f t="shared" si="136"/>
        <v>Re</v>
      </c>
      <c r="O72" s="58" t="str">
        <f t="shared" si="137"/>
        <v>,</v>
      </c>
      <c r="P72" s="59" t="str">
        <f t="shared" si="138"/>
        <v>m</v>
      </c>
      <c r="Q72" s="60" t="str">
        <f t="shared" si="139"/>
        <v>,</v>
      </c>
      <c r="R72" s="61">
        <f t="shared" si="140"/>
        <v>22</v>
      </c>
      <c r="S72" s="56" t="str">
        <f t="shared" si="141"/>
        <v>)</v>
      </c>
      <c r="T72" s="62" t="str">
        <f t="shared" si="142"/>
        <v>(</v>
      </c>
      <c r="U72" s="63" t="str">
        <f t="shared" si="143"/>
        <v>La</v>
      </c>
      <c r="V72" s="64" t="str">
        <f t="shared" si="144"/>
        <v>,</v>
      </c>
      <c r="W72" s="65" t="str">
        <f t="shared" si="145"/>
        <v>m</v>
      </c>
      <c r="X72" s="64" t="str">
        <f t="shared" si="146"/>
        <v>,</v>
      </c>
      <c r="Y72" s="64">
        <f t="shared" si="147"/>
        <v>250</v>
      </c>
      <c r="Z72" s="56" t="str">
        <f t="shared" si="148"/>
        <v>)</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5.5" thickTop="1" thickBot="1" x14ac:dyDescent="0.4">
      <c r="B73" t="s">
        <v>999</v>
      </c>
      <c r="C73" s="85" t="s">
        <v>1174</v>
      </c>
      <c r="D73" s="89" t="s">
        <v>1011</v>
      </c>
      <c r="E73" s="89"/>
      <c r="F73" s="89"/>
      <c r="G73" s="89"/>
      <c r="H73" s="90"/>
      <c r="I73" s="90"/>
      <c r="J73" s="90"/>
      <c r="K73" s="90"/>
      <c r="L73" s="88" t="str">
        <f>IF(C73="","",_xlfn.CONCAT("            { line: ","""",C73,", ",M73:AN73,""", sC: ","""",B73,"""},"))</f>
        <v xml:space="preserve">            { line: "ME SACIARÁS DE GOZO EN TU PRESENCIA,, (Mi,,20)", sC: "as"},</v>
      </c>
      <c r="M73" s="56" t="str">
        <f t="shared" si="135"/>
        <v>(</v>
      </c>
      <c r="N73" s="57" t="str">
        <f t="shared" si="136"/>
        <v>Mi</v>
      </c>
      <c r="O73" s="58" t="str">
        <f t="shared" si="137"/>
        <v>,</v>
      </c>
      <c r="P73" s="59" t="str">
        <f t="shared" si="138"/>
        <v/>
      </c>
      <c r="Q73" s="60" t="str">
        <f t="shared" si="139"/>
        <v>,</v>
      </c>
      <c r="R73" s="61">
        <f t="shared" si="140"/>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93" t="s">
        <v>1175</v>
      </c>
      <c r="D74" s="83" t="s">
        <v>1029</v>
      </c>
      <c r="E74" s="83" t="s">
        <v>1012</v>
      </c>
      <c r="F74" s="83" t="s">
        <v>1011</v>
      </c>
      <c r="G74" s="83"/>
      <c r="H74" s="83"/>
      <c r="I74" s="83"/>
      <c r="J74" s="83"/>
      <c r="K74" s="83"/>
      <c r="L74" s="94" t="str">
        <f>IF(C74="","",_xlfn.CONCAT("            { line: ","""",C74,", ",M74:AN74,""", sC: ","""",B74,"""},  ]},"))</f>
        <v xml:space="preserve">            { line: "DE ALEGRÍA PERPETUA A TU DERECHA., (Re,m,22)(Mi,,250)", sC: "as"},  ]},</v>
      </c>
      <c r="M74" s="56" t="str">
        <f t="shared" si="135"/>
        <v>(</v>
      </c>
      <c r="N74" s="57" t="str">
        <f t="shared" si="136"/>
        <v>Re</v>
      </c>
      <c r="O74" s="58" t="str">
        <f t="shared" si="137"/>
        <v>,</v>
      </c>
      <c r="P74" s="59" t="str">
        <f t="shared" si="138"/>
        <v>m</v>
      </c>
      <c r="Q74" s="60" t="str">
        <f t="shared" si="139"/>
        <v>,</v>
      </c>
      <c r="R74" s="61">
        <f t="shared" si="140"/>
        <v>22</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4">
      <c r="A75" s="95"/>
      <c r="B75" s="95"/>
      <c r="C75" s="95"/>
      <c r="D75" s="95"/>
      <c r="E75" s="95"/>
      <c r="F75" s="95"/>
      <c r="G75" s="95"/>
      <c r="H75" s="95"/>
      <c r="I75" s="95"/>
      <c r="J75" s="95"/>
      <c r="K75" s="95"/>
      <c r="L75" s="99" t="str">
        <f ca="1">_xlfn.CONCAT("]}, // ULTIMA LINEA DEL CANTO: ",L1)</f>
        <v>]}, // ULTIMA LINEA DEL CANTO: ME ENSEÑARÁS EL CAMINO DE LA VIDA</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115</v>
      </c>
      <c r="E1" s="40"/>
      <c r="F1" s="40"/>
      <c r="G1" s="40"/>
      <c r="H1" s="40"/>
      <c r="I1" s="40"/>
      <c r="J1" s="40"/>
      <c r="K1" s="40"/>
      <c r="L1" s="41" t="str">
        <f ca="1">UPPER(VLOOKUP(C1,Table223[],3,FALSE))</f>
        <v xml:space="preserve">ME HAS SEDUCIDO, SEÑOR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HAS SEDUCIDO,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mehasseducidosenor</v>
      </c>
      <c r="L7" s="48" t="str">
        <f ca="1">_xlfn.CONCAT("        id: ","""",C7,"""",",")</f>
        <v xml:space="preserve">        id: "mehasseducidosenor",</v>
      </c>
    </row>
    <row r="8" spans="2:32" ht="23.25" x14ac:dyDescent="0.25">
      <c r="C8" t="str">
        <f ca="1">PROPER(L1)</f>
        <v xml:space="preserve">Me Has Seducido, Señor </v>
      </c>
      <c r="L8" s="48" t="str">
        <f ca="1">_xlfn.CONCAT("        tt: ","""",C8,"""",",")</f>
        <v xml:space="preserve">        tt: "Me Has Seducido, Señor ",</v>
      </c>
    </row>
    <row r="9" spans="2:32" ht="23.25" x14ac:dyDescent="0.25">
      <c r="C9" t="str">
        <f ca="1">PROPER(L1)</f>
        <v xml:space="preserve">Me Has Seducido, Señor </v>
      </c>
      <c r="L9" s="48" t="str">
        <f ca="1">_xlfn.CONCAT("        title: ","""",C9,"""",",")</f>
        <v xml:space="preserve">        title: "Me Has Seducido, Señor ",</v>
      </c>
    </row>
    <row r="10" spans="2:32" ht="23.25" x14ac:dyDescent="0.25">
      <c r="C10" t="str">
        <f ca="1">VLOOKUP(C1,Table223[],4,FALSE)</f>
        <v>Jeremias 20,7-18</v>
      </c>
      <c r="L10" s="48" t="str">
        <f ca="1">_xlfn.CONCAT("        ","subtitle: ","""",C10,"""",",")</f>
        <v xml:space="preserve">        subtitle: "Jeremias 20,7-18",</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115</v>
      </c>
      <c r="L16" s="48" t="str">
        <f ca="1">_xlfn.CONCAT("        dbno: ","""",C16,"""",",")</f>
        <v xml:space="preserve">        dbno: "115",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mehasseducidosenor</v>
      </c>
      <c r="L19" s="48" t="str">
        <f ca="1">_xlfn.CONCAT("        audioSrc: ","""/audio/",C19,".mp3""",",")</f>
        <v xml:space="preserve">        audioSrc: "/audio/mehasseducidosenor.mp3",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114</v>
      </c>
      <c r="C26" t="str">
        <f ca="1">VLOOKUP(B26,Table4[],13,FALSE)</f>
        <v>"/src/index.html?canto=meensenaraselcaminodelavida"</v>
      </c>
      <c r="L26" s="48" t="str">
        <f ca="1">_xlfn.CONCAT("        ant: ",C26,",")</f>
        <v xml:space="preserve">        ant: "/src/index.html?canto=meensenaraselcaminodelavida",</v>
      </c>
    </row>
    <row r="27" spans="1:40" ht="23.25" x14ac:dyDescent="0.25">
      <c r="B27">
        <f ca="1">+C1+1</f>
        <v>116</v>
      </c>
      <c r="C27" t="str">
        <f ca="1">VLOOKUP(B27,Table4[],13,FALSE)</f>
        <v>"/src/index.html?canto=miradqueestupendo"</v>
      </c>
      <c r="L27" s="48" t="str">
        <f ca="1">_xlfn.CONCAT("        sig: ",C27,",")</f>
        <v xml:space="preserve">        sig: "/src/index.html?canto=miradqueestupendo",</v>
      </c>
    </row>
    <row r="28" spans="1:40" ht="23.25" x14ac:dyDescent="0.25">
      <c r="L28" s="46" t="s">
        <v>991</v>
      </c>
    </row>
    <row r="29" spans="1:40" ht="36" thickBot="1" x14ac:dyDescent="0.3">
      <c r="A29" s="49"/>
      <c r="B29" s="49"/>
      <c r="C29" s="49" t="s">
        <v>1032</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1032</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xml:space="preserve">]}, // ULTIMA LINEA DEL CANTO: ME HAS SEDUCIDO, SEÑOR </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116</v>
      </c>
      <c r="E1" s="40"/>
      <c r="F1" s="40"/>
      <c r="G1" s="40"/>
      <c r="H1" s="40"/>
      <c r="I1" s="40"/>
      <c r="J1" s="40"/>
      <c r="K1" s="40"/>
      <c r="L1" s="41" t="str">
        <f ca="1">UPPER(VLOOKUP(C1,Table223[],3,FALSE))</f>
        <v>MIRAD QUÉ ESTUPENDO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MIRAD QUÉ ESTUPENDO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miradqueestupendo</v>
      </c>
      <c r="L7" s="48" t="str">
        <f ca="1">_xlfn.CONCAT("        id: ","""",C7,"""",",")</f>
        <v xml:space="preserve">        id: "miradqueestupendo",</v>
      </c>
    </row>
    <row r="8" spans="2:32" ht="23.25" x14ac:dyDescent="0.25">
      <c r="C8" t="str">
        <f ca="1">PROPER(L1)</f>
        <v>Mirad Qué Estupendo</v>
      </c>
      <c r="L8" s="48" t="str">
        <f ca="1">_xlfn.CONCAT("        tt: ","""",C8,"""",",")</f>
        <v xml:space="preserve">        tt: "Mirad Qué Estupendo",</v>
      </c>
    </row>
    <row r="9" spans="2:32" ht="23.25" x14ac:dyDescent="0.25">
      <c r="C9" t="str">
        <f ca="1">PROPER(L1)</f>
        <v>Mirad Qué Estupendo</v>
      </c>
      <c r="L9" s="48" t="str">
        <f ca="1">_xlfn.CONCAT("        title: ","""",C9,"""",",")</f>
        <v xml:space="preserve">        title: "Mirad Qué Estupendo",</v>
      </c>
    </row>
    <row r="10" spans="2:32" ht="23.25" x14ac:dyDescent="0.25">
      <c r="C10" t="str">
        <f ca="1">VLOOKUP(C1,Table223[],4,FALSE)</f>
        <v>Salmo 133 (132)</v>
      </c>
      <c r="L10" s="48" t="str">
        <f ca="1">_xlfn.CONCAT("        ","subtitle: ","""",C10,"""",",")</f>
        <v xml:space="preserve">        subtitle: "Salmo 133 (132)",</v>
      </c>
    </row>
    <row r="11" spans="2:32" ht="23.25" x14ac:dyDescent="0.25">
      <c r="C11" t="str">
        <f ca="1">_xlfn.CONCAT("category: [",VLOOKUP(C1,Table223[],16,FALSE),"],")</f>
        <v>category: ["Precatecumenado","Paz","Antiguo Testamento"],</v>
      </c>
      <c r="L11" s="48" t="str">
        <f ca="1">_xlfn.CONCAT("        ",C11)</f>
        <v xml:space="preserve">        category: ["Precatecumenado","Paz","Antiguo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116</v>
      </c>
      <c r="L16" s="48" t="str">
        <f ca="1">_xlfn.CONCAT("        dbno: ","""",C16,"""",",")</f>
        <v xml:space="preserve">        dbno: "116",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miradqueestupendo</v>
      </c>
      <c r="L19" s="48" t="str">
        <f ca="1">_xlfn.CONCAT("        audioSrc: ","""/audio/",C19,".mp3""",",")</f>
        <v xml:space="preserve">        audioSrc: "/audio/miradqueestupendo.mp3",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115</v>
      </c>
      <c r="C26" t="str">
        <f ca="1">VLOOKUP(B26,Table4[],13,FALSE)</f>
        <v>"/src/index.html?canto=mehasseducidosenor"</v>
      </c>
      <c r="L26" s="48" t="str">
        <f ca="1">_xlfn.CONCAT("        ant: ",C26,",")</f>
        <v xml:space="preserve">        ant: "/src/index.html?canto=mehasseducidosenor",</v>
      </c>
    </row>
    <row r="27" spans="1:40" ht="23.25" x14ac:dyDescent="0.25">
      <c r="B27">
        <f ca="1">+C1+1</f>
        <v>117</v>
      </c>
      <c r="C27" t="str">
        <f ca="1">VLOOKUP(B27,Table4[],13,FALSE)</f>
        <v>"/src/index.html?canto=misericordiadiosmio"</v>
      </c>
      <c r="L27" s="48" t="str">
        <f ca="1">_xlfn.CONCAT("        sig: ",C27,",")</f>
        <v xml:space="preserve">        sig: "/src/index.html?canto=misericordiadiosmio",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MIRAD QUÉ ESTUPENDO</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code</vt:lpstr>
      <vt:lpstr>Indice</vt:lpstr>
      <vt:lpstr>Index</vt:lpstr>
      <vt:lpstr>Index Web</vt:lpstr>
      <vt:lpstr>cantosJS</vt:lpstr>
      <vt:lpstr>Find</vt:lpstr>
      <vt:lpstr>html</vt:lpstr>
      <vt:lpstr>MAGNIFICAT</vt:lpstr>
      <vt:lpstr>MARÍA, CASA DE BENDICIÓN</vt:lpstr>
      <vt:lpstr>MARÍA DE JASNA GÓRA</vt:lpstr>
      <vt:lpstr>MARÍA, MADRE DE LA IGLESIA</vt:lpstr>
      <vt:lpstr>MARÍA, MADRE DEL CAMINO ARDIENT</vt:lpstr>
      <vt:lpstr>MARÍA, PEQUEÑA MARÍA</vt:lpstr>
      <vt:lpstr>ME ENSEÑARÁS EL CAMINO DE LA VI</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2025-09-16T22:13:14Z</dcterms:modified>
</cp:coreProperties>
</file>