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A60553EF-7B9A-4C4D-97BC-8D3A95084FC0}" xr6:coauthVersionLast="47" xr6:coauthVersionMax="47" xr10:uidLastSave="{00000000-0000-0000-0000-000000000000}"/>
  <bookViews>
    <workbookView xWindow="-105" yWindow="0" windowWidth="31680" windowHeight="20985" firstSheet="18" activeTab="22"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EL COMBATE ESCATOLÓGICO" sheetId="18" r:id="rId8"/>
    <sheet name="EL ESPÍRITU DEL SEÑOR ESTÁ SOBR" sheetId="19" r:id="rId9"/>
    <sheet name="EL JACAL DE LOS PASTORES" sheetId="20" r:id="rId10"/>
    <sheet name="EL LAGARERO" sheetId="21" r:id="rId11"/>
    <sheet name="EL MESÍAS LEÓN" sheetId="22" r:id="rId12"/>
    <sheet name="EL NECIO PIENSA QUE DIOS NO EXI" sheetId="23" r:id="rId13"/>
    <sheet name="EL PUEBLO QUE CAMINABA EN LAS T" sheetId="24" r:id="rId14"/>
    <sheet name="EL SEÑOR ANUNCIA UNA NOTICIA" sheetId="25" r:id="rId15"/>
    <sheet name="EL SEÑOR ES MI PASTOR" sheetId="26" r:id="rId16"/>
    <sheet name="EL SEÑOR ME HA DADO" sheetId="27" r:id="rId17"/>
    <sheet name="ELÍ, ELÍ, LAMÁ SABACTANÍ " sheetId="28" r:id="rId18"/>
    <sheet name="EN MEDIO DE AQUEL GENTÍO" sheetId="29" r:id="rId19"/>
    <sheet name="EN UNA NOCHE OSCURA" sheetId="30" r:id="rId20"/>
    <sheet name="ERES DIGNO DE TOMAR EL LIBRO" sheetId="31" r:id="rId21"/>
    <sheet name="ERES HERMOSO" sheetId="32" r:id="rId22"/>
    <sheet name="ES PACIENTE" sheetId="33" r:id="rId23"/>
    <sheet name="MARIA, MADRE MÍA" sheetId="7" r:id="rId24"/>
  </sheets>
  <functionGroups builtInGroupCount="19"/>
  <externalReferences>
    <externalReference r:id="rId25"/>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84" i="33" l="1"/>
  <c r="AI84" i="33"/>
  <c r="AM84" i="33" s="1"/>
  <c r="AH84" i="33"/>
  <c r="AD84" i="33"/>
  <c r="AB84" i="33"/>
  <c r="AE84" i="33" s="1"/>
  <c r="W84" i="33"/>
  <c r="U84" i="33"/>
  <c r="X84" i="33" s="1"/>
  <c r="Q84" i="33"/>
  <c r="P84" i="33"/>
  <c r="N84" i="33"/>
  <c r="O84" i="33" s="1"/>
  <c r="AK83" i="33"/>
  <c r="AI83" i="33"/>
  <c r="AJ83" i="33" s="1"/>
  <c r="AD83" i="33"/>
  <c r="AB83" i="33"/>
  <c r="AG83" i="33" s="1"/>
  <c r="AA83" i="33"/>
  <c r="W83" i="33"/>
  <c r="U83" i="33"/>
  <c r="T83" i="33" s="1"/>
  <c r="P83" i="33"/>
  <c r="N83" i="33"/>
  <c r="M83" i="33" s="1"/>
  <c r="AK82" i="33"/>
  <c r="AI82" i="33"/>
  <c r="AH82" i="33" s="1"/>
  <c r="AD82" i="33"/>
  <c r="AB82" i="33"/>
  <c r="AG82" i="33" s="1"/>
  <c r="W82" i="33"/>
  <c r="U82" i="33"/>
  <c r="X82" i="33" s="1"/>
  <c r="T82" i="33"/>
  <c r="P82" i="33"/>
  <c r="N82" i="33"/>
  <c r="Q82" i="33" s="1"/>
  <c r="AN81" i="33"/>
  <c r="AM81" i="33"/>
  <c r="AK81" i="33"/>
  <c r="AI81" i="33"/>
  <c r="AL81" i="33" s="1"/>
  <c r="AD81" i="33"/>
  <c r="AB81" i="33"/>
  <c r="AE81" i="33" s="1"/>
  <c r="W81" i="33"/>
  <c r="U81" i="33"/>
  <c r="Z81" i="33" s="1"/>
  <c r="Q81" i="33"/>
  <c r="P81" i="33"/>
  <c r="N81" i="33"/>
  <c r="M81" i="33" s="1"/>
  <c r="AK80" i="33"/>
  <c r="AI80" i="33"/>
  <c r="AH80" i="33" s="1"/>
  <c r="AD80" i="33"/>
  <c r="AB80" i="33"/>
  <c r="AA80" i="33" s="1"/>
  <c r="W80" i="33"/>
  <c r="U80" i="33"/>
  <c r="T80" i="33" s="1"/>
  <c r="P80" i="33"/>
  <c r="N80" i="33"/>
  <c r="S80" i="33" s="1"/>
  <c r="AK79" i="33"/>
  <c r="AI79" i="33"/>
  <c r="AN79" i="33" s="1"/>
  <c r="AD79" i="33"/>
  <c r="AB79" i="33"/>
  <c r="AE79" i="33" s="1"/>
  <c r="W79" i="33"/>
  <c r="U79" i="33"/>
  <c r="X79" i="33" s="1"/>
  <c r="P79" i="33"/>
  <c r="N79" i="33"/>
  <c r="Q79" i="33" s="1"/>
  <c r="AK66" i="33"/>
  <c r="AI66" i="33"/>
  <c r="AM66" i="33" s="1"/>
  <c r="AD66" i="33"/>
  <c r="AB66" i="33"/>
  <c r="AE66" i="33" s="1"/>
  <c r="W66" i="33"/>
  <c r="U66" i="33"/>
  <c r="X66" i="33" s="1"/>
  <c r="P66" i="33"/>
  <c r="N66" i="33"/>
  <c r="O66" i="33" s="1"/>
  <c r="AK65" i="33"/>
  <c r="AI65" i="33"/>
  <c r="AM65" i="33" s="1"/>
  <c r="AD65" i="33"/>
  <c r="AB65" i="33"/>
  <c r="AC65" i="33" s="1"/>
  <c r="W65" i="33"/>
  <c r="U65" i="33"/>
  <c r="X65" i="33" s="1"/>
  <c r="P65" i="33"/>
  <c r="N65" i="33"/>
  <c r="O65" i="33" s="1"/>
  <c r="AK64" i="33"/>
  <c r="AI64" i="33"/>
  <c r="AJ64" i="33" s="1"/>
  <c r="AD64" i="33"/>
  <c r="AB64" i="33"/>
  <c r="AE64" i="33" s="1"/>
  <c r="AA64" i="33"/>
  <c r="W64" i="33"/>
  <c r="U64" i="33"/>
  <c r="T64" i="33" s="1"/>
  <c r="P64" i="33"/>
  <c r="N64" i="33"/>
  <c r="S64" i="33" s="1"/>
  <c r="AK63" i="33"/>
  <c r="AI63" i="33"/>
  <c r="AN63" i="33" s="1"/>
  <c r="AD63" i="33"/>
  <c r="AB63" i="33"/>
  <c r="AE63" i="33" s="1"/>
  <c r="W63" i="33"/>
  <c r="U63" i="33"/>
  <c r="Y63" i="33" s="1"/>
  <c r="P63" i="33"/>
  <c r="N63" i="33"/>
  <c r="Q63" i="33" s="1"/>
  <c r="AK62" i="33"/>
  <c r="AI62" i="33"/>
  <c r="AL62" i="33" s="1"/>
  <c r="AD62" i="33"/>
  <c r="AB62" i="33"/>
  <c r="AE62" i="33" s="1"/>
  <c r="W62" i="33"/>
  <c r="U62" i="33"/>
  <c r="T62" i="33" s="1"/>
  <c r="P62" i="33"/>
  <c r="N62" i="33"/>
  <c r="M62" i="33" s="1"/>
  <c r="AK61" i="33"/>
  <c r="AI61" i="33"/>
  <c r="AH61" i="33" s="1"/>
  <c r="AD61" i="33"/>
  <c r="AB61" i="33"/>
  <c r="AA61" i="33" s="1"/>
  <c r="W61" i="33"/>
  <c r="U61" i="33"/>
  <c r="Z61" i="33" s="1"/>
  <c r="P61" i="33"/>
  <c r="N61" i="33"/>
  <c r="S61" i="33" s="1"/>
  <c r="AK77" i="33"/>
  <c r="AI77" i="33"/>
  <c r="AM77" i="33" s="1"/>
  <c r="AD77" i="33"/>
  <c r="AB77" i="33"/>
  <c r="AA77" i="33" s="1"/>
  <c r="W77" i="33"/>
  <c r="U77" i="33"/>
  <c r="X77" i="33" s="1"/>
  <c r="P77" i="33"/>
  <c r="N77" i="33"/>
  <c r="M77" i="33" s="1"/>
  <c r="AK76" i="33"/>
  <c r="AI76" i="33"/>
  <c r="AH76" i="33" s="1"/>
  <c r="AD76" i="33"/>
  <c r="AB76" i="33"/>
  <c r="AF76" i="33" s="1"/>
  <c r="W76" i="33"/>
  <c r="U76" i="33"/>
  <c r="Z76" i="33" s="1"/>
  <c r="P76" i="33"/>
  <c r="N76" i="33"/>
  <c r="S76" i="33" s="1"/>
  <c r="AK75" i="33"/>
  <c r="AI75" i="33"/>
  <c r="AH75" i="33" s="1"/>
  <c r="AD75" i="33"/>
  <c r="AB75" i="33"/>
  <c r="AC75" i="33" s="1"/>
  <c r="W75" i="33"/>
  <c r="U75" i="33"/>
  <c r="Y75" i="33" s="1"/>
  <c r="P75" i="33"/>
  <c r="N75" i="33"/>
  <c r="M75" i="33" s="1"/>
  <c r="AK73" i="33"/>
  <c r="AI73" i="33"/>
  <c r="AH73" i="33" s="1"/>
  <c r="AD73" i="33"/>
  <c r="AB73" i="33"/>
  <c r="AE73" i="33" s="1"/>
  <c r="W73" i="33"/>
  <c r="U73" i="33"/>
  <c r="T73" i="33" s="1"/>
  <c r="P73" i="33"/>
  <c r="N73" i="33"/>
  <c r="R73" i="33" s="1"/>
  <c r="AK72" i="33"/>
  <c r="AI72" i="33"/>
  <c r="AM72" i="33" s="1"/>
  <c r="AD72" i="33"/>
  <c r="AB72" i="33"/>
  <c r="W72" i="33"/>
  <c r="U72" i="33"/>
  <c r="V72" i="33" s="1"/>
  <c r="P72" i="33"/>
  <c r="N72" i="33"/>
  <c r="R72" i="33" s="1"/>
  <c r="AK70" i="33"/>
  <c r="AI70" i="33"/>
  <c r="AD70" i="33"/>
  <c r="AB70" i="33"/>
  <c r="AA70" i="33" s="1"/>
  <c r="W70" i="33"/>
  <c r="U70" i="33"/>
  <c r="Y70" i="33" s="1"/>
  <c r="P70" i="33"/>
  <c r="N70" i="33"/>
  <c r="M70" i="33" s="1"/>
  <c r="AK69" i="33"/>
  <c r="AI69" i="33"/>
  <c r="AM69" i="33" s="1"/>
  <c r="AD69" i="33"/>
  <c r="AB69" i="33"/>
  <c r="AA69" i="33" s="1"/>
  <c r="W69" i="33"/>
  <c r="U69" i="33"/>
  <c r="Y69" i="33" s="1"/>
  <c r="P69" i="33"/>
  <c r="N69" i="33"/>
  <c r="S69" i="33" s="1"/>
  <c r="AK68" i="33"/>
  <c r="AI68" i="33"/>
  <c r="AN68" i="33" s="1"/>
  <c r="AD68" i="33"/>
  <c r="AB68" i="33"/>
  <c r="AC68" i="33" s="1"/>
  <c r="W68" i="33"/>
  <c r="U68" i="33"/>
  <c r="T68" i="33" s="1"/>
  <c r="P68" i="33"/>
  <c r="N68" i="33"/>
  <c r="M68" i="33" s="1"/>
  <c r="AK59" i="33"/>
  <c r="AI59" i="33"/>
  <c r="AH59" i="33" s="1"/>
  <c r="AD59" i="33"/>
  <c r="AB59" i="33"/>
  <c r="AF59" i="33" s="1"/>
  <c r="W59" i="33"/>
  <c r="U59" i="33"/>
  <c r="P59" i="33"/>
  <c r="N59" i="33"/>
  <c r="O59" i="33" s="1"/>
  <c r="AK58" i="33"/>
  <c r="AI58" i="33"/>
  <c r="AJ58" i="33" s="1"/>
  <c r="AD58" i="33"/>
  <c r="AB58" i="33"/>
  <c r="AA58" i="33" s="1"/>
  <c r="W58" i="33"/>
  <c r="U58" i="33"/>
  <c r="Y58" i="33" s="1"/>
  <c r="P58" i="33"/>
  <c r="N58" i="33"/>
  <c r="AK56" i="33"/>
  <c r="AI56" i="33"/>
  <c r="AN56" i="33" s="1"/>
  <c r="AD56" i="33"/>
  <c r="AB56" i="33"/>
  <c r="AA56" i="33" s="1"/>
  <c r="W56" i="33"/>
  <c r="U56" i="33"/>
  <c r="T56" i="33" s="1"/>
  <c r="P56" i="33"/>
  <c r="N56" i="33"/>
  <c r="R56" i="33" s="1"/>
  <c r="AK55" i="33"/>
  <c r="AI55" i="33"/>
  <c r="AM55" i="33" s="1"/>
  <c r="AD55" i="33"/>
  <c r="AB55" i="33"/>
  <c r="AG55" i="33" s="1"/>
  <c r="W55" i="33"/>
  <c r="U55" i="33"/>
  <c r="T55" i="33" s="1"/>
  <c r="P55" i="33"/>
  <c r="N55" i="33"/>
  <c r="M55" i="33" s="1"/>
  <c r="AK54" i="33"/>
  <c r="AI54" i="33"/>
  <c r="AH54" i="33" s="1"/>
  <c r="AD54" i="33"/>
  <c r="AB54" i="33"/>
  <c r="W54" i="33"/>
  <c r="U54" i="33"/>
  <c r="T54" i="33" s="1"/>
  <c r="P54" i="33"/>
  <c r="N54" i="33"/>
  <c r="M54" i="33" s="1"/>
  <c r="AK53" i="33"/>
  <c r="AI53" i="33"/>
  <c r="AH53" i="33" s="1"/>
  <c r="AD53" i="33"/>
  <c r="AB53" i="33"/>
  <c r="AE53" i="33" s="1"/>
  <c r="W53" i="33"/>
  <c r="U53" i="33"/>
  <c r="V53" i="33" s="1"/>
  <c r="P53" i="33"/>
  <c r="N53" i="33"/>
  <c r="S53" i="33" s="1"/>
  <c r="AK52" i="33"/>
  <c r="AI52" i="33"/>
  <c r="AL52" i="33" s="1"/>
  <c r="AD52" i="33"/>
  <c r="AB52" i="33"/>
  <c r="AA52" i="33" s="1"/>
  <c r="W52" i="33"/>
  <c r="U52" i="33"/>
  <c r="T52" i="33" s="1"/>
  <c r="P52" i="33"/>
  <c r="N52" i="33"/>
  <c r="AK51" i="33"/>
  <c r="AI51" i="33"/>
  <c r="AJ51" i="33" s="1"/>
  <c r="AD51" i="33"/>
  <c r="AB51" i="33"/>
  <c r="AC51" i="33" s="1"/>
  <c r="W51" i="33"/>
  <c r="U51" i="33"/>
  <c r="T51" i="33" s="1"/>
  <c r="P51" i="33"/>
  <c r="N51" i="33"/>
  <c r="R51" i="33" s="1"/>
  <c r="AK50" i="33"/>
  <c r="AI50" i="33"/>
  <c r="AM50" i="33" s="1"/>
  <c r="AD50" i="33"/>
  <c r="AB50" i="33"/>
  <c r="AE50" i="33" s="1"/>
  <c r="W50" i="33"/>
  <c r="U50" i="33"/>
  <c r="V50" i="33" s="1"/>
  <c r="P50" i="33"/>
  <c r="N50" i="33"/>
  <c r="M50" i="33" s="1"/>
  <c r="AK49" i="33"/>
  <c r="AI49" i="33"/>
  <c r="AH49" i="33" s="1"/>
  <c r="AD49" i="33"/>
  <c r="AB49" i="33"/>
  <c r="AA49" i="33" s="1"/>
  <c r="W49" i="33"/>
  <c r="U49" i="33"/>
  <c r="P49" i="33"/>
  <c r="N49" i="33"/>
  <c r="M49" i="33" s="1"/>
  <c r="AK48" i="33"/>
  <c r="AI48" i="33"/>
  <c r="AH48" i="33" s="1"/>
  <c r="AD48" i="33"/>
  <c r="AB48" i="33"/>
  <c r="AA48" i="33" s="1"/>
  <c r="W48" i="33"/>
  <c r="U48" i="33"/>
  <c r="Z48" i="33" s="1"/>
  <c r="P48" i="33"/>
  <c r="N48" i="33"/>
  <c r="R48" i="33" s="1"/>
  <c r="AK47" i="33"/>
  <c r="AI47" i="33"/>
  <c r="AM47" i="33" s="1"/>
  <c r="AD47" i="33"/>
  <c r="AB47" i="33"/>
  <c r="AF47" i="33" s="1"/>
  <c r="W47" i="33"/>
  <c r="U47" i="33"/>
  <c r="T47" i="33" s="1"/>
  <c r="P47" i="33"/>
  <c r="N47" i="33"/>
  <c r="O47" i="33" s="1"/>
  <c r="AK45" i="33"/>
  <c r="AI45" i="33"/>
  <c r="AN45" i="33" s="1"/>
  <c r="AD45" i="33"/>
  <c r="AB45" i="33"/>
  <c r="AF45" i="33" s="1"/>
  <c r="W45" i="33"/>
  <c r="U45" i="33"/>
  <c r="V45" i="33" s="1"/>
  <c r="P45" i="33"/>
  <c r="N45" i="33"/>
  <c r="S45" i="33" s="1"/>
  <c r="AK44" i="33"/>
  <c r="AI44" i="33"/>
  <c r="AN44" i="33" s="1"/>
  <c r="AD44" i="33"/>
  <c r="AB44" i="33"/>
  <c r="AF44" i="33" s="1"/>
  <c r="W44" i="33"/>
  <c r="U44" i="33"/>
  <c r="Y44" i="33" s="1"/>
  <c r="P44" i="33"/>
  <c r="N44" i="33"/>
  <c r="S44" i="33" s="1"/>
  <c r="AK43" i="33"/>
  <c r="AI43" i="33"/>
  <c r="AM43" i="33" s="1"/>
  <c r="AD43" i="33"/>
  <c r="AB43" i="33"/>
  <c r="AE43" i="33" s="1"/>
  <c r="W43" i="33"/>
  <c r="U43" i="33"/>
  <c r="Y43" i="33" s="1"/>
  <c r="P43" i="33"/>
  <c r="N43" i="33"/>
  <c r="M43" i="33" s="1"/>
  <c r="AK42" i="33"/>
  <c r="AI42" i="33"/>
  <c r="AL42" i="33" s="1"/>
  <c r="AD42" i="33"/>
  <c r="AB42" i="33"/>
  <c r="AF42" i="33" s="1"/>
  <c r="W42" i="33"/>
  <c r="U42" i="33"/>
  <c r="V42" i="33" s="1"/>
  <c r="P42" i="33"/>
  <c r="N42" i="33"/>
  <c r="M42" i="33" s="1"/>
  <c r="AK41" i="33"/>
  <c r="AI41" i="33"/>
  <c r="AJ41" i="33" s="1"/>
  <c r="AD41" i="33"/>
  <c r="AB41" i="33"/>
  <c r="AA41" i="33" s="1"/>
  <c r="W41" i="33"/>
  <c r="U41" i="33"/>
  <c r="V41" i="33" s="1"/>
  <c r="P41" i="33"/>
  <c r="N41" i="33"/>
  <c r="S41" i="33" s="1"/>
  <c r="AK39" i="33"/>
  <c r="AI39" i="33"/>
  <c r="AN39" i="33" s="1"/>
  <c r="AD39" i="33"/>
  <c r="AB39" i="33"/>
  <c r="AF39" i="33" s="1"/>
  <c r="W39" i="33"/>
  <c r="U39" i="33"/>
  <c r="Y39" i="33" s="1"/>
  <c r="P39" i="33"/>
  <c r="N39" i="33"/>
  <c r="Q39" i="33" s="1"/>
  <c r="AK38" i="33"/>
  <c r="AI38" i="33"/>
  <c r="AL38" i="33" s="1"/>
  <c r="AD38" i="33"/>
  <c r="AB38" i="33"/>
  <c r="AC38" i="33" s="1"/>
  <c r="W38" i="33"/>
  <c r="U38" i="33"/>
  <c r="V38" i="33" s="1"/>
  <c r="P38" i="33"/>
  <c r="N38" i="33"/>
  <c r="S38" i="33" s="1"/>
  <c r="AK37" i="33"/>
  <c r="AI37" i="33"/>
  <c r="AN37" i="33" s="1"/>
  <c r="AD37" i="33"/>
  <c r="AB37" i="33"/>
  <c r="AA37" i="33" s="1"/>
  <c r="W37" i="33"/>
  <c r="U37" i="33"/>
  <c r="Z37" i="33" s="1"/>
  <c r="P37" i="33"/>
  <c r="N37" i="33"/>
  <c r="S37" i="33" s="1"/>
  <c r="AK36" i="33"/>
  <c r="AI36" i="33"/>
  <c r="AN36" i="33" s="1"/>
  <c r="AD36" i="33"/>
  <c r="AB36" i="33"/>
  <c r="AF36" i="33" s="1"/>
  <c r="W36" i="33"/>
  <c r="U36" i="33"/>
  <c r="X36" i="33" s="1"/>
  <c r="P36" i="33"/>
  <c r="N36" i="33"/>
  <c r="O36" i="33" s="1"/>
  <c r="AK34" i="33"/>
  <c r="AI34" i="33"/>
  <c r="AJ34" i="33" s="1"/>
  <c r="AD34" i="33"/>
  <c r="AB34" i="33"/>
  <c r="AC34" i="33" s="1"/>
  <c r="W34" i="33"/>
  <c r="U34" i="33"/>
  <c r="Y34" i="33" s="1"/>
  <c r="P34" i="33"/>
  <c r="N34" i="33"/>
  <c r="M34" i="33" s="1"/>
  <c r="AK33" i="33"/>
  <c r="AI33" i="33"/>
  <c r="AH33" i="33" s="1"/>
  <c r="AD33" i="33"/>
  <c r="AB33" i="33"/>
  <c r="AG33" i="33" s="1"/>
  <c r="W33" i="33"/>
  <c r="U33" i="33"/>
  <c r="Z33" i="33" s="1"/>
  <c r="P33" i="33"/>
  <c r="N33" i="33"/>
  <c r="R33" i="33" s="1"/>
  <c r="AK31" i="33"/>
  <c r="AI31" i="33"/>
  <c r="AM31" i="33" s="1"/>
  <c r="AD31" i="33"/>
  <c r="AB31" i="33"/>
  <c r="AE31" i="33" s="1"/>
  <c r="W31" i="33"/>
  <c r="U31" i="33"/>
  <c r="V31" i="33" s="1"/>
  <c r="P31" i="33"/>
  <c r="N31" i="33"/>
  <c r="O31" i="33" s="1"/>
  <c r="AK30" i="33"/>
  <c r="AI30" i="33"/>
  <c r="AJ30" i="33" s="1"/>
  <c r="AD30" i="33"/>
  <c r="AB30" i="33"/>
  <c r="AF30" i="33" s="1"/>
  <c r="W30" i="33"/>
  <c r="U30" i="33"/>
  <c r="T30" i="33" s="1"/>
  <c r="P30" i="33"/>
  <c r="N30" i="33"/>
  <c r="S30" i="33" s="1"/>
  <c r="L18" i="33"/>
  <c r="L17" i="33"/>
  <c r="L15" i="33"/>
  <c r="L14" i="33"/>
  <c r="L13" i="33"/>
  <c r="AK92" i="32"/>
  <c r="AI92" i="32"/>
  <c r="AN92" i="32" s="1"/>
  <c r="AD92" i="32"/>
  <c r="AB92" i="32"/>
  <c r="AF92" i="32" s="1"/>
  <c r="Z92" i="32"/>
  <c r="Y92" i="32"/>
  <c r="W92" i="32"/>
  <c r="U92" i="32"/>
  <c r="X92" i="32" s="1"/>
  <c r="P92" i="32"/>
  <c r="N92" i="32"/>
  <c r="O92" i="32" s="1"/>
  <c r="M92" i="32"/>
  <c r="AM91" i="32"/>
  <c r="AK91" i="32"/>
  <c r="AI91" i="32"/>
  <c r="AJ91" i="32" s="1"/>
  <c r="AD91" i="32"/>
  <c r="AB91" i="32"/>
  <c r="AC91" i="32" s="1"/>
  <c r="W91" i="32"/>
  <c r="U91" i="32"/>
  <c r="X91" i="32" s="1"/>
  <c r="T91" i="32"/>
  <c r="P91" i="32"/>
  <c r="N91" i="32"/>
  <c r="M91" i="32" s="1"/>
  <c r="AK90" i="32"/>
  <c r="AI90" i="32"/>
  <c r="AH90" i="32" s="1"/>
  <c r="AD90" i="32"/>
  <c r="AB90" i="32"/>
  <c r="AG90" i="32" s="1"/>
  <c r="Y90" i="32"/>
  <c r="W90" i="32"/>
  <c r="V90" i="32"/>
  <c r="U90" i="32"/>
  <c r="Z90" i="32" s="1"/>
  <c r="P90" i="32"/>
  <c r="N90" i="32"/>
  <c r="R90" i="32" s="1"/>
  <c r="AN88" i="32"/>
  <c r="AK88" i="32"/>
  <c r="AI88" i="32"/>
  <c r="AM88" i="32" s="1"/>
  <c r="AD88" i="32"/>
  <c r="AB88" i="32"/>
  <c r="AE88" i="32" s="1"/>
  <c r="AA88" i="32"/>
  <c r="Y88" i="32"/>
  <c r="W88" i="32"/>
  <c r="V88" i="32"/>
  <c r="U88" i="32"/>
  <c r="Z88" i="32" s="1"/>
  <c r="T88" i="32"/>
  <c r="S88" i="32"/>
  <c r="Q88" i="32"/>
  <c r="P88" i="32"/>
  <c r="N88" i="32"/>
  <c r="O88" i="32" s="1"/>
  <c r="AN87" i="32"/>
  <c r="AL87" i="32"/>
  <c r="AK87" i="32"/>
  <c r="AI87" i="32"/>
  <c r="AJ87" i="32" s="1"/>
  <c r="AG87" i="32"/>
  <c r="AF87" i="32"/>
  <c r="AD87" i="32"/>
  <c r="AB87" i="32"/>
  <c r="AE87" i="32" s="1"/>
  <c r="W87" i="32"/>
  <c r="U87" i="32"/>
  <c r="T87" i="32" s="1"/>
  <c r="P87" i="32"/>
  <c r="N87" i="32"/>
  <c r="S87" i="32" s="1"/>
  <c r="AK86" i="32"/>
  <c r="AI86" i="32"/>
  <c r="AN86" i="32" s="1"/>
  <c r="AD86" i="32"/>
  <c r="AB86" i="32"/>
  <c r="AE86" i="32" s="1"/>
  <c r="AA86" i="32"/>
  <c r="W86" i="32"/>
  <c r="U86" i="32"/>
  <c r="Y86" i="32" s="1"/>
  <c r="P86" i="32"/>
  <c r="N86" i="32"/>
  <c r="Q86" i="32" s="1"/>
  <c r="M86" i="32"/>
  <c r="AM85" i="32"/>
  <c r="AK85" i="32"/>
  <c r="AI85" i="32"/>
  <c r="AL85" i="32" s="1"/>
  <c r="AG85" i="32"/>
  <c r="AF85" i="32"/>
  <c r="AE85" i="32"/>
  <c r="AD85" i="32"/>
  <c r="AC85" i="32"/>
  <c r="AB85" i="32"/>
  <c r="AA85" i="32" s="1"/>
  <c r="W85" i="32"/>
  <c r="U85" i="32"/>
  <c r="V85" i="32" s="1"/>
  <c r="S85" i="32"/>
  <c r="Q85" i="32"/>
  <c r="P85" i="32"/>
  <c r="O85" i="32"/>
  <c r="N85" i="32"/>
  <c r="R85" i="32" s="1"/>
  <c r="M85" i="32"/>
  <c r="AK73" i="32"/>
  <c r="AI73" i="32"/>
  <c r="AM73" i="32" s="1"/>
  <c r="AD73" i="32"/>
  <c r="AB73" i="32"/>
  <c r="AE73" i="32" s="1"/>
  <c r="W73" i="32"/>
  <c r="U73" i="32"/>
  <c r="X73" i="32" s="1"/>
  <c r="P73" i="32"/>
  <c r="N73" i="32"/>
  <c r="O73" i="32" s="1"/>
  <c r="AK72" i="32"/>
  <c r="AI72" i="32"/>
  <c r="AJ72" i="32" s="1"/>
  <c r="AD72" i="32"/>
  <c r="AB72" i="32"/>
  <c r="AA72" i="32" s="1"/>
  <c r="W72" i="32"/>
  <c r="U72" i="32"/>
  <c r="T72" i="32" s="1"/>
  <c r="P72" i="32"/>
  <c r="N72" i="32"/>
  <c r="M72" i="32" s="1"/>
  <c r="AK71" i="32"/>
  <c r="AI71" i="32"/>
  <c r="AH71" i="32" s="1"/>
  <c r="AD71" i="32"/>
  <c r="AB71" i="32"/>
  <c r="AG71" i="32" s="1"/>
  <c r="W71" i="32"/>
  <c r="V71" i="32"/>
  <c r="U71" i="32"/>
  <c r="X71" i="32" s="1"/>
  <c r="P71" i="32"/>
  <c r="N71" i="32"/>
  <c r="R71" i="32" s="1"/>
  <c r="AK69" i="32"/>
  <c r="AI69" i="32"/>
  <c r="AM69" i="32" s="1"/>
  <c r="AD69" i="32"/>
  <c r="AB69" i="32"/>
  <c r="AC69" i="32" s="1"/>
  <c r="W69" i="32"/>
  <c r="U69" i="32"/>
  <c r="X69" i="32" s="1"/>
  <c r="T69" i="32"/>
  <c r="P69" i="32"/>
  <c r="N69" i="32"/>
  <c r="O69" i="32" s="1"/>
  <c r="AK68" i="32"/>
  <c r="AI68" i="32"/>
  <c r="AJ68" i="32" s="1"/>
  <c r="AD68" i="32"/>
  <c r="AB68" i="32"/>
  <c r="AE68" i="32" s="1"/>
  <c r="W68" i="32"/>
  <c r="U68" i="32"/>
  <c r="T68" i="32" s="1"/>
  <c r="P68" i="32"/>
  <c r="N68" i="32"/>
  <c r="S68" i="32" s="1"/>
  <c r="AK67" i="32"/>
  <c r="AI67" i="32"/>
  <c r="AN67" i="32" s="1"/>
  <c r="AH67" i="32"/>
  <c r="AD67" i="32"/>
  <c r="AB67" i="32"/>
  <c r="AE67" i="32" s="1"/>
  <c r="W67" i="32"/>
  <c r="U67" i="32"/>
  <c r="Y67" i="32" s="1"/>
  <c r="P67" i="32"/>
  <c r="N67" i="32"/>
  <c r="Q67" i="32" s="1"/>
  <c r="AK66" i="32"/>
  <c r="AI66" i="32"/>
  <c r="AL66" i="32" s="1"/>
  <c r="AD66" i="32"/>
  <c r="AB66" i="32"/>
  <c r="AC66" i="32" s="1"/>
  <c r="W66" i="32"/>
  <c r="U66" i="32"/>
  <c r="T66" i="32" s="1"/>
  <c r="P66" i="32"/>
  <c r="N66" i="32"/>
  <c r="M66" i="32" s="1"/>
  <c r="AK56" i="32"/>
  <c r="AI56" i="32"/>
  <c r="AN56" i="32" s="1"/>
  <c r="AD56" i="32"/>
  <c r="AB56" i="32"/>
  <c r="AF56" i="32" s="1"/>
  <c r="W56" i="32"/>
  <c r="U56" i="32"/>
  <c r="X56" i="32" s="1"/>
  <c r="P56" i="32"/>
  <c r="N56" i="32"/>
  <c r="O56" i="32" s="1"/>
  <c r="AK55" i="32"/>
  <c r="AI55" i="32"/>
  <c r="AH55" i="32" s="1"/>
  <c r="AD55" i="32"/>
  <c r="AB55" i="32"/>
  <c r="AG55" i="32" s="1"/>
  <c r="W55" i="32"/>
  <c r="U55" i="32"/>
  <c r="Z55" i="32" s="1"/>
  <c r="P55" i="32"/>
  <c r="N55" i="32"/>
  <c r="R55" i="32" s="1"/>
  <c r="AK54" i="32"/>
  <c r="AI54" i="32"/>
  <c r="AM54" i="32" s="1"/>
  <c r="AD54" i="32"/>
  <c r="AB54" i="32"/>
  <c r="AE54" i="32" s="1"/>
  <c r="W54" i="32"/>
  <c r="U54" i="32"/>
  <c r="T54" i="32" s="1"/>
  <c r="P54" i="32"/>
  <c r="N54" i="32"/>
  <c r="O54" i="32" s="1"/>
  <c r="AK52" i="32"/>
  <c r="AI52" i="32"/>
  <c r="AJ52" i="32" s="1"/>
  <c r="AD52" i="32"/>
  <c r="AB52" i="32"/>
  <c r="AG52" i="32" s="1"/>
  <c r="W52" i="32"/>
  <c r="U52" i="32"/>
  <c r="T52" i="32" s="1"/>
  <c r="P52" i="32"/>
  <c r="N52" i="32"/>
  <c r="S52" i="32" s="1"/>
  <c r="AK51" i="32"/>
  <c r="AI51" i="32"/>
  <c r="AN51" i="32" s="1"/>
  <c r="AD51" i="32"/>
  <c r="AB51" i="32"/>
  <c r="AG51" i="32" s="1"/>
  <c r="W51" i="32"/>
  <c r="U51" i="32"/>
  <c r="Y51" i="32" s="1"/>
  <c r="P51" i="32"/>
  <c r="N51" i="32"/>
  <c r="Q51" i="32" s="1"/>
  <c r="AK50" i="32"/>
  <c r="AI50" i="32"/>
  <c r="AL50" i="32" s="1"/>
  <c r="AD50" i="32"/>
  <c r="AB50" i="32"/>
  <c r="AE50" i="32" s="1"/>
  <c r="W50" i="32"/>
  <c r="U50" i="32"/>
  <c r="V50" i="32" s="1"/>
  <c r="P50" i="32"/>
  <c r="N50" i="32"/>
  <c r="Q50" i="32" s="1"/>
  <c r="AK49" i="32"/>
  <c r="AI49" i="32"/>
  <c r="AH49" i="32" s="1"/>
  <c r="AD49" i="32"/>
  <c r="AB49" i="32"/>
  <c r="AA49" i="32" s="1"/>
  <c r="W49" i="32"/>
  <c r="U49" i="32"/>
  <c r="V49" i="32" s="1"/>
  <c r="P49" i="32"/>
  <c r="N49" i="32"/>
  <c r="S49" i="32" s="1"/>
  <c r="AK83" i="32"/>
  <c r="AI83" i="32"/>
  <c r="AN83" i="32" s="1"/>
  <c r="AD83" i="32"/>
  <c r="AB83" i="32"/>
  <c r="AA83" i="32" s="1"/>
  <c r="W83" i="32"/>
  <c r="U83" i="32"/>
  <c r="X83" i="32" s="1"/>
  <c r="P83" i="32"/>
  <c r="N83" i="32"/>
  <c r="M83" i="32" s="1"/>
  <c r="AK82" i="32"/>
  <c r="AI82" i="32"/>
  <c r="AJ82" i="32" s="1"/>
  <c r="AD82" i="32"/>
  <c r="AB82" i="32"/>
  <c r="AA82" i="32" s="1"/>
  <c r="W82" i="32"/>
  <c r="U82" i="32"/>
  <c r="Z82" i="32" s="1"/>
  <c r="P82" i="32"/>
  <c r="N82" i="32"/>
  <c r="Q82" i="32" s="1"/>
  <c r="AK81" i="32"/>
  <c r="AI81" i="32"/>
  <c r="AL81" i="32" s="1"/>
  <c r="AD81" i="32"/>
  <c r="AB81" i="32"/>
  <c r="AC81" i="32" s="1"/>
  <c r="W81" i="32"/>
  <c r="U81" i="32"/>
  <c r="T81" i="32" s="1"/>
  <c r="P81" i="32"/>
  <c r="N81" i="32"/>
  <c r="M81" i="32" s="1"/>
  <c r="AK79" i="32"/>
  <c r="AI79" i="32"/>
  <c r="AH79" i="32" s="1"/>
  <c r="AD79" i="32"/>
  <c r="AB79" i="32"/>
  <c r="W79" i="32"/>
  <c r="U79" i="32"/>
  <c r="Y79" i="32" s="1"/>
  <c r="P79" i="32"/>
  <c r="N79" i="32"/>
  <c r="M79" i="32" s="1"/>
  <c r="AK78" i="32"/>
  <c r="AI78" i="32"/>
  <c r="AH78" i="32" s="1"/>
  <c r="AD78" i="32"/>
  <c r="AB78" i="32"/>
  <c r="AA78" i="32" s="1"/>
  <c r="W78" i="32"/>
  <c r="U78" i="32"/>
  <c r="V78" i="32" s="1"/>
  <c r="P78" i="32"/>
  <c r="N78" i="32"/>
  <c r="AK77" i="32"/>
  <c r="AI77" i="32"/>
  <c r="AN77" i="32" s="1"/>
  <c r="AD77" i="32"/>
  <c r="AB77" i="32"/>
  <c r="AG77" i="32" s="1"/>
  <c r="W77" i="32"/>
  <c r="U77" i="32"/>
  <c r="T77" i="32" s="1"/>
  <c r="P77" i="32"/>
  <c r="N77" i="32"/>
  <c r="R77" i="32" s="1"/>
  <c r="AK76" i="32"/>
  <c r="AI76" i="32"/>
  <c r="AM76" i="32" s="1"/>
  <c r="AD76" i="32"/>
  <c r="AB76" i="32"/>
  <c r="AA76" i="32" s="1"/>
  <c r="W76" i="32"/>
  <c r="U76" i="32"/>
  <c r="V76" i="32" s="1"/>
  <c r="P76" i="32"/>
  <c r="N76" i="32"/>
  <c r="M76" i="32" s="1"/>
  <c r="AK75" i="32"/>
  <c r="AI75" i="32"/>
  <c r="AN75" i="32" s="1"/>
  <c r="AD75" i="32"/>
  <c r="AB75" i="32"/>
  <c r="AE75" i="32" s="1"/>
  <c r="W75" i="32"/>
  <c r="U75" i="32"/>
  <c r="P75" i="32"/>
  <c r="N75" i="32"/>
  <c r="R75" i="32" s="1"/>
  <c r="AK64" i="32"/>
  <c r="AI64" i="32"/>
  <c r="AH64" i="32" s="1"/>
  <c r="AD64" i="32"/>
  <c r="AB64" i="32"/>
  <c r="AF64" i="32" s="1"/>
  <c r="W64" i="32"/>
  <c r="U64" i="32"/>
  <c r="T64" i="32" s="1"/>
  <c r="P64" i="32"/>
  <c r="N64" i="32"/>
  <c r="M64" i="32" s="1"/>
  <c r="AK63" i="32"/>
  <c r="AI63" i="32"/>
  <c r="AH63" i="32" s="1"/>
  <c r="AD63" i="32"/>
  <c r="AB63" i="32"/>
  <c r="AG63" i="32" s="1"/>
  <c r="W63" i="32"/>
  <c r="U63" i="32"/>
  <c r="T63" i="32" s="1"/>
  <c r="P63" i="32"/>
  <c r="N63" i="32"/>
  <c r="M63" i="32" s="1"/>
  <c r="AK62" i="32"/>
  <c r="AI62" i="32"/>
  <c r="AH62" i="32" s="1"/>
  <c r="AD62" i="32"/>
  <c r="AB62" i="32"/>
  <c r="AF62" i="32" s="1"/>
  <c r="W62" i="32"/>
  <c r="U62" i="32"/>
  <c r="X62" i="32" s="1"/>
  <c r="P62" i="32"/>
  <c r="N62" i="32"/>
  <c r="M62" i="32" s="1"/>
  <c r="AK61" i="32"/>
  <c r="AI61" i="32"/>
  <c r="AH61" i="32" s="1"/>
  <c r="AD61" i="32"/>
  <c r="AB61" i="32"/>
  <c r="AC61" i="32" s="1"/>
  <c r="W61" i="32"/>
  <c r="U61" i="32"/>
  <c r="T61" i="32" s="1"/>
  <c r="P61" i="32"/>
  <c r="N61" i="32"/>
  <c r="AK60" i="32"/>
  <c r="AI60" i="32"/>
  <c r="AH60" i="32" s="1"/>
  <c r="AD60" i="32"/>
  <c r="AB60" i="32"/>
  <c r="AF60" i="32" s="1"/>
  <c r="W60" i="32"/>
  <c r="U60" i="32"/>
  <c r="X60" i="32" s="1"/>
  <c r="P60" i="32"/>
  <c r="N60" i="32"/>
  <c r="O60" i="32" s="1"/>
  <c r="AK59" i="32"/>
  <c r="AI59" i="32"/>
  <c r="AJ59" i="32" s="1"/>
  <c r="AD59" i="32"/>
  <c r="AB59" i="32"/>
  <c r="AA59" i="32" s="1"/>
  <c r="W59" i="32"/>
  <c r="U59" i="32"/>
  <c r="T59" i="32" s="1"/>
  <c r="P59" i="32"/>
  <c r="N59" i="32"/>
  <c r="O59" i="32" s="1"/>
  <c r="AK58" i="32"/>
  <c r="AI58" i="32"/>
  <c r="AJ58" i="32" s="1"/>
  <c r="AD58" i="32"/>
  <c r="AB58" i="32"/>
  <c r="AA58" i="32" s="1"/>
  <c r="W58" i="32"/>
  <c r="U58" i="32"/>
  <c r="T58" i="32" s="1"/>
  <c r="P58" i="32"/>
  <c r="N58" i="32"/>
  <c r="R58" i="32" s="1"/>
  <c r="AK57" i="32"/>
  <c r="AI57" i="32"/>
  <c r="AM57" i="32" s="1"/>
  <c r="AD57" i="32"/>
  <c r="AB57" i="32"/>
  <c r="AE57" i="32" s="1"/>
  <c r="W57" i="32"/>
  <c r="U57" i="32"/>
  <c r="V57" i="32" s="1"/>
  <c r="P57" i="32"/>
  <c r="N57" i="32"/>
  <c r="S57" i="32" s="1"/>
  <c r="AK47" i="32"/>
  <c r="AI47" i="32"/>
  <c r="AN47" i="32" s="1"/>
  <c r="AD47" i="32"/>
  <c r="AB47" i="32"/>
  <c r="AC47" i="32" s="1"/>
  <c r="W47" i="32"/>
  <c r="U47" i="32"/>
  <c r="T47" i="32" s="1"/>
  <c r="P47" i="32"/>
  <c r="N47" i="32"/>
  <c r="O47" i="32" s="1"/>
  <c r="AK46" i="32"/>
  <c r="AI46" i="32"/>
  <c r="AJ46" i="32" s="1"/>
  <c r="AD46" i="32"/>
  <c r="AB46" i="32"/>
  <c r="AC46" i="32" s="1"/>
  <c r="W46" i="32"/>
  <c r="U46" i="32"/>
  <c r="Z46" i="32" s="1"/>
  <c r="P46" i="32"/>
  <c r="N46" i="32"/>
  <c r="M46" i="32" s="1"/>
  <c r="AK45" i="32"/>
  <c r="AI45" i="32"/>
  <c r="AH45" i="32" s="1"/>
  <c r="AD45" i="32"/>
  <c r="AB45" i="32"/>
  <c r="AE45" i="32" s="1"/>
  <c r="W45" i="32"/>
  <c r="U45" i="32"/>
  <c r="Z45" i="32" s="1"/>
  <c r="P45" i="32"/>
  <c r="N45" i="32"/>
  <c r="R45" i="32" s="1"/>
  <c r="AK44" i="32"/>
  <c r="AI44" i="32"/>
  <c r="AM44" i="32" s="1"/>
  <c r="AD44" i="32"/>
  <c r="AB44" i="32"/>
  <c r="AG44" i="32" s="1"/>
  <c r="W44" i="32"/>
  <c r="U44" i="32"/>
  <c r="Y44" i="32" s="1"/>
  <c r="P44" i="32"/>
  <c r="N44" i="32"/>
  <c r="Q44" i="32" s="1"/>
  <c r="AK43" i="32"/>
  <c r="AI43" i="32"/>
  <c r="AL43" i="32" s="1"/>
  <c r="AD43" i="32"/>
  <c r="AB43" i="32"/>
  <c r="AC43" i="32" s="1"/>
  <c r="W43" i="32"/>
  <c r="U43" i="32"/>
  <c r="V43" i="32" s="1"/>
  <c r="P43" i="32"/>
  <c r="N43" i="32"/>
  <c r="Q43" i="32" s="1"/>
  <c r="AK42" i="32"/>
  <c r="AI42" i="32"/>
  <c r="AN42" i="32" s="1"/>
  <c r="AD42" i="32"/>
  <c r="AB42" i="32"/>
  <c r="AA42" i="32" s="1"/>
  <c r="W42" i="32"/>
  <c r="U42" i="32"/>
  <c r="Z42" i="32" s="1"/>
  <c r="P42" i="32"/>
  <c r="N42" i="32"/>
  <c r="S42" i="32" s="1"/>
  <c r="AK41" i="32"/>
  <c r="AI41" i="32"/>
  <c r="AN41" i="32" s="1"/>
  <c r="AD41" i="32"/>
  <c r="AB41" i="32"/>
  <c r="AF41" i="32" s="1"/>
  <c r="W41" i="32"/>
  <c r="U41" i="32"/>
  <c r="X41" i="32" s="1"/>
  <c r="P41" i="32"/>
  <c r="N41" i="32"/>
  <c r="O41" i="32" s="1"/>
  <c r="AK40" i="32"/>
  <c r="AI40" i="32"/>
  <c r="AJ40" i="32" s="1"/>
  <c r="AD40" i="32"/>
  <c r="AB40" i="32"/>
  <c r="AC40" i="32" s="1"/>
  <c r="W40" i="32"/>
  <c r="U40" i="32"/>
  <c r="T40" i="32" s="1"/>
  <c r="P40" i="32"/>
  <c r="N40" i="32"/>
  <c r="M40" i="32" s="1"/>
  <c r="AK39" i="32"/>
  <c r="AI39" i="32"/>
  <c r="AH39" i="32" s="1"/>
  <c r="AD39" i="32"/>
  <c r="AB39" i="32"/>
  <c r="AG39" i="32" s="1"/>
  <c r="W39" i="32"/>
  <c r="U39" i="32"/>
  <c r="Z39" i="32" s="1"/>
  <c r="P39" i="32"/>
  <c r="N39" i="32"/>
  <c r="R39" i="32" s="1"/>
  <c r="AK38" i="32"/>
  <c r="AI38" i="32"/>
  <c r="AM38" i="32" s="1"/>
  <c r="AD38" i="32"/>
  <c r="AB38" i="32"/>
  <c r="AE38" i="32" s="1"/>
  <c r="W38" i="32"/>
  <c r="U38" i="32"/>
  <c r="V38" i="32" s="1"/>
  <c r="P38" i="32"/>
  <c r="N38" i="32"/>
  <c r="O38" i="32" s="1"/>
  <c r="AK36" i="32"/>
  <c r="AI36" i="32"/>
  <c r="AJ36" i="32" s="1"/>
  <c r="AD36" i="32"/>
  <c r="AB36" i="32"/>
  <c r="AG36" i="32" s="1"/>
  <c r="W36" i="32"/>
  <c r="U36" i="32"/>
  <c r="T36" i="32" s="1"/>
  <c r="P36" i="32"/>
  <c r="N36" i="32"/>
  <c r="S36" i="32" s="1"/>
  <c r="AK35" i="32"/>
  <c r="AI35" i="32"/>
  <c r="AN35" i="32" s="1"/>
  <c r="AD35" i="32"/>
  <c r="AB35" i="32"/>
  <c r="AG35" i="32" s="1"/>
  <c r="W35" i="32"/>
  <c r="U35" i="32"/>
  <c r="Y35" i="32" s="1"/>
  <c r="P35" i="32"/>
  <c r="N35" i="32"/>
  <c r="Q35" i="32" s="1"/>
  <c r="AK34" i="32"/>
  <c r="AI34" i="32"/>
  <c r="AL34" i="32" s="1"/>
  <c r="AD34" i="32"/>
  <c r="AB34" i="32"/>
  <c r="AF34" i="32" s="1"/>
  <c r="W34" i="32"/>
  <c r="U34" i="32"/>
  <c r="V34" i="32" s="1"/>
  <c r="P34" i="32"/>
  <c r="N34" i="32"/>
  <c r="O34" i="32" s="1"/>
  <c r="AK32" i="32"/>
  <c r="AI32" i="32"/>
  <c r="AN32" i="32" s="1"/>
  <c r="AD32" i="32"/>
  <c r="AB32" i="32"/>
  <c r="AA32" i="32" s="1"/>
  <c r="W32" i="32"/>
  <c r="U32" i="32"/>
  <c r="Z32" i="32" s="1"/>
  <c r="P32" i="32"/>
  <c r="N32" i="32"/>
  <c r="S32" i="32" s="1"/>
  <c r="AK31" i="32"/>
  <c r="AI31" i="32"/>
  <c r="AN31" i="32" s="1"/>
  <c r="AD31" i="32"/>
  <c r="AB31" i="32"/>
  <c r="AF31" i="32" s="1"/>
  <c r="W31" i="32"/>
  <c r="U31" i="32"/>
  <c r="X31" i="32" s="1"/>
  <c r="P31" i="32"/>
  <c r="N31" i="32"/>
  <c r="S31" i="32" s="1"/>
  <c r="AK30" i="32"/>
  <c r="AI30" i="32"/>
  <c r="AH30" i="32" s="1"/>
  <c r="AD30" i="32"/>
  <c r="AB30" i="32"/>
  <c r="AC30" i="32" s="1"/>
  <c r="W30" i="32"/>
  <c r="U30" i="32"/>
  <c r="V30" i="32" s="1"/>
  <c r="P30" i="32"/>
  <c r="N30" i="32"/>
  <c r="M30" i="32" s="1"/>
  <c r="L18" i="32"/>
  <c r="L17" i="32"/>
  <c r="L15" i="32"/>
  <c r="L14" i="32"/>
  <c r="L13" i="32"/>
  <c r="AK69" i="31"/>
  <c r="AI69" i="31"/>
  <c r="AN69" i="31" s="1"/>
  <c r="AD69" i="31"/>
  <c r="AB69" i="31"/>
  <c r="AF69" i="31" s="1"/>
  <c r="W69" i="31"/>
  <c r="U69" i="31"/>
  <c r="X69" i="31" s="1"/>
  <c r="P69" i="31"/>
  <c r="N69" i="31"/>
  <c r="O69" i="31" s="1"/>
  <c r="AK68" i="31"/>
  <c r="AI68" i="31"/>
  <c r="AJ68" i="31" s="1"/>
  <c r="AH68" i="31"/>
  <c r="AD68" i="31"/>
  <c r="AB68" i="31"/>
  <c r="AC68" i="31" s="1"/>
  <c r="W68" i="31"/>
  <c r="U68" i="31"/>
  <c r="T68" i="31" s="1"/>
  <c r="P68" i="31"/>
  <c r="N68" i="31"/>
  <c r="M68" i="31" s="1"/>
  <c r="AK67" i="31"/>
  <c r="AI67" i="31"/>
  <c r="AH67" i="31" s="1"/>
  <c r="AD67" i="31"/>
  <c r="AB67" i="31"/>
  <c r="AG67" i="31" s="1"/>
  <c r="AA67" i="31"/>
  <c r="W67" i="31"/>
  <c r="U67" i="31"/>
  <c r="Z67" i="31" s="1"/>
  <c r="S67" i="31"/>
  <c r="P67" i="31"/>
  <c r="N67" i="31"/>
  <c r="R67" i="31" s="1"/>
  <c r="AK66" i="31"/>
  <c r="AI66" i="31"/>
  <c r="AM66" i="31" s="1"/>
  <c r="AG66" i="31"/>
  <c r="AF66" i="31"/>
  <c r="AD66" i="31"/>
  <c r="AB66" i="31"/>
  <c r="AE66" i="31" s="1"/>
  <c r="W66" i="31"/>
  <c r="U66" i="31"/>
  <c r="T66" i="31" s="1"/>
  <c r="P66" i="31"/>
  <c r="N66" i="31"/>
  <c r="O66" i="31" s="1"/>
  <c r="AN65" i="31"/>
  <c r="AL65" i="31"/>
  <c r="AK65" i="31"/>
  <c r="AI65" i="31"/>
  <c r="AJ65" i="31" s="1"/>
  <c r="AG65" i="31"/>
  <c r="AF65" i="31"/>
  <c r="AE65" i="31"/>
  <c r="AD65" i="31"/>
  <c r="AB65" i="31"/>
  <c r="AA65" i="31" s="1"/>
  <c r="W65" i="31"/>
  <c r="U65" i="31"/>
  <c r="T65" i="31" s="1"/>
  <c r="P65" i="31"/>
  <c r="N65" i="31"/>
  <c r="S65" i="31" s="1"/>
  <c r="AK64" i="31"/>
  <c r="AI64" i="31"/>
  <c r="AN64" i="31" s="1"/>
  <c r="AD64" i="31"/>
  <c r="AB64" i="31"/>
  <c r="AG64" i="31" s="1"/>
  <c r="W64" i="31"/>
  <c r="U64" i="31"/>
  <c r="Y64" i="31" s="1"/>
  <c r="P64" i="31"/>
  <c r="N64" i="31"/>
  <c r="Q64" i="31" s="1"/>
  <c r="AK55" i="31"/>
  <c r="AI55" i="31"/>
  <c r="AN55" i="31" s="1"/>
  <c r="AD55" i="31"/>
  <c r="AB55" i="31"/>
  <c r="AF55" i="31" s="1"/>
  <c r="W55" i="31"/>
  <c r="U55" i="31"/>
  <c r="X55" i="31" s="1"/>
  <c r="P55" i="31"/>
  <c r="N55" i="31"/>
  <c r="O55" i="31" s="1"/>
  <c r="AK54" i="31"/>
  <c r="AI54" i="31"/>
  <c r="AM54" i="31" s="1"/>
  <c r="AD54" i="31"/>
  <c r="AB54" i="31"/>
  <c r="AE54" i="31" s="1"/>
  <c r="AA54" i="31"/>
  <c r="W54" i="31"/>
  <c r="U54" i="31"/>
  <c r="Z54" i="31" s="1"/>
  <c r="P54" i="31"/>
  <c r="N54" i="31"/>
  <c r="O54" i="31" s="1"/>
  <c r="AK53" i="31"/>
  <c r="AI53" i="31"/>
  <c r="AJ53" i="31" s="1"/>
  <c r="AD53" i="31"/>
  <c r="AB53" i="31"/>
  <c r="AA53" i="31" s="1"/>
  <c r="W53" i="31"/>
  <c r="U53" i="31"/>
  <c r="T53" i="31" s="1"/>
  <c r="P53" i="31"/>
  <c r="N53" i="31"/>
  <c r="S53" i="31" s="1"/>
  <c r="AK52" i="31"/>
  <c r="AI52" i="31"/>
  <c r="AN52" i="31" s="1"/>
  <c r="AD52" i="31"/>
  <c r="AB52" i="31"/>
  <c r="AE52" i="31" s="1"/>
  <c r="W52" i="31"/>
  <c r="U52" i="31"/>
  <c r="Y52" i="31" s="1"/>
  <c r="P52" i="31"/>
  <c r="N52" i="31"/>
  <c r="Q52" i="31" s="1"/>
  <c r="AK51" i="31"/>
  <c r="AI51" i="31"/>
  <c r="AL51" i="31" s="1"/>
  <c r="AD51" i="31"/>
  <c r="AB51" i="31"/>
  <c r="AE51" i="31" s="1"/>
  <c r="W51" i="31"/>
  <c r="U51" i="31"/>
  <c r="V51" i="31" s="1"/>
  <c r="P51" i="31"/>
  <c r="N51" i="31"/>
  <c r="S51" i="31" s="1"/>
  <c r="AK50" i="31"/>
  <c r="AI50" i="31"/>
  <c r="AH50" i="31" s="1"/>
  <c r="AD50" i="31"/>
  <c r="AB50" i="31"/>
  <c r="AA50" i="31" s="1"/>
  <c r="W50" i="31"/>
  <c r="U50" i="31"/>
  <c r="Z50" i="31" s="1"/>
  <c r="P50" i="31"/>
  <c r="N50" i="31"/>
  <c r="S50" i="31" s="1"/>
  <c r="AK62" i="31"/>
  <c r="AI62" i="31"/>
  <c r="AH62" i="31" s="1"/>
  <c r="AD62" i="31"/>
  <c r="AB62" i="31"/>
  <c r="AA62" i="31" s="1"/>
  <c r="W62" i="31"/>
  <c r="U62" i="31"/>
  <c r="V62" i="31" s="1"/>
  <c r="P62" i="31"/>
  <c r="N62" i="31"/>
  <c r="S62" i="31" s="1"/>
  <c r="AK61" i="31"/>
  <c r="AI61" i="31"/>
  <c r="AD61" i="31"/>
  <c r="AB61" i="31"/>
  <c r="AA61" i="31" s="1"/>
  <c r="W61" i="31"/>
  <c r="U61" i="31"/>
  <c r="Y61" i="31" s="1"/>
  <c r="P61" i="31"/>
  <c r="N61" i="31"/>
  <c r="R61" i="31" s="1"/>
  <c r="AK60" i="31"/>
  <c r="AI60" i="31"/>
  <c r="AJ60" i="31" s="1"/>
  <c r="AD60" i="31"/>
  <c r="AB60" i="31"/>
  <c r="AC60" i="31" s="1"/>
  <c r="W60" i="31"/>
  <c r="U60" i="31"/>
  <c r="V60" i="31" s="1"/>
  <c r="P60" i="31"/>
  <c r="N60" i="31"/>
  <c r="S60" i="31" s="1"/>
  <c r="AK59" i="31"/>
  <c r="AI59" i="31"/>
  <c r="AN59" i="31" s="1"/>
  <c r="AD59" i="31"/>
  <c r="AB59" i="31"/>
  <c r="W59" i="31"/>
  <c r="U59" i="31"/>
  <c r="T59" i="31" s="1"/>
  <c r="P59" i="31"/>
  <c r="N59" i="31"/>
  <c r="M59" i="31" s="1"/>
  <c r="AK58" i="31"/>
  <c r="AI58" i="31"/>
  <c r="AH58" i="31" s="1"/>
  <c r="AD58" i="31"/>
  <c r="AB58" i="31"/>
  <c r="AF58" i="31" s="1"/>
  <c r="W58" i="31"/>
  <c r="U58" i="31"/>
  <c r="X58" i="31" s="1"/>
  <c r="P58" i="31"/>
  <c r="N58" i="31"/>
  <c r="O58" i="31" s="1"/>
  <c r="AK57" i="31"/>
  <c r="AI57" i="31"/>
  <c r="AJ57" i="31" s="1"/>
  <c r="AD57" i="31"/>
  <c r="AB57" i="31"/>
  <c r="AC57" i="31" s="1"/>
  <c r="W57" i="31"/>
  <c r="U57" i="31"/>
  <c r="Z57" i="31" s="1"/>
  <c r="P57" i="31"/>
  <c r="N57" i="31"/>
  <c r="AK56" i="31"/>
  <c r="AI56" i="31"/>
  <c r="AD56" i="31"/>
  <c r="AB56" i="31"/>
  <c r="AA56" i="31" s="1"/>
  <c r="W56" i="31"/>
  <c r="U56" i="31"/>
  <c r="T56" i="31" s="1"/>
  <c r="P56" i="31"/>
  <c r="N56" i="31"/>
  <c r="R56" i="31" s="1"/>
  <c r="AK48" i="31"/>
  <c r="AI48" i="31"/>
  <c r="AM48" i="31" s="1"/>
  <c r="AD48" i="31"/>
  <c r="AB48" i="31"/>
  <c r="AE48" i="31" s="1"/>
  <c r="W48" i="31"/>
  <c r="U48" i="31"/>
  <c r="V48" i="31" s="1"/>
  <c r="P48" i="31"/>
  <c r="N48" i="31"/>
  <c r="O48" i="31" s="1"/>
  <c r="AK47" i="31"/>
  <c r="AI47" i="31"/>
  <c r="AJ47" i="31" s="1"/>
  <c r="AD47" i="31"/>
  <c r="AB47" i="31"/>
  <c r="AG47" i="31" s="1"/>
  <c r="W47" i="31"/>
  <c r="U47" i="31"/>
  <c r="P47" i="31"/>
  <c r="N47" i="31"/>
  <c r="O47" i="31" s="1"/>
  <c r="AK46" i="31"/>
  <c r="AI46" i="31"/>
  <c r="AH46" i="31" s="1"/>
  <c r="AD46" i="31"/>
  <c r="AB46" i="31"/>
  <c r="AA46" i="31" s="1"/>
  <c r="W46" i="31"/>
  <c r="U46" i="31"/>
  <c r="Y46" i="31" s="1"/>
  <c r="P46" i="31"/>
  <c r="N46" i="31"/>
  <c r="S46" i="31" s="1"/>
  <c r="AK45" i="31"/>
  <c r="AI45" i="31"/>
  <c r="AM45" i="31" s="1"/>
  <c r="AD45" i="31"/>
  <c r="AB45" i="31"/>
  <c r="AC45" i="31" s="1"/>
  <c r="W45" i="31"/>
  <c r="U45" i="31"/>
  <c r="V45" i="31" s="1"/>
  <c r="P45" i="31"/>
  <c r="N45" i="31"/>
  <c r="S45" i="31" s="1"/>
  <c r="AK44" i="31"/>
  <c r="AI44" i="31"/>
  <c r="AN44" i="31" s="1"/>
  <c r="AD44" i="31"/>
  <c r="AB44" i="31"/>
  <c r="AE44" i="31" s="1"/>
  <c r="W44" i="31"/>
  <c r="U44" i="31"/>
  <c r="T44" i="31" s="1"/>
  <c r="P44" i="31"/>
  <c r="N44" i="31"/>
  <c r="M44" i="31" s="1"/>
  <c r="AK43" i="31"/>
  <c r="AI43" i="31"/>
  <c r="AH43" i="31" s="1"/>
  <c r="AD43" i="31"/>
  <c r="AB43" i="31"/>
  <c r="AG43" i="31" s="1"/>
  <c r="W43" i="31"/>
  <c r="U43" i="31"/>
  <c r="V43" i="31" s="1"/>
  <c r="P43" i="31"/>
  <c r="N43" i="31"/>
  <c r="O43" i="31" s="1"/>
  <c r="AK41" i="31"/>
  <c r="AI41" i="31"/>
  <c r="AJ41" i="31" s="1"/>
  <c r="AD41" i="31"/>
  <c r="AB41" i="31"/>
  <c r="AC41" i="31" s="1"/>
  <c r="W41" i="31"/>
  <c r="U41" i="31"/>
  <c r="Z41" i="31" s="1"/>
  <c r="P41" i="31"/>
  <c r="N41" i="31"/>
  <c r="AK40" i="31"/>
  <c r="AI40" i="31"/>
  <c r="AL40" i="31" s="1"/>
  <c r="AD40" i="31"/>
  <c r="AB40" i="31"/>
  <c r="AA40" i="31" s="1"/>
  <c r="W40" i="31"/>
  <c r="U40" i="31"/>
  <c r="T40" i="31" s="1"/>
  <c r="P40" i="31"/>
  <c r="N40" i="31"/>
  <c r="M40" i="31" s="1"/>
  <c r="AK39" i="31"/>
  <c r="AI39" i="31"/>
  <c r="AN39" i="31" s="1"/>
  <c r="AD39" i="31"/>
  <c r="AB39" i="31"/>
  <c r="AG39" i="31" s="1"/>
  <c r="W39" i="31"/>
  <c r="U39" i="31"/>
  <c r="V39" i="31" s="1"/>
  <c r="P39" i="31"/>
  <c r="N39" i="31"/>
  <c r="O39" i="31" s="1"/>
  <c r="AK38" i="31"/>
  <c r="AI38" i="31"/>
  <c r="AJ38" i="31" s="1"/>
  <c r="AD38" i="31"/>
  <c r="AB38" i="31"/>
  <c r="AG38" i="31" s="1"/>
  <c r="W38" i="31"/>
  <c r="U38" i="31"/>
  <c r="X38" i="31" s="1"/>
  <c r="P38" i="31"/>
  <c r="N38" i="31"/>
  <c r="M38" i="31" s="1"/>
  <c r="AK37" i="31"/>
  <c r="AI37" i="31"/>
  <c r="AH37" i="31" s="1"/>
  <c r="AD37" i="31"/>
  <c r="AB37" i="31"/>
  <c r="AC37" i="31" s="1"/>
  <c r="W37" i="31"/>
  <c r="U37" i="31"/>
  <c r="P37" i="31"/>
  <c r="N37" i="31"/>
  <c r="O37" i="31" s="1"/>
  <c r="AK35" i="31"/>
  <c r="AI35" i="31"/>
  <c r="AM35" i="31" s="1"/>
  <c r="AD35" i="31"/>
  <c r="AB35" i="31"/>
  <c r="AE35" i="31" s="1"/>
  <c r="W35" i="31"/>
  <c r="U35" i="31"/>
  <c r="V35" i="31" s="1"/>
  <c r="P35" i="31"/>
  <c r="N35" i="31"/>
  <c r="S35" i="31" s="1"/>
  <c r="AK34" i="31"/>
  <c r="AI34" i="31"/>
  <c r="AN34" i="31" s="1"/>
  <c r="AD34" i="31"/>
  <c r="AB34" i="31"/>
  <c r="W34" i="31"/>
  <c r="U34" i="31"/>
  <c r="T34" i="31" s="1"/>
  <c r="P34" i="31"/>
  <c r="N34" i="31"/>
  <c r="M34" i="31" s="1"/>
  <c r="AK33" i="31"/>
  <c r="AI33" i="31"/>
  <c r="AJ33" i="31" s="1"/>
  <c r="AD33" i="31"/>
  <c r="AB33" i="31"/>
  <c r="W33" i="31"/>
  <c r="U33" i="31"/>
  <c r="T33" i="31" s="1"/>
  <c r="P33" i="31"/>
  <c r="N33" i="31"/>
  <c r="M33" i="31" s="1"/>
  <c r="AK32" i="31"/>
  <c r="AI32" i="31"/>
  <c r="AH32" i="31" s="1"/>
  <c r="AD32" i="31"/>
  <c r="AB32" i="31"/>
  <c r="AC32" i="31" s="1"/>
  <c r="W32" i="31"/>
  <c r="U32" i="31"/>
  <c r="Z32" i="31" s="1"/>
  <c r="P32" i="31"/>
  <c r="N32" i="31"/>
  <c r="AK31" i="31"/>
  <c r="AI31" i="31"/>
  <c r="AJ31" i="31" s="1"/>
  <c r="AD31" i="31"/>
  <c r="AB31" i="31"/>
  <c r="AE31" i="31" s="1"/>
  <c r="W31" i="31"/>
  <c r="U31" i="31"/>
  <c r="Z31" i="31" s="1"/>
  <c r="P31" i="31"/>
  <c r="N31" i="31"/>
  <c r="M31" i="31" s="1"/>
  <c r="AK30" i="31"/>
  <c r="AI30" i="31"/>
  <c r="AN30" i="31" s="1"/>
  <c r="AD30" i="31"/>
  <c r="AB30" i="31"/>
  <c r="AA30" i="31" s="1"/>
  <c r="W30" i="31"/>
  <c r="U30" i="31"/>
  <c r="T30" i="31" s="1"/>
  <c r="P30" i="31"/>
  <c r="N30" i="31"/>
  <c r="O30" i="31" s="1"/>
  <c r="L18" i="31"/>
  <c r="L17" i="31"/>
  <c r="L15" i="31"/>
  <c r="L14" i="31"/>
  <c r="L13" i="31"/>
  <c r="AK71" i="30"/>
  <c r="AI71" i="30"/>
  <c r="AN71" i="30" s="1"/>
  <c r="AD71" i="30"/>
  <c r="AB71" i="30"/>
  <c r="AF71" i="30" s="1"/>
  <c r="W71" i="30"/>
  <c r="U71" i="30"/>
  <c r="X71" i="30" s="1"/>
  <c r="P71" i="30"/>
  <c r="N71" i="30"/>
  <c r="O71" i="30" s="1"/>
  <c r="AK70" i="30"/>
  <c r="AI70" i="30"/>
  <c r="AM70" i="30" s="1"/>
  <c r="AD70" i="30"/>
  <c r="AB70" i="30"/>
  <c r="AE70" i="30" s="1"/>
  <c r="W70" i="30"/>
  <c r="U70" i="30"/>
  <c r="T70" i="30" s="1"/>
  <c r="P70" i="30"/>
  <c r="N70" i="30"/>
  <c r="O70" i="30" s="1"/>
  <c r="AK69" i="30"/>
  <c r="AI69" i="30"/>
  <c r="AJ69" i="30" s="1"/>
  <c r="AD69" i="30"/>
  <c r="AB69" i="30"/>
  <c r="AA69" i="30" s="1"/>
  <c r="W69" i="30"/>
  <c r="U69" i="30"/>
  <c r="T69" i="30" s="1"/>
  <c r="P69" i="30"/>
  <c r="N69" i="30"/>
  <c r="S69" i="30" s="1"/>
  <c r="AK68" i="30"/>
  <c r="AI68" i="30"/>
  <c r="AN68" i="30" s="1"/>
  <c r="AD68" i="30"/>
  <c r="AB68" i="30"/>
  <c r="AG68" i="30" s="1"/>
  <c r="W68" i="30"/>
  <c r="U68" i="30"/>
  <c r="Y68" i="30" s="1"/>
  <c r="P68" i="30"/>
  <c r="N68" i="30"/>
  <c r="Q68" i="30" s="1"/>
  <c r="AK67" i="30"/>
  <c r="AI67" i="30"/>
  <c r="AL67" i="30" s="1"/>
  <c r="AH67" i="30"/>
  <c r="AD67" i="30"/>
  <c r="AB67" i="30"/>
  <c r="AC67" i="30" s="1"/>
  <c r="W67" i="30"/>
  <c r="U67" i="30"/>
  <c r="V67" i="30" s="1"/>
  <c r="P67" i="30"/>
  <c r="N67" i="30"/>
  <c r="R67" i="30" s="1"/>
  <c r="AK66" i="30"/>
  <c r="AI66" i="30"/>
  <c r="AL66" i="30" s="1"/>
  <c r="AH66" i="30"/>
  <c r="AD66" i="30"/>
  <c r="AB66" i="30"/>
  <c r="AA66" i="30" s="1"/>
  <c r="W66" i="30"/>
  <c r="U66" i="30"/>
  <c r="Z66" i="30" s="1"/>
  <c r="P66" i="30"/>
  <c r="N66" i="30"/>
  <c r="S66" i="30" s="1"/>
  <c r="AK64" i="30"/>
  <c r="AI64" i="30"/>
  <c r="AH64" i="30" s="1"/>
  <c r="AD64" i="30"/>
  <c r="AB64" i="30"/>
  <c r="AA64" i="30" s="1"/>
  <c r="W64" i="30"/>
  <c r="U64" i="30"/>
  <c r="P64" i="30"/>
  <c r="N64" i="30"/>
  <c r="Q64" i="30" s="1"/>
  <c r="AK63" i="30"/>
  <c r="AI63" i="30"/>
  <c r="AL63" i="30" s="1"/>
  <c r="AD63" i="30"/>
  <c r="AB63" i="30"/>
  <c r="AA63" i="30" s="1"/>
  <c r="W63" i="30"/>
  <c r="U63" i="30"/>
  <c r="V63" i="30" s="1"/>
  <c r="P63" i="30"/>
  <c r="N63" i="30"/>
  <c r="Q63" i="30" s="1"/>
  <c r="AK62" i="30"/>
  <c r="AI62" i="30"/>
  <c r="AL62" i="30" s="1"/>
  <c r="AD62" i="30"/>
  <c r="AB62" i="30"/>
  <c r="AG62" i="30" s="1"/>
  <c r="W62" i="30"/>
  <c r="U62" i="30"/>
  <c r="X62" i="30" s="1"/>
  <c r="P62" i="30"/>
  <c r="N62" i="30"/>
  <c r="S62" i="30" s="1"/>
  <c r="AK61" i="30"/>
  <c r="AI61" i="30"/>
  <c r="AL61" i="30" s="1"/>
  <c r="AD61" i="30"/>
  <c r="AB61" i="30"/>
  <c r="W61" i="30"/>
  <c r="U61" i="30"/>
  <c r="X61" i="30" s="1"/>
  <c r="P61" i="30"/>
  <c r="N61" i="30"/>
  <c r="M61" i="30" s="1"/>
  <c r="AK60" i="30"/>
  <c r="AI60" i="30"/>
  <c r="AH60" i="30" s="1"/>
  <c r="AD60" i="30"/>
  <c r="AB60" i="30"/>
  <c r="AC60" i="30" s="1"/>
  <c r="W60" i="30"/>
  <c r="U60" i="30"/>
  <c r="P60" i="30"/>
  <c r="N60" i="30"/>
  <c r="S60" i="30" s="1"/>
  <c r="AK58" i="30"/>
  <c r="AI58" i="30"/>
  <c r="AN58" i="30" s="1"/>
  <c r="AD58" i="30"/>
  <c r="AB58" i="30"/>
  <c r="W58" i="30"/>
  <c r="U58" i="30"/>
  <c r="Z58" i="30" s="1"/>
  <c r="P58" i="30"/>
  <c r="N58" i="30"/>
  <c r="M58" i="30" s="1"/>
  <c r="AK57" i="30"/>
  <c r="AI57" i="30"/>
  <c r="AL57" i="30" s="1"/>
  <c r="AD57" i="30"/>
  <c r="AB57" i="30"/>
  <c r="AE57" i="30" s="1"/>
  <c r="W57" i="30"/>
  <c r="U57" i="30"/>
  <c r="P57" i="30"/>
  <c r="N57" i="30"/>
  <c r="O57" i="30" s="1"/>
  <c r="AK56" i="30"/>
  <c r="AI56" i="30"/>
  <c r="AD56" i="30"/>
  <c r="AB56" i="30"/>
  <c r="AF56" i="30" s="1"/>
  <c r="W56" i="30"/>
  <c r="U56" i="30"/>
  <c r="P56" i="30"/>
  <c r="N56" i="30"/>
  <c r="Q56" i="30" s="1"/>
  <c r="AK55" i="30"/>
  <c r="AI55" i="30"/>
  <c r="AL55" i="30" s="1"/>
  <c r="AD55" i="30"/>
  <c r="AB55" i="30"/>
  <c r="AA55" i="30" s="1"/>
  <c r="W55" i="30"/>
  <c r="U55" i="30"/>
  <c r="T55" i="30" s="1"/>
  <c r="P55" i="30"/>
  <c r="N55" i="30"/>
  <c r="M55" i="30" s="1"/>
  <c r="AK54" i="30"/>
  <c r="AI54" i="30"/>
  <c r="AL54" i="30" s="1"/>
  <c r="AD54" i="30"/>
  <c r="AB54" i="30"/>
  <c r="W54" i="30"/>
  <c r="U54" i="30"/>
  <c r="V54" i="30" s="1"/>
  <c r="P54" i="30"/>
  <c r="N54" i="30"/>
  <c r="AK52" i="30"/>
  <c r="AI52" i="30"/>
  <c r="AD52" i="30"/>
  <c r="AB52" i="30"/>
  <c r="AA52" i="30" s="1"/>
  <c r="W52" i="30"/>
  <c r="U52" i="30"/>
  <c r="Y52" i="30" s="1"/>
  <c r="P52" i="30"/>
  <c r="N52" i="30"/>
  <c r="O52" i="30" s="1"/>
  <c r="AK51" i="30"/>
  <c r="AI51" i="30"/>
  <c r="AD51" i="30"/>
  <c r="AB51" i="30"/>
  <c r="AF51" i="30" s="1"/>
  <c r="W51" i="30"/>
  <c r="U51" i="30"/>
  <c r="X51" i="30" s="1"/>
  <c r="P51" i="30"/>
  <c r="N51" i="30"/>
  <c r="M51" i="30" s="1"/>
  <c r="AK50" i="30"/>
  <c r="AI50" i="30"/>
  <c r="AH50" i="30" s="1"/>
  <c r="AD50" i="30"/>
  <c r="AB50" i="30"/>
  <c r="AG50" i="30" s="1"/>
  <c r="W50" i="30"/>
  <c r="U50" i="30"/>
  <c r="Z50" i="30" s="1"/>
  <c r="P50" i="30"/>
  <c r="N50" i="30"/>
  <c r="Q50" i="30" s="1"/>
  <c r="AK49" i="30"/>
  <c r="AI49" i="30"/>
  <c r="AL49" i="30" s="1"/>
  <c r="AD49" i="30"/>
  <c r="AB49" i="30"/>
  <c r="AF49" i="30" s="1"/>
  <c r="W49" i="30"/>
  <c r="U49" i="30"/>
  <c r="P49" i="30"/>
  <c r="N49" i="30"/>
  <c r="Q49" i="30" s="1"/>
  <c r="AK48" i="30"/>
  <c r="AI48" i="30"/>
  <c r="AL48" i="30" s="1"/>
  <c r="AD48" i="30"/>
  <c r="AB48" i="30"/>
  <c r="AE48" i="30" s="1"/>
  <c r="W48" i="30"/>
  <c r="U48" i="30"/>
  <c r="T48" i="30" s="1"/>
  <c r="P48" i="30"/>
  <c r="N48" i="30"/>
  <c r="AK47" i="30"/>
  <c r="AI47" i="30"/>
  <c r="AN47" i="30" s="1"/>
  <c r="AD47" i="30"/>
  <c r="AB47" i="30"/>
  <c r="W47" i="30"/>
  <c r="U47" i="30"/>
  <c r="X47" i="30" s="1"/>
  <c r="P47" i="30"/>
  <c r="N47" i="30"/>
  <c r="M47" i="30" s="1"/>
  <c r="AK46" i="30"/>
  <c r="AI46" i="30"/>
  <c r="AM46" i="30" s="1"/>
  <c r="AD46" i="30"/>
  <c r="AB46" i="30"/>
  <c r="AA46" i="30" s="1"/>
  <c r="W46" i="30"/>
  <c r="U46" i="30"/>
  <c r="V46" i="30" s="1"/>
  <c r="P46" i="30"/>
  <c r="N46" i="30"/>
  <c r="S46" i="30" s="1"/>
  <c r="AK45" i="30"/>
  <c r="AI45" i="30"/>
  <c r="AD45" i="30"/>
  <c r="AB45" i="30"/>
  <c r="AE45" i="30" s="1"/>
  <c r="W45" i="30"/>
  <c r="U45" i="30"/>
  <c r="Y45" i="30" s="1"/>
  <c r="P45" i="30"/>
  <c r="N45" i="30"/>
  <c r="R45" i="30" s="1"/>
  <c r="AK44" i="30"/>
  <c r="AI44" i="30"/>
  <c r="AM44" i="30" s="1"/>
  <c r="AD44" i="30"/>
  <c r="AB44" i="30"/>
  <c r="AC44" i="30" s="1"/>
  <c r="W44" i="30"/>
  <c r="U44" i="30"/>
  <c r="Y44" i="30" s="1"/>
  <c r="P44" i="30"/>
  <c r="N44" i="30"/>
  <c r="AK43" i="30"/>
  <c r="AI43" i="30"/>
  <c r="AH43" i="30" s="1"/>
  <c r="AD43" i="30"/>
  <c r="AB43" i="30"/>
  <c r="AA43" i="30" s="1"/>
  <c r="W43" i="30"/>
  <c r="U43" i="30"/>
  <c r="V43" i="30" s="1"/>
  <c r="P43" i="30"/>
  <c r="N43" i="30"/>
  <c r="AK42" i="30"/>
  <c r="AI42" i="30"/>
  <c r="AJ42" i="30" s="1"/>
  <c r="AD42" i="30"/>
  <c r="AB42" i="30"/>
  <c r="AA42" i="30" s="1"/>
  <c r="W42" i="30"/>
  <c r="U42" i="30"/>
  <c r="T42" i="30" s="1"/>
  <c r="P42" i="30"/>
  <c r="N42" i="30"/>
  <c r="S42" i="30" s="1"/>
  <c r="AK40" i="30"/>
  <c r="AI40" i="30"/>
  <c r="AN40" i="30" s="1"/>
  <c r="AD40" i="30"/>
  <c r="AB40" i="30"/>
  <c r="AG40" i="30" s="1"/>
  <c r="W40" i="30"/>
  <c r="U40" i="30"/>
  <c r="Y40" i="30" s="1"/>
  <c r="P40" i="30"/>
  <c r="N40" i="30"/>
  <c r="Q40" i="30" s="1"/>
  <c r="AK39" i="30"/>
  <c r="AI39" i="30"/>
  <c r="AL39" i="30" s="1"/>
  <c r="AD39" i="30"/>
  <c r="AB39" i="30"/>
  <c r="AC39" i="30" s="1"/>
  <c r="W39" i="30"/>
  <c r="U39" i="30"/>
  <c r="V39" i="30" s="1"/>
  <c r="P39" i="30"/>
  <c r="N39" i="30"/>
  <c r="M39" i="30" s="1"/>
  <c r="AK38" i="30"/>
  <c r="AI38" i="30"/>
  <c r="AH38" i="30" s="1"/>
  <c r="AD38" i="30"/>
  <c r="AB38" i="30"/>
  <c r="AA38" i="30" s="1"/>
  <c r="W38" i="30"/>
  <c r="U38" i="30"/>
  <c r="Z38" i="30" s="1"/>
  <c r="P38" i="30"/>
  <c r="N38" i="30"/>
  <c r="S38" i="30" s="1"/>
  <c r="AK37" i="30"/>
  <c r="AI37" i="30"/>
  <c r="AN37" i="30" s="1"/>
  <c r="AD37" i="30"/>
  <c r="AB37" i="30"/>
  <c r="AF37" i="30" s="1"/>
  <c r="W37" i="30"/>
  <c r="U37" i="30"/>
  <c r="X37" i="30" s="1"/>
  <c r="P37" i="30"/>
  <c r="N37" i="30"/>
  <c r="O37" i="30" s="1"/>
  <c r="AK36" i="30"/>
  <c r="AI36" i="30"/>
  <c r="AJ36" i="30" s="1"/>
  <c r="AD36" i="30"/>
  <c r="AB36" i="30"/>
  <c r="AA36" i="30" s="1"/>
  <c r="W36" i="30"/>
  <c r="U36" i="30"/>
  <c r="Z36" i="30" s="1"/>
  <c r="P36" i="30"/>
  <c r="N36" i="30"/>
  <c r="M36" i="30" s="1"/>
  <c r="AK34" i="30"/>
  <c r="AI34" i="30"/>
  <c r="AD34" i="30"/>
  <c r="AB34" i="30"/>
  <c r="AG34" i="30" s="1"/>
  <c r="W34" i="30"/>
  <c r="U34" i="30"/>
  <c r="Z34" i="30" s="1"/>
  <c r="P34" i="30"/>
  <c r="N34" i="30"/>
  <c r="R34" i="30" s="1"/>
  <c r="AK33" i="30"/>
  <c r="AI33" i="30"/>
  <c r="AD33" i="30"/>
  <c r="AB33" i="30"/>
  <c r="AE33" i="30" s="1"/>
  <c r="W33" i="30"/>
  <c r="U33" i="30"/>
  <c r="V33" i="30" s="1"/>
  <c r="P33" i="30"/>
  <c r="N33" i="30"/>
  <c r="AK32" i="30"/>
  <c r="AI32" i="30"/>
  <c r="AJ32" i="30" s="1"/>
  <c r="AD32" i="30"/>
  <c r="AB32" i="30"/>
  <c r="AA32" i="30" s="1"/>
  <c r="W32" i="30"/>
  <c r="U32" i="30"/>
  <c r="T32" i="30" s="1"/>
  <c r="P32" i="30"/>
  <c r="N32" i="30"/>
  <c r="S32" i="30" s="1"/>
  <c r="AK31" i="30"/>
  <c r="AI31" i="30"/>
  <c r="AN31" i="30" s="1"/>
  <c r="AD31" i="30"/>
  <c r="AB31" i="30"/>
  <c r="AG31" i="30" s="1"/>
  <c r="W31" i="30"/>
  <c r="U31" i="30"/>
  <c r="P31" i="30"/>
  <c r="N31" i="30"/>
  <c r="Q31" i="30" s="1"/>
  <c r="AK30" i="30"/>
  <c r="AI30" i="30"/>
  <c r="AL30" i="30" s="1"/>
  <c r="AD30" i="30"/>
  <c r="AB30" i="30"/>
  <c r="AC30" i="30" s="1"/>
  <c r="W30" i="30"/>
  <c r="U30" i="30"/>
  <c r="V30" i="30" s="1"/>
  <c r="P30" i="30"/>
  <c r="N30" i="30"/>
  <c r="S30" i="30" s="1"/>
  <c r="L18" i="30"/>
  <c r="L17" i="30"/>
  <c r="L15" i="30"/>
  <c r="L14" i="30"/>
  <c r="L13" i="30"/>
  <c r="AK73" i="29"/>
  <c r="AI73" i="29"/>
  <c r="AN73" i="29" s="1"/>
  <c r="AD73" i="29"/>
  <c r="AB73" i="29"/>
  <c r="AF73" i="29" s="1"/>
  <c r="AA73" i="29"/>
  <c r="W73" i="29"/>
  <c r="U73" i="29"/>
  <c r="X73" i="29" s="1"/>
  <c r="S73" i="29"/>
  <c r="R73" i="29"/>
  <c r="P73" i="29"/>
  <c r="N73" i="29"/>
  <c r="O73" i="29" s="1"/>
  <c r="AK72" i="29"/>
  <c r="AI72" i="29"/>
  <c r="AJ72" i="29" s="1"/>
  <c r="AE72" i="29"/>
  <c r="AD72" i="29"/>
  <c r="AB72" i="29"/>
  <c r="AC72" i="29" s="1"/>
  <c r="AA72" i="29"/>
  <c r="Y72" i="29"/>
  <c r="X72" i="29"/>
  <c r="W72" i="29"/>
  <c r="U72" i="29"/>
  <c r="V72" i="29" s="1"/>
  <c r="P72" i="29"/>
  <c r="N72" i="29"/>
  <c r="M72" i="29" s="1"/>
  <c r="AK71" i="29"/>
  <c r="AI71" i="29"/>
  <c r="AH71" i="29" s="1"/>
  <c r="AD71" i="29"/>
  <c r="AB71" i="29"/>
  <c r="AG71" i="29" s="1"/>
  <c r="AA71" i="29"/>
  <c r="W71" i="29"/>
  <c r="U71" i="29"/>
  <c r="Z71" i="29" s="1"/>
  <c r="S71" i="29"/>
  <c r="Q71" i="29"/>
  <c r="P71" i="29"/>
  <c r="N71" i="29"/>
  <c r="R71" i="29" s="1"/>
  <c r="AK70" i="29"/>
  <c r="AI70" i="29"/>
  <c r="AM70" i="29" s="1"/>
  <c r="AH70" i="29"/>
  <c r="AD70" i="29"/>
  <c r="AB70" i="29"/>
  <c r="AE70" i="29" s="1"/>
  <c r="Z70" i="29"/>
  <c r="Y70" i="29"/>
  <c r="W70" i="29"/>
  <c r="U70" i="29"/>
  <c r="V70" i="29" s="1"/>
  <c r="P70" i="29"/>
  <c r="N70" i="29"/>
  <c r="O70" i="29" s="1"/>
  <c r="M70" i="29"/>
  <c r="AK60" i="29"/>
  <c r="AI60" i="29"/>
  <c r="AN60" i="29" s="1"/>
  <c r="AD60" i="29"/>
  <c r="AB60" i="29"/>
  <c r="AF60" i="29" s="1"/>
  <c r="W60" i="29"/>
  <c r="U60" i="29"/>
  <c r="X60" i="29" s="1"/>
  <c r="P60" i="29"/>
  <c r="N60" i="29"/>
  <c r="O60" i="29" s="1"/>
  <c r="AK59" i="29"/>
  <c r="AI59" i="29"/>
  <c r="AN59" i="29" s="1"/>
  <c r="AD59" i="29"/>
  <c r="AB59" i="29"/>
  <c r="AG59" i="29" s="1"/>
  <c r="W59" i="29"/>
  <c r="U59" i="29"/>
  <c r="Y59" i="29" s="1"/>
  <c r="P59" i="29"/>
  <c r="N59" i="29"/>
  <c r="Q59" i="29" s="1"/>
  <c r="AK58" i="29"/>
  <c r="AI58" i="29"/>
  <c r="AL58" i="29" s="1"/>
  <c r="AD58" i="29"/>
  <c r="AB58" i="29"/>
  <c r="AC58" i="29" s="1"/>
  <c r="W58" i="29"/>
  <c r="U58" i="29"/>
  <c r="T58" i="29" s="1"/>
  <c r="P58" i="29"/>
  <c r="N58" i="29"/>
  <c r="M58" i="29" s="1"/>
  <c r="AK57" i="29"/>
  <c r="AI57" i="29"/>
  <c r="AH57" i="29" s="1"/>
  <c r="AD57" i="29"/>
  <c r="AB57" i="29"/>
  <c r="AA57" i="29" s="1"/>
  <c r="W57" i="29"/>
  <c r="U57" i="29"/>
  <c r="Z57" i="29" s="1"/>
  <c r="P57" i="29"/>
  <c r="N57" i="29"/>
  <c r="S57" i="29" s="1"/>
  <c r="AK68" i="29"/>
  <c r="AI68" i="29"/>
  <c r="AJ68" i="29" s="1"/>
  <c r="AD68" i="29"/>
  <c r="AB68" i="29"/>
  <c r="AF68" i="29" s="1"/>
  <c r="W68" i="29"/>
  <c r="U68" i="29"/>
  <c r="T68" i="29" s="1"/>
  <c r="P68" i="29"/>
  <c r="N68" i="29"/>
  <c r="M68" i="29" s="1"/>
  <c r="AK67" i="29"/>
  <c r="AI67" i="29"/>
  <c r="AN67" i="29" s="1"/>
  <c r="AD67" i="29"/>
  <c r="AB67" i="29"/>
  <c r="W67" i="29"/>
  <c r="U67" i="29"/>
  <c r="V67" i="29" s="1"/>
  <c r="P67" i="29"/>
  <c r="N67" i="29"/>
  <c r="R67" i="29" s="1"/>
  <c r="AK66" i="29"/>
  <c r="AI66" i="29"/>
  <c r="AD66" i="29"/>
  <c r="AB66" i="29"/>
  <c r="AF66" i="29" s="1"/>
  <c r="W66" i="29"/>
  <c r="U66" i="29"/>
  <c r="P66" i="29"/>
  <c r="N66" i="29"/>
  <c r="R66" i="29" s="1"/>
  <c r="AK65" i="29"/>
  <c r="AI65" i="29"/>
  <c r="AM65" i="29" s="1"/>
  <c r="AD65" i="29"/>
  <c r="AB65" i="29"/>
  <c r="W65" i="29"/>
  <c r="U65" i="29"/>
  <c r="V65" i="29" s="1"/>
  <c r="P65" i="29"/>
  <c r="N65" i="29"/>
  <c r="S65" i="29" s="1"/>
  <c r="AK64" i="29"/>
  <c r="AI64" i="29"/>
  <c r="AN64" i="29" s="1"/>
  <c r="AD64" i="29"/>
  <c r="AB64" i="29"/>
  <c r="AF64" i="29" s="1"/>
  <c r="W64" i="29"/>
  <c r="U64" i="29"/>
  <c r="Y64" i="29" s="1"/>
  <c r="P64" i="29"/>
  <c r="N64" i="29"/>
  <c r="R64" i="29" s="1"/>
  <c r="AK63" i="29"/>
  <c r="AI63" i="29"/>
  <c r="AM63" i="29" s="1"/>
  <c r="AD63" i="29"/>
  <c r="AB63" i="29"/>
  <c r="AC63" i="29" s="1"/>
  <c r="W63" i="29"/>
  <c r="U63" i="29"/>
  <c r="Y63" i="29" s="1"/>
  <c r="P63" i="29"/>
  <c r="N63" i="29"/>
  <c r="R63" i="29" s="1"/>
  <c r="AK62" i="29"/>
  <c r="AI62" i="29"/>
  <c r="AM62" i="29" s="1"/>
  <c r="AD62" i="29"/>
  <c r="AB62" i="29"/>
  <c r="AC62" i="29" s="1"/>
  <c r="W62" i="29"/>
  <c r="U62" i="29"/>
  <c r="P62" i="29"/>
  <c r="N62" i="29"/>
  <c r="M62" i="29" s="1"/>
  <c r="AK55" i="29"/>
  <c r="AI55" i="29"/>
  <c r="AJ55" i="29" s="1"/>
  <c r="AD55" i="29"/>
  <c r="AB55" i="29"/>
  <c r="AF55" i="29" s="1"/>
  <c r="W55" i="29"/>
  <c r="U55" i="29"/>
  <c r="T55" i="29" s="1"/>
  <c r="P55" i="29"/>
  <c r="N55" i="29"/>
  <c r="S55" i="29" s="1"/>
  <c r="AK54" i="29"/>
  <c r="AI54" i="29"/>
  <c r="AN54" i="29" s="1"/>
  <c r="AD54" i="29"/>
  <c r="AB54" i="29"/>
  <c r="AF54" i="29" s="1"/>
  <c r="W54" i="29"/>
  <c r="U54" i="29"/>
  <c r="T54" i="29" s="1"/>
  <c r="P54" i="29"/>
  <c r="N54" i="29"/>
  <c r="Q54" i="29" s="1"/>
  <c r="AK52" i="29"/>
  <c r="AI52" i="29"/>
  <c r="AL52" i="29" s="1"/>
  <c r="AD52" i="29"/>
  <c r="AB52" i="29"/>
  <c r="AF52" i="29" s="1"/>
  <c r="W52" i="29"/>
  <c r="U52" i="29"/>
  <c r="P52" i="29"/>
  <c r="N52" i="29"/>
  <c r="M52" i="29" s="1"/>
  <c r="AK51" i="29"/>
  <c r="AI51" i="29"/>
  <c r="AH51" i="29" s="1"/>
  <c r="AD51" i="29"/>
  <c r="AB51" i="29"/>
  <c r="AC51" i="29" s="1"/>
  <c r="W51" i="29"/>
  <c r="U51" i="29"/>
  <c r="X51" i="29" s="1"/>
  <c r="P51" i="29"/>
  <c r="N51" i="29"/>
  <c r="M51" i="29" s="1"/>
  <c r="AK50" i="29"/>
  <c r="AI50" i="29"/>
  <c r="AH50" i="29" s="1"/>
  <c r="AD50" i="29"/>
  <c r="AB50" i="29"/>
  <c r="W50" i="29"/>
  <c r="U50" i="29"/>
  <c r="Z50" i="29" s="1"/>
  <c r="P50" i="29"/>
  <c r="N50" i="29"/>
  <c r="R50" i="29" s="1"/>
  <c r="AK49" i="29"/>
  <c r="AI49" i="29"/>
  <c r="AM49" i="29" s="1"/>
  <c r="AD49" i="29"/>
  <c r="AB49" i="29"/>
  <c r="AA49" i="29" s="1"/>
  <c r="W49" i="29"/>
  <c r="U49" i="29"/>
  <c r="T49" i="29" s="1"/>
  <c r="P49" i="29"/>
  <c r="N49" i="29"/>
  <c r="O49" i="29" s="1"/>
  <c r="AK48" i="29"/>
  <c r="AI48" i="29"/>
  <c r="AL48" i="29" s="1"/>
  <c r="AD48" i="29"/>
  <c r="AB48" i="29"/>
  <c r="AF48" i="29" s="1"/>
  <c r="W48" i="29"/>
  <c r="U48" i="29"/>
  <c r="V48" i="29" s="1"/>
  <c r="P48" i="29"/>
  <c r="N48" i="29"/>
  <c r="R48" i="29" s="1"/>
  <c r="AK47" i="29"/>
  <c r="AI47" i="29"/>
  <c r="AM47" i="29" s="1"/>
  <c r="AD47" i="29"/>
  <c r="AB47" i="29"/>
  <c r="AA47" i="29" s="1"/>
  <c r="W47" i="29"/>
  <c r="U47" i="29"/>
  <c r="V47" i="29" s="1"/>
  <c r="P47" i="29"/>
  <c r="N47" i="29"/>
  <c r="R47" i="29" s="1"/>
  <c r="AK46" i="29"/>
  <c r="AI46" i="29"/>
  <c r="AN46" i="29" s="1"/>
  <c r="AD46" i="29"/>
  <c r="AB46" i="29"/>
  <c r="AA46" i="29" s="1"/>
  <c r="W46" i="29"/>
  <c r="U46" i="29"/>
  <c r="Y46" i="29" s="1"/>
  <c r="P46" i="29"/>
  <c r="N46" i="29"/>
  <c r="R46" i="29" s="1"/>
  <c r="AK44" i="29"/>
  <c r="AI44" i="29"/>
  <c r="AM44" i="29" s="1"/>
  <c r="AD44" i="29"/>
  <c r="AB44" i="29"/>
  <c r="AA44" i="29" s="1"/>
  <c r="W44" i="29"/>
  <c r="U44" i="29"/>
  <c r="Y44" i="29" s="1"/>
  <c r="P44" i="29"/>
  <c r="N44" i="29"/>
  <c r="S44" i="29" s="1"/>
  <c r="AK43" i="29"/>
  <c r="AI43" i="29"/>
  <c r="AH43" i="29" s="1"/>
  <c r="AD43" i="29"/>
  <c r="AB43" i="29"/>
  <c r="AC43" i="29" s="1"/>
  <c r="W43" i="29"/>
  <c r="U43" i="29"/>
  <c r="Z43" i="29" s="1"/>
  <c r="P43" i="29"/>
  <c r="N43" i="29"/>
  <c r="S43" i="29" s="1"/>
  <c r="AK42" i="29"/>
  <c r="AI42" i="29"/>
  <c r="AL42" i="29" s="1"/>
  <c r="AD42" i="29"/>
  <c r="AB42" i="29"/>
  <c r="AA42" i="29" s="1"/>
  <c r="W42" i="29"/>
  <c r="U42" i="29"/>
  <c r="V42" i="29" s="1"/>
  <c r="P42" i="29"/>
  <c r="N42" i="29"/>
  <c r="S42" i="29" s="1"/>
  <c r="AK40" i="29"/>
  <c r="AI40" i="29"/>
  <c r="AN40" i="29" s="1"/>
  <c r="AD40" i="29"/>
  <c r="AB40" i="29"/>
  <c r="AF40" i="29" s="1"/>
  <c r="W40" i="29"/>
  <c r="U40" i="29"/>
  <c r="X40" i="29" s="1"/>
  <c r="P40" i="29"/>
  <c r="N40" i="29"/>
  <c r="M40" i="29" s="1"/>
  <c r="AK39" i="29"/>
  <c r="AI39" i="29"/>
  <c r="AN39" i="29" s="1"/>
  <c r="AD39" i="29"/>
  <c r="AB39" i="29"/>
  <c r="AC39" i="29" s="1"/>
  <c r="W39" i="29"/>
  <c r="U39" i="29"/>
  <c r="T39" i="29" s="1"/>
  <c r="P39" i="29"/>
  <c r="N39" i="29"/>
  <c r="M39" i="29" s="1"/>
  <c r="AK38" i="29"/>
  <c r="AI38" i="29"/>
  <c r="AH38" i="29" s="1"/>
  <c r="AD38" i="29"/>
  <c r="AB38" i="29"/>
  <c r="AF38" i="29" s="1"/>
  <c r="W38" i="29"/>
  <c r="U38" i="29"/>
  <c r="Z38" i="29" s="1"/>
  <c r="P38" i="29"/>
  <c r="N38" i="29"/>
  <c r="O38" i="29" s="1"/>
  <c r="AK36" i="29"/>
  <c r="AI36" i="29"/>
  <c r="AJ36" i="29" s="1"/>
  <c r="AD36" i="29"/>
  <c r="AB36" i="29"/>
  <c r="AG36" i="29" s="1"/>
  <c r="W36" i="29"/>
  <c r="U36" i="29"/>
  <c r="Y36" i="29" s="1"/>
  <c r="P36" i="29"/>
  <c r="N36" i="29"/>
  <c r="S36" i="29" s="1"/>
  <c r="AK35" i="29"/>
  <c r="AI35" i="29"/>
  <c r="AN35" i="29" s="1"/>
  <c r="AD35" i="29"/>
  <c r="AB35" i="29"/>
  <c r="AG35" i="29" s="1"/>
  <c r="W35" i="29"/>
  <c r="U35" i="29"/>
  <c r="Y35" i="29" s="1"/>
  <c r="P35" i="29"/>
  <c r="N35" i="29"/>
  <c r="O35" i="29" s="1"/>
  <c r="AK34" i="29"/>
  <c r="AI34" i="29"/>
  <c r="AN34" i="29" s="1"/>
  <c r="AD34" i="29"/>
  <c r="AB34" i="29"/>
  <c r="AA34" i="29" s="1"/>
  <c r="W34" i="29"/>
  <c r="U34" i="29"/>
  <c r="V34" i="29" s="1"/>
  <c r="P34" i="29"/>
  <c r="N34" i="29"/>
  <c r="S34" i="29" s="1"/>
  <c r="AK32" i="29"/>
  <c r="AI32" i="29"/>
  <c r="AN32" i="29" s="1"/>
  <c r="AD32" i="29"/>
  <c r="AB32" i="29"/>
  <c r="AF32" i="29" s="1"/>
  <c r="W32" i="29"/>
  <c r="U32" i="29"/>
  <c r="Z32" i="29" s="1"/>
  <c r="P32" i="29"/>
  <c r="N32" i="29"/>
  <c r="S32" i="29" s="1"/>
  <c r="AK31" i="29"/>
  <c r="AI31" i="29"/>
  <c r="AN31" i="29" s="1"/>
  <c r="AD31" i="29"/>
  <c r="AB31" i="29"/>
  <c r="AF31" i="29" s="1"/>
  <c r="W31" i="29"/>
  <c r="U31" i="29"/>
  <c r="T31" i="29" s="1"/>
  <c r="P31" i="29"/>
  <c r="N31" i="29"/>
  <c r="M31" i="29" s="1"/>
  <c r="AK30" i="29"/>
  <c r="AI30" i="29"/>
  <c r="AH30" i="29" s="1"/>
  <c r="AD30" i="29"/>
  <c r="AB30" i="29"/>
  <c r="AC30" i="29" s="1"/>
  <c r="W30" i="29"/>
  <c r="U30" i="29"/>
  <c r="Z30" i="29" s="1"/>
  <c r="P30" i="29"/>
  <c r="N30" i="29"/>
  <c r="R30" i="29" s="1"/>
  <c r="L18" i="29"/>
  <c r="L17" i="29"/>
  <c r="L15" i="29"/>
  <c r="L14" i="29"/>
  <c r="L13" i="29"/>
  <c r="AK73" i="28"/>
  <c r="AI73" i="28"/>
  <c r="AN73" i="28" s="1"/>
  <c r="AD73" i="28"/>
  <c r="AB73" i="28"/>
  <c r="AF73" i="28" s="1"/>
  <c r="W73" i="28"/>
  <c r="U73" i="28"/>
  <c r="X73" i="28" s="1"/>
  <c r="P73" i="28"/>
  <c r="N73" i="28"/>
  <c r="O73" i="28" s="1"/>
  <c r="AK72" i="28"/>
  <c r="AI72" i="28"/>
  <c r="AH72" i="28" s="1"/>
  <c r="AD72" i="28"/>
  <c r="AB72" i="28"/>
  <c r="AC72" i="28" s="1"/>
  <c r="W72" i="28"/>
  <c r="U72" i="28"/>
  <c r="Z72" i="28" s="1"/>
  <c r="P72" i="28"/>
  <c r="N72" i="28"/>
  <c r="M72" i="28" s="1"/>
  <c r="AK71" i="28"/>
  <c r="AI71" i="28"/>
  <c r="AH71" i="28" s="1"/>
  <c r="AD71" i="28"/>
  <c r="AB71" i="28"/>
  <c r="AG71" i="28" s="1"/>
  <c r="W71" i="28"/>
  <c r="U71" i="28"/>
  <c r="Z71" i="28" s="1"/>
  <c r="T71" i="28"/>
  <c r="P71" i="28"/>
  <c r="N71" i="28"/>
  <c r="R71" i="28" s="1"/>
  <c r="AK70" i="28"/>
  <c r="AI70" i="28"/>
  <c r="AM70" i="28" s="1"/>
  <c r="AG70" i="28"/>
  <c r="AF70" i="28"/>
  <c r="AD70" i="28"/>
  <c r="AB70" i="28"/>
  <c r="AE70" i="28" s="1"/>
  <c r="Y70" i="28"/>
  <c r="X70" i="28"/>
  <c r="W70" i="28"/>
  <c r="V70" i="28"/>
  <c r="U70" i="28"/>
  <c r="T70" i="28" s="1"/>
  <c r="P70" i="28"/>
  <c r="N70" i="28"/>
  <c r="O70" i="28" s="1"/>
  <c r="AK62" i="28"/>
  <c r="AI62" i="28"/>
  <c r="AN62" i="28" s="1"/>
  <c r="AD62" i="28"/>
  <c r="AB62" i="28"/>
  <c r="AF62" i="28" s="1"/>
  <c r="W62" i="28"/>
  <c r="U62" i="28"/>
  <c r="X62" i="28" s="1"/>
  <c r="P62" i="28"/>
  <c r="N62" i="28"/>
  <c r="Q62" i="28" s="1"/>
  <c r="AK61" i="28"/>
  <c r="AI61" i="28"/>
  <c r="AL61" i="28" s="1"/>
  <c r="AD61" i="28"/>
  <c r="AB61" i="28"/>
  <c r="AC61" i="28" s="1"/>
  <c r="W61" i="28"/>
  <c r="U61" i="28"/>
  <c r="V61" i="28" s="1"/>
  <c r="P61" i="28"/>
  <c r="N61" i="28"/>
  <c r="S61" i="28" s="1"/>
  <c r="AK60" i="28"/>
  <c r="AI60" i="28"/>
  <c r="AN60" i="28" s="1"/>
  <c r="AD60" i="28"/>
  <c r="AB60" i="28"/>
  <c r="AG60" i="28" s="1"/>
  <c r="W60" i="28"/>
  <c r="U60" i="28"/>
  <c r="Z60" i="28" s="1"/>
  <c r="P60" i="28"/>
  <c r="N60" i="28"/>
  <c r="R60" i="28" s="1"/>
  <c r="AK59" i="28"/>
  <c r="AI59" i="28"/>
  <c r="AM59" i="28" s="1"/>
  <c r="AD59" i="28"/>
  <c r="AB59" i="28"/>
  <c r="AE59" i="28" s="1"/>
  <c r="W59" i="28"/>
  <c r="U59" i="28"/>
  <c r="X59" i="28" s="1"/>
  <c r="P59" i="28"/>
  <c r="N59" i="28"/>
  <c r="O59" i="28" s="1"/>
  <c r="AK40" i="28"/>
  <c r="AI40" i="28"/>
  <c r="AN40" i="28" s="1"/>
  <c r="AD40" i="28"/>
  <c r="AB40" i="28"/>
  <c r="AF40" i="28" s="1"/>
  <c r="W40" i="28"/>
  <c r="U40" i="28"/>
  <c r="X40" i="28" s="1"/>
  <c r="P40" i="28"/>
  <c r="N40" i="28"/>
  <c r="O40" i="28" s="1"/>
  <c r="AK39" i="28"/>
  <c r="AI39" i="28"/>
  <c r="AN39" i="28" s="1"/>
  <c r="AD39" i="28"/>
  <c r="AB39" i="28"/>
  <c r="AG39" i="28" s="1"/>
  <c r="W39" i="28"/>
  <c r="U39" i="28"/>
  <c r="Y39" i="28" s="1"/>
  <c r="P39" i="28"/>
  <c r="N39" i="28"/>
  <c r="Q39" i="28" s="1"/>
  <c r="AK38" i="28"/>
  <c r="AI38" i="28"/>
  <c r="AL38" i="28" s="1"/>
  <c r="AD38" i="28"/>
  <c r="AB38" i="28"/>
  <c r="AA38" i="28" s="1"/>
  <c r="W38" i="28"/>
  <c r="U38" i="28"/>
  <c r="V38" i="28" s="1"/>
  <c r="P38" i="28"/>
  <c r="N38" i="28"/>
  <c r="R38" i="28" s="1"/>
  <c r="AK37" i="28"/>
  <c r="AI37" i="28"/>
  <c r="AM37" i="28" s="1"/>
  <c r="AD37" i="28"/>
  <c r="AB37" i="28"/>
  <c r="AA37" i="28" s="1"/>
  <c r="W37" i="28"/>
  <c r="U37" i="28"/>
  <c r="Z37" i="28" s="1"/>
  <c r="P37" i="28"/>
  <c r="N37" i="28"/>
  <c r="S37" i="28" s="1"/>
  <c r="AK96" i="28"/>
  <c r="AI96" i="28"/>
  <c r="AN96" i="28" s="1"/>
  <c r="AD96" i="28"/>
  <c r="AB96" i="28"/>
  <c r="AG96" i="28" s="1"/>
  <c r="W96" i="28"/>
  <c r="U96" i="28"/>
  <c r="V96" i="28" s="1"/>
  <c r="P96" i="28"/>
  <c r="N96" i="28"/>
  <c r="Q96" i="28" s="1"/>
  <c r="AK95" i="28"/>
  <c r="AI95" i="28"/>
  <c r="AL95" i="28" s="1"/>
  <c r="AD95" i="28"/>
  <c r="AB95" i="28"/>
  <c r="AC95" i="28" s="1"/>
  <c r="W95" i="28"/>
  <c r="U95" i="28"/>
  <c r="Z95" i="28" s="1"/>
  <c r="P95" i="28"/>
  <c r="N95" i="28"/>
  <c r="S95" i="28" s="1"/>
  <c r="AK94" i="28"/>
  <c r="AI94" i="28"/>
  <c r="AJ94" i="28" s="1"/>
  <c r="AD94" i="28"/>
  <c r="AB94" i="28"/>
  <c r="AG94" i="28" s="1"/>
  <c r="W94" i="28"/>
  <c r="U94" i="28"/>
  <c r="Z94" i="28" s="1"/>
  <c r="P94" i="28"/>
  <c r="N94" i="28"/>
  <c r="S94" i="28" s="1"/>
  <c r="AK93" i="28"/>
  <c r="AI93" i="28"/>
  <c r="AN93" i="28" s="1"/>
  <c r="AD93" i="28"/>
  <c r="AB93" i="28"/>
  <c r="AC93" i="28" s="1"/>
  <c r="W93" i="28"/>
  <c r="U93" i="28"/>
  <c r="X93" i="28" s="1"/>
  <c r="P93" i="28"/>
  <c r="N93" i="28"/>
  <c r="O93" i="28" s="1"/>
  <c r="AK92" i="28"/>
  <c r="AI92" i="28"/>
  <c r="AJ92" i="28" s="1"/>
  <c r="AD92" i="28"/>
  <c r="AB92" i="28"/>
  <c r="AG92" i="28" s="1"/>
  <c r="W92" i="28"/>
  <c r="U92" i="28"/>
  <c r="Z92" i="28" s="1"/>
  <c r="P92" i="28"/>
  <c r="N92" i="28"/>
  <c r="S92" i="28" s="1"/>
  <c r="AK91" i="28"/>
  <c r="AI91" i="28"/>
  <c r="AN91" i="28" s="1"/>
  <c r="AD91" i="28"/>
  <c r="AB91" i="28"/>
  <c r="AE91" i="28" s="1"/>
  <c r="W91" i="28"/>
  <c r="U91" i="28"/>
  <c r="Z91" i="28" s="1"/>
  <c r="P91" i="28"/>
  <c r="N91" i="28"/>
  <c r="O91" i="28" s="1"/>
  <c r="AK90" i="28"/>
  <c r="AI90" i="28"/>
  <c r="AJ90" i="28" s="1"/>
  <c r="AD90" i="28"/>
  <c r="AB90" i="28"/>
  <c r="AE90" i="28" s="1"/>
  <c r="W90" i="28"/>
  <c r="U90" i="28"/>
  <c r="V90" i="28" s="1"/>
  <c r="P90" i="28"/>
  <c r="N90" i="28"/>
  <c r="S90" i="28" s="1"/>
  <c r="AK89" i="28"/>
  <c r="AI89" i="28"/>
  <c r="AN89" i="28" s="1"/>
  <c r="AD89" i="28"/>
  <c r="AB89" i="28"/>
  <c r="AG89" i="28" s="1"/>
  <c r="W89" i="28"/>
  <c r="U89" i="28"/>
  <c r="Z89" i="28" s="1"/>
  <c r="P89" i="28"/>
  <c r="N89" i="28"/>
  <c r="Q89" i="28" s="1"/>
  <c r="AK88" i="28"/>
  <c r="AI88" i="28"/>
  <c r="AL88" i="28" s="1"/>
  <c r="AD88" i="28"/>
  <c r="AB88" i="28"/>
  <c r="AG88" i="28" s="1"/>
  <c r="W88" i="28"/>
  <c r="U88" i="28"/>
  <c r="V88" i="28" s="1"/>
  <c r="P88" i="28"/>
  <c r="N88" i="28"/>
  <c r="Q88" i="28" s="1"/>
  <c r="AK87" i="28"/>
  <c r="AI87" i="28"/>
  <c r="AL87" i="28" s="1"/>
  <c r="AD87" i="28"/>
  <c r="AB87" i="28"/>
  <c r="AC87" i="28" s="1"/>
  <c r="W87" i="28"/>
  <c r="U87" i="28"/>
  <c r="Z87" i="28" s="1"/>
  <c r="P87" i="28"/>
  <c r="N87" i="28"/>
  <c r="S87" i="28" s="1"/>
  <c r="AK86" i="28"/>
  <c r="AI86" i="28"/>
  <c r="AN86" i="28" s="1"/>
  <c r="AD86" i="28"/>
  <c r="AB86" i="28"/>
  <c r="AG86" i="28" s="1"/>
  <c r="W86" i="28"/>
  <c r="U86" i="28"/>
  <c r="X86" i="28" s="1"/>
  <c r="P86" i="28"/>
  <c r="N86" i="28"/>
  <c r="S86" i="28" s="1"/>
  <c r="AK85" i="28"/>
  <c r="AI85" i="28"/>
  <c r="AN85" i="28" s="1"/>
  <c r="AD85" i="28"/>
  <c r="AB85" i="28"/>
  <c r="AC85" i="28" s="1"/>
  <c r="W85" i="28"/>
  <c r="U85" i="28"/>
  <c r="X85" i="28" s="1"/>
  <c r="P85" i="28"/>
  <c r="N85" i="28"/>
  <c r="O85" i="28" s="1"/>
  <c r="AK84" i="28"/>
  <c r="AI84" i="28"/>
  <c r="AJ84" i="28" s="1"/>
  <c r="AD84" i="28"/>
  <c r="AB84" i="28"/>
  <c r="AG84" i="28" s="1"/>
  <c r="W84" i="28"/>
  <c r="U84" i="28"/>
  <c r="Z84" i="28" s="1"/>
  <c r="P84" i="28"/>
  <c r="N84" i="28"/>
  <c r="S84" i="28" s="1"/>
  <c r="AK83" i="28"/>
  <c r="AI83" i="28"/>
  <c r="AN83" i="28" s="1"/>
  <c r="AD83" i="28"/>
  <c r="AB83" i="28"/>
  <c r="AE83" i="28" s="1"/>
  <c r="W83" i="28"/>
  <c r="U83" i="28"/>
  <c r="Z83" i="28" s="1"/>
  <c r="P83" i="28"/>
  <c r="N83" i="28"/>
  <c r="O83" i="28" s="1"/>
  <c r="AK82" i="28"/>
  <c r="AI82" i="28"/>
  <c r="AJ82" i="28" s="1"/>
  <c r="AD82" i="28"/>
  <c r="AB82" i="28"/>
  <c r="AE82" i="28" s="1"/>
  <c r="W82" i="28"/>
  <c r="U82" i="28"/>
  <c r="V82" i="28" s="1"/>
  <c r="P82" i="28"/>
  <c r="N82" i="28"/>
  <c r="S82" i="28" s="1"/>
  <c r="AK81" i="28"/>
  <c r="AI81" i="28"/>
  <c r="AN81" i="28" s="1"/>
  <c r="AD81" i="28"/>
  <c r="AB81" i="28"/>
  <c r="AG81" i="28" s="1"/>
  <c r="W81" i="28"/>
  <c r="U81" i="28"/>
  <c r="Z81" i="28" s="1"/>
  <c r="P81" i="28"/>
  <c r="N81" i="28"/>
  <c r="Q81" i="28" s="1"/>
  <c r="AK80" i="28"/>
  <c r="AI80" i="28"/>
  <c r="AL80" i="28" s="1"/>
  <c r="AD80" i="28"/>
  <c r="AB80" i="28"/>
  <c r="AG80" i="28" s="1"/>
  <c r="W80" i="28"/>
  <c r="U80" i="28"/>
  <c r="V80" i="28" s="1"/>
  <c r="P80" i="28"/>
  <c r="N80" i="28"/>
  <c r="Q80" i="28" s="1"/>
  <c r="AK79" i="28"/>
  <c r="AI79" i="28"/>
  <c r="AL79" i="28" s="1"/>
  <c r="AD79" i="28"/>
  <c r="AB79" i="28"/>
  <c r="AC79" i="28" s="1"/>
  <c r="W79" i="28"/>
  <c r="U79" i="28"/>
  <c r="Z79" i="28" s="1"/>
  <c r="P79" i="28"/>
  <c r="N79" i="28"/>
  <c r="S79" i="28" s="1"/>
  <c r="AK98" i="28"/>
  <c r="AI98" i="28"/>
  <c r="AN98" i="28" s="1"/>
  <c r="AD98" i="28"/>
  <c r="AB98" i="28"/>
  <c r="AE98" i="28" s="1"/>
  <c r="W98" i="28"/>
  <c r="U98" i="28"/>
  <c r="Y98" i="28" s="1"/>
  <c r="P98" i="28"/>
  <c r="N98" i="28"/>
  <c r="Q98" i="28" s="1"/>
  <c r="AK97" i="28"/>
  <c r="AI97" i="28"/>
  <c r="AL97" i="28" s="1"/>
  <c r="AD97" i="28"/>
  <c r="AB97" i="28"/>
  <c r="AE97" i="28" s="1"/>
  <c r="W97" i="28"/>
  <c r="U97" i="28"/>
  <c r="V97" i="28" s="1"/>
  <c r="P97" i="28"/>
  <c r="N97" i="28"/>
  <c r="Q97" i="28" s="1"/>
  <c r="AK78" i="28"/>
  <c r="AI78" i="28"/>
  <c r="AL78" i="28" s="1"/>
  <c r="AD78" i="28"/>
  <c r="AB78" i="28"/>
  <c r="AG78" i="28" s="1"/>
  <c r="W78" i="28"/>
  <c r="U78" i="28"/>
  <c r="Z78" i="28" s="1"/>
  <c r="P78" i="28"/>
  <c r="N78" i="28"/>
  <c r="Q78" i="28" s="1"/>
  <c r="AK77" i="28"/>
  <c r="AI77" i="28"/>
  <c r="AL77" i="28" s="1"/>
  <c r="AD77" i="28"/>
  <c r="AB77" i="28"/>
  <c r="AF77" i="28" s="1"/>
  <c r="W77" i="28"/>
  <c r="U77" i="28"/>
  <c r="X77" i="28" s="1"/>
  <c r="P77" i="28"/>
  <c r="N77" i="28"/>
  <c r="Q77" i="28" s="1"/>
  <c r="AK76" i="28"/>
  <c r="AI76" i="28"/>
  <c r="AL76" i="28" s="1"/>
  <c r="AD76" i="28"/>
  <c r="AB76" i="28"/>
  <c r="AC76" i="28" s="1"/>
  <c r="W76" i="28"/>
  <c r="U76" i="28"/>
  <c r="X76" i="28" s="1"/>
  <c r="P76" i="28"/>
  <c r="N76" i="28"/>
  <c r="S76" i="28" s="1"/>
  <c r="AK75" i="28"/>
  <c r="AI75" i="28"/>
  <c r="AN75" i="28" s="1"/>
  <c r="AD75" i="28"/>
  <c r="AB75" i="28"/>
  <c r="AG75" i="28" s="1"/>
  <c r="W75" i="28"/>
  <c r="U75" i="28"/>
  <c r="X75" i="28" s="1"/>
  <c r="P75" i="28"/>
  <c r="N75" i="28"/>
  <c r="R75" i="28" s="1"/>
  <c r="AK69" i="28"/>
  <c r="AI69" i="28"/>
  <c r="AL69" i="28" s="1"/>
  <c r="AD69" i="28"/>
  <c r="AB69" i="28"/>
  <c r="AE69" i="28" s="1"/>
  <c r="W69" i="28"/>
  <c r="U69" i="28"/>
  <c r="V69" i="28" s="1"/>
  <c r="P69" i="28"/>
  <c r="N69" i="28"/>
  <c r="O69" i="28" s="1"/>
  <c r="AK68" i="28"/>
  <c r="AI68" i="28"/>
  <c r="AJ68" i="28" s="1"/>
  <c r="AD68" i="28"/>
  <c r="AB68" i="28"/>
  <c r="AG68" i="28" s="1"/>
  <c r="W68" i="28"/>
  <c r="U68" i="28"/>
  <c r="Z68" i="28" s="1"/>
  <c r="P68" i="28"/>
  <c r="N68" i="28"/>
  <c r="S68" i="28" s="1"/>
  <c r="AK67" i="28"/>
  <c r="AI67" i="28"/>
  <c r="AN67" i="28" s="1"/>
  <c r="AD67" i="28"/>
  <c r="AB67" i="28"/>
  <c r="AF67" i="28" s="1"/>
  <c r="W67" i="28"/>
  <c r="U67" i="28"/>
  <c r="X67" i="28" s="1"/>
  <c r="P67" i="28"/>
  <c r="N67" i="28"/>
  <c r="Q67" i="28" s="1"/>
  <c r="AK36" i="28"/>
  <c r="AI36" i="28"/>
  <c r="AJ36" i="28" s="1"/>
  <c r="AD36" i="28"/>
  <c r="AB36" i="28"/>
  <c r="AC36" i="28" s="1"/>
  <c r="W36" i="28"/>
  <c r="U36" i="28"/>
  <c r="T36" i="28" s="1"/>
  <c r="P36" i="28"/>
  <c r="N36" i="28"/>
  <c r="M36" i="28" s="1"/>
  <c r="AK35" i="28"/>
  <c r="AI35" i="28"/>
  <c r="AH35" i="28" s="1"/>
  <c r="AD35" i="28"/>
  <c r="AB35" i="28"/>
  <c r="AG35" i="28" s="1"/>
  <c r="W35" i="28"/>
  <c r="U35" i="28"/>
  <c r="Z35" i="28" s="1"/>
  <c r="P35" i="28"/>
  <c r="N35" i="28"/>
  <c r="R35" i="28" s="1"/>
  <c r="AK66" i="28"/>
  <c r="AI66" i="28"/>
  <c r="AJ66" i="28" s="1"/>
  <c r="AD66" i="28"/>
  <c r="AB66" i="28"/>
  <c r="AF66" i="28" s="1"/>
  <c r="W66" i="28"/>
  <c r="U66" i="28"/>
  <c r="T66" i="28" s="1"/>
  <c r="P66" i="28"/>
  <c r="N66" i="28"/>
  <c r="R66" i="28" s="1"/>
  <c r="AK65" i="28"/>
  <c r="AI65" i="28"/>
  <c r="AH65" i="28" s="1"/>
  <c r="AD65" i="28"/>
  <c r="AB65" i="28"/>
  <c r="W65" i="28"/>
  <c r="U65" i="28"/>
  <c r="Y65" i="28" s="1"/>
  <c r="P65" i="28"/>
  <c r="N65" i="28"/>
  <c r="R65" i="28" s="1"/>
  <c r="AK64" i="28"/>
  <c r="AI64" i="28"/>
  <c r="AM64" i="28" s="1"/>
  <c r="AD64" i="28"/>
  <c r="AB64" i="28"/>
  <c r="AE64" i="28" s="1"/>
  <c r="W64" i="28"/>
  <c r="U64" i="28"/>
  <c r="Y64" i="28" s="1"/>
  <c r="P64" i="28"/>
  <c r="N64" i="28"/>
  <c r="M64" i="28" s="1"/>
  <c r="AK58" i="28"/>
  <c r="AI58" i="28"/>
  <c r="AM58" i="28" s="1"/>
  <c r="AD58" i="28"/>
  <c r="AB58" i="28"/>
  <c r="AA58" i="28" s="1"/>
  <c r="W58" i="28"/>
  <c r="U58" i="28"/>
  <c r="V58" i="28" s="1"/>
  <c r="P58" i="28"/>
  <c r="N58" i="28"/>
  <c r="M58" i="28" s="1"/>
  <c r="AK57" i="28"/>
  <c r="AI57" i="28"/>
  <c r="AH57" i="28" s="1"/>
  <c r="AD57" i="28"/>
  <c r="AB57" i="28"/>
  <c r="AF57" i="28" s="1"/>
  <c r="W57" i="28"/>
  <c r="U57" i="28"/>
  <c r="X57" i="28" s="1"/>
  <c r="P57" i="28"/>
  <c r="N57" i="28"/>
  <c r="S57" i="28" s="1"/>
  <c r="AK56" i="28"/>
  <c r="AI56" i="28"/>
  <c r="AJ56" i="28" s="1"/>
  <c r="AD56" i="28"/>
  <c r="AB56" i="28"/>
  <c r="AA56" i="28" s="1"/>
  <c r="W56" i="28"/>
  <c r="U56" i="28"/>
  <c r="Y56" i="28" s="1"/>
  <c r="P56" i="28"/>
  <c r="N56" i="28"/>
  <c r="M56" i="28" s="1"/>
  <c r="AK55" i="28"/>
  <c r="AI55" i="28"/>
  <c r="AH55" i="28" s="1"/>
  <c r="AD55" i="28"/>
  <c r="AB55" i="28"/>
  <c r="AG55" i="28" s="1"/>
  <c r="W55" i="28"/>
  <c r="U55" i="28"/>
  <c r="T55" i="28" s="1"/>
  <c r="P55" i="28"/>
  <c r="N55" i="28"/>
  <c r="R55" i="28" s="1"/>
  <c r="AK54" i="28"/>
  <c r="AI54" i="28"/>
  <c r="AM54" i="28" s="1"/>
  <c r="AD54" i="28"/>
  <c r="AB54" i="28"/>
  <c r="AE54" i="28" s="1"/>
  <c r="W54" i="28"/>
  <c r="U54" i="28"/>
  <c r="P54" i="28"/>
  <c r="N54" i="28"/>
  <c r="M54" i="28" s="1"/>
  <c r="AK53" i="28"/>
  <c r="AI53" i="28"/>
  <c r="AL53" i="28" s="1"/>
  <c r="AD53" i="28"/>
  <c r="AB53" i="28"/>
  <c r="AF53" i="28" s="1"/>
  <c r="W53" i="28"/>
  <c r="U53" i="28"/>
  <c r="T53" i="28" s="1"/>
  <c r="P53" i="28"/>
  <c r="N53" i="28"/>
  <c r="O53" i="28" s="1"/>
  <c r="AK52" i="28"/>
  <c r="AI52" i="28"/>
  <c r="AJ52" i="28" s="1"/>
  <c r="AD52" i="28"/>
  <c r="AB52" i="28"/>
  <c r="AA52" i="28" s="1"/>
  <c r="W52" i="28"/>
  <c r="U52" i="28"/>
  <c r="Y52" i="28" s="1"/>
  <c r="P52" i="28"/>
  <c r="N52" i="28"/>
  <c r="O52" i="28" s="1"/>
  <c r="AK51" i="28"/>
  <c r="AI51" i="28"/>
  <c r="AN51" i="28" s="1"/>
  <c r="AD51" i="28"/>
  <c r="AB51" i="28"/>
  <c r="AG51" i="28" s="1"/>
  <c r="W51" i="28"/>
  <c r="U51" i="28"/>
  <c r="T51" i="28" s="1"/>
  <c r="P51" i="28"/>
  <c r="N51" i="28"/>
  <c r="R51" i="28" s="1"/>
  <c r="AK50" i="28"/>
  <c r="AI50" i="28"/>
  <c r="AM50" i="28" s="1"/>
  <c r="AD50" i="28"/>
  <c r="AB50" i="28"/>
  <c r="W50" i="28"/>
  <c r="U50" i="28"/>
  <c r="Y50" i="28" s="1"/>
  <c r="P50" i="28"/>
  <c r="N50" i="28"/>
  <c r="M50" i="28" s="1"/>
  <c r="AK49" i="28"/>
  <c r="AI49" i="28"/>
  <c r="AL49" i="28" s="1"/>
  <c r="AD49" i="28"/>
  <c r="AB49" i="28"/>
  <c r="AF49" i="28" s="1"/>
  <c r="W49" i="28"/>
  <c r="U49" i="28"/>
  <c r="Z49" i="28" s="1"/>
  <c r="P49" i="28"/>
  <c r="N49" i="28"/>
  <c r="O49" i="28" s="1"/>
  <c r="AK48" i="28"/>
  <c r="AI48" i="28"/>
  <c r="AJ48" i="28" s="1"/>
  <c r="AD48" i="28"/>
  <c r="AB48" i="28"/>
  <c r="AA48" i="28" s="1"/>
  <c r="W48" i="28"/>
  <c r="U48" i="28"/>
  <c r="Y48" i="28" s="1"/>
  <c r="P48" i="28"/>
  <c r="N48" i="28"/>
  <c r="R48" i="28" s="1"/>
  <c r="AK47" i="28"/>
  <c r="AI47" i="28"/>
  <c r="AN47" i="28" s="1"/>
  <c r="AD47" i="28"/>
  <c r="AB47" i="28"/>
  <c r="AG47" i="28" s="1"/>
  <c r="W47" i="28"/>
  <c r="U47" i="28"/>
  <c r="T47" i="28" s="1"/>
  <c r="P47" i="28"/>
  <c r="N47" i="28"/>
  <c r="R47" i="28" s="1"/>
  <c r="AK46" i="28"/>
  <c r="AI46" i="28"/>
  <c r="AM46" i="28" s="1"/>
  <c r="AD46" i="28"/>
  <c r="AB46" i="28"/>
  <c r="W46" i="28"/>
  <c r="U46" i="28"/>
  <c r="Z46" i="28" s="1"/>
  <c r="P46" i="28"/>
  <c r="N46" i="28"/>
  <c r="M46" i="28" s="1"/>
  <c r="AK45" i="28"/>
  <c r="AI45" i="28"/>
  <c r="AL45" i="28" s="1"/>
  <c r="AD45" i="28"/>
  <c r="AB45" i="28"/>
  <c r="AF45" i="28" s="1"/>
  <c r="W45" i="28"/>
  <c r="U45" i="28"/>
  <c r="V45" i="28" s="1"/>
  <c r="P45" i="28"/>
  <c r="N45" i="28"/>
  <c r="M45" i="28" s="1"/>
  <c r="AK44" i="28"/>
  <c r="AI44" i="28"/>
  <c r="AM44" i="28" s="1"/>
  <c r="AD44" i="28"/>
  <c r="AB44" i="28"/>
  <c r="AG44" i="28" s="1"/>
  <c r="W44" i="28"/>
  <c r="U44" i="28"/>
  <c r="Y44" i="28" s="1"/>
  <c r="P44" i="28"/>
  <c r="N44" i="28"/>
  <c r="R44" i="28" s="1"/>
  <c r="AK43" i="28"/>
  <c r="AI43" i="28"/>
  <c r="AM43" i="28" s="1"/>
  <c r="AD43" i="28"/>
  <c r="AB43" i="28"/>
  <c r="AF43" i="28" s="1"/>
  <c r="W43" i="28"/>
  <c r="U43" i="28"/>
  <c r="V43" i="28" s="1"/>
  <c r="P43" i="28"/>
  <c r="N43" i="28"/>
  <c r="M43" i="28" s="1"/>
  <c r="AK42" i="28"/>
  <c r="AI42" i="28"/>
  <c r="AH42" i="28" s="1"/>
  <c r="AD42" i="28"/>
  <c r="AB42" i="28"/>
  <c r="AA42" i="28" s="1"/>
  <c r="W42" i="28"/>
  <c r="U42" i="28"/>
  <c r="T42" i="28" s="1"/>
  <c r="P42" i="28"/>
  <c r="N42" i="28"/>
  <c r="S42" i="28" s="1"/>
  <c r="AK34" i="28"/>
  <c r="AI34" i="28"/>
  <c r="AH34" i="28" s="1"/>
  <c r="AD34" i="28"/>
  <c r="AB34" i="28"/>
  <c r="AA34" i="28" s="1"/>
  <c r="W34" i="28"/>
  <c r="U34" i="28"/>
  <c r="Z34" i="28" s="1"/>
  <c r="P34" i="28"/>
  <c r="N34" i="28"/>
  <c r="S34" i="28" s="1"/>
  <c r="AK32" i="28"/>
  <c r="AI32" i="28"/>
  <c r="AN32" i="28" s="1"/>
  <c r="AD32" i="28"/>
  <c r="AB32" i="28"/>
  <c r="AF32" i="28" s="1"/>
  <c r="W32" i="28"/>
  <c r="U32" i="28"/>
  <c r="V32" i="28" s="1"/>
  <c r="P32" i="28"/>
  <c r="N32" i="28"/>
  <c r="O32" i="28" s="1"/>
  <c r="AK31" i="28"/>
  <c r="AI31" i="28"/>
  <c r="AJ31" i="28" s="1"/>
  <c r="AD31" i="28"/>
  <c r="AB31" i="28"/>
  <c r="AF31" i="28" s="1"/>
  <c r="W31" i="28"/>
  <c r="U31" i="28"/>
  <c r="T31" i="28" s="1"/>
  <c r="P31" i="28"/>
  <c r="N31" i="28"/>
  <c r="M31" i="28" s="1"/>
  <c r="AK30" i="28"/>
  <c r="AI30" i="28"/>
  <c r="AH30" i="28" s="1"/>
  <c r="AD30" i="28"/>
  <c r="AB30" i="28"/>
  <c r="AG30" i="28" s="1"/>
  <c r="W30" i="28"/>
  <c r="U30" i="28"/>
  <c r="Z30" i="28" s="1"/>
  <c r="P30" i="28"/>
  <c r="N30" i="28"/>
  <c r="R30" i="28" s="1"/>
  <c r="L18" i="28"/>
  <c r="L17" i="28"/>
  <c r="L15" i="28"/>
  <c r="L14" i="28"/>
  <c r="L13" i="28"/>
  <c r="P189" i="3"/>
  <c r="AK75" i="27"/>
  <c r="AI75" i="27"/>
  <c r="AN75" i="27" s="1"/>
  <c r="AD75" i="27"/>
  <c r="AB75" i="27"/>
  <c r="AF75" i="27" s="1"/>
  <c r="AA75" i="27"/>
  <c r="W75" i="27"/>
  <c r="U75" i="27"/>
  <c r="X75" i="27" s="1"/>
  <c r="P75" i="27"/>
  <c r="N75" i="27"/>
  <c r="O75" i="27" s="1"/>
  <c r="AK74" i="27"/>
  <c r="AI74" i="27"/>
  <c r="AJ74" i="27" s="1"/>
  <c r="AD74" i="27"/>
  <c r="AC74" i="27"/>
  <c r="AB74" i="27"/>
  <c r="AA74" i="27" s="1"/>
  <c r="W74" i="27"/>
  <c r="U74" i="27"/>
  <c r="T74" i="27" s="1"/>
  <c r="P74" i="27"/>
  <c r="N74" i="27"/>
  <c r="O74" i="27" s="1"/>
  <c r="AK73" i="27"/>
  <c r="AI73" i="27"/>
  <c r="AN73" i="27" s="1"/>
  <c r="AD73" i="27"/>
  <c r="AB73" i="27"/>
  <c r="AG73" i="27" s="1"/>
  <c r="AA73" i="27"/>
  <c r="W73" i="27"/>
  <c r="U73" i="27"/>
  <c r="Y73" i="27" s="1"/>
  <c r="P73" i="27"/>
  <c r="N73" i="27"/>
  <c r="Q73" i="27" s="1"/>
  <c r="AN72" i="27"/>
  <c r="AK72" i="27"/>
  <c r="AI72" i="27"/>
  <c r="AL72" i="27" s="1"/>
  <c r="AD72" i="27"/>
  <c r="AB72" i="27"/>
  <c r="AG72" i="27" s="1"/>
  <c r="AA72" i="27"/>
  <c r="W72" i="27"/>
  <c r="U72" i="27"/>
  <c r="V72" i="27" s="1"/>
  <c r="P72" i="27"/>
  <c r="N72" i="27"/>
  <c r="Q72" i="27" s="1"/>
  <c r="AK71" i="27"/>
  <c r="AI71" i="27"/>
  <c r="AN71" i="27" s="1"/>
  <c r="AD71" i="27"/>
  <c r="AB71" i="27"/>
  <c r="AA71" i="27" s="1"/>
  <c r="W71" i="27"/>
  <c r="U71" i="27"/>
  <c r="Z71" i="27" s="1"/>
  <c r="P71" i="27"/>
  <c r="N71" i="27"/>
  <c r="S71" i="27" s="1"/>
  <c r="M71" i="27"/>
  <c r="AK69" i="27"/>
  <c r="AI69" i="27"/>
  <c r="AM69" i="27" s="1"/>
  <c r="AD69" i="27"/>
  <c r="AB69" i="27"/>
  <c r="W69" i="27"/>
  <c r="U69" i="27"/>
  <c r="Y69" i="27" s="1"/>
  <c r="P69" i="27"/>
  <c r="N69" i="27"/>
  <c r="R69" i="27" s="1"/>
  <c r="AK68" i="27"/>
  <c r="AI68" i="27"/>
  <c r="AL68" i="27" s="1"/>
  <c r="AD68" i="27"/>
  <c r="AB68" i="27"/>
  <c r="W68" i="27"/>
  <c r="U68" i="27"/>
  <c r="Z68" i="27" s="1"/>
  <c r="P68" i="27"/>
  <c r="N68" i="27"/>
  <c r="Q68" i="27" s="1"/>
  <c r="AK67" i="27"/>
  <c r="AI67" i="27"/>
  <c r="AD67" i="27"/>
  <c r="AB67" i="27"/>
  <c r="AF67" i="27" s="1"/>
  <c r="W67" i="27"/>
  <c r="U67" i="27"/>
  <c r="V67" i="27" s="1"/>
  <c r="P67" i="27"/>
  <c r="N67" i="27"/>
  <c r="R67" i="27" s="1"/>
  <c r="AK66" i="27"/>
  <c r="AI66" i="27"/>
  <c r="AM66" i="27" s="1"/>
  <c r="AD66" i="27"/>
  <c r="AB66" i="27"/>
  <c r="AA66" i="27" s="1"/>
  <c r="W66" i="27"/>
  <c r="U66" i="27"/>
  <c r="T66" i="27" s="1"/>
  <c r="P66" i="27"/>
  <c r="N66" i="27"/>
  <c r="AK65" i="27"/>
  <c r="AI65" i="27"/>
  <c r="AM65" i="27" s="1"/>
  <c r="AD65" i="27"/>
  <c r="AB65" i="27"/>
  <c r="AF65" i="27" s="1"/>
  <c r="W65" i="27"/>
  <c r="U65" i="27"/>
  <c r="P65" i="27"/>
  <c r="N65" i="27"/>
  <c r="R65" i="27" s="1"/>
  <c r="AK64" i="27"/>
  <c r="AI64" i="27"/>
  <c r="AM64" i="27" s="1"/>
  <c r="AD64" i="27"/>
  <c r="AB64" i="27"/>
  <c r="W64" i="27"/>
  <c r="U64" i="27"/>
  <c r="Y64" i="27" s="1"/>
  <c r="P64" i="27"/>
  <c r="N64" i="27"/>
  <c r="R64" i="27" s="1"/>
  <c r="AK62" i="27"/>
  <c r="AI62" i="27"/>
  <c r="AD62" i="27"/>
  <c r="AB62" i="27"/>
  <c r="AF62" i="27" s="1"/>
  <c r="W62" i="27"/>
  <c r="U62" i="27"/>
  <c r="P62" i="27"/>
  <c r="N62" i="27"/>
  <c r="O62" i="27" s="1"/>
  <c r="AK61" i="27"/>
  <c r="AI61" i="27"/>
  <c r="AJ61" i="27" s="1"/>
  <c r="AD61" i="27"/>
  <c r="AB61" i="27"/>
  <c r="W61" i="27"/>
  <c r="U61" i="27"/>
  <c r="Y61" i="27" s="1"/>
  <c r="P61" i="27"/>
  <c r="N61" i="27"/>
  <c r="Q61" i="27" s="1"/>
  <c r="AK60" i="27"/>
  <c r="AI60" i="27"/>
  <c r="AL60" i="27" s="1"/>
  <c r="AD60" i="27"/>
  <c r="AB60" i="27"/>
  <c r="AF60" i="27" s="1"/>
  <c r="W60" i="27"/>
  <c r="U60" i="27"/>
  <c r="V60" i="27" s="1"/>
  <c r="P60" i="27"/>
  <c r="N60" i="27"/>
  <c r="S60" i="27" s="1"/>
  <c r="AK59" i="27"/>
  <c r="AI59" i="27"/>
  <c r="AM59" i="27" s="1"/>
  <c r="AD59" i="27"/>
  <c r="AB59" i="27"/>
  <c r="AA59" i="27" s="1"/>
  <c r="W59" i="27"/>
  <c r="U59" i="27"/>
  <c r="X59" i="27" s="1"/>
  <c r="P59" i="27"/>
  <c r="N59" i="27"/>
  <c r="S59" i="27" s="1"/>
  <c r="AK57" i="27"/>
  <c r="AI57" i="27"/>
  <c r="AN57" i="27" s="1"/>
  <c r="AD57" i="27"/>
  <c r="AB57" i="27"/>
  <c r="W57" i="27"/>
  <c r="U57" i="27"/>
  <c r="X57" i="27" s="1"/>
  <c r="P57" i="27"/>
  <c r="N57" i="27"/>
  <c r="Q57" i="27" s="1"/>
  <c r="AK56" i="27"/>
  <c r="AI56" i="27"/>
  <c r="AL56" i="27" s="1"/>
  <c r="AD56" i="27"/>
  <c r="AB56" i="27"/>
  <c r="AC56" i="27" s="1"/>
  <c r="W56" i="27"/>
  <c r="U56" i="27"/>
  <c r="V56" i="27" s="1"/>
  <c r="P56" i="27"/>
  <c r="N56" i="27"/>
  <c r="M56" i="27" s="1"/>
  <c r="AK55" i="27"/>
  <c r="AI55" i="27"/>
  <c r="AH55" i="27" s="1"/>
  <c r="AD55" i="27"/>
  <c r="AB55" i="27"/>
  <c r="AA55" i="27" s="1"/>
  <c r="W55" i="27"/>
  <c r="U55" i="27"/>
  <c r="P55" i="27"/>
  <c r="N55" i="27"/>
  <c r="S55" i="27" s="1"/>
  <c r="AK54" i="27"/>
  <c r="AI54" i="27"/>
  <c r="AN54" i="27" s="1"/>
  <c r="AD54" i="27"/>
  <c r="AB54" i="27"/>
  <c r="AF54" i="27" s="1"/>
  <c r="W54" i="27"/>
  <c r="U54" i="27"/>
  <c r="X54" i="27" s="1"/>
  <c r="P54" i="27"/>
  <c r="N54" i="27"/>
  <c r="O54" i="27" s="1"/>
  <c r="AK53" i="27"/>
  <c r="AI53" i="27"/>
  <c r="AJ53" i="27" s="1"/>
  <c r="AD53" i="27"/>
  <c r="AB53" i="27"/>
  <c r="AC53" i="27" s="1"/>
  <c r="W53" i="27"/>
  <c r="U53" i="27"/>
  <c r="T53" i="27" s="1"/>
  <c r="P53" i="27"/>
  <c r="N53" i="27"/>
  <c r="O53" i="27" s="1"/>
  <c r="AK52" i="27"/>
  <c r="AI52" i="27"/>
  <c r="AD52" i="27"/>
  <c r="AB52" i="27"/>
  <c r="AA52" i="27" s="1"/>
  <c r="W52" i="27"/>
  <c r="U52" i="27"/>
  <c r="Z52" i="27" s="1"/>
  <c r="P52" i="27"/>
  <c r="N52" i="27"/>
  <c r="R52" i="27" s="1"/>
  <c r="AK51" i="27"/>
  <c r="AI51" i="27"/>
  <c r="AM51" i="27" s="1"/>
  <c r="AD51" i="27"/>
  <c r="AB51" i="27"/>
  <c r="AE51" i="27" s="1"/>
  <c r="W51" i="27"/>
  <c r="U51" i="27"/>
  <c r="V51" i="27" s="1"/>
  <c r="P51" i="27"/>
  <c r="N51" i="27"/>
  <c r="S51" i="27" s="1"/>
  <c r="AK50" i="27"/>
  <c r="AI50" i="27"/>
  <c r="AH50" i="27" s="1"/>
  <c r="AD50" i="27"/>
  <c r="AB50" i="27"/>
  <c r="AC50" i="27" s="1"/>
  <c r="W50" i="27"/>
  <c r="U50" i="27"/>
  <c r="T50" i="27" s="1"/>
  <c r="P50" i="27"/>
  <c r="N50" i="27"/>
  <c r="M50" i="27" s="1"/>
  <c r="AK49" i="27"/>
  <c r="AI49" i="27"/>
  <c r="AN49" i="27" s="1"/>
  <c r="AD49" i="27"/>
  <c r="AB49" i="27"/>
  <c r="AC49" i="27" s="1"/>
  <c r="W49" i="27"/>
  <c r="U49" i="27"/>
  <c r="Z49" i="27" s="1"/>
  <c r="P49" i="27"/>
  <c r="N49" i="27"/>
  <c r="M49" i="27" s="1"/>
  <c r="AK47" i="27"/>
  <c r="AI47" i="27"/>
  <c r="AH47" i="27" s="1"/>
  <c r="AD47" i="27"/>
  <c r="AB47" i="27"/>
  <c r="AG47" i="27" s="1"/>
  <c r="W47" i="27"/>
  <c r="U47" i="27"/>
  <c r="X47" i="27" s="1"/>
  <c r="P47" i="27"/>
  <c r="N47" i="27"/>
  <c r="M47" i="27" s="1"/>
  <c r="AK46" i="27"/>
  <c r="AI46" i="27"/>
  <c r="AM46" i="27" s="1"/>
  <c r="AD46" i="27"/>
  <c r="AB46" i="27"/>
  <c r="AE46" i="27" s="1"/>
  <c r="W46" i="27"/>
  <c r="U46" i="27"/>
  <c r="Z46" i="27" s="1"/>
  <c r="P46" i="27"/>
  <c r="N46" i="27"/>
  <c r="O46" i="27" s="1"/>
  <c r="AK44" i="27"/>
  <c r="AI44" i="27"/>
  <c r="AJ44" i="27" s="1"/>
  <c r="AD44" i="27"/>
  <c r="AB44" i="27"/>
  <c r="AC44" i="27" s="1"/>
  <c r="W44" i="27"/>
  <c r="U44" i="27"/>
  <c r="T44" i="27" s="1"/>
  <c r="P44" i="27"/>
  <c r="N44" i="27"/>
  <c r="S44" i="27" s="1"/>
  <c r="AK43" i="27"/>
  <c r="AI43" i="27"/>
  <c r="AN43" i="27" s="1"/>
  <c r="AD43" i="27"/>
  <c r="AB43" i="27"/>
  <c r="AG43" i="27" s="1"/>
  <c r="W43" i="27"/>
  <c r="U43" i="27"/>
  <c r="Y43" i="27" s="1"/>
  <c r="P43" i="27"/>
  <c r="N43" i="27"/>
  <c r="Q43" i="27" s="1"/>
  <c r="AK41" i="27"/>
  <c r="AI41" i="27"/>
  <c r="AL41" i="27" s="1"/>
  <c r="AD41" i="27"/>
  <c r="AB41" i="27"/>
  <c r="AG41" i="27" s="1"/>
  <c r="W41" i="27"/>
  <c r="U41" i="27"/>
  <c r="Z41" i="27" s="1"/>
  <c r="P41" i="27"/>
  <c r="N41" i="27"/>
  <c r="R41" i="27" s="1"/>
  <c r="AK40" i="27"/>
  <c r="AI40" i="27"/>
  <c r="AM40" i="27" s="1"/>
  <c r="AD40" i="27"/>
  <c r="AB40" i="27"/>
  <c r="AE40" i="27" s="1"/>
  <c r="W40" i="27"/>
  <c r="U40" i="27"/>
  <c r="Y40" i="27" s="1"/>
  <c r="P40" i="27"/>
  <c r="N40" i="27"/>
  <c r="O40" i="27" s="1"/>
  <c r="AK38" i="27"/>
  <c r="AI38" i="27"/>
  <c r="AJ38" i="27" s="1"/>
  <c r="AD38" i="27"/>
  <c r="AB38" i="27"/>
  <c r="AF38" i="27" s="1"/>
  <c r="W38" i="27"/>
  <c r="U38" i="27"/>
  <c r="T38" i="27" s="1"/>
  <c r="P38" i="27"/>
  <c r="N38" i="27"/>
  <c r="S38" i="27" s="1"/>
  <c r="AK37" i="27"/>
  <c r="AI37" i="27"/>
  <c r="AN37" i="27" s="1"/>
  <c r="AD37" i="27"/>
  <c r="AB37" i="27"/>
  <c r="AG37" i="27" s="1"/>
  <c r="W37" i="27"/>
  <c r="U37" i="27"/>
  <c r="Y37" i="27" s="1"/>
  <c r="P37" i="27"/>
  <c r="N37" i="27"/>
  <c r="Q37" i="27" s="1"/>
  <c r="AK36" i="27"/>
  <c r="AI36" i="27"/>
  <c r="AL36" i="27" s="1"/>
  <c r="AD36" i="27"/>
  <c r="AB36" i="27"/>
  <c r="AG36" i="27" s="1"/>
  <c r="W36" i="27"/>
  <c r="U36" i="27"/>
  <c r="V36" i="27" s="1"/>
  <c r="P36" i="27"/>
  <c r="N36" i="27"/>
  <c r="M36" i="27" s="1"/>
  <c r="AK35" i="27"/>
  <c r="AI35" i="27"/>
  <c r="AN35" i="27" s="1"/>
  <c r="AD35" i="27"/>
  <c r="AB35" i="27"/>
  <c r="AA35" i="27" s="1"/>
  <c r="W35" i="27"/>
  <c r="U35" i="27"/>
  <c r="Z35" i="27" s="1"/>
  <c r="P35" i="27"/>
  <c r="N35" i="27"/>
  <c r="S35" i="27" s="1"/>
  <c r="AK33" i="27"/>
  <c r="AI33" i="27"/>
  <c r="AN33" i="27" s="1"/>
  <c r="AD33" i="27"/>
  <c r="AB33" i="27"/>
  <c r="AF33" i="27" s="1"/>
  <c r="W33" i="27"/>
  <c r="U33" i="27"/>
  <c r="X33" i="27" s="1"/>
  <c r="P33" i="27"/>
  <c r="N33" i="27"/>
  <c r="Q33" i="27" s="1"/>
  <c r="AK32" i="27"/>
  <c r="AI32" i="27"/>
  <c r="AL32" i="27" s="1"/>
  <c r="AD32" i="27"/>
  <c r="AB32" i="27"/>
  <c r="AC32" i="27" s="1"/>
  <c r="W32" i="27"/>
  <c r="U32" i="27"/>
  <c r="T32" i="27" s="1"/>
  <c r="P32" i="27"/>
  <c r="N32" i="27"/>
  <c r="M32" i="27" s="1"/>
  <c r="AK31" i="27"/>
  <c r="AI31" i="27"/>
  <c r="AH31" i="27" s="1"/>
  <c r="AD31" i="27"/>
  <c r="AB31" i="27"/>
  <c r="AG31" i="27" s="1"/>
  <c r="W31" i="27"/>
  <c r="U31" i="27"/>
  <c r="Z31" i="27" s="1"/>
  <c r="P31" i="27"/>
  <c r="N31" i="27"/>
  <c r="R31" i="27" s="1"/>
  <c r="AK30" i="27"/>
  <c r="AI30" i="27"/>
  <c r="AM30" i="27" s="1"/>
  <c r="AD30" i="27"/>
  <c r="AB30" i="27"/>
  <c r="AE30" i="27" s="1"/>
  <c r="W30" i="27"/>
  <c r="U30" i="27"/>
  <c r="X30" i="27" s="1"/>
  <c r="P30" i="27"/>
  <c r="N30" i="27"/>
  <c r="O30" i="27" s="1"/>
  <c r="L18" i="27"/>
  <c r="L17" i="27"/>
  <c r="L15" i="27"/>
  <c r="L14" i="27"/>
  <c r="L13" i="27"/>
  <c r="AK98" i="26"/>
  <c r="AI98" i="26"/>
  <c r="AN98" i="26" s="1"/>
  <c r="AD98" i="26"/>
  <c r="AB98" i="26"/>
  <c r="AF98" i="26" s="1"/>
  <c r="AA98" i="26"/>
  <c r="W98" i="26"/>
  <c r="U98" i="26"/>
  <c r="X98" i="26" s="1"/>
  <c r="P98" i="26"/>
  <c r="N98" i="26"/>
  <c r="O98" i="26" s="1"/>
  <c r="AN97" i="26"/>
  <c r="AK97" i="26"/>
  <c r="AI97" i="26"/>
  <c r="AJ97" i="26" s="1"/>
  <c r="AF97" i="26"/>
  <c r="AE97" i="26"/>
  <c r="AD97" i="26"/>
  <c r="AC97" i="26"/>
  <c r="AB97" i="26"/>
  <c r="AG97" i="26" s="1"/>
  <c r="AA97" i="26"/>
  <c r="W97" i="26"/>
  <c r="U97" i="26"/>
  <c r="T97" i="26" s="1"/>
  <c r="S97" i="26"/>
  <c r="P97" i="26"/>
  <c r="N97" i="26"/>
  <c r="Q97" i="26" s="1"/>
  <c r="AN96" i="26"/>
  <c r="AM96" i="26"/>
  <c r="AK96" i="26"/>
  <c r="AJ96" i="26"/>
  <c r="AI96" i="26"/>
  <c r="AL96" i="26" s="1"/>
  <c r="AH96" i="26"/>
  <c r="AD96" i="26"/>
  <c r="AB96" i="26"/>
  <c r="AG96" i="26" s="1"/>
  <c r="W96" i="26"/>
  <c r="U96" i="26"/>
  <c r="Z96" i="26" s="1"/>
  <c r="T96" i="26"/>
  <c r="P96" i="26"/>
  <c r="N96" i="26"/>
  <c r="R96" i="26" s="1"/>
  <c r="M96" i="26"/>
  <c r="AK95" i="26"/>
  <c r="AI95" i="26"/>
  <c r="AM95" i="26" s="1"/>
  <c r="AH95" i="26"/>
  <c r="AD95" i="26"/>
  <c r="AB95" i="26"/>
  <c r="AE95" i="26" s="1"/>
  <c r="AA95" i="26"/>
  <c r="Y95" i="26"/>
  <c r="W95" i="26"/>
  <c r="U95" i="26"/>
  <c r="T95" i="26" s="1"/>
  <c r="P95" i="26"/>
  <c r="N95" i="26"/>
  <c r="O95" i="26" s="1"/>
  <c r="AN94" i="26"/>
  <c r="AL94" i="26"/>
  <c r="AK94" i="26"/>
  <c r="AI94" i="26"/>
  <c r="AJ94" i="26" s="1"/>
  <c r="AG94" i="26"/>
  <c r="AF94" i="26"/>
  <c r="AE94" i="26"/>
  <c r="AD94" i="26"/>
  <c r="AB94" i="26"/>
  <c r="AC94" i="26" s="1"/>
  <c r="AA94" i="26"/>
  <c r="W94" i="26"/>
  <c r="U94" i="26"/>
  <c r="Z94" i="26" s="1"/>
  <c r="P94" i="26"/>
  <c r="N94" i="26"/>
  <c r="S94" i="26" s="1"/>
  <c r="C92" i="26"/>
  <c r="C91" i="26"/>
  <c r="C90" i="26"/>
  <c r="C89" i="26"/>
  <c r="AK92" i="26"/>
  <c r="AI92" i="26"/>
  <c r="AN92" i="26" s="1"/>
  <c r="AD92" i="26"/>
  <c r="AB92" i="26"/>
  <c r="AF92" i="26" s="1"/>
  <c r="AA92" i="26"/>
  <c r="W92" i="26"/>
  <c r="U92" i="26"/>
  <c r="X92" i="26" s="1"/>
  <c r="P92" i="26"/>
  <c r="N92" i="26"/>
  <c r="M92" i="26" s="1"/>
  <c r="AK91" i="26"/>
  <c r="AI91" i="26"/>
  <c r="AH91" i="26" s="1"/>
  <c r="AD91" i="26"/>
  <c r="AB91" i="26"/>
  <c r="AC91" i="26" s="1"/>
  <c r="W91" i="26"/>
  <c r="U91" i="26"/>
  <c r="V91" i="26" s="1"/>
  <c r="P91" i="26"/>
  <c r="N91" i="26"/>
  <c r="M91" i="26" s="1"/>
  <c r="AK90" i="26"/>
  <c r="AI90" i="26"/>
  <c r="AL90" i="26" s="1"/>
  <c r="AH90" i="26"/>
  <c r="AD90" i="26"/>
  <c r="AB90" i="26"/>
  <c r="AG90" i="26" s="1"/>
  <c r="W90" i="26"/>
  <c r="U90" i="26"/>
  <c r="Z90" i="26" s="1"/>
  <c r="P90" i="26"/>
  <c r="N90" i="26"/>
  <c r="R90" i="26" s="1"/>
  <c r="AL89" i="26"/>
  <c r="AK89" i="26"/>
  <c r="AI89" i="26"/>
  <c r="AM89" i="26" s="1"/>
  <c r="AD89" i="26"/>
  <c r="AB89" i="26"/>
  <c r="AE89" i="26" s="1"/>
  <c r="W89" i="26"/>
  <c r="U89" i="26"/>
  <c r="T89" i="26" s="1"/>
  <c r="P89" i="26"/>
  <c r="N89" i="26"/>
  <c r="O89" i="26" s="1"/>
  <c r="AK88" i="26"/>
  <c r="AI88" i="26"/>
  <c r="AJ88" i="26" s="1"/>
  <c r="AD88" i="26"/>
  <c r="AB88" i="26"/>
  <c r="AC88" i="26" s="1"/>
  <c r="AA88" i="26"/>
  <c r="Y88" i="26"/>
  <c r="W88" i="26"/>
  <c r="U88" i="26"/>
  <c r="V88" i="26" s="1"/>
  <c r="T88" i="26"/>
  <c r="P88" i="26"/>
  <c r="N88" i="26"/>
  <c r="S88" i="26" s="1"/>
  <c r="AK86" i="26"/>
  <c r="AI86" i="26"/>
  <c r="AN86" i="26" s="1"/>
  <c r="AD86" i="26"/>
  <c r="AB86" i="26"/>
  <c r="AF86" i="26" s="1"/>
  <c r="AA86" i="26"/>
  <c r="W86" i="26"/>
  <c r="U86" i="26"/>
  <c r="V86" i="26" s="1"/>
  <c r="P86" i="26"/>
  <c r="N86" i="26"/>
  <c r="M86" i="26" s="1"/>
  <c r="AK85" i="26"/>
  <c r="AI85" i="26"/>
  <c r="AH85" i="26" s="1"/>
  <c r="AD85" i="26"/>
  <c r="AB85" i="26"/>
  <c r="AC85" i="26" s="1"/>
  <c r="W85" i="26"/>
  <c r="U85" i="26"/>
  <c r="Z85" i="26" s="1"/>
  <c r="P85" i="26"/>
  <c r="N85" i="26"/>
  <c r="Q85" i="26" s="1"/>
  <c r="AK84" i="26"/>
  <c r="AI84" i="26"/>
  <c r="AN84" i="26" s="1"/>
  <c r="AH84" i="26"/>
  <c r="AD84" i="26"/>
  <c r="AB84" i="26"/>
  <c r="AG84" i="26" s="1"/>
  <c r="W84" i="26"/>
  <c r="U84" i="26"/>
  <c r="Z84" i="26" s="1"/>
  <c r="P84" i="26"/>
  <c r="N84" i="26"/>
  <c r="R84" i="26" s="1"/>
  <c r="AL83" i="26"/>
  <c r="AK83" i="26"/>
  <c r="AI83" i="26"/>
  <c r="AM83" i="26" s="1"/>
  <c r="AD83" i="26"/>
  <c r="AB83" i="26"/>
  <c r="AC83" i="26" s="1"/>
  <c r="AA83" i="26"/>
  <c r="W83" i="26"/>
  <c r="U83" i="26"/>
  <c r="X83" i="26" s="1"/>
  <c r="P83" i="26"/>
  <c r="N83" i="26"/>
  <c r="O83" i="26" s="1"/>
  <c r="AK82" i="26"/>
  <c r="AI82" i="26"/>
  <c r="AJ82" i="26" s="1"/>
  <c r="AD82" i="26"/>
  <c r="AB82" i="26"/>
  <c r="AG82" i="26" s="1"/>
  <c r="W82" i="26"/>
  <c r="U82" i="26"/>
  <c r="Z82" i="26" s="1"/>
  <c r="P82" i="26"/>
  <c r="N82" i="26"/>
  <c r="S82" i="26" s="1"/>
  <c r="AK75" i="26"/>
  <c r="AI75" i="26"/>
  <c r="AN75" i="26" s="1"/>
  <c r="AD75" i="26"/>
  <c r="AB75" i="26"/>
  <c r="AF75" i="26" s="1"/>
  <c r="W75" i="26"/>
  <c r="U75" i="26"/>
  <c r="X75" i="26" s="1"/>
  <c r="P75" i="26"/>
  <c r="N75" i="26"/>
  <c r="O75" i="26" s="1"/>
  <c r="AK74" i="26"/>
  <c r="AI74" i="26"/>
  <c r="AJ74" i="26" s="1"/>
  <c r="AD74" i="26"/>
  <c r="AB74" i="26"/>
  <c r="AG74" i="26" s="1"/>
  <c r="W74" i="26"/>
  <c r="U74" i="26"/>
  <c r="T74" i="26" s="1"/>
  <c r="P74" i="26"/>
  <c r="N74" i="26"/>
  <c r="O74" i="26" s="1"/>
  <c r="AK73" i="26"/>
  <c r="AI73" i="26"/>
  <c r="AN73" i="26" s="1"/>
  <c r="AD73" i="26"/>
  <c r="AB73" i="26"/>
  <c r="AG73" i="26" s="1"/>
  <c r="W73" i="26"/>
  <c r="U73" i="26"/>
  <c r="Z73" i="26" s="1"/>
  <c r="P73" i="26"/>
  <c r="N73" i="26"/>
  <c r="R73" i="26" s="1"/>
  <c r="AK72" i="26"/>
  <c r="AI72" i="26"/>
  <c r="AM72" i="26" s="1"/>
  <c r="AD72" i="26"/>
  <c r="AB72" i="26"/>
  <c r="AF72" i="26" s="1"/>
  <c r="Y72" i="26"/>
  <c r="W72" i="26"/>
  <c r="U72" i="26"/>
  <c r="T72" i="26" s="1"/>
  <c r="P72" i="26"/>
  <c r="N72" i="26"/>
  <c r="O72" i="26" s="1"/>
  <c r="AK71" i="26"/>
  <c r="AI71" i="26"/>
  <c r="AJ71" i="26" s="1"/>
  <c r="AD71" i="26"/>
  <c r="AB71" i="26"/>
  <c r="AC71" i="26" s="1"/>
  <c r="AA71" i="26"/>
  <c r="W71" i="26"/>
  <c r="U71" i="26"/>
  <c r="Z71" i="26" s="1"/>
  <c r="P71" i="26"/>
  <c r="N71" i="26"/>
  <c r="S71" i="26" s="1"/>
  <c r="AK64" i="26"/>
  <c r="AI64" i="26"/>
  <c r="AN64" i="26" s="1"/>
  <c r="AD64" i="26"/>
  <c r="AB64" i="26"/>
  <c r="AF64" i="26" s="1"/>
  <c r="W64" i="26"/>
  <c r="U64" i="26"/>
  <c r="X64" i="26" s="1"/>
  <c r="P64" i="26"/>
  <c r="N64" i="26"/>
  <c r="O64" i="26" s="1"/>
  <c r="AK63" i="26"/>
  <c r="AI63" i="26"/>
  <c r="AJ63" i="26" s="1"/>
  <c r="AD63" i="26"/>
  <c r="AB63" i="26"/>
  <c r="AE63" i="26" s="1"/>
  <c r="W63" i="26"/>
  <c r="U63" i="26"/>
  <c r="T63" i="26" s="1"/>
  <c r="P63" i="26"/>
  <c r="N63" i="26"/>
  <c r="M63" i="26" s="1"/>
  <c r="AK62" i="26"/>
  <c r="AI62" i="26"/>
  <c r="AH62" i="26" s="1"/>
  <c r="AD62" i="26"/>
  <c r="AB62" i="26"/>
  <c r="AG62" i="26" s="1"/>
  <c r="W62" i="26"/>
  <c r="U62" i="26"/>
  <c r="Z62" i="26" s="1"/>
  <c r="P62" i="26"/>
  <c r="N62" i="26"/>
  <c r="R62" i="26" s="1"/>
  <c r="AK61" i="26"/>
  <c r="AI61" i="26"/>
  <c r="AM61" i="26" s="1"/>
  <c r="AD61" i="26"/>
  <c r="AB61" i="26"/>
  <c r="AE61" i="26" s="1"/>
  <c r="W61" i="26"/>
  <c r="U61" i="26"/>
  <c r="Z61" i="26" s="1"/>
  <c r="P61" i="26"/>
  <c r="N61" i="26"/>
  <c r="O61" i="26" s="1"/>
  <c r="AK60" i="26"/>
  <c r="AI60" i="26"/>
  <c r="AJ60" i="26" s="1"/>
  <c r="AD60" i="26"/>
  <c r="AB60" i="26"/>
  <c r="AG60" i="26" s="1"/>
  <c r="W60" i="26"/>
  <c r="U60" i="26"/>
  <c r="T60" i="26" s="1"/>
  <c r="P60" i="26"/>
  <c r="N60" i="26"/>
  <c r="S60" i="26" s="1"/>
  <c r="AK49" i="26"/>
  <c r="AI49" i="26"/>
  <c r="AM49" i="26" s="1"/>
  <c r="AD49" i="26"/>
  <c r="AB49" i="26"/>
  <c r="AF49" i="26" s="1"/>
  <c r="W49" i="26"/>
  <c r="U49" i="26"/>
  <c r="X49" i="26" s="1"/>
  <c r="P49" i="26"/>
  <c r="N49" i="26"/>
  <c r="O49" i="26" s="1"/>
  <c r="AK48" i="26"/>
  <c r="AI48" i="26"/>
  <c r="AH48" i="26" s="1"/>
  <c r="AD48" i="26"/>
  <c r="AB48" i="26"/>
  <c r="AA48" i="26" s="1"/>
  <c r="W48" i="26"/>
  <c r="U48" i="26"/>
  <c r="T48" i="26" s="1"/>
  <c r="P48" i="26"/>
  <c r="N48" i="26"/>
  <c r="S48" i="26" s="1"/>
  <c r="AK47" i="26"/>
  <c r="AI47" i="26"/>
  <c r="AN47" i="26" s="1"/>
  <c r="AD47" i="26"/>
  <c r="AB47" i="26"/>
  <c r="AF47" i="26" s="1"/>
  <c r="W47" i="26"/>
  <c r="U47" i="26"/>
  <c r="Y47" i="26" s="1"/>
  <c r="P47" i="26"/>
  <c r="N47" i="26"/>
  <c r="Q47" i="26" s="1"/>
  <c r="AK46" i="26"/>
  <c r="AI46" i="26"/>
  <c r="AL46" i="26" s="1"/>
  <c r="AD46" i="26"/>
  <c r="AB46" i="26"/>
  <c r="AE46" i="26" s="1"/>
  <c r="W46" i="26"/>
  <c r="U46" i="26"/>
  <c r="T46" i="26" s="1"/>
  <c r="P46" i="26"/>
  <c r="N46" i="26"/>
  <c r="M46" i="26" s="1"/>
  <c r="AK45" i="26"/>
  <c r="AI45" i="26"/>
  <c r="AH45" i="26" s="1"/>
  <c r="AD45" i="26"/>
  <c r="AB45" i="26"/>
  <c r="AA45" i="26" s="1"/>
  <c r="W45" i="26"/>
  <c r="U45" i="26"/>
  <c r="Z45" i="26" s="1"/>
  <c r="P45" i="26"/>
  <c r="N45" i="26"/>
  <c r="R45" i="26" s="1"/>
  <c r="AK80" i="26"/>
  <c r="AI80" i="26"/>
  <c r="AD80" i="26"/>
  <c r="AB80" i="26"/>
  <c r="AA80" i="26" s="1"/>
  <c r="W80" i="26"/>
  <c r="U80" i="26"/>
  <c r="P80" i="26"/>
  <c r="N80" i="26"/>
  <c r="AK79" i="26"/>
  <c r="AI79" i="26"/>
  <c r="AH79" i="26" s="1"/>
  <c r="AD79" i="26"/>
  <c r="AB79" i="26"/>
  <c r="AF79" i="26" s="1"/>
  <c r="W79" i="26"/>
  <c r="U79" i="26"/>
  <c r="P79" i="26"/>
  <c r="N79" i="26"/>
  <c r="Q79" i="26" s="1"/>
  <c r="AK78" i="26"/>
  <c r="AI78" i="26"/>
  <c r="AD78" i="26"/>
  <c r="AB78" i="26"/>
  <c r="AC78" i="26" s="1"/>
  <c r="W78" i="26"/>
  <c r="U78" i="26"/>
  <c r="Y78" i="26" s="1"/>
  <c r="P78" i="26"/>
  <c r="N78" i="26"/>
  <c r="O78" i="26" s="1"/>
  <c r="AK77" i="26"/>
  <c r="AI77" i="26"/>
  <c r="AH77" i="26" s="1"/>
  <c r="AD77" i="26"/>
  <c r="AB77" i="26"/>
  <c r="AF77" i="26" s="1"/>
  <c r="W77" i="26"/>
  <c r="U77" i="26"/>
  <c r="T77" i="26" s="1"/>
  <c r="P77" i="26"/>
  <c r="N77" i="26"/>
  <c r="Q77" i="26" s="1"/>
  <c r="AK69" i="26"/>
  <c r="AI69" i="26"/>
  <c r="AJ69" i="26" s="1"/>
  <c r="AD69" i="26"/>
  <c r="AB69" i="26"/>
  <c r="AF69" i="26" s="1"/>
  <c r="W69" i="26"/>
  <c r="U69" i="26"/>
  <c r="Y69" i="26" s="1"/>
  <c r="P69" i="26"/>
  <c r="N69" i="26"/>
  <c r="R69" i="26" s="1"/>
  <c r="AK68" i="26"/>
  <c r="AI68" i="26"/>
  <c r="AD68" i="26"/>
  <c r="AB68" i="26"/>
  <c r="AA68" i="26" s="1"/>
  <c r="W68" i="26"/>
  <c r="U68" i="26"/>
  <c r="Z68" i="26" s="1"/>
  <c r="P68" i="26"/>
  <c r="N68" i="26"/>
  <c r="AK67" i="26"/>
  <c r="AI67" i="26"/>
  <c r="AN67" i="26" s="1"/>
  <c r="AD67" i="26"/>
  <c r="AB67" i="26"/>
  <c r="W67" i="26"/>
  <c r="U67" i="26"/>
  <c r="X67" i="26" s="1"/>
  <c r="P67" i="26"/>
  <c r="N67" i="26"/>
  <c r="O67" i="26" s="1"/>
  <c r="AK66" i="26"/>
  <c r="AI66" i="26"/>
  <c r="AJ66" i="26" s="1"/>
  <c r="AD66" i="26"/>
  <c r="AB66" i="26"/>
  <c r="AA66" i="26" s="1"/>
  <c r="W66" i="26"/>
  <c r="U66" i="26"/>
  <c r="Z66" i="26" s="1"/>
  <c r="P66" i="26"/>
  <c r="N66" i="26"/>
  <c r="AK58" i="26"/>
  <c r="AI58" i="26"/>
  <c r="AN58" i="26" s="1"/>
  <c r="AD58" i="26"/>
  <c r="AB58" i="26"/>
  <c r="AC58" i="26" s="1"/>
  <c r="W58" i="26"/>
  <c r="U58" i="26"/>
  <c r="V58" i="26" s="1"/>
  <c r="P58" i="26"/>
  <c r="N58" i="26"/>
  <c r="AK57" i="26"/>
  <c r="AI57" i="26"/>
  <c r="AJ57" i="26" s="1"/>
  <c r="AD57" i="26"/>
  <c r="AB57" i="26"/>
  <c r="AG57" i="26" s="1"/>
  <c r="W57" i="26"/>
  <c r="U57" i="26"/>
  <c r="V57" i="26" s="1"/>
  <c r="P57" i="26"/>
  <c r="N57" i="26"/>
  <c r="M57" i="26" s="1"/>
  <c r="AK56" i="26"/>
  <c r="AI56" i="26"/>
  <c r="AH56" i="26" s="1"/>
  <c r="AD56" i="26"/>
  <c r="AB56" i="26"/>
  <c r="AG56" i="26" s="1"/>
  <c r="W56" i="26"/>
  <c r="U56" i="26"/>
  <c r="Z56" i="26" s="1"/>
  <c r="P56" i="26"/>
  <c r="N56" i="26"/>
  <c r="O56" i="26" s="1"/>
  <c r="AK54" i="26"/>
  <c r="AI54" i="26"/>
  <c r="AH54" i="26" s="1"/>
  <c r="AD54" i="26"/>
  <c r="AB54" i="26"/>
  <c r="AA54" i="26" s="1"/>
  <c r="W54" i="26"/>
  <c r="U54" i="26"/>
  <c r="V54" i="26" s="1"/>
  <c r="P54" i="26"/>
  <c r="N54" i="26"/>
  <c r="S54" i="26" s="1"/>
  <c r="AK53" i="26"/>
  <c r="AI53" i="26"/>
  <c r="AH53" i="26" s="1"/>
  <c r="AD53" i="26"/>
  <c r="AB53" i="26"/>
  <c r="W53" i="26"/>
  <c r="U53" i="26"/>
  <c r="X53" i="26" s="1"/>
  <c r="P53" i="26"/>
  <c r="N53" i="26"/>
  <c r="S53" i="26" s="1"/>
  <c r="AK52" i="26"/>
  <c r="AI52" i="26"/>
  <c r="AN52" i="26" s="1"/>
  <c r="AD52" i="26"/>
  <c r="AB52" i="26"/>
  <c r="AA52" i="26" s="1"/>
  <c r="W52" i="26"/>
  <c r="U52" i="26"/>
  <c r="X52" i="26" s="1"/>
  <c r="P52" i="26"/>
  <c r="N52" i="26"/>
  <c r="M52" i="26" s="1"/>
  <c r="AK51" i="26"/>
  <c r="AI51" i="26"/>
  <c r="AD51" i="26"/>
  <c r="AB51" i="26"/>
  <c r="AC51" i="26" s="1"/>
  <c r="W51" i="26"/>
  <c r="U51" i="26"/>
  <c r="Z51" i="26" s="1"/>
  <c r="P51" i="26"/>
  <c r="N51" i="26"/>
  <c r="Q51" i="26" s="1"/>
  <c r="AK43" i="26"/>
  <c r="AI43" i="26"/>
  <c r="AH43" i="26" s="1"/>
  <c r="AD43" i="26"/>
  <c r="AB43" i="26"/>
  <c r="AA43" i="26" s="1"/>
  <c r="W43" i="26"/>
  <c r="U43" i="26"/>
  <c r="T43" i="26" s="1"/>
  <c r="P43" i="26"/>
  <c r="N43" i="26"/>
  <c r="Q43" i="26" s="1"/>
  <c r="AK42" i="26"/>
  <c r="AI42" i="26"/>
  <c r="AJ42" i="26" s="1"/>
  <c r="AD42" i="26"/>
  <c r="AB42" i="26"/>
  <c r="AC42" i="26" s="1"/>
  <c r="W42" i="26"/>
  <c r="U42" i="26"/>
  <c r="P42" i="26"/>
  <c r="N42" i="26"/>
  <c r="O42" i="26" s="1"/>
  <c r="AK41" i="26"/>
  <c r="AI41" i="26"/>
  <c r="AL41" i="26" s="1"/>
  <c r="AD41" i="26"/>
  <c r="AB41" i="26"/>
  <c r="AG41" i="26" s="1"/>
  <c r="W41" i="26"/>
  <c r="U41" i="26"/>
  <c r="Y41" i="26" s="1"/>
  <c r="P41" i="26"/>
  <c r="N41" i="26"/>
  <c r="Q41" i="26" s="1"/>
  <c r="AK40" i="26"/>
  <c r="AI40" i="26"/>
  <c r="AJ40" i="26" s="1"/>
  <c r="AD40" i="26"/>
  <c r="AB40" i="26"/>
  <c r="AC40" i="26" s="1"/>
  <c r="W40" i="26"/>
  <c r="U40" i="26"/>
  <c r="Z40" i="26" s="1"/>
  <c r="P40" i="26"/>
  <c r="N40" i="26"/>
  <c r="M40" i="26" s="1"/>
  <c r="AK38" i="26"/>
  <c r="AI38" i="26"/>
  <c r="AH38" i="26" s="1"/>
  <c r="AD38" i="26"/>
  <c r="AB38" i="26"/>
  <c r="AA38" i="26" s="1"/>
  <c r="W38" i="26"/>
  <c r="U38" i="26"/>
  <c r="Z38" i="26" s="1"/>
  <c r="P38" i="26"/>
  <c r="N38" i="26"/>
  <c r="R38" i="26" s="1"/>
  <c r="AK37" i="26"/>
  <c r="AI37" i="26"/>
  <c r="AL37" i="26" s="1"/>
  <c r="AD37" i="26"/>
  <c r="AB37" i="26"/>
  <c r="AF37" i="26" s="1"/>
  <c r="W37" i="26"/>
  <c r="U37" i="26"/>
  <c r="Z37" i="26" s="1"/>
  <c r="P37" i="26"/>
  <c r="N37" i="26"/>
  <c r="AK36" i="26"/>
  <c r="AI36" i="26"/>
  <c r="AJ36" i="26" s="1"/>
  <c r="AD36" i="26"/>
  <c r="AB36" i="26"/>
  <c r="AE36" i="26" s="1"/>
  <c r="W36" i="26"/>
  <c r="U36" i="26"/>
  <c r="T36" i="26" s="1"/>
  <c r="P36" i="26"/>
  <c r="N36" i="26"/>
  <c r="M36" i="26" s="1"/>
  <c r="AK35" i="26"/>
  <c r="AI35" i="26"/>
  <c r="AH35" i="26" s="1"/>
  <c r="AD35" i="26"/>
  <c r="AB35" i="26"/>
  <c r="AG35" i="26" s="1"/>
  <c r="W35" i="26"/>
  <c r="U35" i="26"/>
  <c r="Y35" i="26" s="1"/>
  <c r="P35" i="26"/>
  <c r="N35" i="26"/>
  <c r="R35" i="26" s="1"/>
  <c r="AK33" i="26"/>
  <c r="AI33" i="26"/>
  <c r="AM33" i="26" s="1"/>
  <c r="AD33" i="26"/>
  <c r="AB33" i="26"/>
  <c r="AG33" i="26" s="1"/>
  <c r="W33" i="26"/>
  <c r="U33" i="26"/>
  <c r="P33" i="26"/>
  <c r="N33" i="26"/>
  <c r="S33" i="26" s="1"/>
  <c r="AK32" i="26"/>
  <c r="AI32" i="26"/>
  <c r="AL32" i="26" s="1"/>
  <c r="AD32" i="26"/>
  <c r="AB32" i="26"/>
  <c r="W32" i="26"/>
  <c r="U32" i="26"/>
  <c r="T32" i="26" s="1"/>
  <c r="P32" i="26"/>
  <c r="N32" i="26"/>
  <c r="S32" i="26" s="1"/>
  <c r="AK31" i="26"/>
  <c r="AI31" i="26"/>
  <c r="AN31" i="26" s="1"/>
  <c r="AD31" i="26"/>
  <c r="AB31" i="26"/>
  <c r="AF31" i="26" s="1"/>
  <c r="W31" i="26"/>
  <c r="U31" i="26"/>
  <c r="Y31" i="26" s="1"/>
  <c r="P31" i="26"/>
  <c r="N31" i="26"/>
  <c r="O31" i="26" s="1"/>
  <c r="AK30" i="26"/>
  <c r="AI30" i="26"/>
  <c r="AH30" i="26" s="1"/>
  <c r="AD30" i="26"/>
  <c r="AB30" i="26"/>
  <c r="W30" i="26"/>
  <c r="U30" i="26"/>
  <c r="Z30" i="26" s="1"/>
  <c r="P30" i="26"/>
  <c r="N30" i="26"/>
  <c r="M30" i="26" s="1"/>
  <c r="L18" i="26"/>
  <c r="L17" i="26"/>
  <c r="L15" i="26"/>
  <c r="L14" i="26"/>
  <c r="L13" i="26"/>
  <c r="AK58" i="25"/>
  <c r="AI58" i="25"/>
  <c r="AN58" i="25" s="1"/>
  <c r="AD58" i="25"/>
  <c r="AB58" i="25"/>
  <c r="AF58" i="25" s="1"/>
  <c r="AA58" i="25"/>
  <c r="Z58" i="25"/>
  <c r="W58" i="25"/>
  <c r="U58" i="25"/>
  <c r="X58" i="25" s="1"/>
  <c r="P58" i="25"/>
  <c r="N58" i="25"/>
  <c r="O58" i="25" s="1"/>
  <c r="AK57" i="25"/>
  <c r="AI57" i="25"/>
  <c r="AJ57" i="25" s="1"/>
  <c r="AD57" i="25"/>
  <c r="AB57" i="25"/>
  <c r="AC57" i="25" s="1"/>
  <c r="Z57" i="25"/>
  <c r="Y57" i="25"/>
  <c r="X57" i="25"/>
  <c r="W57" i="25"/>
  <c r="U57" i="25"/>
  <c r="T57" i="25" s="1"/>
  <c r="P57" i="25"/>
  <c r="N57" i="25"/>
  <c r="M57" i="25" s="1"/>
  <c r="AK56" i="25"/>
  <c r="AI56" i="25"/>
  <c r="AH56" i="25" s="1"/>
  <c r="AD56" i="25"/>
  <c r="AB56" i="25"/>
  <c r="AG56" i="25" s="1"/>
  <c r="W56" i="25"/>
  <c r="U56" i="25"/>
  <c r="Z56" i="25" s="1"/>
  <c r="P56" i="25"/>
  <c r="N56" i="25"/>
  <c r="R56" i="25" s="1"/>
  <c r="AK55" i="25"/>
  <c r="AI55" i="25"/>
  <c r="AM55" i="25" s="1"/>
  <c r="AG55" i="25"/>
  <c r="AF55" i="25"/>
  <c r="AD55" i="25"/>
  <c r="AB55" i="25"/>
  <c r="AE55" i="25" s="1"/>
  <c r="W55" i="25"/>
  <c r="U55" i="25"/>
  <c r="V55" i="25" s="1"/>
  <c r="P55" i="25"/>
  <c r="N55" i="25"/>
  <c r="O55" i="25" s="1"/>
  <c r="M55" i="25"/>
  <c r="AK54" i="25"/>
  <c r="AI54" i="25"/>
  <c r="AJ54" i="25" s="1"/>
  <c r="AH54" i="25"/>
  <c r="AG54" i="25"/>
  <c r="AF54" i="25"/>
  <c r="AE54" i="25"/>
  <c r="AD54" i="25"/>
  <c r="AB54" i="25"/>
  <c r="AC54" i="25" s="1"/>
  <c r="W54" i="25"/>
  <c r="U54" i="25"/>
  <c r="T54" i="25" s="1"/>
  <c r="P54" i="25"/>
  <c r="N54" i="25"/>
  <c r="S54" i="25" s="1"/>
  <c r="M54" i="25"/>
  <c r="AK46" i="25"/>
  <c r="AI46" i="25"/>
  <c r="AN46" i="25" s="1"/>
  <c r="AD46" i="25"/>
  <c r="AB46" i="25"/>
  <c r="AF46" i="25" s="1"/>
  <c r="W46" i="25"/>
  <c r="U46" i="25"/>
  <c r="X46" i="25" s="1"/>
  <c r="P46" i="25"/>
  <c r="N46" i="25"/>
  <c r="O46" i="25" s="1"/>
  <c r="AK45" i="25"/>
  <c r="AI45" i="25"/>
  <c r="AJ45" i="25" s="1"/>
  <c r="AD45" i="25"/>
  <c r="AB45" i="25"/>
  <c r="AA45" i="25" s="1"/>
  <c r="W45" i="25"/>
  <c r="U45" i="25"/>
  <c r="T45" i="25" s="1"/>
  <c r="P45" i="25"/>
  <c r="N45" i="25"/>
  <c r="Q45" i="25" s="1"/>
  <c r="AK44" i="25"/>
  <c r="AI44" i="25"/>
  <c r="AN44" i="25" s="1"/>
  <c r="AD44" i="25"/>
  <c r="AB44" i="25"/>
  <c r="AG44" i="25" s="1"/>
  <c r="W44" i="25"/>
  <c r="U44" i="25"/>
  <c r="Y44" i="25" s="1"/>
  <c r="P44" i="25"/>
  <c r="N44" i="25"/>
  <c r="Q44" i="25" s="1"/>
  <c r="AK43" i="25"/>
  <c r="AI43" i="25"/>
  <c r="AL43" i="25" s="1"/>
  <c r="AD43" i="25"/>
  <c r="AB43" i="25"/>
  <c r="AE43" i="25" s="1"/>
  <c r="W43" i="25"/>
  <c r="U43" i="25"/>
  <c r="V43" i="25" s="1"/>
  <c r="P43" i="25"/>
  <c r="N43" i="25"/>
  <c r="O43" i="25" s="1"/>
  <c r="AK42" i="25"/>
  <c r="AI42" i="25"/>
  <c r="AJ42" i="25" s="1"/>
  <c r="AD42" i="25"/>
  <c r="AB42" i="25"/>
  <c r="AE42" i="25" s="1"/>
  <c r="W42" i="25"/>
  <c r="U42" i="25"/>
  <c r="V42" i="25" s="1"/>
  <c r="P42" i="25"/>
  <c r="N42" i="25"/>
  <c r="S42" i="25" s="1"/>
  <c r="AK59" i="25"/>
  <c r="AI59" i="25"/>
  <c r="AJ59" i="25" s="1"/>
  <c r="AD59" i="25"/>
  <c r="AB59" i="25"/>
  <c r="AA59" i="25" s="1"/>
  <c r="W59" i="25"/>
  <c r="U59" i="25"/>
  <c r="T59" i="25" s="1"/>
  <c r="P59" i="25"/>
  <c r="N59" i="25"/>
  <c r="O59" i="25" s="1"/>
  <c r="AK52" i="25"/>
  <c r="AI52" i="25"/>
  <c r="AM52" i="25" s="1"/>
  <c r="AD52" i="25"/>
  <c r="AB52" i="25"/>
  <c r="AF52" i="25" s="1"/>
  <c r="W52" i="25"/>
  <c r="U52" i="25"/>
  <c r="Z52" i="25" s="1"/>
  <c r="P52" i="25"/>
  <c r="N52" i="25"/>
  <c r="Q52" i="25" s="1"/>
  <c r="AK51" i="25"/>
  <c r="AI51" i="25"/>
  <c r="AM51" i="25" s="1"/>
  <c r="AD51" i="25"/>
  <c r="AB51" i="25"/>
  <c r="W51" i="25"/>
  <c r="U51" i="25"/>
  <c r="Z51" i="25" s="1"/>
  <c r="P51" i="25"/>
  <c r="N51" i="25"/>
  <c r="O51" i="25" s="1"/>
  <c r="AK50" i="25"/>
  <c r="AI50" i="25"/>
  <c r="AJ50" i="25" s="1"/>
  <c r="AD50" i="25"/>
  <c r="AB50" i="25"/>
  <c r="AF50" i="25" s="1"/>
  <c r="W50" i="25"/>
  <c r="U50" i="25"/>
  <c r="T50" i="25" s="1"/>
  <c r="P50" i="25"/>
  <c r="N50" i="25"/>
  <c r="R50" i="25" s="1"/>
  <c r="AK49" i="25"/>
  <c r="AI49" i="25"/>
  <c r="AM49" i="25" s="1"/>
  <c r="AD49" i="25"/>
  <c r="AB49" i="25"/>
  <c r="AA49" i="25" s="1"/>
  <c r="W49" i="25"/>
  <c r="U49" i="25"/>
  <c r="Z49" i="25" s="1"/>
  <c r="P49" i="25"/>
  <c r="N49" i="25"/>
  <c r="Q49" i="25" s="1"/>
  <c r="AK48" i="25"/>
  <c r="AI48" i="25"/>
  <c r="AN48" i="25" s="1"/>
  <c r="AD48" i="25"/>
  <c r="AB48" i="25"/>
  <c r="AF48" i="25" s="1"/>
  <c r="W48" i="25"/>
  <c r="U48" i="25"/>
  <c r="V48" i="25" s="1"/>
  <c r="P48" i="25"/>
  <c r="N48" i="25"/>
  <c r="R48" i="25" s="1"/>
  <c r="AK40" i="25"/>
  <c r="AI40" i="25"/>
  <c r="AL40" i="25" s="1"/>
  <c r="AD40" i="25"/>
  <c r="AB40" i="25"/>
  <c r="AE40" i="25" s="1"/>
  <c r="W40" i="25"/>
  <c r="U40" i="25"/>
  <c r="V40" i="25" s="1"/>
  <c r="P40" i="25"/>
  <c r="N40" i="25"/>
  <c r="M40" i="25" s="1"/>
  <c r="AK39" i="25"/>
  <c r="AI39" i="25"/>
  <c r="AH39" i="25" s="1"/>
  <c r="AD39" i="25"/>
  <c r="AB39" i="25"/>
  <c r="AA39" i="25" s="1"/>
  <c r="W39" i="25"/>
  <c r="U39" i="25"/>
  <c r="T39" i="25" s="1"/>
  <c r="P39" i="25"/>
  <c r="N39" i="25"/>
  <c r="S39" i="25" s="1"/>
  <c r="AK38" i="25"/>
  <c r="AI38" i="25"/>
  <c r="AN38" i="25" s="1"/>
  <c r="AD38" i="25"/>
  <c r="AB38" i="25"/>
  <c r="AE38" i="25" s="1"/>
  <c r="W38" i="25"/>
  <c r="U38" i="25"/>
  <c r="X38" i="25" s="1"/>
  <c r="P38" i="25"/>
  <c r="N38" i="25"/>
  <c r="Q38" i="25" s="1"/>
  <c r="AK37" i="25"/>
  <c r="AI37" i="25"/>
  <c r="AL37" i="25" s="1"/>
  <c r="AD37" i="25"/>
  <c r="AB37" i="25"/>
  <c r="AG37" i="25" s="1"/>
  <c r="W37" i="25"/>
  <c r="U37" i="25"/>
  <c r="T37" i="25" s="1"/>
  <c r="P37" i="25"/>
  <c r="N37" i="25"/>
  <c r="M37" i="25" s="1"/>
  <c r="AK36" i="25"/>
  <c r="AI36" i="25"/>
  <c r="AH36" i="25" s="1"/>
  <c r="AD36" i="25"/>
  <c r="AB36" i="25"/>
  <c r="AA36" i="25" s="1"/>
  <c r="W36" i="25"/>
  <c r="U36" i="25"/>
  <c r="Z36" i="25" s="1"/>
  <c r="P36" i="25"/>
  <c r="N36" i="25"/>
  <c r="Q36" i="25" s="1"/>
  <c r="AK35" i="25"/>
  <c r="AI35" i="25"/>
  <c r="AL35" i="25" s="1"/>
  <c r="AD35" i="25"/>
  <c r="AB35" i="25"/>
  <c r="AE35" i="25" s="1"/>
  <c r="W35" i="25"/>
  <c r="U35" i="25"/>
  <c r="X35" i="25" s="1"/>
  <c r="P35" i="25"/>
  <c r="N35" i="25"/>
  <c r="S35" i="25" s="1"/>
  <c r="AK33" i="25"/>
  <c r="AI33" i="25"/>
  <c r="AN33" i="25" s="1"/>
  <c r="AD33" i="25"/>
  <c r="AB33" i="25"/>
  <c r="AA33" i="25" s="1"/>
  <c r="W33" i="25"/>
  <c r="U33" i="25"/>
  <c r="T33" i="25" s="1"/>
  <c r="P33" i="25"/>
  <c r="N33" i="25"/>
  <c r="M33" i="25" s="1"/>
  <c r="AK32" i="25"/>
  <c r="AI32" i="25"/>
  <c r="AH32" i="25" s="1"/>
  <c r="AD32" i="25"/>
  <c r="AB32" i="25"/>
  <c r="AG32" i="25" s="1"/>
  <c r="W32" i="25"/>
  <c r="U32" i="25"/>
  <c r="X32" i="25" s="1"/>
  <c r="P32" i="25"/>
  <c r="N32" i="25"/>
  <c r="Q32" i="25" s="1"/>
  <c r="AK31" i="25"/>
  <c r="AI31" i="25"/>
  <c r="AL31" i="25" s="1"/>
  <c r="AD31" i="25"/>
  <c r="AB31" i="25"/>
  <c r="AE31" i="25" s="1"/>
  <c r="W31" i="25"/>
  <c r="U31" i="25"/>
  <c r="Z31" i="25" s="1"/>
  <c r="P31" i="25"/>
  <c r="N31" i="25"/>
  <c r="M31" i="25" s="1"/>
  <c r="AK30" i="25"/>
  <c r="AI30" i="25"/>
  <c r="AH30" i="25" s="1"/>
  <c r="AD30" i="25"/>
  <c r="AB30" i="25"/>
  <c r="AA30" i="25" s="1"/>
  <c r="W30" i="25"/>
  <c r="U30" i="25"/>
  <c r="T30" i="25" s="1"/>
  <c r="P30" i="25"/>
  <c r="N30" i="25"/>
  <c r="S30" i="25" s="1"/>
  <c r="L18" i="25"/>
  <c r="L17" i="25"/>
  <c r="L15" i="25"/>
  <c r="L14" i="25"/>
  <c r="L13" i="25"/>
  <c r="AK67" i="24"/>
  <c r="AI67" i="24"/>
  <c r="AN67" i="24" s="1"/>
  <c r="AG67" i="24"/>
  <c r="AD67" i="24"/>
  <c r="AB67" i="24"/>
  <c r="AF67" i="24" s="1"/>
  <c r="W67" i="24"/>
  <c r="U67" i="24"/>
  <c r="X67" i="24" s="1"/>
  <c r="P67" i="24"/>
  <c r="N67" i="24"/>
  <c r="O67" i="24" s="1"/>
  <c r="AK71" i="24"/>
  <c r="AI71" i="24"/>
  <c r="AN71" i="24" s="1"/>
  <c r="AD71" i="24"/>
  <c r="AB71" i="24"/>
  <c r="AF71" i="24" s="1"/>
  <c r="W71" i="24"/>
  <c r="U71" i="24"/>
  <c r="X71" i="24" s="1"/>
  <c r="P71" i="24"/>
  <c r="N71" i="24"/>
  <c r="O71" i="24" s="1"/>
  <c r="AK70" i="24"/>
  <c r="AI70" i="24"/>
  <c r="AJ70" i="24" s="1"/>
  <c r="AD70" i="24"/>
  <c r="AB70" i="24"/>
  <c r="AC70" i="24" s="1"/>
  <c r="W70" i="24"/>
  <c r="U70" i="24"/>
  <c r="T70" i="24" s="1"/>
  <c r="P70" i="24"/>
  <c r="N70" i="24"/>
  <c r="M70" i="24" s="1"/>
  <c r="AK69" i="24"/>
  <c r="AI69" i="24"/>
  <c r="AH69" i="24" s="1"/>
  <c r="AD69" i="24"/>
  <c r="AB69" i="24"/>
  <c r="AG69" i="24" s="1"/>
  <c r="W69" i="24"/>
  <c r="U69" i="24"/>
  <c r="Z69" i="24" s="1"/>
  <c r="P69" i="24"/>
  <c r="N69" i="24"/>
  <c r="R69" i="24" s="1"/>
  <c r="AK68" i="24"/>
  <c r="AI68" i="24"/>
  <c r="AM68" i="24" s="1"/>
  <c r="AD68" i="24"/>
  <c r="AB68" i="24"/>
  <c r="AE68" i="24" s="1"/>
  <c r="W68" i="24"/>
  <c r="U68" i="24"/>
  <c r="T68" i="24" s="1"/>
  <c r="P68" i="24"/>
  <c r="N68" i="24"/>
  <c r="O68" i="24" s="1"/>
  <c r="AK66" i="24"/>
  <c r="AI66" i="24"/>
  <c r="AJ66" i="24" s="1"/>
  <c r="AD66" i="24"/>
  <c r="AB66" i="24"/>
  <c r="AC66" i="24" s="1"/>
  <c r="W66" i="24"/>
  <c r="U66" i="24"/>
  <c r="T66" i="24" s="1"/>
  <c r="P66" i="24"/>
  <c r="N66" i="24"/>
  <c r="S66" i="24" s="1"/>
  <c r="AK65" i="24"/>
  <c r="AI65" i="24"/>
  <c r="AN65" i="24" s="1"/>
  <c r="AD65" i="24"/>
  <c r="AB65" i="24"/>
  <c r="AG65" i="24" s="1"/>
  <c r="W65" i="24"/>
  <c r="U65" i="24"/>
  <c r="Y65" i="24" s="1"/>
  <c r="P65" i="24"/>
  <c r="N65" i="24"/>
  <c r="Q65" i="24" s="1"/>
  <c r="AM64" i="24"/>
  <c r="AK64" i="24"/>
  <c r="AI64" i="24"/>
  <c r="AL64" i="24" s="1"/>
  <c r="AD64" i="24"/>
  <c r="AB64" i="24"/>
  <c r="AC64" i="24" s="1"/>
  <c r="Z64" i="24"/>
  <c r="W64" i="24"/>
  <c r="U64" i="24"/>
  <c r="V64" i="24" s="1"/>
  <c r="P64" i="24"/>
  <c r="N64" i="24"/>
  <c r="S64" i="24" s="1"/>
  <c r="AK63" i="24"/>
  <c r="AI63" i="24"/>
  <c r="AM63" i="24" s="1"/>
  <c r="AD63" i="24"/>
  <c r="AB63" i="24"/>
  <c r="AA63" i="24" s="1"/>
  <c r="W63" i="24"/>
  <c r="U63" i="24"/>
  <c r="Z63" i="24" s="1"/>
  <c r="P63" i="24"/>
  <c r="N63" i="24"/>
  <c r="S63" i="24" s="1"/>
  <c r="AK61" i="24"/>
  <c r="AI61" i="24"/>
  <c r="AH61" i="24" s="1"/>
  <c r="AD61" i="24"/>
  <c r="AB61" i="24"/>
  <c r="AA61" i="24" s="1"/>
  <c r="W61" i="24"/>
  <c r="U61" i="24"/>
  <c r="Z61" i="24" s="1"/>
  <c r="P61" i="24"/>
  <c r="N61" i="24"/>
  <c r="R61" i="24" s="1"/>
  <c r="AK60" i="24"/>
  <c r="AI60" i="24"/>
  <c r="AM60" i="24" s="1"/>
  <c r="AD60" i="24"/>
  <c r="AB60" i="24"/>
  <c r="AC60" i="24" s="1"/>
  <c r="W60" i="24"/>
  <c r="U60" i="24"/>
  <c r="T60" i="24" s="1"/>
  <c r="P60" i="24"/>
  <c r="N60" i="24"/>
  <c r="O60" i="24" s="1"/>
  <c r="AK59" i="24"/>
  <c r="AI59" i="24"/>
  <c r="AJ59" i="24" s="1"/>
  <c r="AD59" i="24"/>
  <c r="AB59" i="24"/>
  <c r="AG59" i="24" s="1"/>
  <c r="W59" i="24"/>
  <c r="U59" i="24"/>
  <c r="T59" i="24" s="1"/>
  <c r="P59" i="24"/>
  <c r="N59" i="24"/>
  <c r="O59" i="24" s="1"/>
  <c r="AK58" i="24"/>
  <c r="AI58" i="24"/>
  <c r="AJ58" i="24" s="1"/>
  <c r="AD58" i="24"/>
  <c r="AB58" i="24"/>
  <c r="AA58" i="24" s="1"/>
  <c r="W58" i="24"/>
  <c r="U58" i="24"/>
  <c r="Y58" i="24" s="1"/>
  <c r="P58" i="24"/>
  <c r="N58" i="24"/>
  <c r="Q58" i="24" s="1"/>
  <c r="AK57" i="24"/>
  <c r="AI57" i="24"/>
  <c r="AL57" i="24" s="1"/>
  <c r="AD57" i="24"/>
  <c r="AB57" i="24"/>
  <c r="AC57" i="24" s="1"/>
  <c r="W57" i="24"/>
  <c r="U57" i="24"/>
  <c r="T57" i="24" s="1"/>
  <c r="P57" i="24"/>
  <c r="N57" i="24"/>
  <c r="M57" i="24" s="1"/>
  <c r="AK55" i="24"/>
  <c r="AI55" i="24"/>
  <c r="AH55" i="24" s="1"/>
  <c r="AD55" i="24"/>
  <c r="AB55" i="24"/>
  <c r="AF55" i="24" s="1"/>
  <c r="W55" i="24"/>
  <c r="U55" i="24"/>
  <c r="X55" i="24" s="1"/>
  <c r="P55" i="24"/>
  <c r="N55" i="24"/>
  <c r="S55" i="24" s="1"/>
  <c r="AK54" i="24"/>
  <c r="AI54" i="24"/>
  <c r="AJ54" i="24" s="1"/>
  <c r="AD54" i="24"/>
  <c r="AB54" i="24"/>
  <c r="AC54" i="24" s="1"/>
  <c r="W54" i="24"/>
  <c r="U54" i="24"/>
  <c r="Z54" i="24" s="1"/>
  <c r="P54" i="24"/>
  <c r="N54" i="24"/>
  <c r="AK53" i="24"/>
  <c r="AI53" i="24"/>
  <c r="AD53" i="24"/>
  <c r="AB53" i="24"/>
  <c r="AA53" i="24" s="1"/>
  <c r="W53" i="24"/>
  <c r="U53" i="24"/>
  <c r="T53" i="24" s="1"/>
  <c r="P53" i="24"/>
  <c r="N53" i="24"/>
  <c r="R53" i="24" s="1"/>
  <c r="AK52" i="24"/>
  <c r="AI52" i="24"/>
  <c r="AM52" i="24" s="1"/>
  <c r="AD52" i="24"/>
  <c r="AB52" i="24"/>
  <c r="AE52" i="24" s="1"/>
  <c r="W52" i="24"/>
  <c r="U52" i="24"/>
  <c r="V52" i="24" s="1"/>
  <c r="P52" i="24"/>
  <c r="N52" i="24"/>
  <c r="O52" i="24" s="1"/>
  <c r="AK51" i="24"/>
  <c r="AI51" i="24"/>
  <c r="AJ51" i="24" s="1"/>
  <c r="AD51" i="24"/>
  <c r="AB51" i="24"/>
  <c r="AF51" i="24" s="1"/>
  <c r="W51" i="24"/>
  <c r="U51" i="24"/>
  <c r="V51" i="24" s="1"/>
  <c r="P51" i="24"/>
  <c r="N51" i="24"/>
  <c r="O51" i="24" s="1"/>
  <c r="AK49" i="24"/>
  <c r="AI49" i="24"/>
  <c r="AM49" i="24" s="1"/>
  <c r="AD49" i="24"/>
  <c r="AB49" i="24"/>
  <c r="AA49" i="24" s="1"/>
  <c r="W49" i="24"/>
  <c r="U49" i="24"/>
  <c r="Y49" i="24" s="1"/>
  <c r="P49" i="24"/>
  <c r="N49" i="24"/>
  <c r="S49" i="24" s="1"/>
  <c r="AK48" i="24"/>
  <c r="AI48" i="24"/>
  <c r="AM48" i="24" s="1"/>
  <c r="AD48" i="24"/>
  <c r="AB48" i="24"/>
  <c r="AC48" i="24" s="1"/>
  <c r="W48" i="24"/>
  <c r="U48" i="24"/>
  <c r="X48" i="24" s="1"/>
  <c r="P48" i="24"/>
  <c r="N48" i="24"/>
  <c r="S48" i="24" s="1"/>
  <c r="AK47" i="24"/>
  <c r="AI47" i="24"/>
  <c r="AN47" i="24" s="1"/>
  <c r="AD47" i="24"/>
  <c r="AB47" i="24"/>
  <c r="AE47" i="24" s="1"/>
  <c r="W47" i="24"/>
  <c r="U47" i="24"/>
  <c r="Y47" i="24" s="1"/>
  <c r="P47" i="24"/>
  <c r="N47" i="24"/>
  <c r="M47" i="24" s="1"/>
  <c r="AK46" i="24"/>
  <c r="AI46" i="24"/>
  <c r="AH46" i="24" s="1"/>
  <c r="AD46" i="24"/>
  <c r="AB46" i="24"/>
  <c r="AF46" i="24" s="1"/>
  <c r="W46" i="24"/>
  <c r="U46" i="24"/>
  <c r="X46" i="24" s="1"/>
  <c r="P46" i="24"/>
  <c r="N46" i="24"/>
  <c r="R46" i="24" s="1"/>
  <c r="AK44" i="24"/>
  <c r="AI44" i="24"/>
  <c r="AM44" i="24" s="1"/>
  <c r="AD44" i="24"/>
  <c r="AB44" i="24"/>
  <c r="AC44" i="24" s="1"/>
  <c r="W44" i="24"/>
  <c r="U44" i="24"/>
  <c r="Z44" i="24" s="1"/>
  <c r="P44" i="24"/>
  <c r="N44" i="24"/>
  <c r="M44" i="24" s="1"/>
  <c r="AK43" i="24"/>
  <c r="AI43" i="24"/>
  <c r="AH43" i="24" s="1"/>
  <c r="AD43" i="24"/>
  <c r="AB43" i="24"/>
  <c r="AG43" i="24" s="1"/>
  <c r="W43" i="24"/>
  <c r="U43" i="24"/>
  <c r="Z43" i="24" s="1"/>
  <c r="P43" i="24"/>
  <c r="N43" i="24"/>
  <c r="R43" i="24" s="1"/>
  <c r="AK42" i="24"/>
  <c r="AI42" i="24"/>
  <c r="AM42" i="24" s="1"/>
  <c r="AD42" i="24"/>
  <c r="AB42" i="24"/>
  <c r="AE42" i="24" s="1"/>
  <c r="W42" i="24"/>
  <c r="U42" i="24"/>
  <c r="Z42" i="24" s="1"/>
  <c r="P42" i="24"/>
  <c r="N42" i="24"/>
  <c r="O42" i="24" s="1"/>
  <c r="AK41" i="24"/>
  <c r="AI41" i="24"/>
  <c r="AL41" i="24" s="1"/>
  <c r="AD41" i="24"/>
  <c r="AB41" i="24"/>
  <c r="AA41" i="24" s="1"/>
  <c r="W41" i="24"/>
  <c r="U41" i="24"/>
  <c r="V41" i="24" s="1"/>
  <c r="P41" i="24"/>
  <c r="N41" i="24"/>
  <c r="O41" i="24" s="1"/>
  <c r="AK39" i="24"/>
  <c r="AI39" i="24"/>
  <c r="AJ39" i="24" s="1"/>
  <c r="AD39" i="24"/>
  <c r="AB39" i="24"/>
  <c r="AA39" i="24" s="1"/>
  <c r="W39" i="24"/>
  <c r="U39" i="24"/>
  <c r="Y39" i="24" s="1"/>
  <c r="P39" i="24"/>
  <c r="N39" i="24"/>
  <c r="S39" i="24" s="1"/>
  <c r="AK38" i="24"/>
  <c r="AI38" i="24"/>
  <c r="AN38" i="24" s="1"/>
  <c r="AD38" i="24"/>
  <c r="AB38" i="24"/>
  <c r="AF38" i="24" s="1"/>
  <c r="W38" i="24"/>
  <c r="U38" i="24"/>
  <c r="X38" i="24" s="1"/>
  <c r="P38" i="24"/>
  <c r="N38" i="24"/>
  <c r="S38" i="24" s="1"/>
  <c r="AK37" i="24"/>
  <c r="AI37" i="24"/>
  <c r="AH37" i="24" s="1"/>
  <c r="AD37" i="24"/>
  <c r="AB37" i="24"/>
  <c r="AC37" i="24" s="1"/>
  <c r="W37" i="24"/>
  <c r="U37" i="24"/>
  <c r="Y37" i="24" s="1"/>
  <c r="P37" i="24"/>
  <c r="N37" i="24"/>
  <c r="M37" i="24" s="1"/>
  <c r="AK36" i="24"/>
  <c r="AI36" i="24"/>
  <c r="AH36" i="24" s="1"/>
  <c r="AD36" i="24"/>
  <c r="AB36" i="24"/>
  <c r="AF36" i="24" s="1"/>
  <c r="W36" i="24"/>
  <c r="U36" i="24"/>
  <c r="Z36" i="24" s="1"/>
  <c r="P36" i="24"/>
  <c r="N36" i="24"/>
  <c r="R36" i="24" s="1"/>
  <c r="AK35" i="24"/>
  <c r="AI35" i="24"/>
  <c r="AM35" i="24" s="1"/>
  <c r="AD35" i="24"/>
  <c r="AB35" i="24"/>
  <c r="AE35" i="24" s="1"/>
  <c r="W35" i="24"/>
  <c r="U35" i="24"/>
  <c r="X35" i="24" s="1"/>
  <c r="P35" i="24"/>
  <c r="N35" i="24"/>
  <c r="O35" i="24" s="1"/>
  <c r="AK33" i="24"/>
  <c r="AI33" i="24"/>
  <c r="AJ33" i="24" s="1"/>
  <c r="AD33" i="24"/>
  <c r="AB33" i="24"/>
  <c r="AE33" i="24" s="1"/>
  <c r="W33" i="24"/>
  <c r="U33" i="24"/>
  <c r="T33" i="24" s="1"/>
  <c r="P33" i="24"/>
  <c r="N33" i="24"/>
  <c r="R33" i="24" s="1"/>
  <c r="AK32" i="24"/>
  <c r="AI32" i="24"/>
  <c r="AM32" i="24" s="1"/>
  <c r="AD32" i="24"/>
  <c r="AB32" i="24"/>
  <c r="AG32" i="24" s="1"/>
  <c r="W32" i="24"/>
  <c r="U32" i="24"/>
  <c r="Y32" i="24" s="1"/>
  <c r="P32" i="24"/>
  <c r="N32" i="24"/>
  <c r="Q32" i="24" s="1"/>
  <c r="AK31" i="24"/>
  <c r="AI31" i="24"/>
  <c r="AL31" i="24" s="1"/>
  <c r="AD31" i="24"/>
  <c r="AB31" i="24"/>
  <c r="AF31" i="24" s="1"/>
  <c r="W31" i="24"/>
  <c r="U31" i="24"/>
  <c r="V31" i="24" s="1"/>
  <c r="P31" i="24"/>
  <c r="N31" i="24"/>
  <c r="S31" i="24" s="1"/>
  <c r="AK30" i="24"/>
  <c r="AI30" i="24"/>
  <c r="AJ30" i="24" s="1"/>
  <c r="AD30" i="24"/>
  <c r="AB30" i="24"/>
  <c r="AA30" i="24" s="1"/>
  <c r="W30" i="24"/>
  <c r="U30" i="24"/>
  <c r="Y30" i="24" s="1"/>
  <c r="P30" i="24"/>
  <c r="N30" i="24"/>
  <c r="S30" i="24" s="1"/>
  <c r="L18" i="24"/>
  <c r="L17" i="24"/>
  <c r="L15" i="24"/>
  <c r="L14" i="24"/>
  <c r="L13" i="24"/>
  <c r="AK75" i="23"/>
  <c r="AI75" i="23"/>
  <c r="AN75" i="23" s="1"/>
  <c r="AD75" i="23"/>
  <c r="AB75" i="23"/>
  <c r="AF75" i="23" s="1"/>
  <c r="AA75" i="23"/>
  <c r="W75" i="23"/>
  <c r="U75" i="23"/>
  <c r="X75" i="23" s="1"/>
  <c r="P75" i="23"/>
  <c r="N75" i="23"/>
  <c r="O75" i="23" s="1"/>
  <c r="AM74" i="23"/>
  <c r="AK74" i="23"/>
  <c r="AI74" i="23"/>
  <c r="AJ74" i="23" s="1"/>
  <c r="AH74" i="23"/>
  <c r="AD74" i="23"/>
  <c r="AB74" i="23"/>
  <c r="AA74" i="23" s="1"/>
  <c r="W74" i="23"/>
  <c r="U74" i="23"/>
  <c r="T74" i="23" s="1"/>
  <c r="S74" i="23"/>
  <c r="Q74" i="23"/>
  <c r="P74" i="23"/>
  <c r="N74" i="23"/>
  <c r="O74" i="23" s="1"/>
  <c r="AK73" i="23"/>
  <c r="AI73" i="23"/>
  <c r="AN73" i="23" s="1"/>
  <c r="AH73" i="23"/>
  <c r="AD73" i="23"/>
  <c r="AB73" i="23"/>
  <c r="AG73" i="23" s="1"/>
  <c r="W73" i="23"/>
  <c r="U73" i="23"/>
  <c r="Z73" i="23" s="1"/>
  <c r="T73" i="23"/>
  <c r="P73" i="23"/>
  <c r="N73" i="23"/>
  <c r="R73" i="23" s="1"/>
  <c r="AK72" i="23"/>
  <c r="AI72" i="23"/>
  <c r="AM72" i="23" s="1"/>
  <c r="AD72" i="23"/>
  <c r="AB72" i="23"/>
  <c r="AE72" i="23" s="1"/>
  <c r="W72" i="23"/>
  <c r="U72" i="23"/>
  <c r="V72" i="23" s="1"/>
  <c r="P72" i="23"/>
  <c r="N72" i="23"/>
  <c r="O72" i="23" s="1"/>
  <c r="AK71" i="23"/>
  <c r="AI71" i="23"/>
  <c r="AJ71" i="23" s="1"/>
  <c r="AH71" i="23"/>
  <c r="AF71" i="23"/>
  <c r="AD71" i="23"/>
  <c r="AB71" i="23"/>
  <c r="AE71" i="23" s="1"/>
  <c r="AA71" i="23"/>
  <c r="Z71" i="23"/>
  <c r="X71" i="23"/>
  <c r="W71" i="23"/>
  <c r="U71" i="23"/>
  <c r="T71" i="23" s="1"/>
  <c r="P71" i="23"/>
  <c r="N71" i="23"/>
  <c r="S71" i="23" s="1"/>
  <c r="AK70" i="23"/>
  <c r="AI70" i="23"/>
  <c r="AN70" i="23" s="1"/>
  <c r="AG70" i="23"/>
  <c r="AD70" i="23"/>
  <c r="AB70" i="23"/>
  <c r="AF70" i="23" s="1"/>
  <c r="AA70" i="23"/>
  <c r="W70" i="23"/>
  <c r="U70" i="23"/>
  <c r="Y70" i="23" s="1"/>
  <c r="P70" i="23"/>
  <c r="N70" i="23"/>
  <c r="Q70" i="23" s="1"/>
  <c r="M70" i="23"/>
  <c r="AK69" i="23"/>
  <c r="AI69" i="23"/>
  <c r="AL69" i="23" s="1"/>
  <c r="AH69" i="23"/>
  <c r="AD69" i="23"/>
  <c r="AB69" i="23"/>
  <c r="AC69" i="23" s="1"/>
  <c r="W69" i="23"/>
  <c r="U69" i="23"/>
  <c r="V69" i="23" s="1"/>
  <c r="T69" i="23"/>
  <c r="R69" i="23"/>
  <c r="P69" i="23"/>
  <c r="N69" i="23"/>
  <c r="Q69" i="23" s="1"/>
  <c r="AK54" i="23"/>
  <c r="AI54" i="23"/>
  <c r="AN54" i="23" s="1"/>
  <c r="AD54" i="23"/>
  <c r="AB54" i="23"/>
  <c r="AF54" i="23" s="1"/>
  <c r="W54" i="23"/>
  <c r="U54" i="23"/>
  <c r="X54" i="23" s="1"/>
  <c r="P54" i="23"/>
  <c r="N54" i="23"/>
  <c r="O54" i="23" s="1"/>
  <c r="AK53" i="23"/>
  <c r="AI53" i="23"/>
  <c r="AH53" i="23" s="1"/>
  <c r="AD53" i="23"/>
  <c r="AB53" i="23"/>
  <c r="AG53" i="23" s="1"/>
  <c r="W53" i="23"/>
  <c r="U53" i="23"/>
  <c r="Z53" i="23" s="1"/>
  <c r="P53" i="23"/>
  <c r="N53" i="23"/>
  <c r="R53" i="23" s="1"/>
  <c r="AK52" i="23"/>
  <c r="AI52" i="23"/>
  <c r="AM52" i="23" s="1"/>
  <c r="AD52" i="23"/>
  <c r="AB52" i="23"/>
  <c r="AE52" i="23" s="1"/>
  <c r="W52" i="23"/>
  <c r="U52" i="23"/>
  <c r="T52" i="23" s="1"/>
  <c r="P52" i="23"/>
  <c r="N52" i="23"/>
  <c r="O52" i="23" s="1"/>
  <c r="AK51" i="23"/>
  <c r="AI51" i="23"/>
  <c r="AJ51" i="23" s="1"/>
  <c r="AD51" i="23"/>
  <c r="AB51" i="23"/>
  <c r="AG51" i="23" s="1"/>
  <c r="W51" i="23"/>
  <c r="U51" i="23"/>
  <c r="T51" i="23" s="1"/>
  <c r="P51" i="23"/>
  <c r="N51" i="23"/>
  <c r="S51" i="23" s="1"/>
  <c r="AK50" i="23"/>
  <c r="AI50" i="23"/>
  <c r="AN50" i="23" s="1"/>
  <c r="AD50" i="23"/>
  <c r="AB50" i="23"/>
  <c r="AG50" i="23" s="1"/>
  <c r="W50" i="23"/>
  <c r="U50" i="23"/>
  <c r="Y50" i="23" s="1"/>
  <c r="P50" i="23"/>
  <c r="N50" i="23"/>
  <c r="Q50" i="23" s="1"/>
  <c r="AK49" i="23"/>
  <c r="AI49" i="23"/>
  <c r="AL49" i="23" s="1"/>
  <c r="AD49" i="23"/>
  <c r="AB49" i="23"/>
  <c r="AG49" i="23" s="1"/>
  <c r="W49" i="23"/>
  <c r="U49" i="23"/>
  <c r="V49" i="23" s="1"/>
  <c r="P49" i="23"/>
  <c r="N49" i="23"/>
  <c r="O49" i="23" s="1"/>
  <c r="AK48" i="23"/>
  <c r="AI48" i="23"/>
  <c r="AM48" i="23" s="1"/>
  <c r="AD48" i="23"/>
  <c r="AB48" i="23"/>
  <c r="AA48" i="23" s="1"/>
  <c r="W48" i="23"/>
  <c r="U48" i="23"/>
  <c r="Z48" i="23" s="1"/>
  <c r="P48" i="23"/>
  <c r="N48" i="23"/>
  <c r="S48" i="23" s="1"/>
  <c r="AK67" i="23"/>
  <c r="AI67" i="23"/>
  <c r="AL67" i="23" s="1"/>
  <c r="AD67" i="23"/>
  <c r="AB67" i="23"/>
  <c r="AC67" i="23" s="1"/>
  <c r="W67" i="23"/>
  <c r="U67" i="23"/>
  <c r="Y67" i="23" s="1"/>
  <c r="P67" i="23"/>
  <c r="N67" i="23"/>
  <c r="R67" i="23" s="1"/>
  <c r="AK66" i="23"/>
  <c r="AI66" i="23"/>
  <c r="AM66" i="23" s="1"/>
  <c r="AD66" i="23"/>
  <c r="AB66" i="23"/>
  <c r="AF66" i="23" s="1"/>
  <c r="W66" i="23"/>
  <c r="U66" i="23"/>
  <c r="T66" i="23" s="1"/>
  <c r="P66" i="23"/>
  <c r="N66" i="23"/>
  <c r="R66" i="23" s="1"/>
  <c r="AK65" i="23"/>
  <c r="AI65" i="23"/>
  <c r="AM65" i="23" s="1"/>
  <c r="AD65" i="23"/>
  <c r="AB65" i="23"/>
  <c r="AE65" i="23" s="1"/>
  <c r="W65" i="23"/>
  <c r="U65" i="23"/>
  <c r="T65" i="23" s="1"/>
  <c r="P65" i="23"/>
  <c r="N65" i="23"/>
  <c r="R65" i="23" s="1"/>
  <c r="AK64" i="23"/>
  <c r="AI64" i="23"/>
  <c r="AM64" i="23" s="1"/>
  <c r="AD64" i="23"/>
  <c r="AB64" i="23"/>
  <c r="AF64" i="23" s="1"/>
  <c r="W64" i="23"/>
  <c r="U64" i="23"/>
  <c r="V64" i="23" s="1"/>
  <c r="P64" i="23"/>
  <c r="N64" i="23"/>
  <c r="R64" i="23" s="1"/>
  <c r="AK62" i="23"/>
  <c r="AI62" i="23"/>
  <c r="AM62" i="23" s="1"/>
  <c r="AD62" i="23"/>
  <c r="AB62" i="23"/>
  <c r="AA62" i="23" s="1"/>
  <c r="W62" i="23"/>
  <c r="U62" i="23"/>
  <c r="Y62" i="23" s="1"/>
  <c r="P62" i="23"/>
  <c r="N62" i="23"/>
  <c r="R62" i="23" s="1"/>
  <c r="AK61" i="23"/>
  <c r="AI61" i="23"/>
  <c r="AH61" i="23" s="1"/>
  <c r="AD61" i="23"/>
  <c r="AB61" i="23"/>
  <c r="AA61" i="23" s="1"/>
  <c r="W61" i="23"/>
  <c r="U61" i="23"/>
  <c r="Z61" i="23" s="1"/>
  <c r="P61" i="23"/>
  <c r="N61" i="23"/>
  <c r="S61" i="23" s="1"/>
  <c r="AK59" i="23"/>
  <c r="AI59" i="23"/>
  <c r="AN59" i="23" s="1"/>
  <c r="AD59" i="23"/>
  <c r="AB59" i="23"/>
  <c r="AF59" i="23" s="1"/>
  <c r="W59" i="23"/>
  <c r="U59" i="23"/>
  <c r="X59" i="23" s="1"/>
  <c r="P59" i="23"/>
  <c r="N59" i="23"/>
  <c r="O59" i="23" s="1"/>
  <c r="AK58" i="23"/>
  <c r="AI58" i="23"/>
  <c r="AJ58" i="23" s="1"/>
  <c r="AD58" i="23"/>
  <c r="AB58" i="23"/>
  <c r="AC58" i="23" s="1"/>
  <c r="W58" i="23"/>
  <c r="U58" i="23"/>
  <c r="X58" i="23" s="1"/>
  <c r="P58" i="23"/>
  <c r="N58" i="23"/>
  <c r="M58" i="23" s="1"/>
  <c r="AK57" i="23"/>
  <c r="AI57" i="23"/>
  <c r="AH57" i="23" s="1"/>
  <c r="AD57" i="23"/>
  <c r="AB57" i="23"/>
  <c r="W57" i="23"/>
  <c r="U57" i="23"/>
  <c r="Z57" i="23" s="1"/>
  <c r="P57" i="23"/>
  <c r="N57" i="23"/>
  <c r="AK56" i="23"/>
  <c r="AI56" i="23"/>
  <c r="AD56" i="23"/>
  <c r="AB56" i="23"/>
  <c r="AE56" i="23" s="1"/>
  <c r="W56" i="23"/>
  <c r="U56" i="23"/>
  <c r="V56" i="23" s="1"/>
  <c r="P56" i="23"/>
  <c r="N56" i="23"/>
  <c r="O56" i="23" s="1"/>
  <c r="AK55" i="23"/>
  <c r="AI55" i="23"/>
  <c r="AJ55" i="23" s="1"/>
  <c r="AD55" i="23"/>
  <c r="AB55" i="23"/>
  <c r="AF55" i="23" s="1"/>
  <c r="W55" i="23"/>
  <c r="U55" i="23"/>
  <c r="T55" i="23" s="1"/>
  <c r="P55" i="23"/>
  <c r="N55" i="23"/>
  <c r="AK46" i="23"/>
  <c r="AI46" i="23"/>
  <c r="AN46" i="23" s="1"/>
  <c r="AD46" i="23"/>
  <c r="AB46" i="23"/>
  <c r="AG46" i="23" s="1"/>
  <c r="W46" i="23"/>
  <c r="U46" i="23"/>
  <c r="X46" i="23" s="1"/>
  <c r="P46" i="23"/>
  <c r="N46" i="23"/>
  <c r="S46" i="23" s="1"/>
  <c r="AK45" i="23"/>
  <c r="AI45" i="23"/>
  <c r="AN45" i="23" s="1"/>
  <c r="AD45" i="23"/>
  <c r="AB45" i="23"/>
  <c r="AC45" i="23" s="1"/>
  <c r="W45" i="23"/>
  <c r="U45" i="23"/>
  <c r="T45" i="23" s="1"/>
  <c r="P45" i="23"/>
  <c r="N45" i="23"/>
  <c r="M45" i="23" s="1"/>
  <c r="AK44" i="23"/>
  <c r="AI44" i="23"/>
  <c r="AH44" i="23" s="1"/>
  <c r="AD44" i="23"/>
  <c r="AB44" i="23"/>
  <c r="AG44" i="23" s="1"/>
  <c r="W44" i="23"/>
  <c r="U44" i="23"/>
  <c r="Z44" i="23" s="1"/>
  <c r="P44" i="23"/>
  <c r="N44" i="23"/>
  <c r="R44" i="23" s="1"/>
  <c r="AK43" i="23"/>
  <c r="AI43" i="23"/>
  <c r="AM43" i="23" s="1"/>
  <c r="AD43" i="23"/>
  <c r="AB43" i="23"/>
  <c r="AE43" i="23" s="1"/>
  <c r="W43" i="23"/>
  <c r="U43" i="23"/>
  <c r="V43" i="23" s="1"/>
  <c r="P43" i="23"/>
  <c r="N43" i="23"/>
  <c r="O43" i="23" s="1"/>
  <c r="AK41" i="23"/>
  <c r="AI41" i="23"/>
  <c r="AJ41" i="23" s="1"/>
  <c r="AD41" i="23"/>
  <c r="AB41" i="23"/>
  <c r="AE41" i="23" s="1"/>
  <c r="W41" i="23"/>
  <c r="U41" i="23"/>
  <c r="T41" i="23" s="1"/>
  <c r="P41" i="23"/>
  <c r="N41" i="23"/>
  <c r="S41" i="23" s="1"/>
  <c r="AK40" i="23"/>
  <c r="AI40" i="23"/>
  <c r="AN40" i="23" s="1"/>
  <c r="AD40" i="23"/>
  <c r="AB40" i="23"/>
  <c r="AG40" i="23" s="1"/>
  <c r="W40" i="23"/>
  <c r="U40" i="23"/>
  <c r="Y40" i="23" s="1"/>
  <c r="P40" i="23"/>
  <c r="N40" i="23"/>
  <c r="Q40" i="23" s="1"/>
  <c r="AK39" i="23"/>
  <c r="AI39" i="23"/>
  <c r="AL39" i="23" s="1"/>
  <c r="AD39" i="23"/>
  <c r="AB39" i="23"/>
  <c r="AC39" i="23" s="1"/>
  <c r="W39" i="23"/>
  <c r="U39" i="23"/>
  <c r="V39" i="23" s="1"/>
  <c r="P39" i="23"/>
  <c r="N39" i="23"/>
  <c r="O39" i="23" s="1"/>
  <c r="AK38" i="23"/>
  <c r="AI38" i="23"/>
  <c r="AJ38" i="23" s="1"/>
  <c r="AD38" i="23"/>
  <c r="AB38" i="23"/>
  <c r="AA38" i="23" s="1"/>
  <c r="W38" i="23"/>
  <c r="U38" i="23"/>
  <c r="Z38" i="23" s="1"/>
  <c r="P38" i="23"/>
  <c r="N38" i="23"/>
  <c r="S38" i="23" s="1"/>
  <c r="AK37" i="23"/>
  <c r="AI37" i="23"/>
  <c r="AN37" i="23" s="1"/>
  <c r="AD37" i="23"/>
  <c r="AB37" i="23"/>
  <c r="AF37" i="23" s="1"/>
  <c r="W37" i="23"/>
  <c r="U37" i="23"/>
  <c r="X37" i="23" s="1"/>
  <c r="P37" i="23"/>
  <c r="N37" i="23"/>
  <c r="O37" i="23" s="1"/>
  <c r="AK35" i="23"/>
  <c r="AI35" i="23"/>
  <c r="AJ35" i="23" s="1"/>
  <c r="AD35" i="23"/>
  <c r="AB35" i="23"/>
  <c r="AC35" i="23" s="1"/>
  <c r="W35" i="23"/>
  <c r="U35" i="23"/>
  <c r="V35" i="23" s="1"/>
  <c r="P35" i="23"/>
  <c r="N35" i="23"/>
  <c r="M35" i="23" s="1"/>
  <c r="AK34" i="23"/>
  <c r="AI34" i="23"/>
  <c r="AH34" i="23" s="1"/>
  <c r="AD34" i="23"/>
  <c r="AB34" i="23"/>
  <c r="AG34" i="23" s="1"/>
  <c r="W34" i="23"/>
  <c r="U34" i="23"/>
  <c r="Z34" i="23" s="1"/>
  <c r="P34" i="23"/>
  <c r="N34" i="23"/>
  <c r="R34" i="23" s="1"/>
  <c r="AK33" i="23"/>
  <c r="AI33" i="23"/>
  <c r="AM33" i="23" s="1"/>
  <c r="AD33" i="23"/>
  <c r="AB33" i="23"/>
  <c r="AE33" i="23" s="1"/>
  <c r="W33" i="23"/>
  <c r="U33" i="23"/>
  <c r="V33" i="23" s="1"/>
  <c r="P33" i="23"/>
  <c r="N33" i="23"/>
  <c r="O33" i="23" s="1"/>
  <c r="AK32" i="23"/>
  <c r="AI32" i="23"/>
  <c r="AJ32" i="23" s="1"/>
  <c r="AD32" i="23"/>
  <c r="AB32" i="23"/>
  <c r="AA32" i="23" s="1"/>
  <c r="W32" i="23"/>
  <c r="U32" i="23"/>
  <c r="T32" i="23" s="1"/>
  <c r="P32" i="23"/>
  <c r="N32" i="23"/>
  <c r="S32" i="23" s="1"/>
  <c r="AK31" i="23"/>
  <c r="AI31" i="23"/>
  <c r="AN31" i="23" s="1"/>
  <c r="AD31" i="23"/>
  <c r="AB31" i="23"/>
  <c r="AF31" i="23" s="1"/>
  <c r="W31" i="23"/>
  <c r="U31" i="23"/>
  <c r="X31" i="23" s="1"/>
  <c r="P31" i="23"/>
  <c r="N31" i="23"/>
  <c r="O31" i="23" s="1"/>
  <c r="AK30" i="23"/>
  <c r="AI30" i="23"/>
  <c r="AJ30" i="23" s="1"/>
  <c r="AD30" i="23"/>
  <c r="AB30" i="23"/>
  <c r="AC30" i="23" s="1"/>
  <c r="W30" i="23"/>
  <c r="U30" i="23"/>
  <c r="Y30" i="23" s="1"/>
  <c r="P30" i="23"/>
  <c r="N30" i="23"/>
  <c r="M30" i="23" s="1"/>
  <c r="L18" i="23"/>
  <c r="L17" i="23"/>
  <c r="L15" i="23"/>
  <c r="L14" i="23"/>
  <c r="L13" i="23"/>
  <c r="AK50" i="22"/>
  <c r="AI50" i="22"/>
  <c r="AN50" i="22" s="1"/>
  <c r="AH50" i="22"/>
  <c r="AD50" i="22"/>
  <c r="AB50" i="22"/>
  <c r="AF50" i="22" s="1"/>
  <c r="Z50" i="22"/>
  <c r="X50" i="22"/>
  <c r="W50" i="22"/>
  <c r="U50" i="22"/>
  <c r="V50" i="22" s="1"/>
  <c r="T50" i="22"/>
  <c r="S50" i="22"/>
  <c r="R50" i="22"/>
  <c r="Q50" i="22"/>
  <c r="P50" i="22"/>
  <c r="N50" i="22"/>
  <c r="O50" i="22" s="1"/>
  <c r="M50" i="22"/>
  <c r="N53" i="22"/>
  <c r="O53" i="22" s="1"/>
  <c r="P53" i="22"/>
  <c r="U53" i="22"/>
  <c r="T53" i="22" s="1"/>
  <c r="W53" i="22"/>
  <c r="AB53" i="22"/>
  <c r="AA53" i="22" s="1"/>
  <c r="AD53" i="22"/>
  <c r="AG53" i="22"/>
  <c r="AI53" i="22"/>
  <c r="AH53" i="22" s="1"/>
  <c r="AK53" i="22"/>
  <c r="AK52" i="22"/>
  <c r="AI52" i="22"/>
  <c r="AN52" i="22" s="1"/>
  <c r="AD52" i="22"/>
  <c r="AB52" i="22"/>
  <c r="AF52" i="22" s="1"/>
  <c r="W52" i="22"/>
  <c r="U52" i="22"/>
  <c r="X52" i="22" s="1"/>
  <c r="P52" i="22"/>
  <c r="N52" i="22"/>
  <c r="O52" i="22" s="1"/>
  <c r="AK51" i="22"/>
  <c r="AI51" i="22"/>
  <c r="AJ51" i="22" s="1"/>
  <c r="AD51" i="22"/>
  <c r="AB51" i="22"/>
  <c r="AC51" i="22" s="1"/>
  <c r="W51" i="22"/>
  <c r="U51" i="22"/>
  <c r="T51" i="22" s="1"/>
  <c r="P51" i="22"/>
  <c r="N51" i="22"/>
  <c r="M51" i="22" s="1"/>
  <c r="AK43" i="22"/>
  <c r="AI43" i="22"/>
  <c r="AN43" i="22" s="1"/>
  <c r="AD43" i="22"/>
  <c r="AB43" i="22"/>
  <c r="AG43" i="22" s="1"/>
  <c r="W43" i="22"/>
  <c r="U43" i="22"/>
  <c r="X43" i="22" s="1"/>
  <c r="P43" i="22"/>
  <c r="N43" i="22"/>
  <c r="Q43" i="22" s="1"/>
  <c r="AK42" i="22"/>
  <c r="AI42" i="22"/>
  <c r="AL42" i="22" s="1"/>
  <c r="AD42" i="22"/>
  <c r="AB42" i="22"/>
  <c r="AE42" i="22" s="1"/>
  <c r="W42" i="22"/>
  <c r="U42" i="22"/>
  <c r="V42" i="22" s="1"/>
  <c r="P42" i="22"/>
  <c r="N42" i="22"/>
  <c r="R42" i="22" s="1"/>
  <c r="AK41" i="22"/>
  <c r="AI41" i="22"/>
  <c r="AM41" i="22" s="1"/>
  <c r="AD41" i="22"/>
  <c r="AB41" i="22"/>
  <c r="AE41" i="22" s="1"/>
  <c r="W41" i="22"/>
  <c r="U41" i="22"/>
  <c r="Z41" i="22" s="1"/>
  <c r="P41" i="22"/>
  <c r="N41" i="22"/>
  <c r="S41" i="22" s="1"/>
  <c r="AK48" i="22"/>
  <c r="AI48" i="22"/>
  <c r="AH48" i="22" s="1"/>
  <c r="AD48" i="22"/>
  <c r="AB48" i="22"/>
  <c r="AG48" i="22" s="1"/>
  <c r="W48" i="22"/>
  <c r="U48" i="22"/>
  <c r="Z48" i="22" s="1"/>
  <c r="P48" i="22"/>
  <c r="N48" i="22"/>
  <c r="R48" i="22" s="1"/>
  <c r="AK47" i="22"/>
  <c r="AI47" i="22"/>
  <c r="AM47" i="22" s="1"/>
  <c r="AD47" i="22"/>
  <c r="AB47" i="22"/>
  <c r="AE47" i="22" s="1"/>
  <c r="W47" i="22"/>
  <c r="U47" i="22"/>
  <c r="Z47" i="22" s="1"/>
  <c r="P47" i="22"/>
  <c r="N47" i="22"/>
  <c r="O47" i="22" s="1"/>
  <c r="AK46" i="22"/>
  <c r="AI46" i="22"/>
  <c r="AJ46" i="22" s="1"/>
  <c r="AD46" i="22"/>
  <c r="AB46" i="22"/>
  <c r="AA46" i="22" s="1"/>
  <c r="W46" i="22"/>
  <c r="U46" i="22"/>
  <c r="T46" i="22" s="1"/>
  <c r="P46" i="22"/>
  <c r="N46" i="22"/>
  <c r="S46" i="22" s="1"/>
  <c r="AK45" i="22"/>
  <c r="AI45" i="22"/>
  <c r="AN45" i="22" s="1"/>
  <c r="AD45" i="22"/>
  <c r="AB45" i="22"/>
  <c r="AG45" i="22" s="1"/>
  <c r="W45" i="22"/>
  <c r="U45" i="22"/>
  <c r="Y45" i="22" s="1"/>
  <c r="P45" i="22"/>
  <c r="N45" i="22"/>
  <c r="Q45" i="22" s="1"/>
  <c r="AK39" i="22"/>
  <c r="AI39" i="22"/>
  <c r="AN39" i="22" s="1"/>
  <c r="AD39" i="22"/>
  <c r="AB39" i="22"/>
  <c r="AA39" i="22" s="1"/>
  <c r="W39" i="22"/>
  <c r="U39" i="22"/>
  <c r="Z39" i="22" s="1"/>
  <c r="P39" i="22"/>
  <c r="N39" i="22"/>
  <c r="S39" i="22" s="1"/>
  <c r="AK38" i="22"/>
  <c r="AI38" i="22"/>
  <c r="AN38" i="22" s="1"/>
  <c r="AD38" i="22"/>
  <c r="AB38" i="22"/>
  <c r="AF38" i="22" s="1"/>
  <c r="W38" i="22"/>
  <c r="U38" i="22"/>
  <c r="X38" i="22" s="1"/>
  <c r="P38" i="22"/>
  <c r="N38" i="22"/>
  <c r="S38" i="22" s="1"/>
  <c r="AK37" i="22"/>
  <c r="AI37" i="22"/>
  <c r="AN37" i="22" s="1"/>
  <c r="AD37" i="22"/>
  <c r="AB37" i="22"/>
  <c r="AC37" i="22" s="1"/>
  <c r="W37" i="22"/>
  <c r="U37" i="22"/>
  <c r="V37" i="22" s="1"/>
  <c r="P37" i="22"/>
  <c r="N37" i="22"/>
  <c r="M37" i="22" s="1"/>
  <c r="AK36" i="22"/>
  <c r="AI36" i="22"/>
  <c r="AH36" i="22" s="1"/>
  <c r="AD36" i="22"/>
  <c r="AB36" i="22"/>
  <c r="AG36" i="22" s="1"/>
  <c r="W36" i="22"/>
  <c r="U36" i="22"/>
  <c r="Z36" i="22" s="1"/>
  <c r="P36" i="22"/>
  <c r="N36" i="22"/>
  <c r="R36" i="22" s="1"/>
  <c r="AK34" i="22"/>
  <c r="AI34" i="22"/>
  <c r="AM34" i="22" s="1"/>
  <c r="AD34" i="22"/>
  <c r="AB34" i="22"/>
  <c r="AE34" i="22" s="1"/>
  <c r="W34" i="22"/>
  <c r="U34" i="22"/>
  <c r="X34" i="22" s="1"/>
  <c r="P34" i="22"/>
  <c r="N34" i="22"/>
  <c r="O34" i="22" s="1"/>
  <c r="AK33" i="22"/>
  <c r="AI33" i="22"/>
  <c r="AJ33" i="22" s="1"/>
  <c r="AD33" i="22"/>
  <c r="AB33" i="22"/>
  <c r="AG33" i="22" s="1"/>
  <c r="W33" i="22"/>
  <c r="U33" i="22"/>
  <c r="T33" i="22" s="1"/>
  <c r="P33" i="22"/>
  <c r="N33" i="22"/>
  <c r="S33" i="22" s="1"/>
  <c r="AK31" i="22"/>
  <c r="AI31" i="22"/>
  <c r="AN31" i="22" s="1"/>
  <c r="AD31" i="22"/>
  <c r="AB31" i="22"/>
  <c r="AG31" i="22" s="1"/>
  <c r="W31" i="22"/>
  <c r="U31" i="22"/>
  <c r="Y31" i="22" s="1"/>
  <c r="P31" i="22"/>
  <c r="N31" i="22"/>
  <c r="Q31" i="22" s="1"/>
  <c r="AK30" i="22"/>
  <c r="AI30" i="22"/>
  <c r="AL30" i="22" s="1"/>
  <c r="AD30" i="22"/>
  <c r="AB30" i="22"/>
  <c r="AG30" i="22" s="1"/>
  <c r="W30" i="22"/>
  <c r="U30" i="22"/>
  <c r="V30" i="22" s="1"/>
  <c r="P30" i="22"/>
  <c r="N30" i="22"/>
  <c r="M30" i="22" s="1"/>
  <c r="L18" i="22"/>
  <c r="L17" i="22"/>
  <c r="L15" i="22"/>
  <c r="L14" i="22"/>
  <c r="L13" i="22"/>
  <c r="AK62" i="21"/>
  <c r="AI62" i="21"/>
  <c r="AN62" i="21" s="1"/>
  <c r="AH62" i="21"/>
  <c r="AD62" i="21"/>
  <c r="AB62" i="21"/>
  <c r="AF62" i="21" s="1"/>
  <c r="W62" i="21"/>
  <c r="U62" i="21"/>
  <c r="X62" i="21" s="1"/>
  <c r="P62" i="21"/>
  <c r="N62" i="21"/>
  <c r="O62" i="21" s="1"/>
  <c r="AM61" i="21"/>
  <c r="AK61" i="21"/>
  <c r="AI61" i="21"/>
  <c r="AJ61" i="21" s="1"/>
  <c r="AD61" i="21"/>
  <c r="AB61" i="21"/>
  <c r="AA61" i="21" s="1"/>
  <c r="W61" i="21"/>
  <c r="U61" i="21"/>
  <c r="T61" i="21" s="1"/>
  <c r="P61" i="21"/>
  <c r="N61" i="21"/>
  <c r="O61" i="21" s="1"/>
  <c r="AK60" i="21"/>
  <c r="AI60" i="21"/>
  <c r="AN60" i="21" s="1"/>
  <c r="AD60" i="21"/>
  <c r="AB60" i="21"/>
  <c r="AG60" i="21" s="1"/>
  <c r="W60" i="21"/>
  <c r="U60" i="21"/>
  <c r="Y60" i="21" s="1"/>
  <c r="T60" i="21"/>
  <c r="R60" i="21"/>
  <c r="P60" i="21"/>
  <c r="N60" i="21"/>
  <c r="Q60" i="21" s="1"/>
  <c r="AN59" i="21"/>
  <c r="AM59" i="21"/>
  <c r="AK59" i="21"/>
  <c r="AI59" i="21"/>
  <c r="AL59" i="21" s="1"/>
  <c r="AD59" i="21"/>
  <c r="AB59" i="21"/>
  <c r="AA59" i="21" s="1"/>
  <c r="W59" i="21"/>
  <c r="U59" i="21"/>
  <c r="V59" i="21" s="1"/>
  <c r="P59" i="21"/>
  <c r="N59" i="21"/>
  <c r="Q59" i="21" s="1"/>
  <c r="AK58" i="21"/>
  <c r="AJ58" i="21"/>
  <c r="AI58" i="21"/>
  <c r="AN58" i="21" s="1"/>
  <c r="AD58" i="21"/>
  <c r="AB58" i="21"/>
  <c r="AA58" i="21" s="1"/>
  <c r="W58" i="21"/>
  <c r="U58" i="21"/>
  <c r="V58" i="21" s="1"/>
  <c r="P58" i="21"/>
  <c r="N58" i="21"/>
  <c r="S58" i="21" s="1"/>
  <c r="AK56" i="21"/>
  <c r="AI56" i="21"/>
  <c r="AN56" i="21" s="1"/>
  <c r="AD56" i="21"/>
  <c r="AB56" i="21"/>
  <c r="W56" i="21"/>
  <c r="U56" i="21"/>
  <c r="Y56" i="21" s="1"/>
  <c r="P56" i="21"/>
  <c r="N56" i="21"/>
  <c r="M56" i="21" s="1"/>
  <c r="AK55" i="21"/>
  <c r="AI55" i="21"/>
  <c r="AH55" i="21" s="1"/>
  <c r="AD55" i="21"/>
  <c r="AB55" i="21"/>
  <c r="W55" i="21"/>
  <c r="U55" i="21"/>
  <c r="Z55" i="21" s="1"/>
  <c r="P55" i="21"/>
  <c r="N55" i="21"/>
  <c r="M55" i="21" s="1"/>
  <c r="AK54" i="21"/>
  <c r="AI54" i="21"/>
  <c r="AH54" i="21" s="1"/>
  <c r="AD54" i="21"/>
  <c r="AB54" i="21"/>
  <c r="AE54" i="21" s="1"/>
  <c r="W54" i="21"/>
  <c r="U54" i="21"/>
  <c r="V54" i="21" s="1"/>
  <c r="P54" i="21"/>
  <c r="N54" i="21"/>
  <c r="R54" i="21" s="1"/>
  <c r="AK53" i="21"/>
  <c r="AI53" i="21"/>
  <c r="AM53" i="21" s="1"/>
  <c r="AD53" i="21"/>
  <c r="AB53" i="21"/>
  <c r="AF53" i="21" s="1"/>
  <c r="W53" i="21"/>
  <c r="U53" i="21"/>
  <c r="X53" i="21" s="1"/>
  <c r="P53" i="21"/>
  <c r="N53" i="21"/>
  <c r="O53" i="21" s="1"/>
  <c r="AK51" i="21"/>
  <c r="AI51" i="21"/>
  <c r="AJ51" i="21" s="1"/>
  <c r="AD51" i="21"/>
  <c r="AB51" i="21"/>
  <c r="AC51" i="21" s="1"/>
  <c r="W51" i="21"/>
  <c r="U51" i="21"/>
  <c r="T51" i="21" s="1"/>
  <c r="P51" i="21"/>
  <c r="N51" i="21"/>
  <c r="Q51" i="21" s="1"/>
  <c r="AK50" i="21"/>
  <c r="AI50" i="21"/>
  <c r="AL50" i="21" s="1"/>
  <c r="AD50" i="21"/>
  <c r="AB50" i="21"/>
  <c r="AA50" i="21" s="1"/>
  <c r="W50" i="21"/>
  <c r="U50" i="21"/>
  <c r="Z50" i="21" s="1"/>
  <c r="P50" i="21"/>
  <c r="N50" i="21"/>
  <c r="S50" i="21" s="1"/>
  <c r="AK49" i="21"/>
  <c r="AI49" i="21"/>
  <c r="AD49" i="21"/>
  <c r="AB49" i="21"/>
  <c r="AE49" i="21" s="1"/>
  <c r="W49" i="21"/>
  <c r="U49" i="21"/>
  <c r="V49" i="21" s="1"/>
  <c r="P49" i="21"/>
  <c r="N49" i="21"/>
  <c r="O49" i="21" s="1"/>
  <c r="AK48" i="21"/>
  <c r="AI48" i="21"/>
  <c r="AJ48" i="21" s="1"/>
  <c r="AD48" i="21"/>
  <c r="AB48" i="21"/>
  <c r="AA48" i="21" s="1"/>
  <c r="W48" i="21"/>
  <c r="U48" i="21"/>
  <c r="X48" i="21" s="1"/>
  <c r="P48" i="21"/>
  <c r="N48" i="21"/>
  <c r="M48" i="21" s="1"/>
  <c r="AK47" i="21"/>
  <c r="AI47" i="21"/>
  <c r="AH47" i="21" s="1"/>
  <c r="AD47" i="21"/>
  <c r="AB47" i="21"/>
  <c r="AG47" i="21" s="1"/>
  <c r="W47" i="21"/>
  <c r="U47" i="21"/>
  <c r="Z47" i="21" s="1"/>
  <c r="P47" i="21"/>
  <c r="N47" i="21"/>
  <c r="Q47" i="21" s="1"/>
  <c r="AK46" i="21"/>
  <c r="AI46" i="21"/>
  <c r="AJ46" i="21" s="1"/>
  <c r="AD46" i="21"/>
  <c r="AB46" i="21"/>
  <c r="AC46" i="21" s="1"/>
  <c r="W46" i="21"/>
  <c r="U46" i="21"/>
  <c r="T46" i="21" s="1"/>
  <c r="P46" i="21"/>
  <c r="N46" i="21"/>
  <c r="Q46" i="21" s="1"/>
  <c r="AK45" i="21"/>
  <c r="AI45" i="21"/>
  <c r="AJ45" i="21" s="1"/>
  <c r="AD45" i="21"/>
  <c r="AB45" i="21"/>
  <c r="AF45" i="21" s="1"/>
  <c r="W45" i="21"/>
  <c r="U45" i="21"/>
  <c r="X45" i="21" s="1"/>
  <c r="P45" i="21"/>
  <c r="N45" i="21"/>
  <c r="M45" i="21" s="1"/>
  <c r="AK44" i="21"/>
  <c r="AI44" i="21"/>
  <c r="AD44" i="21"/>
  <c r="AB44" i="21"/>
  <c r="AE44" i="21" s="1"/>
  <c r="W44" i="21"/>
  <c r="U44" i="21"/>
  <c r="Z44" i="21" s="1"/>
  <c r="P44" i="21"/>
  <c r="N44" i="21"/>
  <c r="O44" i="21" s="1"/>
  <c r="AK43" i="21"/>
  <c r="AI43" i="21"/>
  <c r="AJ43" i="21" s="1"/>
  <c r="AD43" i="21"/>
  <c r="AB43" i="21"/>
  <c r="AG43" i="21" s="1"/>
  <c r="W43" i="21"/>
  <c r="U43" i="21"/>
  <c r="X43" i="21" s="1"/>
  <c r="P43" i="21"/>
  <c r="N43" i="21"/>
  <c r="M43" i="21" s="1"/>
  <c r="AK41" i="21"/>
  <c r="AI41" i="21"/>
  <c r="AL41" i="21" s="1"/>
  <c r="AD41" i="21"/>
  <c r="AB41" i="21"/>
  <c r="AG41" i="21" s="1"/>
  <c r="W41" i="21"/>
  <c r="U41" i="21"/>
  <c r="T41" i="21" s="1"/>
  <c r="P41" i="21"/>
  <c r="N41" i="21"/>
  <c r="Q41" i="21" s="1"/>
  <c r="AK40" i="21"/>
  <c r="AI40" i="21"/>
  <c r="AL40" i="21" s="1"/>
  <c r="AD40" i="21"/>
  <c r="AB40" i="21"/>
  <c r="AG40" i="21" s="1"/>
  <c r="W40" i="21"/>
  <c r="U40" i="21"/>
  <c r="V40" i="21" s="1"/>
  <c r="P40" i="21"/>
  <c r="N40" i="21"/>
  <c r="S40" i="21" s="1"/>
  <c r="AK39" i="21"/>
  <c r="AI39" i="21"/>
  <c r="AH39" i="21" s="1"/>
  <c r="AD39" i="21"/>
  <c r="AB39" i="21"/>
  <c r="AA39" i="21" s="1"/>
  <c r="W39" i="21"/>
  <c r="U39" i="21"/>
  <c r="T39" i="21" s="1"/>
  <c r="P39" i="21"/>
  <c r="N39" i="21"/>
  <c r="S39" i="21" s="1"/>
  <c r="AK38" i="21"/>
  <c r="AI38" i="21"/>
  <c r="AN38" i="21" s="1"/>
  <c r="AD38" i="21"/>
  <c r="AB38" i="21"/>
  <c r="AF38" i="21" s="1"/>
  <c r="W38" i="21"/>
  <c r="U38" i="21"/>
  <c r="V38" i="21" s="1"/>
  <c r="P38" i="21"/>
  <c r="N38" i="21"/>
  <c r="O38" i="21" s="1"/>
  <c r="AK36" i="21"/>
  <c r="AI36" i="21"/>
  <c r="AJ36" i="21" s="1"/>
  <c r="AD36" i="21"/>
  <c r="AB36" i="21"/>
  <c r="AC36" i="21" s="1"/>
  <c r="W36" i="21"/>
  <c r="U36" i="21"/>
  <c r="T36" i="21" s="1"/>
  <c r="P36" i="21"/>
  <c r="N36" i="21"/>
  <c r="S36" i="21" s="1"/>
  <c r="AK35" i="21"/>
  <c r="AI35" i="21"/>
  <c r="AN35" i="21" s="1"/>
  <c r="AD35" i="21"/>
  <c r="AB35" i="21"/>
  <c r="AG35" i="21" s="1"/>
  <c r="W35" i="21"/>
  <c r="U35" i="21"/>
  <c r="Y35" i="21" s="1"/>
  <c r="P35" i="21"/>
  <c r="N35" i="21"/>
  <c r="Q35" i="21" s="1"/>
  <c r="AK33" i="21"/>
  <c r="AI33" i="21"/>
  <c r="AL33" i="21" s="1"/>
  <c r="AD33" i="21"/>
  <c r="AB33" i="21"/>
  <c r="AC33" i="21" s="1"/>
  <c r="W33" i="21"/>
  <c r="U33" i="21"/>
  <c r="V33" i="21" s="1"/>
  <c r="P33" i="21"/>
  <c r="N33" i="21"/>
  <c r="M33" i="21" s="1"/>
  <c r="AK32" i="21"/>
  <c r="AI32" i="21"/>
  <c r="AN32" i="21" s="1"/>
  <c r="AD32" i="21"/>
  <c r="AB32" i="21"/>
  <c r="AA32" i="21" s="1"/>
  <c r="W32" i="21"/>
  <c r="U32" i="21"/>
  <c r="Z32" i="21" s="1"/>
  <c r="P32" i="21"/>
  <c r="N32" i="21"/>
  <c r="S32" i="21" s="1"/>
  <c r="AK31" i="21"/>
  <c r="AI31" i="21"/>
  <c r="AN31" i="21" s="1"/>
  <c r="AD31" i="21"/>
  <c r="AB31" i="21"/>
  <c r="AF31" i="21" s="1"/>
  <c r="W31" i="21"/>
  <c r="U31" i="21"/>
  <c r="X31" i="21" s="1"/>
  <c r="P31" i="21"/>
  <c r="N31" i="21"/>
  <c r="O31" i="21" s="1"/>
  <c r="AK30" i="21"/>
  <c r="AI30" i="21"/>
  <c r="AJ30" i="21" s="1"/>
  <c r="AD30" i="21"/>
  <c r="AB30" i="21"/>
  <c r="AC30" i="21" s="1"/>
  <c r="W30" i="21"/>
  <c r="U30" i="21"/>
  <c r="Z30" i="21" s="1"/>
  <c r="P30" i="21"/>
  <c r="N30" i="21"/>
  <c r="M30" i="21" s="1"/>
  <c r="L18" i="21"/>
  <c r="L17" i="21"/>
  <c r="L15" i="21"/>
  <c r="L14" i="21"/>
  <c r="L13" i="21"/>
  <c r="AK53" i="20"/>
  <c r="AI53" i="20"/>
  <c r="AN53" i="20" s="1"/>
  <c r="AD53" i="20"/>
  <c r="AB53" i="20"/>
  <c r="AF53" i="20" s="1"/>
  <c r="W53" i="20"/>
  <c r="U53" i="20"/>
  <c r="X53" i="20" s="1"/>
  <c r="P53" i="20"/>
  <c r="N53" i="20"/>
  <c r="O53" i="20" s="1"/>
  <c r="AK59" i="20"/>
  <c r="AI59" i="20"/>
  <c r="AN59" i="20" s="1"/>
  <c r="AD59" i="20"/>
  <c r="AB59" i="20"/>
  <c r="AF59" i="20" s="1"/>
  <c r="W59" i="20"/>
  <c r="U59" i="20"/>
  <c r="X59" i="20" s="1"/>
  <c r="P59" i="20"/>
  <c r="N59" i="20"/>
  <c r="O59" i="20" s="1"/>
  <c r="AK58" i="20"/>
  <c r="AI58" i="20"/>
  <c r="AJ58" i="20" s="1"/>
  <c r="AE58" i="20"/>
  <c r="AD58" i="20"/>
  <c r="AB58" i="20"/>
  <c r="AC58" i="20" s="1"/>
  <c r="W58" i="20"/>
  <c r="U58" i="20"/>
  <c r="T58" i="20" s="1"/>
  <c r="P58" i="20"/>
  <c r="N58" i="20"/>
  <c r="M58" i="20" s="1"/>
  <c r="AK57" i="20"/>
  <c r="AI57" i="20"/>
  <c r="AH57" i="20" s="1"/>
  <c r="AD57" i="20"/>
  <c r="AB57" i="20"/>
  <c r="AG57" i="20" s="1"/>
  <c r="W57" i="20"/>
  <c r="U57" i="20"/>
  <c r="Z57" i="20" s="1"/>
  <c r="P57" i="20"/>
  <c r="N57" i="20"/>
  <c r="R57" i="20" s="1"/>
  <c r="AK56" i="20"/>
  <c r="AI56" i="20"/>
  <c r="AM56" i="20" s="1"/>
  <c r="AD56" i="20"/>
  <c r="AB56" i="20"/>
  <c r="AE56" i="20" s="1"/>
  <c r="W56" i="20"/>
  <c r="U56" i="20"/>
  <c r="Z56" i="20" s="1"/>
  <c r="P56" i="20"/>
  <c r="N56" i="20"/>
  <c r="O56" i="20" s="1"/>
  <c r="AK54" i="20"/>
  <c r="AI54" i="20"/>
  <c r="AJ54" i="20" s="1"/>
  <c r="AD54" i="20"/>
  <c r="AB54" i="20"/>
  <c r="AC54" i="20" s="1"/>
  <c r="W54" i="20"/>
  <c r="U54" i="20"/>
  <c r="T54" i="20" s="1"/>
  <c r="P54" i="20"/>
  <c r="N54" i="20"/>
  <c r="S54" i="20" s="1"/>
  <c r="AK52" i="20"/>
  <c r="AI52" i="20"/>
  <c r="AN52" i="20" s="1"/>
  <c r="AD52" i="20"/>
  <c r="AB52" i="20"/>
  <c r="AG52" i="20" s="1"/>
  <c r="W52" i="20"/>
  <c r="U52" i="20"/>
  <c r="Y52" i="20" s="1"/>
  <c r="P52" i="20"/>
  <c r="N52" i="20"/>
  <c r="Q52" i="20" s="1"/>
  <c r="AM51" i="20"/>
  <c r="AK51" i="20"/>
  <c r="AI51" i="20"/>
  <c r="AL51" i="20" s="1"/>
  <c r="AD51" i="20"/>
  <c r="AB51" i="20"/>
  <c r="AA51" i="20" s="1"/>
  <c r="W51" i="20"/>
  <c r="U51" i="20"/>
  <c r="V51" i="20" s="1"/>
  <c r="P51" i="20"/>
  <c r="N51" i="20"/>
  <c r="Q51" i="20" s="1"/>
  <c r="AK50" i="20"/>
  <c r="AI50" i="20"/>
  <c r="AJ50" i="20" s="1"/>
  <c r="AD50" i="20"/>
  <c r="AB50" i="20"/>
  <c r="AA50" i="20" s="1"/>
  <c r="W50" i="20"/>
  <c r="U50" i="20"/>
  <c r="Z50" i="20" s="1"/>
  <c r="P50" i="20"/>
  <c r="N50" i="20"/>
  <c r="S50" i="20" s="1"/>
  <c r="AK60" i="20"/>
  <c r="AI60" i="20"/>
  <c r="AJ60" i="20" s="1"/>
  <c r="AD60" i="20"/>
  <c r="AB60" i="20"/>
  <c r="AC60" i="20" s="1"/>
  <c r="W60" i="20"/>
  <c r="U60" i="20"/>
  <c r="P60" i="20"/>
  <c r="N60" i="20"/>
  <c r="M60" i="20" s="1"/>
  <c r="AK48" i="20"/>
  <c r="AI48" i="20"/>
  <c r="AM48" i="20" s="1"/>
  <c r="AD48" i="20"/>
  <c r="AB48" i="20"/>
  <c r="AE48" i="20" s="1"/>
  <c r="W48" i="20"/>
  <c r="U48" i="20"/>
  <c r="V48" i="20" s="1"/>
  <c r="P48" i="20"/>
  <c r="N48" i="20"/>
  <c r="O48" i="20" s="1"/>
  <c r="AK47" i="20"/>
  <c r="AI47" i="20"/>
  <c r="AD47" i="20"/>
  <c r="AB47" i="20"/>
  <c r="AC47" i="20" s="1"/>
  <c r="W47" i="20"/>
  <c r="U47" i="20"/>
  <c r="P47" i="20"/>
  <c r="N47" i="20"/>
  <c r="AK46" i="20"/>
  <c r="AI46" i="20"/>
  <c r="AD46" i="20"/>
  <c r="AB46" i="20"/>
  <c r="W46" i="20"/>
  <c r="U46" i="20"/>
  <c r="Y46" i="20" s="1"/>
  <c r="P46" i="20"/>
  <c r="N46" i="20"/>
  <c r="Q46" i="20" s="1"/>
  <c r="AK45" i="20"/>
  <c r="AI45" i="20"/>
  <c r="AL45" i="20" s="1"/>
  <c r="AD45" i="20"/>
  <c r="AB45" i="20"/>
  <c r="AA45" i="20" s="1"/>
  <c r="W45" i="20"/>
  <c r="U45" i="20"/>
  <c r="P45" i="20"/>
  <c r="N45" i="20"/>
  <c r="Q45" i="20" s="1"/>
  <c r="AK43" i="20"/>
  <c r="AI43" i="20"/>
  <c r="AH43" i="20" s="1"/>
  <c r="AD43" i="20"/>
  <c r="AB43" i="20"/>
  <c r="W43" i="20"/>
  <c r="U43" i="20"/>
  <c r="P43" i="20"/>
  <c r="N43" i="20"/>
  <c r="S43" i="20" s="1"/>
  <c r="AK42" i="20"/>
  <c r="AI42" i="20"/>
  <c r="AH42" i="20" s="1"/>
  <c r="AD42" i="20"/>
  <c r="AB42" i="20"/>
  <c r="AF42" i="20" s="1"/>
  <c r="W42" i="20"/>
  <c r="U42" i="20"/>
  <c r="P42" i="20"/>
  <c r="N42" i="20"/>
  <c r="M42" i="20" s="1"/>
  <c r="AK41" i="20"/>
  <c r="AI41" i="20"/>
  <c r="AN41" i="20" s="1"/>
  <c r="AD41" i="20"/>
  <c r="AB41" i="20"/>
  <c r="AC41" i="20" s="1"/>
  <c r="W41" i="20"/>
  <c r="U41" i="20"/>
  <c r="T41" i="20" s="1"/>
  <c r="P41" i="20"/>
  <c r="N41" i="20"/>
  <c r="M41" i="20" s="1"/>
  <c r="AK40" i="20"/>
  <c r="AI40" i="20"/>
  <c r="AH40" i="20" s="1"/>
  <c r="AD40" i="20"/>
  <c r="AB40" i="20"/>
  <c r="AA40" i="20" s="1"/>
  <c r="W40" i="20"/>
  <c r="U40" i="20"/>
  <c r="P40" i="20"/>
  <c r="N40" i="20"/>
  <c r="R40" i="20" s="1"/>
  <c r="AK38" i="20"/>
  <c r="AI38" i="20"/>
  <c r="AM38" i="20" s="1"/>
  <c r="AD38" i="20"/>
  <c r="AB38" i="20"/>
  <c r="W38" i="20"/>
  <c r="U38" i="20"/>
  <c r="V38" i="20" s="1"/>
  <c r="P38" i="20"/>
  <c r="N38" i="20"/>
  <c r="O38" i="20" s="1"/>
  <c r="AK37" i="20"/>
  <c r="AI37" i="20"/>
  <c r="AL37" i="20" s="1"/>
  <c r="AD37" i="20"/>
  <c r="AB37" i="20"/>
  <c r="AG37" i="20" s="1"/>
  <c r="W37" i="20"/>
  <c r="U37" i="20"/>
  <c r="P37" i="20"/>
  <c r="N37" i="20"/>
  <c r="Q37" i="20" s="1"/>
  <c r="AK36" i="20"/>
  <c r="AI36" i="20"/>
  <c r="AJ36" i="20" s="1"/>
  <c r="AD36" i="20"/>
  <c r="AB36" i="20"/>
  <c r="AA36" i="20" s="1"/>
  <c r="W36" i="20"/>
  <c r="U36" i="20"/>
  <c r="T36" i="20" s="1"/>
  <c r="P36" i="20"/>
  <c r="N36" i="20"/>
  <c r="AK35" i="20"/>
  <c r="AI35" i="20"/>
  <c r="AM35" i="20" s="1"/>
  <c r="AD35" i="20"/>
  <c r="AB35" i="20"/>
  <c r="AA35" i="20" s="1"/>
  <c r="W35" i="20"/>
  <c r="U35" i="20"/>
  <c r="V35" i="20" s="1"/>
  <c r="P35" i="20"/>
  <c r="N35" i="20"/>
  <c r="Q35" i="20" s="1"/>
  <c r="AK33" i="20"/>
  <c r="AI33" i="20"/>
  <c r="AL33" i="20" s="1"/>
  <c r="AD33" i="20"/>
  <c r="AB33" i="20"/>
  <c r="W33" i="20"/>
  <c r="U33" i="20"/>
  <c r="Y33" i="20" s="1"/>
  <c r="P33" i="20"/>
  <c r="N33" i="20"/>
  <c r="M33" i="20" s="1"/>
  <c r="AK32" i="20"/>
  <c r="AI32" i="20"/>
  <c r="AH32" i="20" s="1"/>
  <c r="AD32" i="20"/>
  <c r="AB32" i="20"/>
  <c r="AF32" i="20" s="1"/>
  <c r="W32" i="20"/>
  <c r="U32" i="20"/>
  <c r="Z32" i="20" s="1"/>
  <c r="P32" i="20"/>
  <c r="N32" i="20"/>
  <c r="O32" i="20" s="1"/>
  <c r="AK31" i="20"/>
  <c r="AI31" i="20"/>
  <c r="AH31" i="20" s="1"/>
  <c r="AD31" i="20"/>
  <c r="AB31" i="20"/>
  <c r="W31" i="20"/>
  <c r="U31" i="20"/>
  <c r="X31" i="20" s="1"/>
  <c r="P31" i="20"/>
  <c r="N31" i="20"/>
  <c r="R31" i="20" s="1"/>
  <c r="AK30" i="20"/>
  <c r="AI30" i="20"/>
  <c r="AL30" i="20" s="1"/>
  <c r="AD30" i="20"/>
  <c r="AB30" i="20"/>
  <c r="AF30" i="20" s="1"/>
  <c r="W30" i="20"/>
  <c r="U30" i="20"/>
  <c r="Y30" i="20" s="1"/>
  <c r="P30" i="20"/>
  <c r="N30" i="20"/>
  <c r="R30" i="20" s="1"/>
  <c r="L18" i="20"/>
  <c r="L17" i="20"/>
  <c r="L15" i="20"/>
  <c r="L14" i="20"/>
  <c r="L13" i="20"/>
  <c r="AK50" i="19"/>
  <c r="AI50" i="19"/>
  <c r="AN50" i="19" s="1"/>
  <c r="AD50" i="19"/>
  <c r="AB50" i="19"/>
  <c r="AF50" i="19" s="1"/>
  <c r="W50" i="19"/>
  <c r="U50" i="19"/>
  <c r="V50" i="19" s="1"/>
  <c r="P50" i="19"/>
  <c r="N50" i="19"/>
  <c r="Q50" i="19" s="1"/>
  <c r="AK49" i="19"/>
  <c r="AI49" i="19"/>
  <c r="AL49" i="19" s="1"/>
  <c r="AD49" i="19"/>
  <c r="AB49" i="19"/>
  <c r="AC49" i="19" s="1"/>
  <c r="W49" i="19"/>
  <c r="U49" i="19"/>
  <c r="Z49" i="19" s="1"/>
  <c r="P49" i="19"/>
  <c r="N49" i="19"/>
  <c r="S49" i="19" s="1"/>
  <c r="AK56" i="19"/>
  <c r="AI56" i="19"/>
  <c r="AN56" i="19" s="1"/>
  <c r="AD56" i="19"/>
  <c r="AB56" i="19"/>
  <c r="AF56" i="19" s="1"/>
  <c r="W56" i="19"/>
  <c r="U56" i="19"/>
  <c r="X56" i="19" s="1"/>
  <c r="P56" i="19"/>
  <c r="N56" i="19"/>
  <c r="O56" i="19" s="1"/>
  <c r="AN55" i="19"/>
  <c r="AK55" i="19"/>
  <c r="AI55" i="19"/>
  <c r="AJ55" i="19" s="1"/>
  <c r="AH55" i="19"/>
  <c r="AD55" i="19"/>
  <c r="AB55" i="19"/>
  <c r="AC55" i="19" s="1"/>
  <c r="W55" i="19"/>
  <c r="U55" i="19"/>
  <c r="Y55" i="19" s="1"/>
  <c r="P55" i="19"/>
  <c r="N55" i="19"/>
  <c r="M55" i="19" s="1"/>
  <c r="AK54" i="19"/>
  <c r="AI54" i="19"/>
  <c r="AH54" i="19" s="1"/>
  <c r="AD54" i="19"/>
  <c r="AB54" i="19"/>
  <c r="AG54" i="19" s="1"/>
  <c r="W54" i="19"/>
  <c r="U54" i="19"/>
  <c r="Z54" i="19" s="1"/>
  <c r="T54" i="19"/>
  <c r="P54" i="19"/>
  <c r="N54" i="19"/>
  <c r="R54" i="19" s="1"/>
  <c r="AK53" i="19"/>
  <c r="AI53" i="19"/>
  <c r="AM53" i="19" s="1"/>
  <c r="AD53" i="19"/>
  <c r="AB53" i="19"/>
  <c r="AE53" i="19" s="1"/>
  <c r="W53" i="19"/>
  <c r="U53" i="19"/>
  <c r="X53" i="19" s="1"/>
  <c r="T53" i="19"/>
  <c r="P53" i="19"/>
  <c r="N53" i="19"/>
  <c r="O53" i="19" s="1"/>
  <c r="AK51" i="19"/>
  <c r="AI51" i="19"/>
  <c r="AJ51" i="19" s="1"/>
  <c r="AD51" i="19"/>
  <c r="AB51" i="19"/>
  <c r="AC51" i="19" s="1"/>
  <c r="W51" i="19"/>
  <c r="U51" i="19"/>
  <c r="T51" i="19" s="1"/>
  <c r="P51" i="19"/>
  <c r="N51" i="19"/>
  <c r="S51" i="19" s="1"/>
  <c r="AK48" i="19"/>
  <c r="AI48" i="19"/>
  <c r="AN48" i="19" s="1"/>
  <c r="AD48" i="19"/>
  <c r="AB48" i="19"/>
  <c r="AG48" i="19" s="1"/>
  <c r="W48" i="19"/>
  <c r="U48" i="19"/>
  <c r="Y48" i="19" s="1"/>
  <c r="P48" i="19"/>
  <c r="N48" i="19"/>
  <c r="Q48" i="19" s="1"/>
  <c r="AM47" i="19"/>
  <c r="AK47" i="19"/>
  <c r="AI47" i="19"/>
  <c r="AL47" i="19" s="1"/>
  <c r="AD47" i="19"/>
  <c r="AB47" i="19"/>
  <c r="AG47" i="19" s="1"/>
  <c r="W47" i="19"/>
  <c r="U47" i="19"/>
  <c r="V47" i="19" s="1"/>
  <c r="P47" i="19"/>
  <c r="N47" i="19"/>
  <c r="R47" i="19" s="1"/>
  <c r="AK46" i="19"/>
  <c r="AI46" i="19"/>
  <c r="AJ46" i="19" s="1"/>
  <c r="AD46" i="19"/>
  <c r="AB46" i="19"/>
  <c r="AA46" i="19" s="1"/>
  <c r="W46" i="19"/>
  <c r="U46" i="19"/>
  <c r="Z46" i="19" s="1"/>
  <c r="P46" i="19"/>
  <c r="N46" i="19"/>
  <c r="S46" i="19" s="1"/>
  <c r="AK57" i="19"/>
  <c r="AI57" i="19"/>
  <c r="AJ57" i="19" s="1"/>
  <c r="AD57" i="19"/>
  <c r="AB57" i="19"/>
  <c r="AF57" i="19" s="1"/>
  <c r="W57" i="19"/>
  <c r="U57" i="19"/>
  <c r="T57" i="19" s="1"/>
  <c r="P57" i="19"/>
  <c r="N57" i="19"/>
  <c r="S57" i="19" s="1"/>
  <c r="AK44" i="19"/>
  <c r="AI44" i="19"/>
  <c r="AM44" i="19" s="1"/>
  <c r="AD44" i="19"/>
  <c r="AB44" i="19"/>
  <c r="AC44" i="19" s="1"/>
  <c r="W44" i="19"/>
  <c r="U44" i="19"/>
  <c r="Z44" i="19" s="1"/>
  <c r="P44" i="19"/>
  <c r="N44" i="19"/>
  <c r="M44" i="19" s="1"/>
  <c r="AK43" i="19"/>
  <c r="AI43" i="19"/>
  <c r="AM43" i="19" s="1"/>
  <c r="AD43" i="19"/>
  <c r="AB43" i="19"/>
  <c r="AF43" i="19" s="1"/>
  <c r="W43" i="19"/>
  <c r="U43" i="19"/>
  <c r="Y43" i="19" s="1"/>
  <c r="P43" i="19"/>
  <c r="N43" i="19"/>
  <c r="O43" i="19" s="1"/>
  <c r="AK42" i="19"/>
  <c r="AI42" i="19"/>
  <c r="AN42" i="19" s="1"/>
  <c r="AD42" i="19"/>
  <c r="AB42" i="19"/>
  <c r="W42" i="19"/>
  <c r="U42" i="19"/>
  <c r="Y42" i="19" s="1"/>
  <c r="P42" i="19"/>
  <c r="N42" i="19"/>
  <c r="S42" i="19" s="1"/>
  <c r="AK41" i="19"/>
  <c r="AI41" i="19"/>
  <c r="AN41" i="19" s="1"/>
  <c r="AD41" i="19"/>
  <c r="AB41" i="19"/>
  <c r="AA41" i="19" s="1"/>
  <c r="W41" i="19"/>
  <c r="U41" i="19"/>
  <c r="Y41" i="19" s="1"/>
  <c r="P41" i="19"/>
  <c r="N41" i="19"/>
  <c r="R41" i="19" s="1"/>
  <c r="AK39" i="19"/>
  <c r="AI39" i="19"/>
  <c r="AM39" i="19" s="1"/>
  <c r="AD39" i="19"/>
  <c r="AB39" i="19"/>
  <c r="AC39" i="19" s="1"/>
  <c r="W39" i="19"/>
  <c r="U39" i="19"/>
  <c r="Z39" i="19" s="1"/>
  <c r="P39" i="19"/>
  <c r="N39" i="19"/>
  <c r="M39" i="19" s="1"/>
  <c r="AK38" i="19"/>
  <c r="AI38" i="19"/>
  <c r="AJ38" i="19" s="1"/>
  <c r="AD38" i="19"/>
  <c r="AB38" i="19"/>
  <c r="AA38" i="19" s="1"/>
  <c r="W38" i="19"/>
  <c r="U38" i="19"/>
  <c r="T38" i="19" s="1"/>
  <c r="P38" i="19"/>
  <c r="N38" i="19"/>
  <c r="S38" i="19" s="1"/>
  <c r="AK37" i="19"/>
  <c r="AI37" i="19"/>
  <c r="AN37" i="19" s="1"/>
  <c r="AD37" i="19"/>
  <c r="AB37" i="19"/>
  <c r="AG37" i="19" s="1"/>
  <c r="W37" i="19"/>
  <c r="U37" i="19"/>
  <c r="Z37" i="19" s="1"/>
  <c r="P37" i="19"/>
  <c r="N37" i="19"/>
  <c r="Q37" i="19" s="1"/>
  <c r="AK36" i="19"/>
  <c r="AI36" i="19"/>
  <c r="AL36" i="19" s="1"/>
  <c r="AD36" i="19"/>
  <c r="AB36" i="19"/>
  <c r="AG36" i="19" s="1"/>
  <c r="W36" i="19"/>
  <c r="U36" i="19"/>
  <c r="V36" i="19" s="1"/>
  <c r="P36" i="19"/>
  <c r="N36" i="19"/>
  <c r="R36" i="19" s="1"/>
  <c r="AK34" i="19"/>
  <c r="AI34" i="19"/>
  <c r="AM34" i="19" s="1"/>
  <c r="AD34" i="19"/>
  <c r="AB34" i="19"/>
  <c r="AA34" i="19" s="1"/>
  <c r="W34" i="19"/>
  <c r="U34" i="19"/>
  <c r="Z34" i="19" s="1"/>
  <c r="P34" i="19"/>
  <c r="N34" i="19"/>
  <c r="S34" i="19" s="1"/>
  <c r="AK33" i="19"/>
  <c r="AI33" i="19"/>
  <c r="AN33" i="19" s="1"/>
  <c r="AD33" i="19"/>
  <c r="AB33" i="19"/>
  <c r="AC33" i="19" s="1"/>
  <c r="W33" i="19"/>
  <c r="U33" i="19"/>
  <c r="X33" i="19" s="1"/>
  <c r="P33" i="19"/>
  <c r="N33" i="19"/>
  <c r="R33" i="19" s="1"/>
  <c r="AK32" i="19"/>
  <c r="AI32" i="19"/>
  <c r="AJ32" i="19" s="1"/>
  <c r="AD32" i="19"/>
  <c r="AB32" i="19"/>
  <c r="AC32" i="19" s="1"/>
  <c r="W32" i="19"/>
  <c r="U32" i="19"/>
  <c r="Y32" i="19" s="1"/>
  <c r="P32" i="19"/>
  <c r="N32" i="19"/>
  <c r="M32" i="19" s="1"/>
  <c r="AK31" i="19"/>
  <c r="AI31" i="19"/>
  <c r="AH31" i="19" s="1"/>
  <c r="AD31" i="19"/>
  <c r="AB31" i="19"/>
  <c r="AF31" i="19" s="1"/>
  <c r="W31" i="19"/>
  <c r="U31" i="19"/>
  <c r="Z31" i="19" s="1"/>
  <c r="P31" i="19"/>
  <c r="N31" i="19"/>
  <c r="O31" i="19" s="1"/>
  <c r="AK30" i="19"/>
  <c r="AI30" i="19"/>
  <c r="AL30" i="19" s="1"/>
  <c r="AD30" i="19"/>
  <c r="AB30" i="19"/>
  <c r="AE30" i="19" s="1"/>
  <c r="W30" i="19"/>
  <c r="U30" i="19"/>
  <c r="Y30" i="19" s="1"/>
  <c r="P30" i="19"/>
  <c r="N30" i="19"/>
  <c r="O30" i="19" s="1"/>
  <c r="L18" i="19"/>
  <c r="L17" i="19"/>
  <c r="L15" i="19"/>
  <c r="L14" i="19"/>
  <c r="L13" i="19"/>
  <c r="AK70" i="18"/>
  <c r="AI70" i="18"/>
  <c r="AJ70" i="18" s="1"/>
  <c r="AD70" i="18"/>
  <c r="AB70" i="18"/>
  <c r="AF70" i="18" s="1"/>
  <c r="W70" i="18"/>
  <c r="U70" i="18"/>
  <c r="T70" i="18" s="1"/>
  <c r="P70" i="18"/>
  <c r="N70" i="18"/>
  <c r="O70" i="18" s="1"/>
  <c r="AK69" i="18"/>
  <c r="AI69" i="18"/>
  <c r="AD69" i="18"/>
  <c r="AB69" i="18"/>
  <c r="AF69" i="18" s="1"/>
  <c r="W69" i="18"/>
  <c r="U69" i="18"/>
  <c r="T69" i="18" s="1"/>
  <c r="P69" i="18"/>
  <c r="N69" i="18"/>
  <c r="R69" i="18" s="1"/>
  <c r="AK68" i="18"/>
  <c r="AI68" i="18"/>
  <c r="AD68" i="18"/>
  <c r="AB68" i="18"/>
  <c r="AE68" i="18" s="1"/>
  <c r="W68" i="18"/>
  <c r="U68" i="18"/>
  <c r="Y68" i="18" s="1"/>
  <c r="P68" i="18"/>
  <c r="N68" i="18"/>
  <c r="AK67" i="18"/>
  <c r="AI67" i="18"/>
  <c r="AJ67" i="18" s="1"/>
  <c r="AD67" i="18"/>
  <c r="AB67" i="18"/>
  <c r="AF67" i="18" s="1"/>
  <c r="W67" i="18"/>
  <c r="U67" i="18"/>
  <c r="Y67" i="18" s="1"/>
  <c r="P67" i="18"/>
  <c r="N67" i="18"/>
  <c r="M67" i="18" s="1"/>
  <c r="AK66" i="18"/>
  <c r="AI66" i="18"/>
  <c r="AM66" i="18" s="1"/>
  <c r="AD66" i="18"/>
  <c r="AB66" i="18"/>
  <c r="AC66" i="18" s="1"/>
  <c r="W66" i="18"/>
  <c r="U66" i="18"/>
  <c r="X66" i="18" s="1"/>
  <c r="P66" i="18"/>
  <c r="N66" i="18"/>
  <c r="S66" i="18" s="1"/>
  <c r="AK64" i="18"/>
  <c r="AI64" i="18"/>
  <c r="AH64" i="18" s="1"/>
  <c r="AD64" i="18"/>
  <c r="AB64" i="18"/>
  <c r="W64" i="18"/>
  <c r="U64" i="18"/>
  <c r="Y64" i="18" s="1"/>
  <c r="P64" i="18"/>
  <c r="N64" i="18"/>
  <c r="O64" i="18" s="1"/>
  <c r="AK63" i="18"/>
  <c r="AI63" i="18"/>
  <c r="AH63" i="18" s="1"/>
  <c r="AD63" i="18"/>
  <c r="AB63" i="18"/>
  <c r="AF63" i="18" s="1"/>
  <c r="W63" i="18"/>
  <c r="U63" i="18"/>
  <c r="T63" i="18" s="1"/>
  <c r="P63" i="18"/>
  <c r="N63" i="18"/>
  <c r="R63" i="18" s="1"/>
  <c r="AK62" i="18"/>
  <c r="AI62" i="18"/>
  <c r="AN62" i="18" s="1"/>
  <c r="AD62" i="18"/>
  <c r="AB62" i="18"/>
  <c r="W62" i="18"/>
  <c r="U62" i="18"/>
  <c r="Z62" i="18" s="1"/>
  <c r="P62" i="18"/>
  <c r="N62" i="18"/>
  <c r="R62" i="18" s="1"/>
  <c r="AK61" i="18"/>
  <c r="AI61" i="18"/>
  <c r="AJ61" i="18" s="1"/>
  <c r="AD61" i="18"/>
  <c r="AB61" i="18"/>
  <c r="AF61" i="18" s="1"/>
  <c r="W61" i="18"/>
  <c r="U61" i="18"/>
  <c r="T61" i="18" s="1"/>
  <c r="P61" i="18"/>
  <c r="N61" i="18"/>
  <c r="O61" i="18" s="1"/>
  <c r="AK59" i="18"/>
  <c r="AI59" i="18"/>
  <c r="AH59" i="18" s="1"/>
  <c r="AD59" i="18"/>
  <c r="AB59" i="18"/>
  <c r="AG59" i="18" s="1"/>
  <c r="W59" i="18"/>
  <c r="U59" i="18"/>
  <c r="V59" i="18" s="1"/>
  <c r="P59" i="18"/>
  <c r="N59" i="18"/>
  <c r="S59" i="18" s="1"/>
  <c r="AK58" i="18"/>
  <c r="AI58" i="18"/>
  <c r="AD58" i="18"/>
  <c r="AB58" i="18"/>
  <c r="AA58" i="18" s="1"/>
  <c r="W58" i="18"/>
  <c r="U58" i="18"/>
  <c r="Y58" i="18" s="1"/>
  <c r="P58" i="18"/>
  <c r="N58" i="18"/>
  <c r="S58" i="18" s="1"/>
  <c r="AK57" i="18"/>
  <c r="AI57" i="18"/>
  <c r="AL57" i="18" s="1"/>
  <c r="AD57" i="18"/>
  <c r="AB57" i="18"/>
  <c r="AA57" i="18" s="1"/>
  <c r="W57" i="18"/>
  <c r="U57" i="18"/>
  <c r="V57" i="18" s="1"/>
  <c r="P57" i="18"/>
  <c r="N57" i="18"/>
  <c r="S57" i="18" s="1"/>
  <c r="AK56" i="18"/>
  <c r="AI56" i="18"/>
  <c r="AN56" i="18" s="1"/>
  <c r="AD56" i="18"/>
  <c r="AB56" i="18"/>
  <c r="W56" i="18"/>
  <c r="U56" i="18"/>
  <c r="V56" i="18" s="1"/>
  <c r="P56" i="18"/>
  <c r="N56" i="18"/>
  <c r="M56" i="18" s="1"/>
  <c r="AK54" i="18"/>
  <c r="AI54" i="18"/>
  <c r="AH54" i="18" s="1"/>
  <c r="AD54" i="18"/>
  <c r="AB54" i="18"/>
  <c r="AF54" i="18" s="1"/>
  <c r="W54" i="18"/>
  <c r="U54" i="18"/>
  <c r="V54" i="18" s="1"/>
  <c r="P54" i="18"/>
  <c r="N54" i="18"/>
  <c r="M54" i="18" s="1"/>
  <c r="AK53" i="18"/>
  <c r="AI53" i="18"/>
  <c r="AH53" i="18" s="1"/>
  <c r="AD53" i="18"/>
  <c r="AB53" i="18"/>
  <c r="AC53" i="18" s="1"/>
  <c r="W53" i="18"/>
  <c r="U53" i="18"/>
  <c r="Z53" i="18" s="1"/>
  <c r="P53" i="18"/>
  <c r="N53" i="18"/>
  <c r="AK52" i="18"/>
  <c r="AI52" i="18"/>
  <c r="AJ52" i="18" s="1"/>
  <c r="AD52" i="18"/>
  <c r="AB52" i="18"/>
  <c r="AA52" i="18" s="1"/>
  <c r="W52" i="18"/>
  <c r="U52" i="18"/>
  <c r="T52" i="18" s="1"/>
  <c r="P52" i="18"/>
  <c r="N52" i="18"/>
  <c r="R52" i="18" s="1"/>
  <c r="AK51" i="18"/>
  <c r="AI51" i="18"/>
  <c r="AJ51" i="18" s="1"/>
  <c r="AD51" i="18"/>
  <c r="AB51" i="18"/>
  <c r="AG51" i="18" s="1"/>
  <c r="W51" i="18"/>
  <c r="U51" i="18"/>
  <c r="T51" i="18" s="1"/>
  <c r="P51" i="18"/>
  <c r="N51" i="18"/>
  <c r="R51" i="18" s="1"/>
  <c r="AK50" i="18"/>
  <c r="AI50" i="18"/>
  <c r="AM50" i="18" s="1"/>
  <c r="AD50" i="18"/>
  <c r="AB50" i="18"/>
  <c r="AG50" i="18" s="1"/>
  <c r="W50" i="18"/>
  <c r="U50" i="18"/>
  <c r="T50" i="18" s="1"/>
  <c r="P50" i="18"/>
  <c r="N50" i="18"/>
  <c r="M50" i="18" s="1"/>
  <c r="AK49" i="18"/>
  <c r="AI49" i="18"/>
  <c r="AL49" i="18" s="1"/>
  <c r="AD49" i="18"/>
  <c r="AB49" i="18"/>
  <c r="AG49" i="18" s="1"/>
  <c r="W49" i="18"/>
  <c r="U49" i="18"/>
  <c r="Z49" i="18" s="1"/>
  <c r="P49" i="18"/>
  <c r="N49" i="18"/>
  <c r="Q49" i="18" s="1"/>
  <c r="AK47" i="18"/>
  <c r="AI47" i="18"/>
  <c r="AL47" i="18" s="1"/>
  <c r="AD47" i="18"/>
  <c r="AB47" i="18"/>
  <c r="AG47" i="18" s="1"/>
  <c r="W47" i="18"/>
  <c r="U47" i="18"/>
  <c r="T47" i="18" s="1"/>
  <c r="P47" i="18"/>
  <c r="N47" i="18"/>
  <c r="Q47" i="18" s="1"/>
  <c r="AK46" i="18"/>
  <c r="AI46" i="18"/>
  <c r="AH46" i="18" s="1"/>
  <c r="AD46" i="18"/>
  <c r="AB46" i="18"/>
  <c r="AA46" i="18" s="1"/>
  <c r="W46" i="18"/>
  <c r="U46" i="18"/>
  <c r="Z46" i="18" s="1"/>
  <c r="P46" i="18"/>
  <c r="N46" i="18"/>
  <c r="S46" i="18" s="1"/>
  <c r="AK45" i="18"/>
  <c r="AI45" i="18"/>
  <c r="AN45" i="18" s="1"/>
  <c r="AD45" i="18"/>
  <c r="AB45" i="18"/>
  <c r="AF45" i="18" s="1"/>
  <c r="W45" i="18"/>
  <c r="U45" i="18"/>
  <c r="X45" i="18" s="1"/>
  <c r="P45" i="18"/>
  <c r="N45" i="18"/>
  <c r="O45" i="18" s="1"/>
  <c r="AK43" i="18"/>
  <c r="AI43" i="18"/>
  <c r="AN43" i="18" s="1"/>
  <c r="AD43" i="18"/>
  <c r="AB43" i="18"/>
  <c r="AC43" i="18" s="1"/>
  <c r="W43" i="18"/>
  <c r="U43" i="18"/>
  <c r="Z43" i="18" s="1"/>
  <c r="P43" i="18"/>
  <c r="N43" i="18"/>
  <c r="M43" i="18" s="1"/>
  <c r="AK42" i="18"/>
  <c r="AI42" i="18"/>
  <c r="AH42" i="18" s="1"/>
  <c r="AD42" i="18"/>
  <c r="AB42" i="18"/>
  <c r="AA42" i="18" s="1"/>
  <c r="W42" i="18"/>
  <c r="U42" i="18"/>
  <c r="Z42" i="18" s="1"/>
  <c r="P42" i="18"/>
  <c r="N42" i="18"/>
  <c r="R42" i="18" s="1"/>
  <c r="AK41" i="18"/>
  <c r="AI41" i="18"/>
  <c r="AM41" i="18" s="1"/>
  <c r="AD41" i="18"/>
  <c r="AB41" i="18"/>
  <c r="AE41" i="18" s="1"/>
  <c r="W41" i="18"/>
  <c r="U41" i="18"/>
  <c r="T41" i="18" s="1"/>
  <c r="P41" i="18"/>
  <c r="N41" i="18"/>
  <c r="O41" i="18" s="1"/>
  <c r="AK40" i="18"/>
  <c r="AI40" i="18"/>
  <c r="AJ40" i="18" s="1"/>
  <c r="AD40" i="18"/>
  <c r="AB40" i="18"/>
  <c r="AA40" i="18" s="1"/>
  <c r="W40" i="18"/>
  <c r="U40" i="18"/>
  <c r="T40" i="18" s="1"/>
  <c r="P40" i="18"/>
  <c r="N40" i="18"/>
  <c r="S40" i="18" s="1"/>
  <c r="AK39" i="18"/>
  <c r="AI39" i="18"/>
  <c r="AJ39" i="18" s="1"/>
  <c r="AD39" i="18"/>
  <c r="AB39" i="18"/>
  <c r="AG39" i="18" s="1"/>
  <c r="W39" i="18"/>
  <c r="U39" i="18"/>
  <c r="Y39" i="18" s="1"/>
  <c r="P39" i="18"/>
  <c r="N39" i="18"/>
  <c r="Q39" i="18" s="1"/>
  <c r="AK37" i="18"/>
  <c r="AI37" i="18"/>
  <c r="AL37" i="18" s="1"/>
  <c r="AD37" i="18"/>
  <c r="AB37" i="18"/>
  <c r="AA37" i="18" s="1"/>
  <c r="W37" i="18"/>
  <c r="U37" i="18"/>
  <c r="V37" i="18" s="1"/>
  <c r="P37" i="18"/>
  <c r="N37" i="18"/>
  <c r="R37" i="18" s="1"/>
  <c r="AK36" i="18"/>
  <c r="AI36" i="18"/>
  <c r="AL36" i="18" s="1"/>
  <c r="AD36" i="18"/>
  <c r="AB36" i="18"/>
  <c r="AA36" i="18" s="1"/>
  <c r="W36" i="18"/>
  <c r="U36" i="18"/>
  <c r="Z36" i="18" s="1"/>
  <c r="P36" i="18"/>
  <c r="N36" i="18"/>
  <c r="S36" i="18" s="1"/>
  <c r="AK35" i="18"/>
  <c r="AI35" i="18"/>
  <c r="AN35" i="18" s="1"/>
  <c r="AD35" i="18"/>
  <c r="AB35" i="18"/>
  <c r="AF35" i="18" s="1"/>
  <c r="W35" i="18"/>
  <c r="U35" i="18"/>
  <c r="X35" i="18" s="1"/>
  <c r="P35" i="18"/>
  <c r="N35" i="18"/>
  <c r="M35" i="18" s="1"/>
  <c r="AK33" i="18"/>
  <c r="AI33" i="18"/>
  <c r="AH33" i="18" s="1"/>
  <c r="AD33" i="18"/>
  <c r="AB33" i="18"/>
  <c r="AC33" i="18" s="1"/>
  <c r="W33" i="18"/>
  <c r="U33" i="18"/>
  <c r="V33" i="18" s="1"/>
  <c r="P33" i="18"/>
  <c r="N33" i="18"/>
  <c r="M33" i="18" s="1"/>
  <c r="AK32" i="18"/>
  <c r="AI32" i="18"/>
  <c r="AH32" i="18" s="1"/>
  <c r="AD32" i="18"/>
  <c r="AB32" i="18"/>
  <c r="AG32" i="18" s="1"/>
  <c r="W32" i="18"/>
  <c r="U32" i="18"/>
  <c r="Z32" i="18" s="1"/>
  <c r="P32" i="18"/>
  <c r="N32" i="18"/>
  <c r="R32" i="18" s="1"/>
  <c r="AK31" i="18"/>
  <c r="AI31" i="18"/>
  <c r="AM31" i="18" s="1"/>
  <c r="AD31" i="18"/>
  <c r="AB31" i="18"/>
  <c r="AE31" i="18" s="1"/>
  <c r="W31" i="18"/>
  <c r="U31" i="18"/>
  <c r="T31" i="18" s="1"/>
  <c r="P31" i="18"/>
  <c r="N31" i="18"/>
  <c r="O31" i="18" s="1"/>
  <c r="AK30" i="18"/>
  <c r="AI30" i="18"/>
  <c r="AJ30" i="18" s="1"/>
  <c r="AD30" i="18"/>
  <c r="AB30" i="18"/>
  <c r="AC30" i="18" s="1"/>
  <c r="W30" i="18"/>
  <c r="U30" i="18"/>
  <c r="T30" i="18" s="1"/>
  <c r="P30" i="18"/>
  <c r="N30" i="18"/>
  <c r="S30" i="18" s="1"/>
  <c r="L18" i="18"/>
  <c r="L17" i="18"/>
  <c r="L15" i="18"/>
  <c r="L14" i="18"/>
  <c r="L13" i="18"/>
  <c r="C1" i="18" a="1"/>
  <c r="S81" i="33" l="1"/>
  <c r="AC84" i="33"/>
  <c r="AG80" i="33"/>
  <c r="T81" i="33"/>
  <c r="AF84" i="33"/>
  <c r="AC63" i="33"/>
  <c r="V81" i="33"/>
  <c r="R84" i="33"/>
  <c r="AG84" i="33"/>
  <c r="AN62" i="33"/>
  <c r="AG63" i="33"/>
  <c r="Z79" i="33"/>
  <c r="O81" i="33"/>
  <c r="X81" i="33"/>
  <c r="AH83" i="33"/>
  <c r="AA79" i="33"/>
  <c r="Y81" i="33"/>
  <c r="AA84" i="33"/>
  <c r="R79" i="33"/>
  <c r="V82" i="33"/>
  <c r="S79" i="33"/>
  <c r="AC79" i="33"/>
  <c r="AJ80" i="33"/>
  <c r="AC83" i="33"/>
  <c r="AL83" i="33"/>
  <c r="AF64" i="33"/>
  <c r="V80" i="33"/>
  <c r="AF81" i="33"/>
  <c r="O82" i="33"/>
  <c r="Y82" i="33"/>
  <c r="O83" i="33"/>
  <c r="AM83" i="33"/>
  <c r="Y84" i="33"/>
  <c r="V79" i="33"/>
  <c r="AF79" i="33"/>
  <c r="AL80" i="33"/>
  <c r="AG81" i="33"/>
  <c r="Z82" i="33"/>
  <c r="AE83" i="33"/>
  <c r="M84" i="33"/>
  <c r="Z84" i="33"/>
  <c r="AA63" i="33"/>
  <c r="AG79" i="33"/>
  <c r="AN80" i="33"/>
  <c r="R82" i="33"/>
  <c r="AF83" i="33"/>
  <c r="AJ82" i="33"/>
  <c r="AL64" i="33"/>
  <c r="Y79" i="33"/>
  <c r="AC80" i="33"/>
  <c r="AJ81" i="33"/>
  <c r="S82" i="33"/>
  <c r="V83" i="33"/>
  <c r="AN84" i="33"/>
  <c r="AH66" i="33"/>
  <c r="AH79" i="33"/>
  <c r="M80" i="33"/>
  <c r="AA82" i="33"/>
  <c r="AH63" i="33"/>
  <c r="S65" i="33"/>
  <c r="T79" i="33"/>
  <c r="AJ79" i="33"/>
  <c r="O80" i="33"/>
  <c r="AE80" i="33"/>
  <c r="AM80" i="33"/>
  <c r="R81" i="33"/>
  <c r="AH81" i="33"/>
  <c r="M82" i="33"/>
  <c r="AC82" i="33"/>
  <c r="X83" i="33"/>
  <c r="AN83" i="33"/>
  <c r="S84" i="33"/>
  <c r="M79" i="33"/>
  <c r="X80" i="33"/>
  <c r="AF80" i="33"/>
  <c r="AA81" i="33"/>
  <c r="AL82" i="33"/>
  <c r="Q83" i="33"/>
  <c r="Y83" i="33"/>
  <c r="T84" i="33"/>
  <c r="AJ84" i="33"/>
  <c r="AL79" i="33"/>
  <c r="Q80" i="33"/>
  <c r="Y80" i="33"/>
  <c r="AE82" i="33"/>
  <c r="AM82" i="33"/>
  <c r="R83" i="33"/>
  <c r="Z83" i="33"/>
  <c r="AA66" i="33"/>
  <c r="O79" i="33"/>
  <c r="AM79" i="33"/>
  <c r="R80" i="33"/>
  <c r="Z80" i="33"/>
  <c r="AC81" i="33"/>
  <c r="AF82" i="33"/>
  <c r="AN82" i="33"/>
  <c r="S83" i="33"/>
  <c r="V84" i="33"/>
  <c r="AL84" i="33"/>
  <c r="M61" i="33"/>
  <c r="AC66" i="33"/>
  <c r="AF62" i="33"/>
  <c r="AC64" i="33"/>
  <c r="T61" i="33"/>
  <c r="AG62" i="33"/>
  <c r="Q65" i="33"/>
  <c r="AG66" i="33"/>
  <c r="AC62" i="33"/>
  <c r="AG64" i="33"/>
  <c r="AA62" i="33"/>
  <c r="AM62" i="33"/>
  <c r="AJ61" i="33"/>
  <c r="V62" i="33"/>
  <c r="AF63" i="33"/>
  <c r="T65" i="33"/>
  <c r="AE65" i="33"/>
  <c r="R66" i="33"/>
  <c r="AF66" i="33"/>
  <c r="S63" i="33"/>
  <c r="AM61" i="33"/>
  <c r="Y62" i="33"/>
  <c r="AG65" i="33"/>
  <c r="S66" i="33"/>
  <c r="AN61" i="33"/>
  <c r="Z62" i="33"/>
  <c r="AN64" i="33"/>
  <c r="Y65" i="33"/>
  <c r="AL61" i="33"/>
  <c r="AF65" i="33"/>
  <c r="Z65" i="33"/>
  <c r="X62" i="33"/>
  <c r="M64" i="33"/>
  <c r="AA65" i="33"/>
  <c r="AN65" i="33"/>
  <c r="AN66" i="33"/>
  <c r="M66" i="33"/>
  <c r="Y66" i="33"/>
  <c r="Z66" i="33"/>
  <c r="Q66" i="33"/>
  <c r="O62" i="33"/>
  <c r="R63" i="33"/>
  <c r="Q62" i="33"/>
  <c r="R62" i="33"/>
  <c r="V65" i="33"/>
  <c r="S62" i="33"/>
  <c r="Z63" i="33"/>
  <c r="V61" i="33"/>
  <c r="T63" i="33"/>
  <c r="AJ63" i="33"/>
  <c r="O64" i="33"/>
  <c r="AM64" i="33"/>
  <c r="R65" i="33"/>
  <c r="AH65" i="33"/>
  <c r="V64" i="33"/>
  <c r="O61" i="33"/>
  <c r="AE61" i="33"/>
  <c r="AH62" i="33"/>
  <c r="M63" i="33"/>
  <c r="X64" i="33"/>
  <c r="T66" i="33"/>
  <c r="AJ66" i="33"/>
  <c r="AC61" i="33"/>
  <c r="X61" i="33"/>
  <c r="AF61" i="33"/>
  <c r="V63" i="33"/>
  <c r="AL63" i="33"/>
  <c r="Q64" i="33"/>
  <c r="Y64" i="33"/>
  <c r="AJ65" i="33"/>
  <c r="Q61" i="33"/>
  <c r="Y61" i="33"/>
  <c r="AG61" i="33"/>
  <c r="AJ62" i="33"/>
  <c r="O63" i="33"/>
  <c r="AM63" i="33"/>
  <c r="R64" i="33"/>
  <c r="Z64" i="33"/>
  <c r="AH64" i="33"/>
  <c r="M65" i="33"/>
  <c r="V66" i="33"/>
  <c r="AL66" i="33"/>
  <c r="R61" i="33"/>
  <c r="X63" i="33"/>
  <c r="AL65" i="33"/>
  <c r="AL36" i="33"/>
  <c r="T34" i="33"/>
  <c r="AG30" i="33"/>
  <c r="AE39" i="33"/>
  <c r="Z69" i="33"/>
  <c r="AE30" i="33"/>
  <c r="AA31" i="33"/>
  <c r="AE47" i="33"/>
  <c r="T43" i="33"/>
  <c r="V47" i="33"/>
  <c r="M30" i="33"/>
  <c r="AG42" i="33"/>
  <c r="AJ54" i="33"/>
  <c r="Z34" i="33"/>
  <c r="AM41" i="33"/>
  <c r="Q47" i="33"/>
  <c r="AG50" i="33"/>
  <c r="AF69" i="33"/>
  <c r="AH69" i="33"/>
  <c r="AA76" i="33"/>
  <c r="AN42" i="33"/>
  <c r="AF43" i="33"/>
  <c r="AG44" i="33"/>
  <c r="T48" i="33"/>
  <c r="AN50" i="33"/>
  <c r="AH38" i="33"/>
  <c r="M76" i="33"/>
  <c r="AC47" i="33"/>
  <c r="AH43" i="33"/>
  <c r="AL54" i="33"/>
  <c r="AF58" i="33"/>
  <c r="R43" i="33"/>
  <c r="AE59" i="33"/>
  <c r="AA68" i="33"/>
  <c r="AN69" i="33"/>
  <c r="AG59" i="33"/>
  <c r="Q31" i="33"/>
  <c r="AN41" i="33"/>
  <c r="AH42" i="33"/>
  <c r="M44" i="33"/>
  <c r="AA47" i="33"/>
  <c r="AM49" i="33"/>
  <c r="S31" i="33"/>
  <c r="AN31" i="33"/>
  <c r="AJ50" i="33"/>
  <c r="M51" i="33"/>
  <c r="AL77" i="33"/>
  <c r="AC30" i="33"/>
  <c r="X34" i="33"/>
  <c r="X41" i="33"/>
  <c r="AL41" i="33"/>
  <c r="AC42" i="33"/>
  <c r="AE44" i="33"/>
  <c r="AG47" i="33"/>
  <c r="S51" i="33"/>
  <c r="AE52" i="33"/>
  <c r="R53" i="33"/>
  <c r="AA55" i="33"/>
  <c r="AC59" i="33"/>
  <c r="AH72" i="33"/>
  <c r="R75" i="33"/>
  <c r="AJ75" i="33"/>
  <c r="AJ77" i="33"/>
  <c r="AC49" i="33"/>
  <c r="AC55" i="33"/>
  <c r="AG41" i="33"/>
  <c r="AJ43" i="33"/>
  <c r="AJ45" i="33"/>
  <c r="AJ48" i="33"/>
  <c r="AM52" i="33"/>
  <c r="AC76" i="33"/>
  <c r="AH30" i="33"/>
  <c r="AH36" i="33"/>
  <c r="AH41" i="33"/>
  <c r="AA44" i="33"/>
  <c r="AG49" i="33"/>
  <c r="O51" i="33"/>
  <c r="AN52" i="33"/>
  <c r="V54" i="33"/>
  <c r="AE55" i="33"/>
  <c r="X72" i="33"/>
  <c r="O73" i="33"/>
  <c r="O76" i="33"/>
  <c r="AL43" i="33"/>
  <c r="AF53" i="33"/>
  <c r="AC56" i="33"/>
  <c r="Z58" i="33"/>
  <c r="Z72" i="33"/>
  <c r="AE75" i="33"/>
  <c r="AE76" i="33"/>
  <c r="AA30" i="33"/>
  <c r="AH37" i="33"/>
  <c r="AA39" i="33"/>
  <c r="AM42" i="33"/>
  <c r="AN43" i="33"/>
  <c r="AC44" i="33"/>
  <c r="AF50" i="33"/>
  <c r="Q51" i="33"/>
  <c r="AC52" i="33"/>
  <c r="O53" i="33"/>
  <c r="AG53" i="33"/>
  <c r="X69" i="33"/>
  <c r="AL69" i="33"/>
  <c r="Q73" i="33"/>
  <c r="O75" i="33"/>
  <c r="AF75" i="33"/>
  <c r="Q76" i="33"/>
  <c r="AH77" i="33"/>
  <c r="O56" i="33"/>
  <c r="R31" i="33"/>
  <c r="AC31" i="33"/>
  <c r="AA34" i="33"/>
  <c r="AL34" i="33"/>
  <c r="O37" i="33"/>
  <c r="AJ37" i="33"/>
  <c r="AJ38" i="33"/>
  <c r="AA42" i="33"/>
  <c r="O44" i="33"/>
  <c r="M45" i="33"/>
  <c r="AL48" i="33"/>
  <c r="AE49" i="33"/>
  <c r="AH50" i="33"/>
  <c r="AF52" i="33"/>
  <c r="M53" i="33"/>
  <c r="Z53" i="33"/>
  <c r="AF55" i="33"/>
  <c r="AE56" i="33"/>
  <c r="AA59" i="33"/>
  <c r="AL59" i="33"/>
  <c r="R69" i="33"/>
  <c r="AJ72" i="33"/>
  <c r="AL75" i="33"/>
  <c r="R76" i="33"/>
  <c r="AG76" i="33"/>
  <c r="AC77" i="33"/>
  <c r="AN77" i="33"/>
  <c r="AC70" i="33"/>
  <c r="AL30" i="33"/>
  <c r="AM34" i="33"/>
  <c r="AG36" i="33"/>
  <c r="Z39" i="33"/>
  <c r="M41" i="33"/>
  <c r="AA51" i="33"/>
  <c r="AH52" i="33"/>
  <c r="AA53" i="33"/>
  <c r="X55" i="33"/>
  <c r="Q56" i="33"/>
  <c r="AF56" i="33"/>
  <c r="AL58" i="33"/>
  <c r="AM59" i="33"/>
  <c r="Q68" i="33"/>
  <c r="AE70" i="33"/>
  <c r="AM73" i="33"/>
  <c r="AM75" i="33"/>
  <c r="AM30" i="33"/>
  <c r="AF31" i="33"/>
  <c r="AL37" i="33"/>
  <c r="AM38" i="33"/>
  <c r="Q44" i="33"/>
  <c r="Y55" i="33"/>
  <c r="AM58" i="33"/>
  <c r="R68" i="33"/>
  <c r="T69" i="33"/>
  <c r="AF70" i="33"/>
  <c r="AL72" i="33"/>
  <c r="AN75" i="33"/>
  <c r="AF77" i="33"/>
  <c r="O68" i="33"/>
  <c r="AJ73" i="33"/>
  <c r="AN30" i="33"/>
  <c r="AG31" i="33"/>
  <c r="X33" i="33"/>
  <c r="AE34" i="33"/>
  <c r="AM37" i="33"/>
  <c r="AN38" i="33"/>
  <c r="O42" i="33"/>
  <c r="AC43" i="33"/>
  <c r="R44" i="33"/>
  <c r="R45" i="33"/>
  <c r="AJ49" i="33"/>
  <c r="X50" i="33"/>
  <c r="AJ52" i="33"/>
  <c r="AC53" i="33"/>
  <c r="AN58" i="33"/>
  <c r="S68" i="33"/>
  <c r="AG70" i="33"/>
  <c r="AN72" i="33"/>
  <c r="AC73" i="33"/>
  <c r="M31" i="33"/>
  <c r="X31" i="33"/>
  <c r="AA33" i="33"/>
  <c r="AF34" i="33"/>
  <c r="Q36" i="33"/>
  <c r="AJ36" i="33"/>
  <c r="AE38" i="33"/>
  <c r="M39" i="33"/>
  <c r="AC39" i="33"/>
  <c r="Q41" i="33"/>
  <c r="AE42" i="33"/>
  <c r="AL50" i="33"/>
  <c r="Q53" i="33"/>
  <c r="AL55" i="33"/>
  <c r="AM56" i="33"/>
  <c r="AM68" i="33"/>
  <c r="V69" i="33"/>
  <c r="Y31" i="33"/>
  <c r="AG34" i="33"/>
  <c r="M38" i="33"/>
  <c r="AF38" i="33"/>
  <c r="T42" i="33"/>
  <c r="AL49" i="33"/>
  <c r="AN55" i="33"/>
  <c r="AE58" i="33"/>
  <c r="S56" i="33"/>
  <c r="T58" i="33"/>
  <c r="X68" i="33"/>
  <c r="Y72" i="33"/>
  <c r="S73" i="33"/>
  <c r="T75" i="33"/>
  <c r="V77" i="33"/>
  <c r="Q55" i="33"/>
  <c r="Y68" i="33"/>
  <c r="Q72" i="33"/>
  <c r="V52" i="33"/>
  <c r="V58" i="33"/>
  <c r="V70" i="33"/>
  <c r="V75" i="33"/>
  <c r="X53" i="33"/>
  <c r="V55" i="33"/>
  <c r="M56" i="33"/>
  <c r="Q59" i="33"/>
  <c r="T72" i="33"/>
  <c r="M73" i="33"/>
  <c r="X52" i="33"/>
  <c r="Y53" i="33"/>
  <c r="X58" i="33"/>
  <c r="R59" i="33"/>
  <c r="X75" i="33"/>
  <c r="O55" i="33"/>
  <c r="S59" i="33"/>
  <c r="Z75" i="33"/>
  <c r="Q37" i="33"/>
  <c r="O38" i="33"/>
  <c r="X38" i="33"/>
  <c r="O39" i="33"/>
  <c r="Y41" i="33"/>
  <c r="Q42" i="33"/>
  <c r="V43" i="33"/>
  <c r="X47" i="33"/>
  <c r="V48" i="33"/>
  <c r="Q49" i="33"/>
  <c r="Y50" i="33"/>
  <c r="V36" i="33"/>
  <c r="S33" i="33"/>
  <c r="V34" i="33"/>
  <c r="Y36" i="33"/>
  <c r="T37" i="33"/>
  <c r="Y38" i="33"/>
  <c r="O41" i="33"/>
  <c r="R42" i="33"/>
  <c r="Y47" i="33"/>
  <c r="Q50" i="33"/>
  <c r="Z50" i="33"/>
  <c r="T33" i="33"/>
  <c r="Z36" i="33"/>
  <c r="Q38" i="33"/>
  <c r="Z38" i="33"/>
  <c r="R39" i="33"/>
  <c r="S42" i="33"/>
  <c r="X43" i="33"/>
  <c r="X48" i="33"/>
  <c r="R50" i="33"/>
  <c r="O50" i="33"/>
  <c r="R38" i="33"/>
  <c r="S39" i="33"/>
  <c r="Y48" i="33"/>
  <c r="T50" i="33"/>
  <c r="V33" i="33"/>
  <c r="R36" i="33"/>
  <c r="M37" i="33"/>
  <c r="R41" i="33"/>
  <c r="T36" i="33"/>
  <c r="T38" i="33"/>
  <c r="V30" i="33"/>
  <c r="AJ33" i="33"/>
  <c r="O34" i="33"/>
  <c r="AC37" i="33"/>
  <c r="AJ39" i="33"/>
  <c r="AC45" i="33"/>
  <c r="T49" i="33"/>
  <c r="Z49" i="33"/>
  <c r="X49" i="33"/>
  <c r="Z51" i="33"/>
  <c r="Y51" i="33"/>
  <c r="X51" i="33"/>
  <c r="V51" i="33"/>
  <c r="Z56" i="33"/>
  <c r="V56" i="33"/>
  <c r="Y56" i="33"/>
  <c r="X56" i="33"/>
  <c r="AE72" i="33"/>
  <c r="AC72" i="33"/>
  <c r="AA72" i="33"/>
  <c r="AG72" i="33"/>
  <c r="AF72" i="33"/>
  <c r="O30" i="33"/>
  <c r="Z31" i="33"/>
  <c r="AH31" i="33"/>
  <c r="M33" i="33"/>
  <c r="AC33" i="33"/>
  <c r="AN34" i="33"/>
  <c r="S36" i="33"/>
  <c r="AA36" i="33"/>
  <c r="V37" i="33"/>
  <c r="AG38" i="33"/>
  <c r="T39" i="33"/>
  <c r="Z41" i="33"/>
  <c r="AM44" i="33"/>
  <c r="T45" i="33"/>
  <c r="M47" i="33"/>
  <c r="R47" i="33"/>
  <c r="V49" i="33"/>
  <c r="Z54" i="33"/>
  <c r="Y54" i="33"/>
  <c r="X54" i="33"/>
  <c r="AG68" i="33"/>
  <c r="AF68" i="33"/>
  <c r="AE68" i="33"/>
  <c r="AL33" i="33"/>
  <c r="AL39" i="33"/>
  <c r="M52" i="33"/>
  <c r="S52" i="33"/>
  <c r="R52" i="33"/>
  <c r="Q52" i="33"/>
  <c r="AJ70" i="33"/>
  <c r="AH70" i="33"/>
  <c r="AN70" i="33"/>
  <c r="AM70" i="33"/>
  <c r="AL70" i="33"/>
  <c r="Q48" i="33"/>
  <c r="O48" i="33"/>
  <c r="M48" i="33"/>
  <c r="X30" i="33"/>
  <c r="Q34" i="33"/>
  <c r="AN53" i="33"/>
  <c r="AM53" i="33"/>
  <c r="AL53" i="33"/>
  <c r="AJ53" i="33"/>
  <c r="Q30" i="33"/>
  <c r="Y30" i="33"/>
  <c r="T31" i="33"/>
  <c r="AJ31" i="33"/>
  <c r="O33" i="33"/>
  <c r="AE33" i="33"/>
  <c r="AM33" i="33"/>
  <c r="R34" i="33"/>
  <c r="AH34" i="33"/>
  <c r="M36" i="33"/>
  <c r="AC36" i="33"/>
  <c r="X37" i="33"/>
  <c r="AF37" i="33"/>
  <c r="AA38" i="33"/>
  <c r="V39" i="33"/>
  <c r="AM39" i="33"/>
  <c r="T41" i="33"/>
  <c r="AC41" i="33"/>
  <c r="Y42" i="33"/>
  <c r="AH45" i="33"/>
  <c r="AM45" i="33"/>
  <c r="AG48" i="33"/>
  <c r="AF48" i="33"/>
  <c r="AE48" i="33"/>
  <c r="AC48" i="33"/>
  <c r="Y49" i="33"/>
  <c r="AG51" i="33"/>
  <c r="AF51" i="33"/>
  <c r="AE51" i="33"/>
  <c r="O52" i="33"/>
  <c r="R30" i="33"/>
  <c r="Z30" i="33"/>
  <c r="AF33" i="33"/>
  <c r="AN33" i="33"/>
  <c r="S34" i="33"/>
  <c r="Y37" i="33"/>
  <c r="AG37" i="33"/>
  <c r="Z42" i="33"/>
  <c r="S43" i="33"/>
  <c r="Q43" i="33"/>
  <c r="X44" i="33"/>
  <c r="S49" i="33"/>
  <c r="R49" i="33"/>
  <c r="AA54" i="33"/>
  <c r="AG54" i="33"/>
  <c r="AF54" i="33"/>
  <c r="AE54" i="33"/>
  <c r="M58" i="33"/>
  <c r="Q58" i="33"/>
  <c r="S58" i="33"/>
  <c r="R58" i="33"/>
  <c r="O58" i="33"/>
  <c r="X59" i="33"/>
  <c r="T59" i="33"/>
  <c r="Z59" i="33"/>
  <c r="Y59" i="33"/>
  <c r="V59" i="33"/>
  <c r="S77" i="33"/>
  <c r="R77" i="33"/>
  <c r="Q77" i="33"/>
  <c r="O77" i="33"/>
  <c r="AG45" i="33"/>
  <c r="AE45" i="33"/>
  <c r="AE37" i="33"/>
  <c r="Z45" i="33"/>
  <c r="Y45" i="33"/>
  <c r="AL47" i="33"/>
  <c r="AJ47" i="33"/>
  <c r="AH47" i="33"/>
  <c r="AL31" i="33"/>
  <c r="Q33" i="33"/>
  <c r="Y33" i="33"/>
  <c r="AE36" i="33"/>
  <c r="AM36" i="33"/>
  <c r="R37" i="33"/>
  <c r="X39" i="33"/>
  <c r="AG39" i="33"/>
  <c r="AE41" i="33"/>
  <c r="O43" i="33"/>
  <c r="Z43" i="33"/>
  <c r="Q45" i="33"/>
  <c r="O45" i="33"/>
  <c r="X45" i="33"/>
  <c r="S47" i="33"/>
  <c r="AN47" i="33"/>
  <c r="O49" i="33"/>
  <c r="AC54" i="33"/>
  <c r="R70" i="33"/>
  <c r="S70" i="33"/>
  <c r="Q70" i="33"/>
  <c r="O70" i="33"/>
  <c r="AL44" i="33"/>
  <c r="AJ44" i="33"/>
  <c r="X42" i="33"/>
  <c r="V44" i="33"/>
  <c r="T44" i="33"/>
  <c r="S48" i="33"/>
  <c r="AH39" i="33"/>
  <c r="AF41" i="33"/>
  <c r="AJ42" i="33"/>
  <c r="AA43" i="33"/>
  <c r="AG43" i="33"/>
  <c r="Z44" i="33"/>
  <c r="AH44" i="33"/>
  <c r="AA45" i="33"/>
  <c r="AL45" i="33"/>
  <c r="AN48" i="33"/>
  <c r="AM48" i="33"/>
  <c r="AH51" i="33"/>
  <c r="AN51" i="33"/>
  <c r="AM51" i="33"/>
  <c r="AL51" i="33"/>
  <c r="S54" i="33"/>
  <c r="R54" i="33"/>
  <c r="Q54" i="33"/>
  <c r="O54" i="33"/>
  <c r="Z47" i="33"/>
  <c r="AF49" i="33"/>
  <c r="AN49" i="33"/>
  <c r="S50" i="33"/>
  <c r="AA50" i="33"/>
  <c r="Y52" i="33"/>
  <c r="AG52" i="33"/>
  <c r="T53" i="33"/>
  <c r="AM54" i="33"/>
  <c r="R55" i="33"/>
  <c r="Z55" i="33"/>
  <c r="AH55" i="33"/>
  <c r="AG56" i="33"/>
  <c r="AH58" i="33"/>
  <c r="M59" i="33"/>
  <c r="Z52" i="33"/>
  <c r="AN54" i="33"/>
  <c r="S55" i="33"/>
  <c r="AH56" i="33"/>
  <c r="AL56" i="33"/>
  <c r="V68" i="33"/>
  <c r="Z68" i="33"/>
  <c r="Q69" i="33"/>
  <c r="O69" i="33"/>
  <c r="M69" i="33"/>
  <c r="AJ69" i="33"/>
  <c r="Z73" i="33"/>
  <c r="Y73" i="33"/>
  <c r="X73" i="33"/>
  <c r="V73" i="33"/>
  <c r="Y76" i="33"/>
  <c r="X76" i="33"/>
  <c r="V76" i="33"/>
  <c r="T76" i="33"/>
  <c r="T77" i="33"/>
  <c r="Z77" i="33"/>
  <c r="Y77" i="33"/>
  <c r="AC50" i="33"/>
  <c r="AJ55" i="33"/>
  <c r="AJ56" i="33"/>
  <c r="AN59" i="33"/>
  <c r="AJ59" i="33"/>
  <c r="AA73" i="33"/>
  <c r="AG73" i="33"/>
  <c r="AF73" i="33"/>
  <c r="AN76" i="33"/>
  <c r="AM76" i="33"/>
  <c r="AL76" i="33"/>
  <c r="AJ76" i="33"/>
  <c r="AC58" i="33"/>
  <c r="AG58" i="33"/>
  <c r="AL68" i="33"/>
  <c r="AJ68" i="33"/>
  <c r="AH68" i="33"/>
  <c r="AG69" i="33"/>
  <c r="AE69" i="33"/>
  <c r="AC69" i="33"/>
  <c r="T70" i="33"/>
  <c r="Z70" i="33"/>
  <c r="X70" i="33"/>
  <c r="O72" i="33"/>
  <c r="M72" i="33"/>
  <c r="S72" i="33"/>
  <c r="AL73" i="33"/>
  <c r="Q75" i="33"/>
  <c r="AG75" i="33"/>
  <c r="AE77" i="33"/>
  <c r="AN73" i="33"/>
  <c r="S75" i="33"/>
  <c r="AA75" i="33"/>
  <c r="AG77" i="33"/>
  <c r="AC86" i="32"/>
  <c r="AE91" i="32"/>
  <c r="AA68" i="32"/>
  <c r="X85" i="32"/>
  <c r="AH85" i="32"/>
  <c r="R86" i="32"/>
  <c r="V87" i="32"/>
  <c r="S90" i="32"/>
  <c r="V91" i="32"/>
  <c r="AG91" i="32"/>
  <c r="S86" i="32"/>
  <c r="AF86" i="32"/>
  <c r="AF88" i="32"/>
  <c r="T90" i="32"/>
  <c r="AJ90" i="32"/>
  <c r="AH91" i="32"/>
  <c r="Q92" i="32"/>
  <c r="AG92" i="32"/>
  <c r="AG86" i="32"/>
  <c r="AA87" i="32"/>
  <c r="AG88" i="32"/>
  <c r="Y91" i="32"/>
  <c r="R92" i="32"/>
  <c r="AH92" i="32"/>
  <c r="Z91" i="32"/>
  <c r="AN85" i="32"/>
  <c r="Z86" i="32"/>
  <c r="AC87" i="32"/>
  <c r="X88" i="32"/>
  <c r="O91" i="32"/>
  <c r="AA91" i="32"/>
  <c r="AL91" i="32"/>
  <c r="AH86" i="32"/>
  <c r="M87" i="32"/>
  <c r="AA90" i="32"/>
  <c r="AH72" i="32"/>
  <c r="Y85" i="32"/>
  <c r="T86" i="32"/>
  <c r="AJ86" i="32"/>
  <c r="O87" i="32"/>
  <c r="AM87" i="32"/>
  <c r="R88" i="32"/>
  <c r="AH88" i="32"/>
  <c r="M90" i="32"/>
  <c r="AC90" i="32"/>
  <c r="AF91" i="32"/>
  <c r="AN91" i="32"/>
  <c r="S92" i="32"/>
  <c r="L92" i="32" s="1"/>
  <c r="AA92" i="32"/>
  <c r="AE66" i="32"/>
  <c r="Q69" i="32"/>
  <c r="Z85" i="32"/>
  <c r="X87" i="32"/>
  <c r="AL90" i="32"/>
  <c r="Q91" i="32"/>
  <c r="T92" i="32"/>
  <c r="AJ92" i="32"/>
  <c r="V86" i="32"/>
  <c r="AL86" i="32"/>
  <c r="Q87" i="32"/>
  <c r="Y87" i="32"/>
  <c r="AJ88" i="32"/>
  <c r="O90" i="32"/>
  <c r="AE90" i="32"/>
  <c r="AM90" i="32"/>
  <c r="R91" i="32"/>
  <c r="AC92" i="32"/>
  <c r="AN72" i="32"/>
  <c r="T85" i="32"/>
  <c r="AJ85" i="32"/>
  <c r="O86" i="32"/>
  <c r="AM86" i="32"/>
  <c r="R87" i="32"/>
  <c r="Z87" i="32"/>
  <c r="AH87" i="32"/>
  <c r="M88" i="32"/>
  <c r="AC88" i="32"/>
  <c r="X90" i="32"/>
  <c r="AF90" i="32"/>
  <c r="AN90" i="32"/>
  <c r="S91" i="32"/>
  <c r="V92" i="32"/>
  <c r="AL92" i="32"/>
  <c r="X86" i="32"/>
  <c r="AL88" i="32"/>
  <c r="Q90" i="32"/>
  <c r="AE92" i="32"/>
  <c r="AM92" i="32"/>
  <c r="M68" i="32"/>
  <c r="T71" i="32"/>
  <c r="Y73" i="32"/>
  <c r="AN46" i="32"/>
  <c r="S66" i="32"/>
  <c r="AA73" i="32"/>
  <c r="M73" i="32"/>
  <c r="Z71" i="32"/>
  <c r="AC73" i="32"/>
  <c r="V66" i="32"/>
  <c r="V69" i="32"/>
  <c r="R73" i="32"/>
  <c r="AG73" i="32"/>
  <c r="Z66" i="32"/>
  <c r="Y69" i="32"/>
  <c r="AH73" i="32"/>
  <c r="AL72" i="32"/>
  <c r="AM72" i="32"/>
  <c r="X66" i="32"/>
  <c r="AF66" i="32"/>
  <c r="R67" i="32"/>
  <c r="AC67" i="32"/>
  <c r="AF68" i="32"/>
  <c r="Z69" i="32"/>
  <c r="AC72" i="32"/>
  <c r="S73" i="32"/>
  <c r="O66" i="32"/>
  <c r="Y66" i="32"/>
  <c r="AG66" i="32"/>
  <c r="S67" i="32"/>
  <c r="AG68" i="32"/>
  <c r="S69" i="32"/>
  <c r="AA69" i="32"/>
  <c r="AN69" i="32"/>
  <c r="Y71" i="32"/>
  <c r="AF73" i="32"/>
  <c r="AF67" i="32"/>
  <c r="Q66" i="32"/>
  <c r="AA66" i="32"/>
  <c r="V67" i="32"/>
  <c r="AG67" i="32"/>
  <c r="AA71" i="32"/>
  <c r="V72" i="32"/>
  <c r="AF72" i="32"/>
  <c r="AM66" i="32"/>
  <c r="AL68" i="32"/>
  <c r="AE69" i="32"/>
  <c r="S71" i="32"/>
  <c r="AG72" i="32"/>
  <c r="Z73" i="32"/>
  <c r="AE72" i="32"/>
  <c r="AN66" i="32"/>
  <c r="Z67" i="32"/>
  <c r="AN68" i="32"/>
  <c r="AF69" i="32"/>
  <c r="Y72" i="32"/>
  <c r="AA67" i="32"/>
  <c r="AC68" i="32"/>
  <c r="AG69" i="32"/>
  <c r="Q73" i="32"/>
  <c r="AN73" i="32"/>
  <c r="V68" i="32"/>
  <c r="AJ71" i="32"/>
  <c r="T67" i="32"/>
  <c r="AJ67" i="32"/>
  <c r="O68" i="32"/>
  <c r="AM68" i="32"/>
  <c r="R69" i="32"/>
  <c r="AH69" i="32"/>
  <c r="M71" i="32"/>
  <c r="AC71" i="32"/>
  <c r="X72" i="32"/>
  <c r="R66" i="32"/>
  <c r="AH66" i="32"/>
  <c r="M67" i="32"/>
  <c r="X68" i="32"/>
  <c r="AL71" i="32"/>
  <c r="Q72" i="32"/>
  <c r="T73" i="32"/>
  <c r="AJ73" i="32"/>
  <c r="O72" i="32"/>
  <c r="AL67" i="32"/>
  <c r="Q68" i="32"/>
  <c r="Y68" i="32"/>
  <c r="AJ69" i="32"/>
  <c r="O71" i="32"/>
  <c r="AE71" i="32"/>
  <c r="AM71" i="32"/>
  <c r="R72" i="32"/>
  <c r="Z72" i="32"/>
  <c r="AJ66" i="32"/>
  <c r="O67" i="32"/>
  <c r="AM67" i="32"/>
  <c r="R68" i="32"/>
  <c r="Z68" i="32"/>
  <c r="AH68" i="32"/>
  <c r="M69" i="32"/>
  <c r="AF71" i="32"/>
  <c r="AN71" i="32"/>
  <c r="S72" i="32"/>
  <c r="V73" i="32"/>
  <c r="AL73" i="32"/>
  <c r="X67" i="32"/>
  <c r="AL69" i="32"/>
  <c r="Q71" i="32"/>
  <c r="AA51" i="32"/>
  <c r="AM49" i="32"/>
  <c r="X54" i="32"/>
  <c r="AN50" i="32"/>
  <c r="AH51" i="32"/>
  <c r="Y54" i="32"/>
  <c r="AA50" i="32"/>
  <c r="AH42" i="32"/>
  <c r="M50" i="32"/>
  <c r="V54" i="32"/>
  <c r="M55" i="32"/>
  <c r="AC50" i="32"/>
  <c r="S54" i="32"/>
  <c r="Z56" i="32"/>
  <c r="AE52" i="32"/>
  <c r="S50" i="32"/>
  <c r="AF50" i="32"/>
  <c r="AF52" i="32"/>
  <c r="AG50" i="32"/>
  <c r="AH56" i="32"/>
  <c r="AC52" i="32"/>
  <c r="AN59" i="32"/>
  <c r="AJ49" i="32"/>
  <c r="X50" i="32"/>
  <c r="AA52" i="32"/>
  <c r="AM52" i="32"/>
  <c r="S55" i="32"/>
  <c r="M47" i="32"/>
  <c r="T49" i="32"/>
  <c r="M51" i="32"/>
  <c r="Q54" i="32"/>
  <c r="Z54" i="32"/>
  <c r="AA56" i="32"/>
  <c r="X40" i="32"/>
  <c r="AL49" i="32"/>
  <c r="R54" i="32"/>
  <c r="AA54" i="32"/>
  <c r="AN54" i="32"/>
  <c r="AA55" i="32"/>
  <c r="Q56" i="32"/>
  <c r="R56" i="32"/>
  <c r="AN49" i="32"/>
  <c r="Y50" i="32"/>
  <c r="AH50" i="32"/>
  <c r="T51" i="32"/>
  <c r="AL52" i="32"/>
  <c r="S56" i="32"/>
  <c r="AG56" i="32"/>
  <c r="X78" i="32"/>
  <c r="AF54" i="32"/>
  <c r="M49" i="32"/>
  <c r="M52" i="32"/>
  <c r="AN52" i="32"/>
  <c r="AG54" i="32"/>
  <c r="T32" i="32"/>
  <c r="AM59" i="32"/>
  <c r="AM50" i="32"/>
  <c r="Z51" i="32"/>
  <c r="AH54" i="32"/>
  <c r="T55" i="32"/>
  <c r="M56" i="32"/>
  <c r="Y56" i="32"/>
  <c r="R50" i="32"/>
  <c r="O50" i="32"/>
  <c r="R51" i="32"/>
  <c r="S51" i="32"/>
  <c r="AC49" i="32"/>
  <c r="V52" i="32"/>
  <c r="AJ55" i="32"/>
  <c r="O52" i="32"/>
  <c r="AC55" i="32"/>
  <c r="AF81" i="32"/>
  <c r="O49" i="32"/>
  <c r="AE49" i="32"/>
  <c r="Z50" i="32"/>
  <c r="AC51" i="32"/>
  <c r="X52" i="32"/>
  <c r="V55" i="32"/>
  <c r="AL55" i="32"/>
  <c r="T56" i="32"/>
  <c r="AJ56" i="32"/>
  <c r="AJ51" i="32"/>
  <c r="AN38" i="32"/>
  <c r="S62" i="32"/>
  <c r="AM79" i="32"/>
  <c r="X49" i="32"/>
  <c r="AF49" i="32"/>
  <c r="V51" i="32"/>
  <c r="AL51" i="32"/>
  <c r="Q52" i="32"/>
  <c r="Y52" i="32"/>
  <c r="AJ54" i="32"/>
  <c r="O55" i="32"/>
  <c r="AE55" i="32"/>
  <c r="AM55" i="32"/>
  <c r="AC56" i="32"/>
  <c r="AA36" i="32"/>
  <c r="AF57" i="32"/>
  <c r="Q49" i="32"/>
  <c r="Y49" i="32"/>
  <c r="AG49" i="32"/>
  <c r="T50" i="32"/>
  <c r="AJ50" i="32"/>
  <c r="O51" i="32"/>
  <c r="AE51" i="32"/>
  <c r="AM51" i="32"/>
  <c r="R52" i="32"/>
  <c r="Z52" i="32"/>
  <c r="AH52" i="32"/>
  <c r="M54" i="32"/>
  <c r="AC54" i="32"/>
  <c r="X55" i="32"/>
  <c r="AF55" i="32"/>
  <c r="AN55" i="32"/>
  <c r="V56" i="32"/>
  <c r="AL56" i="32"/>
  <c r="Y38" i="32"/>
  <c r="R49" i="32"/>
  <c r="Z49" i="32"/>
  <c r="X51" i="32"/>
  <c r="AF51" i="32"/>
  <c r="AL54" i="32"/>
  <c r="Q55" i="32"/>
  <c r="Y55" i="32"/>
  <c r="AE56" i="32"/>
  <c r="AM56" i="32"/>
  <c r="Z38" i="32"/>
  <c r="AL46" i="32"/>
  <c r="AM30" i="32"/>
  <c r="Z34" i="32"/>
  <c r="Z40" i="32"/>
  <c r="R41" i="32"/>
  <c r="AH43" i="32"/>
  <c r="T46" i="32"/>
  <c r="AM46" i="32"/>
  <c r="Y78" i="32"/>
  <c r="T79" i="32"/>
  <c r="AG81" i="32"/>
  <c r="X30" i="32"/>
  <c r="AN30" i="32"/>
  <c r="AH32" i="32"/>
  <c r="T41" i="32"/>
  <c r="Y45" i="32"/>
  <c r="AH47" i="32"/>
  <c r="Z78" i="32"/>
  <c r="AH82" i="32"/>
  <c r="Y30" i="32"/>
  <c r="Z30" i="32"/>
  <c r="AH34" i="32"/>
  <c r="M44" i="32"/>
  <c r="AA77" i="32"/>
  <c r="T78" i="32"/>
  <c r="Z41" i="32"/>
  <c r="AA38" i="32"/>
  <c r="AM40" i="32"/>
  <c r="AC77" i="32"/>
  <c r="T45" i="32"/>
  <c r="T60" i="32"/>
  <c r="AE81" i="32"/>
  <c r="AL30" i="32"/>
  <c r="AL32" i="32"/>
  <c r="AE36" i="32"/>
  <c r="Y40" i="32"/>
  <c r="AA45" i="32"/>
  <c r="M57" i="32"/>
  <c r="AG57" i="32"/>
  <c r="O63" i="32"/>
  <c r="AA75" i="32"/>
  <c r="T76" i="32"/>
  <c r="AJ83" i="32"/>
  <c r="AJ31" i="32"/>
  <c r="Q34" i="32"/>
  <c r="AM36" i="32"/>
  <c r="AF43" i="32"/>
  <c r="AN57" i="32"/>
  <c r="AC59" i="32"/>
  <c r="O31" i="32"/>
  <c r="AC35" i="32"/>
  <c r="AN36" i="32"/>
  <c r="AF46" i="32"/>
  <c r="AE59" i="32"/>
  <c r="X63" i="32"/>
  <c r="AM34" i="32"/>
  <c r="V40" i="32"/>
  <c r="AG46" i="32"/>
  <c r="AF59" i="32"/>
  <c r="S75" i="32"/>
  <c r="AF76" i="32"/>
  <c r="AN81" i="32"/>
  <c r="AJ30" i="32"/>
  <c r="AJ32" i="32"/>
  <c r="Y34" i="32"/>
  <c r="AN34" i="32"/>
  <c r="AC36" i="32"/>
  <c r="AG38" i="32"/>
  <c r="AL40" i="32"/>
  <c r="Y41" i="32"/>
  <c r="AH44" i="32"/>
  <c r="X45" i="32"/>
  <c r="AH46" i="32"/>
  <c r="AL47" i="32"/>
  <c r="AG59" i="32"/>
  <c r="R62" i="32"/>
  <c r="AH76" i="32"/>
  <c r="M82" i="32"/>
  <c r="AH83" i="32"/>
  <c r="R34" i="32"/>
  <c r="AG34" i="32"/>
  <c r="AN40" i="32"/>
  <c r="AJ42" i="32"/>
  <c r="R43" i="32"/>
  <c r="V46" i="32"/>
  <c r="X57" i="32"/>
  <c r="AJ61" i="32"/>
  <c r="Y63" i="32"/>
  <c r="Y77" i="32"/>
  <c r="AG30" i="32"/>
  <c r="M31" i="32"/>
  <c r="AH31" i="32"/>
  <c r="AM32" i="32"/>
  <c r="S34" i="32"/>
  <c r="AF36" i="32"/>
  <c r="T42" i="32"/>
  <c r="S43" i="32"/>
  <c r="AA44" i="32"/>
  <c r="O57" i="32"/>
  <c r="Y57" i="32"/>
  <c r="AH57" i="32"/>
  <c r="Z63" i="32"/>
  <c r="O81" i="32"/>
  <c r="AC83" i="32"/>
  <c r="T38" i="32"/>
  <c r="AL42" i="32"/>
  <c r="AM43" i="32"/>
  <c r="AJ45" i="32"/>
  <c r="X46" i="32"/>
  <c r="Q47" i="32"/>
  <c r="AJ47" i="32"/>
  <c r="Z57" i="32"/>
  <c r="AA60" i="32"/>
  <c r="AL61" i="32"/>
  <c r="AF75" i="32"/>
  <c r="AH81" i="32"/>
  <c r="R82" i="32"/>
  <c r="M34" i="32"/>
  <c r="AA39" i="32"/>
  <c r="AH40" i="32"/>
  <c r="AH41" i="32"/>
  <c r="AM42" i="32"/>
  <c r="AN43" i="32"/>
  <c r="Y46" i="32"/>
  <c r="R47" i="32"/>
  <c r="Q57" i="32"/>
  <c r="AA57" i="32"/>
  <c r="AM61" i="32"/>
  <c r="AA62" i="32"/>
  <c r="AG75" i="32"/>
  <c r="M77" i="32"/>
  <c r="S82" i="32"/>
  <c r="AF83" i="32"/>
  <c r="R57" i="32"/>
  <c r="AN61" i="32"/>
  <c r="AH35" i="32"/>
  <c r="AL36" i="32"/>
  <c r="X38" i="32"/>
  <c r="AJ41" i="32"/>
  <c r="M43" i="32"/>
  <c r="AM47" i="32"/>
  <c r="AC57" i="32"/>
  <c r="AG60" i="32"/>
  <c r="V63" i="32"/>
  <c r="AC76" i="32"/>
  <c r="AM81" i="32"/>
  <c r="V59" i="32"/>
  <c r="AJ63" i="32"/>
  <c r="V83" i="32"/>
  <c r="S58" i="32"/>
  <c r="V60" i="32"/>
  <c r="T62" i="32"/>
  <c r="AC62" i="32"/>
  <c r="M75" i="32"/>
  <c r="AH75" i="32"/>
  <c r="T82" i="32"/>
  <c r="X59" i="32"/>
  <c r="AL63" i="32"/>
  <c r="Q64" i="32"/>
  <c r="AE64" i="32"/>
  <c r="X81" i="32"/>
  <c r="O64" i="32"/>
  <c r="Y59" i="32"/>
  <c r="Y60" i="32"/>
  <c r="V62" i="32"/>
  <c r="AG62" i="32"/>
  <c r="AM63" i="32"/>
  <c r="R64" i="32"/>
  <c r="AG64" i="32"/>
  <c r="O75" i="32"/>
  <c r="Y81" i="32"/>
  <c r="Z59" i="32"/>
  <c r="Q60" i="32"/>
  <c r="Z60" i="32"/>
  <c r="O62" i="32"/>
  <c r="AF63" i="32"/>
  <c r="AN63" i="32"/>
  <c r="S64" i="32"/>
  <c r="AC75" i="32"/>
  <c r="AM75" i="32"/>
  <c r="AJ76" i="32"/>
  <c r="V77" i="32"/>
  <c r="AE77" i="32"/>
  <c r="AJ79" i="32"/>
  <c r="Q81" i="32"/>
  <c r="Z81" i="32"/>
  <c r="AJ81" i="32"/>
  <c r="O82" i="32"/>
  <c r="AL83" i="32"/>
  <c r="R60" i="32"/>
  <c r="Y62" i="32"/>
  <c r="Q75" i="32"/>
  <c r="AF77" i="32"/>
  <c r="R81" i="32"/>
  <c r="AM83" i="32"/>
  <c r="AC64" i="32"/>
  <c r="V81" i="32"/>
  <c r="M58" i="32"/>
  <c r="AC58" i="32"/>
  <c r="AL59" i="32"/>
  <c r="S60" i="32"/>
  <c r="Q62" i="32"/>
  <c r="Z62" i="32"/>
  <c r="AM64" i="32"/>
  <c r="AN76" i="32"/>
  <c r="X77" i="32"/>
  <c r="AG78" i="32"/>
  <c r="AL79" i="32"/>
  <c r="AE83" i="32"/>
  <c r="AA34" i="32"/>
  <c r="R35" i="32"/>
  <c r="V39" i="32"/>
  <c r="Q41" i="32"/>
  <c r="M42" i="32"/>
  <c r="AE43" i="32"/>
  <c r="Z44" i="32"/>
  <c r="AA47" i="32"/>
  <c r="Y31" i="32"/>
  <c r="S35" i="32"/>
  <c r="Q38" i="32"/>
  <c r="Z31" i="32"/>
  <c r="AC34" i="32"/>
  <c r="R38" i="32"/>
  <c r="S41" i="32"/>
  <c r="AG41" i="32"/>
  <c r="O42" i="32"/>
  <c r="X43" i="32"/>
  <c r="AG43" i="32"/>
  <c r="T30" i="32"/>
  <c r="Q31" i="32"/>
  <c r="M32" i="32"/>
  <c r="S38" i="32"/>
  <c r="AE40" i="32"/>
  <c r="O43" i="32"/>
  <c r="Y43" i="32"/>
  <c r="AC44" i="32"/>
  <c r="AE30" i="32"/>
  <c r="R31" i="32"/>
  <c r="AE34" i="32"/>
  <c r="Z35" i="32"/>
  <c r="AF40" i="32"/>
  <c r="Z43" i="32"/>
  <c r="R44" i="32"/>
  <c r="AF45" i="32"/>
  <c r="S47" i="32"/>
  <c r="AF30" i="32"/>
  <c r="AG31" i="32"/>
  <c r="O32" i="32"/>
  <c r="X34" i="32"/>
  <c r="M35" i="32"/>
  <c r="AA35" i="32"/>
  <c r="M36" i="32"/>
  <c r="AF38" i="32"/>
  <c r="S39" i="32"/>
  <c r="AG40" i="32"/>
  <c r="M41" i="32"/>
  <c r="AA43" i="32"/>
  <c r="S44" i="32"/>
  <c r="V45" i="32"/>
  <c r="AG45" i="32"/>
  <c r="AE46" i="32"/>
  <c r="T31" i="32"/>
  <c r="T39" i="32"/>
  <c r="AA31" i="32"/>
  <c r="V32" i="32"/>
  <c r="T35" i="32"/>
  <c r="AJ35" i="32"/>
  <c r="O36" i="32"/>
  <c r="AH38" i="32"/>
  <c r="M39" i="32"/>
  <c r="AC39" i="32"/>
  <c r="AA41" i="32"/>
  <c r="V42" i="32"/>
  <c r="T44" i="32"/>
  <c r="AJ44" i="32"/>
  <c r="O46" i="32"/>
  <c r="AH58" i="32"/>
  <c r="AN58" i="32"/>
  <c r="AM58" i="32"/>
  <c r="AL58" i="32"/>
  <c r="AN62" i="32"/>
  <c r="AM62" i="32"/>
  <c r="AL62" i="32"/>
  <c r="AJ62" i="32"/>
  <c r="Y76" i="32"/>
  <c r="Z76" i="32"/>
  <c r="X76" i="32"/>
  <c r="O78" i="32"/>
  <c r="M78" i="32"/>
  <c r="S78" i="32"/>
  <c r="R78" i="32"/>
  <c r="Q78" i="32"/>
  <c r="AA79" i="32"/>
  <c r="AF79" i="32"/>
  <c r="AG79" i="32"/>
  <c r="AE79" i="32"/>
  <c r="AC79" i="32"/>
  <c r="S61" i="32"/>
  <c r="R61" i="32"/>
  <c r="Q61" i="32"/>
  <c r="O61" i="32"/>
  <c r="AG47" i="32"/>
  <c r="AF47" i="32"/>
  <c r="Q30" i="32"/>
  <c r="AE32" i="32"/>
  <c r="X36" i="32"/>
  <c r="AL39" i="32"/>
  <c r="Q40" i="32"/>
  <c r="AE42" i="32"/>
  <c r="Q45" i="32"/>
  <c r="Z61" i="32"/>
  <c r="Y61" i="32"/>
  <c r="X61" i="32"/>
  <c r="X64" i="32"/>
  <c r="V64" i="32"/>
  <c r="Z64" i="32"/>
  <c r="Y64" i="32"/>
  <c r="S79" i="32"/>
  <c r="R79" i="32"/>
  <c r="Q79" i="32"/>
  <c r="O30" i="32"/>
  <c r="V36" i="32"/>
  <c r="O45" i="32"/>
  <c r="R30" i="32"/>
  <c r="AC31" i="32"/>
  <c r="X32" i="32"/>
  <c r="AF32" i="32"/>
  <c r="V35" i="32"/>
  <c r="AL35" i="32"/>
  <c r="Q36" i="32"/>
  <c r="Y36" i="32"/>
  <c r="AJ38" i="32"/>
  <c r="O39" i="32"/>
  <c r="AE39" i="32"/>
  <c r="AM39" i="32"/>
  <c r="R40" i="32"/>
  <c r="AC41" i="32"/>
  <c r="X42" i="32"/>
  <c r="AF42" i="32"/>
  <c r="V44" i="32"/>
  <c r="AL44" i="32"/>
  <c r="S45" i="32"/>
  <c r="Q46" i="32"/>
  <c r="Y47" i="32"/>
  <c r="X47" i="32"/>
  <c r="AE47" i="32"/>
  <c r="Z58" i="32"/>
  <c r="Y58" i="32"/>
  <c r="X58" i="32"/>
  <c r="V58" i="32"/>
  <c r="AN60" i="32"/>
  <c r="AM60" i="32"/>
  <c r="AL60" i="32"/>
  <c r="AJ60" i="32"/>
  <c r="V61" i="32"/>
  <c r="O79" i="32"/>
  <c r="S30" i="32"/>
  <c r="AA30" i="32"/>
  <c r="V31" i="32"/>
  <c r="AL31" i="32"/>
  <c r="Q32" i="32"/>
  <c r="Y32" i="32"/>
  <c r="AG32" i="32"/>
  <c r="T34" i="32"/>
  <c r="AJ34" i="32"/>
  <c r="O35" i="32"/>
  <c r="AE35" i="32"/>
  <c r="AM35" i="32"/>
  <c r="R36" i="32"/>
  <c r="Z36" i="32"/>
  <c r="AH36" i="32"/>
  <c r="M38" i="32"/>
  <c r="AC38" i="32"/>
  <c r="X39" i="32"/>
  <c r="AF39" i="32"/>
  <c r="AN39" i="32"/>
  <c r="S40" i="32"/>
  <c r="AA40" i="32"/>
  <c r="V41" i="32"/>
  <c r="AL41" i="32"/>
  <c r="Q42" i="32"/>
  <c r="Y42" i="32"/>
  <c r="AG42" i="32"/>
  <c r="T43" i="32"/>
  <c r="AJ43" i="32"/>
  <c r="O44" i="32"/>
  <c r="AE44" i="32"/>
  <c r="AN44" i="32"/>
  <c r="AC45" i="32"/>
  <c r="AL45" i="32"/>
  <c r="R46" i="32"/>
  <c r="V47" i="32"/>
  <c r="O40" i="32"/>
  <c r="AE31" i="32"/>
  <c r="AM31" i="32"/>
  <c r="R32" i="32"/>
  <c r="X35" i="32"/>
  <c r="AF35" i="32"/>
  <c r="AL38" i="32"/>
  <c r="Q39" i="32"/>
  <c r="Y39" i="32"/>
  <c r="AE41" i="32"/>
  <c r="AM41" i="32"/>
  <c r="R42" i="32"/>
  <c r="X44" i="32"/>
  <c r="AF44" i="32"/>
  <c r="AM45" i="32"/>
  <c r="S46" i="32"/>
  <c r="AA46" i="32"/>
  <c r="M59" i="32"/>
  <c r="S59" i="32"/>
  <c r="R59" i="32"/>
  <c r="Q59" i="32"/>
  <c r="AA61" i="32"/>
  <c r="AG61" i="32"/>
  <c r="AF61" i="32"/>
  <c r="AE61" i="32"/>
  <c r="S63" i="32"/>
  <c r="R63" i="32"/>
  <c r="Q63" i="32"/>
  <c r="AC32" i="32"/>
  <c r="AJ39" i="32"/>
  <c r="AC42" i="32"/>
  <c r="M45" i="32"/>
  <c r="AN45" i="32"/>
  <c r="Z47" i="32"/>
  <c r="AG58" i="32"/>
  <c r="AF58" i="32"/>
  <c r="AE58" i="32"/>
  <c r="M61" i="32"/>
  <c r="V75" i="32"/>
  <c r="T75" i="32"/>
  <c r="Z75" i="32"/>
  <c r="Y75" i="32"/>
  <c r="X75" i="32"/>
  <c r="AG82" i="32"/>
  <c r="AF82" i="32"/>
  <c r="AE82" i="32"/>
  <c r="AC82" i="32"/>
  <c r="AN78" i="32"/>
  <c r="AM78" i="32"/>
  <c r="S83" i="32"/>
  <c r="R83" i="32"/>
  <c r="Q83" i="32"/>
  <c r="T57" i="32"/>
  <c r="AJ57" i="32"/>
  <c r="O58" i="32"/>
  <c r="AH59" i="32"/>
  <c r="M60" i="32"/>
  <c r="AC60" i="32"/>
  <c r="Q76" i="32"/>
  <c r="O76" i="32"/>
  <c r="O77" i="32"/>
  <c r="AJ77" i="32"/>
  <c r="AH77" i="32"/>
  <c r="AJ78" i="32"/>
  <c r="O83" i="32"/>
  <c r="AC63" i="32"/>
  <c r="AA63" i="32"/>
  <c r="AN64" i="32"/>
  <c r="AL64" i="32"/>
  <c r="AL57" i="32"/>
  <c r="Q58" i="32"/>
  <c r="AE60" i="32"/>
  <c r="AA64" i="32"/>
  <c r="AJ64" i="32"/>
  <c r="AL75" i="32"/>
  <c r="AJ75" i="32"/>
  <c r="R76" i="32"/>
  <c r="Q77" i="32"/>
  <c r="AL77" i="32"/>
  <c r="AL78" i="32"/>
  <c r="Z79" i="32"/>
  <c r="X79" i="32"/>
  <c r="Y82" i="32"/>
  <c r="X82" i="32"/>
  <c r="V82" i="32"/>
  <c r="AN82" i="32"/>
  <c r="AM82" i="32"/>
  <c r="AL82" i="32"/>
  <c r="T83" i="32"/>
  <c r="Z83" i="32"/>
  <c r="Y83" i="32"/>
  <c r="AE62" i="32"/>
  <c r="AE63" i="32"/>
  <c r="S76" i="32"/>
  <c r="AG76" i="32"/>
  <c r="AE76" i="32"/>
  <c r="AL76" i="32"/>
  <c r="S77" i="32"/>
  <c r="AM77" i="32"/>
  <c r="AF78" i="32"/>
  <c r="AE78" i="32"/>
  <c r="AC78" i="32"/>
  <c r="V79" i="32"/>
  <c r="Z77" i="32"/>
  <c r="AN79" i="32"/>
  <c r="S81" i="32"/>
  <c r="AA81" i="32"/>
  <c r="AG83" i="32"/>
  <c r="M65" i="31"/>
  <c r="V67" i="31"/>
  <c r="AA58" i="31"/>
  <c r="Z69" i="31"/>
  <c r="Q66" i="31"/>
  <c r="Z64" i="31"/>
  <c r="Y68" i="31"/>
  <c r="Z68" i="31"/>
  <c r="Q69" i="31"/>
  <c r="AH69" i="31"/>
  <c r="S69" i="31"/>
  <c r="AC65" i="31"/>
  <c r="AM65" i="31"/>
  <c r="T67" i="31"/>
  <c r="T69" i="31"/>
  <c r="V66" i="31"/>
  <c r="M64" i="31"/>
  <c r="AA64" i="31"/>
  <c r="AA68" i="31"/>
  <c r="R69" i="31"/>
  <c r="X66" i="31"/>
  <c r="AL68" i="31"/>
  <c r="AG69" i="31"/>
  <c r="AC64" i="31"/>
  <c r="Y66" i="31"/>
  <c r="AM68" i="31"/>
  <c r="R64" i="31"/>
  <c r="R66" i="31"/>
  <c r="Z66" i="31"/>
  <c r="AN66" i="31"/>
  <c r="V68" i="31"/>
  <c r="AE68" i="31"/>
  <c r="AN68" i="31"/>
  <c r="AM50" i="31"/>
  <c r="S64" i="31"/>
  <c r="AH64" i="31"/>
  <c r="S66" i="31"/>
  <c r="AA66" i="31"/>
  <c r="AF68" i="31"/>
  <c r="M69" i="31"/>
  <c r="AJ69" i="31"/>
  <c r="AN50" i="31"/>
  <c r="AG54" i="31"/>
  <c r="X68" i="31"/>
  <c r="AG68" i="31"/>
  <c r="Y69" i="31"/>
  <c r="V54" i="31"/>
  <c r="V65" i="31"/>
  <c r="AJ67" i="31"/>
  <c r="O68" i="31"/>
  <c r="AC50" i="31"/>
  <c r="M51" i="31"/>
  <c r="AG52" i="31"/>
  <c r="T64" i="31"/>
  <c r="AJ64" i="31"/>
  <c r="O65" i="31"/>
  <c r="AH66" i="31"/>
  <c r="M67" i="31"/>
  <c r="AC67" i="31"/>
  <c r="AA69" i="31"/>
  <c r="V64" i="31"/>
  <c r="AL64" i="31"/>
  <c r="Q65" i="31"/>
  <c r="Y65" i="31"/>
  <c r="AJ66" i="31"/>
  <c r="O67" i="31"/>
  <c r="AE67" i="31"/>
  <c r="AM67" i="31"/>
  <c r="R68" i="31"/>
  <c r="AC69" i="31"/>
  <c r="X65" i="31"/>
  <c r="AL67" i="31"/>
  <c r="Q68" i="31"/>
  <c r="AJ50" i="31"/>
  <c r="AL53" i="31"/>
  <c r="Y55" i="31"/>
  <c r="O64" i="31"/>
  <c r="AE64" i="31"/>
  <c r="AM64" i="31"/>
  <c r="R65" i="31"/>
  <c r="Z65" i="31"/>
  <c r="AH65" i="31"/>
  <c r="M66" i="31"/>
  <c r="AC66" i="31"/>
  <c r="X67" i="31"/>
  <c r="AF67" i="31"/>
  <c r="AN67" i="31"/>
  <c r="S68" i="31"/>
  <c r="V69" i="31"/>
  <c r="AL69" i="31"/>
  <c r="Z55" i="31"/>
  <c r="X64" i="31"/>
  <c r="AF64" i="31"/>
  <c r="AL66" i="31"/>
  <c r="Q67" i="31"/>
  <c r="Y67" i="31"/>
  <c r="AE69" i="31"/>
  <c r="AM69" i="31"/>
  <c r="AL50" i="31"/>
  <c r="AA51" i="31"/>
  <c r="AM60" i="31"/>
  <c r="Z51" i="31"/>
  <c r="M50" i="31"/>
  <c r="AA52" i="31"/>
  <c r="AN53" i="31"/>
  <c r="X54" i="31"/>
  <c r="AN54" i="31"/>
  <c r="AF51" i="31"/>
  <c r="Y54" i="31"/>
  <c r="AG55" i="31"/>
  <c r="AM57" i="31"/>
  <c r="AH55" i="31"/>
  <c r="AL34" i="31"/>
  <c r="Q54" i="31"/>
  <c r="X51" i="31"/>
  <c r="AE53" i="31"/>
  <c r="T54" i="31"/>
  <c r="AG51" i="31"/>
  <c r="AC53" i="31"/>
  <c r="S56" i="31"/>
  <c r="AH51" i="31"/>
  <c r="AF53" i="31"/>
  <c r="O50" i="31"/>
  <c r="AC51" i="31"/>
  <c r="AM51" i="31"/>
  <c r="AC52" i="31"/>
  <c r="AG53" i="31"/>
  <c r="S54" i="31"/>
  <c r="AN51" i="31"/>
  <c r="R50" i="31"/>
  <c r="AF52" i="31"/>
  <c r="AF54" i="31"/>
  <c r="M55" i="31"/>
  <c r="Q55" i="31"/>
  <c r="R55" i="31"/>
  <c r="O51" i="31"/>
  <c r="R52" i="31"/>
  <c r="V53" i="31"/>
  <c r="S52" i="31"/>
  <c r="Q51" i="31"/>
  <c r="R51" i="31"/>
  <c r="Z52" i="31"/>
  <c r="M52" i="31"/>
  <c r="T50" i="31"/>
  <c r="AH52" i="31"/>
  <c r="M53" i="31"/>
  <c r="AL41" i="31"/>
  <c r="AJ45" i="31"/>
  <c r="V50" i="31"/>
  <c r="Y51" i="31"/>
  <c r="T52" i="31"/>
  <c r="AJ52" i="31"/>
  <c r="O53" i="31"/>
  <c r="AM53" i="31"/>
  <c r="R54" i="31"/>
  <c r="AH54" i="31"/>
  <c r="S55" i="31"/>
  <c r="AA55" i="31"/>
  <c r="AE47" i="31"/>
  <c r="AE50" i="31"/>
  <c r="X53" i="31"/>
  <c r="T55" i="31"/>
  <c r="AJ55" i="31"/>
  <c r="AN45" i="31"/>
  <c r="X57" i="31"/>
  <c r="AL59" i="31"/>
  <c r="AG62" i="31"/>
  <c r="X50" i="31"/>
  <c r="AF50" i="31"/>
  <c r="V52" i="31"/>
  <c r="AL52" i="31"/>
  <c r="Q53" i="31"/>
  <c r="Y53" i="31"/>
  <c r="AJ54" i="31"/>
  <c r="AC55" i="31"/>
  <c r="Q50" i="31"/>
  <c r="Y50" i="31"/>
  <c r="AG50" i="31"/>
  <c r="T51" i="31"/>
  <c r="AJ51" i="31"/>
  <c r="O52" i="31"/>
  <c r="AM52" i="31"/>
  <c r="R53" i="31"/>
  <c r="Z53" i="31"/>
  <c r="AH53" i="31"/>
  <c r="M54" i="31"/>
  <c r="AC54" i="31"/>
  <c r="V55" i="31"/>
  <c r="AL55" i="31"/>
  <c r="X52" i="31"/>
  <c r="AL54" i="31"/>
  <c r="AE55" i="31"/>
  <c r="AM55" i="31"/>
  <c r="AH35" i="31"/>
  <c r="AH30" i="31"/>
  <c r="AN31" i="31"/>
  <c r="AN57" i="31"/>
  <c r="AL62" i="31"/>
  <c r="AN32" i="31"/>
  <c r="AN48" i="31"/>
  <c r="AG58" i="31"/>
  <c r="Q58" i="31"/>
  <c r="AL60" i="31"/>
  <c r="R58" i="31"/>
  <c r="M62" i="31"/>
  <c r="AE60" i="31"/>
  <c r="T61" i="31"/>
  <c r="AN35" i="31"/>
  <c r="AJ40" i="31"/>
  <c r="AE41" i="31"/>
  <c r="AN47" i="31"/>
  <c r="AH60" i="31"/>
  <c r="AG41" i="31"/>
  <c r="AH33" i="31"/>
  <c r="AM34" i="31"/>
  <c r="AM41" i="31"/>
  <c r="AH45" i="31"/>
  <c r="M56" i="31"/>
  <c r="Y57" i="31"/>
  <c r="AM59" i="31"/>
  <c r="AF60" i="31"/>
  <c r="AN60" i="31"/>
  <c r="AN41" i="31"/>
  <c r="AL47" i="31"/>
  <c r="AG60" i="31"/>
  <c r="AJ34" i="31"/>
  <c r="AL45" i="31"/>
  <c r="AC47" i="31"/>
  <c r="S58" i="31"/>
  <c r="AH59" i="31"/>
  <c r="AJ62" i="31"/>
  <c r="AL57" i="31"/>
  <c r="R62" i="31"/>
  <c r="AJ44" i="31"/>
  <c r="AL38" i="31"/>
  <c r="AH47" i="31"/>
  <c r="AE57" i="31"/>
  <c r="Y58" i="31"/>
  <c r="AM62" i="31"/>
  <c r="O60" i="31"/>
  <c r="AC31" i="31"/>
  <c r="AH34" i="31"/>
  <c r="Q35" i="31"/>
  <c r="AJ35" i="31"/>
  <c r="AM38" i="31"/>
  <c r="AH39" i="31"/>
  <c r="X43" i="31"/>
  <c r="AL44" i="31"/>
  <c r="AF57" i="31"/>
  <c r="Z58" i="31"/>
  <c r="AJ59" i="31"/>
  <c r="S61" i="31"/>
  <c r="AN62" i="31"/>
  <c r="AL30" i="31"/>
  <c r="AA37" i="31"/>
  <c r="AN38" i="31"/>
  <c r="AM44" i="31"/>
  <c r="AG57" i="31"/>
  <c r="AL35" i="31"/>
  <c r="Q34" i="31"/>
  <c r="AM47" i="31"/>
  <c r="AH48" i="31"/>
  <c r="AH38" i="31"/>
  <c r="AH44" i="31"/>
  <c r="AA57" i="31"/>
  <c r="T58" i="31"/>
  <c r="M60" i="31"/>
  <c r="X60" i="31"/>
  <c r="M61" i="31"/>
  <c r="Y60" i="31"/>
  <c r="X62" i="31"/>
  <c r="T57" i="31"/>
  <c r="Z60" i="31"/>
  <c r="O61" i="31"/>
  <c r="Z61" i="31"/>
  <c r="Y62" i="31"/>
  <c r="V58" i="31"/>
  <c r="Q60" i="31"/>
  <c r="O62" i="31"/>
  <c r="Z62" i="31"/>
  <c r="V57" i="31"/>
  <c r="R60" i="31"/>
  <c r="Q61" i="31"/>
  <c r="T60" i="31"/>
  <c r="Q62" i="31"/>
  <c r="Z43" i="31"/>
  <c r="Y41" i="31"/>
  <c r="R46" i="31"/>
  <c r="Q37" i="31"/>
  <c r="Z39" i="31"/>
  <c r="O35" i="31"/>
  <c r="Z48" i="31"/>
  <c r="Q43" i="31"/>
  <c r="Y34" i="31"/>
  <c r="S43" i="31"/>
  <c r="M35" i="31"/>
  <c r="Q39" i="31"/>
  <c r="R37" i="31"/>
  <c r="X41" i="31"/>
  <c r="Q45" i="31"/>
  <c r="Q46" i="31"/>
  <c r="S37" i="31"/>
  <c r="V30" i="31"/>
  <c r="Y43" i="31"/>
  <c r="X33" i="31"/>
  <c r="M37" i="31"/>
  <c r="M46" i="31"/>
  <c r="Y33" i="31"/>
  <c r="R43" i="31"/>
  <c r="O46" i="31"/>
  <c r="AC30" i="31"/>
  <c r="AF31" i="31"/>
  <c r="T32" i="31"/>
  <c r="Z33" i="31"/>
  <c r="R39" i="31"/>
  <c r="V40" i="31"/>
  <c r="AA41" i="31"/>
  <c r="AC44" i="31"/>
  <c r="AF47" i="31"/>
  <c r="Q30" i="31"/>
  <c r="AE30" i="31"/>
  <c r="AG31" i="31"/>
  <c r="S39" i="31"/>
  <c r="AE45" i="31"/>
  <c r="AF48" i="31"/>
  <c r="AF30" i="31"/>
  <c r="AF45" i="31"/>
  <c r="AG48" i="31"/>
  <c r="AG30" i="31"/>
  <c r="R45" i="31"/>
  <c r="Z46" i="31"/>
  <c r="X48" i="31"/>
  <c r="AC48" i="31"/>
  <c r="V33" i="31"/>
  <c r="V34" i="31"/>
  <c r="R35" i="31"/>
  <c r="X39" i="31"/>
  <c r="V41" i="31"/>
  <c r="AF41" i="31"/>
  <c r="T45" i="31"/>
  <c r="Y48" i="31"/>
  <c r="AE32" i="31"/>
  <c r="T35" i="31"/>
  <c r="Y39" i="31"/>
  <c r="AA43" i="31"/>
  <c r="AA38" i="31"/>
  <c r="AA39" i="31"/>
  <c r="M48" i="31"/>
  <c r="AC38" i="31"/>
  <c r="AC39" i="31"/>
  <c r="V32" i="31"/>
  <c r="AF32" i="31"/>
  <c r="Q33" i="31"/>
  <c r="O38" i="31"/>
  <c r="T43" i="31"/>
  <c r="O44" i="31"/>
  <c r="M45" i="31"/>
  <c r="AG45" i="31"/>
  <c r="T46" i="31"/>
  <c r="AA47" i="31"/>
  <c r="Q48" i="31"/>
  <c r="AA48" i="31"/>
  <c r="M30" i="31"/>
  <c r="AG32" i="31"/>
  <c r="X35" i="31"/>
  <c r="AE38" i="31"/>
  <c r="AE39" i="31"/>
  <c r="T41" i="31"/>
  <c r="X45" i="31"/>
  <c r="R48" i="31"/>
  <c r="X32" i="31"/>
  <c r="Y35" i="31"/>
  <c r="AF38" i="31"/>
  <c r="M39" i="31"/>
  <c r="AF39" i="31"/>
  <c r="O45" i="31"/>
  <c r="Y45" i="31"/>
  <c r="M47" i="31"/>
  <c r="S48" i="31"/>
  <c r="Y32" i="31"/>
  <c r="Z35" i="31"/>
  <c r="Z45" i="31"/>
  <c r="AA32" i="31"/>
  <c r="T31" i="31"/>
  <c r="AF33" i="31"/>
  <c r="AE33" i="31"/>
  <c r="AC33" i="31"/>
  <c r="Y37" i="31"/>
  <c r="X37" i="31"/>
  <c r="V37" i="31"/>
  <c r="M57" i="31"/>
  <c r="S57" i="31"/>
  <c r="R57" i="31"/>
  <c r="Q57" i="31"/>
  <c r="AA59" i="31"/>
  <c r="AG59" i="31"/>
  <c r="AF59" i="31"/>
  <c r="AE59" i="31"/>
  <c r="AN37" i="31"/>
  <c r="AL37" i="31"/>
  <c r="AN46" i="31"/>
  <c r="AM46" i="31"/>
  <c r="AL46" i="31"/>
  <c r="T47" i="31"/>
  <c r="Z47" i="31"/>
  <c r="Y47" i="31"/>
  <c r="X47" i="31"/>
  <c r="AG56" i="31"/>
  <c r="AF56" i="31"/>
  <c r="AE56" i="31"/>
  <c r="O57" i="31"/>
  <c r="AC59" i="31"/>
  <c r="AN61" i="31"/>
  <c r="AH61" i="31"/>
  <c r="AM61" i="31"/>
  <c r="AL61" i="31"/>
  <c r="V31" i="31"/>
  <c r="M32" i="31"/>
  <c r="R32" i="31"/>
  <c r="AG33" i="31"/>
  <c r="S34" i="31"/>
  <c r="R34" i="31"/>
  <c r="Z37" i="31"/>
  <c r="AJ37" i="31"/>
  <c r="T38" i="31"/>
  <c r="Z38" i="31"/>
  <c r="Y38" i="31"/>
  <c r="AN43" i="31"/>
  <c r="AM43" i="31"/>
  <c r="AL43" i="31"/>
  <c r="AJ46" i="31"/>
  <c r="V47" i="31"/>
  <c r="AC56" i="31"/>
  <c r="S59" i="31"/>
  <c r="R59" i="31"/>
  <c r="Q59" i="31"/>
  <c r="O59" i="31"/>
  <c r="AJ61" i="31"/>
  <c r="X30" i="31"/>
  <c r="O32" i="31"/>
  <c r="O33" i="31"/>
  <c r="O34" i="31"/>
  <c r="AA34" i="31"/>
  <c r="AF34" i="31"/>
  <c r="AC35" i="31"/>
  <c r="AA35" i="31"/>
  <c r="V38" i="31"/>
  <c r="R40" i="31"/>
  <c r="Q40" i="31"/>
  <c r="O40" i="31"/>
  <c r="AG40" i="31"/>
  <c r="AF40" i="31"/>
  <c r="AE40" i="31"/>
  <c r="M41" i="31"/>
  <c r="S41" i="31"/>
  <c r="R41" i="31"/>
  <c r="AJ43" i="31"/>
  <c r="Z44" i="31"/>
  <c r="Y44" i="31"/>
  <c r="X44" i="31"/>
  <c r="Y30" i="31"/>
  <c r="R31" i="31"/>
  <c r="O31" i="31"/>
  <c r="X31" i="31"/>
  <c r="AH31" i="31"/>
  <c r="AM31" i="31"/>
  <c r="AJ32" i="31"/>
  <c r="AN33" i="31"/>
  <c r="AM33" i="31"/>
  <c r="AC34" i="31"/>
  <c r="AG37" i="31"/>
  <c r="AF37" i="31"/>
  <c r="AM37" i="31"/>
  <c r="AC40" i="31"/>
  <c r="O41" i="31"/>
  <c r="V44" i="31"/>
  <c r="AH56" i="31"/>
  <c r="AN56" i="31"/>
  <c r="AM56" i="31"/>
  <c r="AL56" i="31"/>
  <c r="Z30" i="31"/>
  <c r="Y31" i="31"/>
  <c r="Q32" i="31"/>
  <c r="S40" i="31"/>
  <c r="AJ56" i="31"/>
  <c r="Z59" i="31"/>
  <c r="Y59" i="31"/>
  <c r="X59" i="31"/>
  <c r="R30" i="31"/>
  <c r="AM30" i="31"/>
  <c r="AJ30" i="31"/>
  <c r="Q31" i="31"/>
  <c r="AA31" i="31"/>
  <c r="S32" i="31"/>
  <c r="AL32" i="31"/>
  <c r="R33" i="31"/>
  <c r="AE34" i="31"/>
  <c r="AF35" i="31"/>
  <c r="AM39" i="31"/>
  <c r="AL39" i="31"/>
  <c r="AJ39" i="31"/>
  <c r="AH40" i="31"/>
  <c r="AN40" i="31"/>
  <c r="AM40" i="31"/>
  <c r="Q41" i="31"/>
  <c r="AF43" i="31"/>
  <c r="AE43" i="31"/>
  <c r="AC43" i="31"/>
  <c r="AA44" i="31"/>
  <c r="AG44" i="31"/>
  <c r="AF44" i="31"/>
  <c r="AG46" i="31"/>
  <c r="AF46" i="31"/>
  <c r="AE46" i="31"/>
  <c r="AC46" i="31"/>
  <c r="S47" i="31"/>
  <c r="R47" i="31"/>
  <c r="Q47" i="31"/>
  <c r="Z56" i="31"/>
  <c r="Y56" i="31"/>
  <c r="X56" i="31"/>
  <c r="V56" i="31"/>
  <c r="AN58" i="31"/>
  <c r="AM58" i="31"/>
  <c r="AL58" i="31"/>
  <c r="AJ58" i="31"/>
  <c r="V59" i="31"/>
  <c r="S30" i="31"/>
  <c r="S31" i="31"/>
  <c r="AL31" i="31"/>
  <c r="AM32" i="31"/>
  <c r="S33" i="31"/>
  <c r="AA33" i="31"/>
  <c r="AL33" i="31"/>
  <c r="Z34" i="31"/>
  <c r="X34" i="31"/>
  <c r="AG34" i="31"/>
  <c r="AG35" i="31"/>
  <c r="T37" i="31"/>
  <c r="AE37" i="31"/>
  <c r="S38" i="31"/>
  <c r="R38" i="31"/>
  <c r="Q38" i="31"/>
  <c r="Z40" i="31"/>
  <c r="Y40" i="31"/>
  <c r="X40" i="31"/>
  <c r="S44" i="31"/>
  <c r="R44" i="31"/>
  <c r="Q44" i="31"/>
  <c r="AF61" i="31"/>
  <c r="AG61" i="31"/>
  <c r="AE61" i="31"/>
  <c r="AC61" i="31"/>
  <c r="T39" i="31"/>
  <c r="AH41" i="31"/>
  <c r="M43" i="31"/>
  <c r="AA45" i="31"/>
  <c r="V46" i="31"/>
  <c r="T48" i="31"/>
  <c r="AJ48" i="31"/>
  <c r="O56" i="31"/>
  <c r="AH57" i="31"/>
  <c r="M58" i="31"/>
  <c r="AC58" i="31"/>
  <c r="AA60" i="31"/>
  <c r="V61" i="31"/>
  <c r="T62" i="31"/>
  <c r="AC62" i="31"/>
  <c r="X46" i="31"/>
  <c r="AL48" i="31"/>
  <c r="Q56" i="31"/>
  <c r="AE58" i="31"/>
  <c r="X61" i="31"/>
  <c r="AE62" i="31"/>
  <c r="AF62" i="31"/>
  <c r="AA71" i="30"/>
  <c r="AN66" i="30"/>
  <c r="AA70" i="30"/>
  <c r="AJ63" i="30"/>
  <c r="AL69" i="30"/>
  <c r="AN67" i="30"/>
  <c r="M66" i="30"/>
  <c r="AN69" i="30"/>
  <c r="AM66" i="30"/>
  <c r="AE67" i="30"/>
  <c r="Y71" i="30"/>
  <c r="M71" i="30"/>
  <c r="Q71" i="30"/>
  <c r="S71" i="30"/>
  <c r="AC68" i="30"/>
  <c r="M68" i="30"/>
  <c r="AA68" i="30"/>
  <c r="X70" i="30"/>
  <c r="AG67" i="30"/>
  <c r="R68" i="30"/>
  <c r="S68" i="30"/>
  <c r="AE68" i="30"/>
  <c r="Q70" i="30"/>
  <c r="AG70" i="30"/>
  <c r="S67" i="30"/>
  <c r="AF68" i="30"/>
  <c r="S70" i="30"/>
  <c r="Z68" i="30"/>
  <c r="AC66" i="30"/>
  <c r="AC69" i="30"/>
  <c r="O66" i="30"/>
  <c r="M67" i="30"/>
  <c r="AF67" i="30"/>
  <c r="Y70" i="30"/>
  <c r="R71" i="30"/>
  <c r="AC71" i="30"/>
  <c r="X67" i="30"/>
  <c r="AE69" i="30"/>
  <c r="AN70" i="30"/>
  <c r="Q66" i="30"/>
  <c r="O67" i="30"/>
  <c r="Z67" i="30"/>
  <c r="AF69" i="30"/>
  <c r="AG71" i="30"/>
  <c r="R66" i="30"/>
  <c r="AJ66" i="30"/>
  <c r="AA67" i="30"/>
  <c r="V69" i="30"/>
  <c r="AG69" i="30"/>
  <c r="AC70" i="30"/>
  <c r="AH71" i="30"/>
  <c r="Q67" i="30"/>
  <c r="AM67" i="30"/>
  <c r="V70" i="30"/>
  <c r="AF70" i="30"/>
  <c r="Z71" i="30"/>
  <c r="T66" i="30"/>
  <c r="AH68" i="30"/>
  <c r="M69" i="30"/>
  <c r="R50" i="30"/>
  <c r="V66" i="30"/>
  <c r="Y67" i="30"/>
  <c r="T68" i="30"/>
  <c r="AJ68" i="30"/>
  <c r="O69" i="30"/>
  <c r="AM69" i="30"/>
  <c r="R70" i="30"/>
  <c r="Z70" i="30"/>
  <c r="AH70" i="30"/>
  <c r="AE66" i="30"/>
  <c r="X69" i="30"/>
  <c r="T71" i="30"/>
  <c r="AJ71" i="30"/>
  <c r="X66" i="30"/>
  <c r="AF66" i="30"/>
  <c r="V68" i="30"/>
  <c r="AL68" i="30"/>
  <c r="Q69" i="30"/>
  <c r="Y69" i="30"/>
  <c r="AJ70" i="30"/>
  <c r="Y66" i="30"/>
  <c r="AG66" i="30"/>
  <c r="T67" i="30"/>
  <c r="AJ67" i="30"/>
  <c r="O68" i="30"/>
  <c r="AM68" i="30"/>
  <c r="R69" i="30"/>
  <c r="Z69" i="30"/>
  <c r="AH69" i="30"/>
  <c r="M70" i="30"/>
  <c r="V71" i="30"/>
  <c r="AL71" i="30"/>
  <c r="X68" i="30"/>
  <c r="AL70" i="30"/>
  <c r="AE71" i="30"/>
  <c r="AM71" i="30"/>
  <c r="AM30" i="30"/>
  <c r="AL32" i="30"/>
  <c r="AN30" i="30"/>
  <c r="AG42" i="30"/>
  <c r="AH55" i="30"/>
  <c r="AC57" i="30"/>
  <c r="AJ38" i="30"/>
  <c r="AJ48" i="30"/>
  <c r="AC49" i="30"/>
  <c r="AJ58" i="30"/>
  <c r="AC42" i="30"/>
  <c r="Q37" i="30"/>
  <c r="AM38" i="30"/>
  <c r="AN48" i="30"/>
  <c r="AL58" i="30"/>
  <c r="AA33" i="30"/>
  <c r="AN38" i="30"/>
  <c r="AE42" i="30"/>
  <c r="AF42" i="30"/>
  <c r="Z44" i="30"/>
  <c r="AN49" i="30"/>
  <c r="AG51" i="30"/>
  <c r="AE51" i="30"/>
  <c r="T62" i="30"/>
  <c r="X55" i="30"/>
  <c r="R63" i="30"/>
  <c r="AC62" i="30"/>
  <c r="S63" i="30"/>
  <c r="V61" i="30"/>
  <c r="O62" i="30"/>
  <c r="AA49" i="30"/>
  <c r="Q58" i="30"/>
  <c r="AE60" i="30"/>
  <c r="X63" i="30"/>
  <c r="Y47" i="30"/>
  <c r="T52" i="30"/>
  <c r="AJ54" i="30"/>
  <c r="AG57" i="30"/>
  <c r="R62" i="30"/>
  <c r="AJ62" i="30"/>
  <c r="AN63" i="30"/>
  <c r="O47" i="30"/>
  <c r="O49" i="30"/>
  <c r="Y30" i="30"/>
  <c r="AE49" i="30"/>
  <c r="AC56" i="30"/>
  <c r="AL36" i="30"/>
  <c r="AF45" i="30"/>
  <c r="X46" i="30"/>
  <c r="R47" i="30"/>
  <c r="R49" i="30"/>
  <c r="X54" i="30"/>
  <c r="Q61" i="30"/>
  <c r="AF63" i="30"/>
  <c r="AG45" i="30"/>
  <c r="S47" i="30"/>
  <c r="AG56" i="30"/>
  <c r="O40" i="30"/>
  <c r="M31" i="30"/>
  <c r="AC32" i="30"/>
  <c r="AN32" i="30"/>
  <c r="AC33" i="30"/>
  <c r="AM36" i="30"/>
  <c r="AL38" i="30"/>
  <c r="Z46" i="30"/>
  <c r="AC50" i="30"/>
  <c r="V52" i="30"/>
  <c r="AJ55" i="30"/>
  <c r="AA57" i="30"/>
  <c r="AJ60" i="30"/>
  <c r="S61" i="30"/>
  <c r="AM62" i="30"/>
  <c r="T63" i="30"/>
  <c r="AH63" i="30"/>
  <c r="AE30" i="30"/>
  <c r="AG37" i="30"/>
  <c r="AE39" i="30"/>
  <c r="S40" i="30"/>
  <c r="AM47" i="30"/>
  <c r="AH54" i="30"/>
  <c r="AA56" i="30"/>
  <c r="Q60" i="30"/>
  <c r="AN62" i="30"/>
  <c r="S64" i="30"/>
  <c r="AF30" i="30"/>
  <c r="O31" i="30"/>
  <c r="AE32" i="30"/>
  <c r="AF33" i="30"/>
  <c r="AC38" i="30"/>
  <c r="AA51" i="30"/>
  <c r="X52" i="30"/>
  <c r="AM55" i="30"/>
  <c r="AM60" i="30"/>
  <c r="AF32" i="30"/>
  <c r="AG33" i="30"/>
  <c r="Z52" i="30"/>
  <c r="AN55" i="30"/>
  <c r="AN60" i="30"/>
  <c r="AJ30" i="30"/>
  <c r="R31" i="30"/>
  <c r="AG32" i="30"/>
  <c r="S37" i="30"/>
  <c r="M38" i="30"/>
  <c r="AM39" i="30"/>
  <c r="AL42" i="30"/>
  <c r="AC45" i="30"/>
  <c r="R46" i="30"/>
  <c r="S49" i="30"/>
  <c r="AG49" i="30"/>
  <c r="AC51" i="30"/>
  <c r="R57" i="30"/>
  <c r="AF57" i="30"/>
  <c r="O63" i="30"/>
  <c r="Y63" i="30"/>
  <c r="AM63" i="30"/>
  <c r="AJ47" i="30"/>
  <c r="O60" i="30"/>
  <c r="Z33" i="30"/>
  <c r="AN39" i="30"/>
  <c r="AN42" i="30"/>
  <c r="Q47" i="30"/>
  <c r="AH47" i="30"/>
  <c r="AM48" i="30"/>
  <c r="S52" i="30"/>
  <c r="AM54" i="30"/>
  <c r="AE56" i="30"/>
  <c r="S57" i="30"/>
  <c r="Y31" i="30"/>
  <c r="T31" i="30"/>
  <c r="AA44" i="30"/>
  <c r="T57" i="30"/>
  <c r="Z57" i="30"/>
  <c r="Y57" i="30"/>
  <c r="AE58" i="30"/>
  <c r="AA58" i="30"/>
  <c r="AC58" i="30"/>
  <c r="AG58" i="30"/>
  <c r="AJ51" i="30"/>
  <c r="AN51" i="30"/>
  <c r="AL51" i="30"/>
  <c r="O43" i="30"/>
  <c r="S43" i="30"/>
  <c r="R43" i="30"/>
  <c r="Q43" i="30"/>
  <c r="S48" i="30"/>
  <c r="M48" i="30"/>
  <c r="R48" i="30"/>
  <c r="M30" i="30"/>
  <c r="O33" i="30"/>
  <c r="S33" i="30"/>
  <c r="R33" i="30"/>
  <c r="Q33" i="30"/>
  <c r="O48" i="30"/>
  <c r="T60" i="30"/>
  <c r="Z60" i="30"/>
  <c r="Y60" i="30"/>
  <c r="X60" i="30"/>
  <c r="V60" i="30"/>
  <c r="Q55" i="30"/>
  <c r="S55" i="30"/>
  <c r="R55" i="30"/>
  <c r="O55" i="30"/>
  <c r="AC36" i="30"/>
  <c r="AG36" i="30"/>
  <c r="AF36" i="30"/>
  <c r="AE36" i="30"/>
  <c r="V49" i="30"/>
  <c r="Z49" i="30"/>
  <c r="X49" i="30"/>
  <c r="AE52" i="30"/>
  <c r="AG52" i="30"/>
  <c r="AF52" i="30"/>
  <c r="AM33" i="30"/>
  <c r="AH33" i="30"/>
  <c r="AN33" i="30"/>
  <c r="AH34" i="30"/>
  <c r="AJ34" i="30"/>
  <c r="R39" i="30"/>
  <c r="S39" i="30"/>
  <c r="AE43" i="30"/>
  <c r="AG43" i="30"/>
  <c r="AF43" i="30"/>
  <c r="AC43" i="30"/>
  <c r="AG30" i="30"/>
  <c r="AA31" i="30"/>
  <c r="AH32" i="30"/>
  <c r="AN36" i="30"/>
  <c r="AA37" i="30"/>
  <c r="AF39" i="30"/>
  <c r="M40" i="30"/>
  <c r="AA40" i="30"/>
  <c r="AH42" i="30"/>
  <c r="AA45" i="30"/>
  <c r="T47" i="30"/>
  <c r="AH48" i="30"/>
  <c r="M49" i="30"/>
  <c r="M50" i="30"/>
  <c r="AA50" i="30"/>
  <c r="T54" i="30"/>
  <c r="S58" i="30"/>
  <c r="AG60" i="30"/>
  <c r="Y61" i="30"/>
  <c r="M62" i="30"/>
  <c r="V62" i="30"/>
  <c r="AH62" i="30"/>
  <c r="M63" i="30"/>
  <c r="AG63" i="30"/>
  <c r="M64" i="30"/>
  <c r="AH30" i="30"/>
  <c r="AG39" i="30"/>
  <c r="T44" i="30"/>
  <c r="M57" i="30"/>
  <c r="T58" i="30"/>
  <c r="Z61" i="30"/>
  <c r="AH39" i="30"/>
  <c r="AH49" i="30"/>
  <c r="Y62" i="30"/>
  <c r="O64" i="30"/>
  <c r="Z62" i="30"/>
  <c r="S31" i="30"/>
  <c r="AM32" i="30"/>
  <c r="R37" i="30"/>
  <c r="AH37" i="30"/>
  <c r="Y39" i="30"/>
  <c r="AJ39" i="30"/>
  <c r="R40" i="30"/>
  <c r="AM42" i="30"/>
  <c r="X44" i="30"/>
  <c r="Z47" i="30"/>
  <c r="S50" i="30"/>
  <c r="AF50" i="30"/>
  <c r="Z54" i="30"/>
  <c r="AN54" i="30"/>
  <c r="R56" i="30"/>
  <c r="Q57" i="30"/>
  <c r="Y58" i="30"/>
  <c r="AA60" i="30"/>
  <c r="AL60" i="30"/>
  <c r="T61" i="30"/>
  <c r="Q62" i="30"/>
  <c r="Z63" i="30"/>
  <c r="R64" i="30"/>
  <c r="Y33" i="30"/>
  <c r="Z43" i="30"/>
  <c r="AM49" i="30"/>
  <c r="Q52" i="30"/>
  <c r="O30" i="30"/>
  <c r="X30" i="30"/>
  <c r="Z31" i="30"/>
  <c r="M34" i="30"/>
  <c r="T36" i="30"/>
  <c r="T37" i="30"/>
  <c r="O39" i="30"/>
  <c r="X39" i="30"/>
  <c r="Z40" i="30"/>
  <c r="Q46" i="30"/>
  <c r="Y46" i="30"/>
  <c r="Q30" i="30"/>
  <c r="Z30" i="30"/>
  <c r="V32" i="30"/>
  <c r="M33" i="30"/>
  <c r="X33" i="30"/>
  <c r="V36" i="30"/>
  <c r="V37" i="30"/>
  <c r="Q39" i="30"/>
  <c r="Z39" i="30"/>
  <c r="V42" i="30"/>
  <c r="M43" i="30"/>
  <c r="X43" i="30"/>
  <c r="X45" i="30"/>
  <c r="R30" i="30"/>
  <c r="S34" i="30"/>
  <c r="Y43" i="30"/>
  <c r="T46" i="30"/>
  <c r="T34" i="30"/>
  <c r="X36" i="30"/>
  <c r="Y37" i="30"/>
  <c r="T30" i="30"/>
  <c r="Y36" i="30"/>
  <c r="Z37" i="30"/>
  <c r="T39" i="30"/>
  <c r="T40" i="30"/>
  <c r="O36" i="30"/>
  <c r="O45" i="30"/>
  <c r="Q44" i="30"/>
  <c r="O44" i="30"/>
  <c r="R54" i="30"/>
  <c r="Q54" i="30"/>
  <c r="O54" i="30"/>
  <c r="M54" i="30"/>
  <c r="AH31" i="30"/>
  <c r="M32" i="30"/>
  <c r="AA34" i="30"/>
  <c r="T38" i="30"/>
  <c r="AH40" i="30"/>
  <c r="M42" i="30"/>
  <c r="M44" i="30"/>
  <c r="AH44" i="30"/>
  <c r="AH46" i="30"/>
  <c r="AH57" i="30"/>
  <c r="Y64" i="30"/>
  <c r="X64" i="30"/>
  <c r="V64" i="30"/>
  <c r="T64" i="30"/>
  <c r="Z64" i="30"/>
  <c r="AA54" i="30"/>
  <c r="AG54" i="30"/>
  <c r="AF54" i="30"/>
  <c r="AJ31" i="30"/>
  <c r="O32" i="30"/>
  <c r="AC34" i="30"/>
  <c r="V38" i="30"/>
  <c r="AJ40" i="30"/>
  <c r="O42" i="30"/>
  <c r="AJ44" i="30"/>
  <c r="AJ46" i="30"/>
  <c r="AC54" i="30"/>
  <c r="AJ45" i="30"/>
  <c r="AH45" i="30"/>
  <c r="AC31" i="30"/>
  <c r="X32" i="30"/>
  <c r="V34" i="30"/>
  <c r="AL34" i="30"/>
  <c r="Q36" i="30"/>
  <c r="AJ37" i="30"/>
  <c r="O38" i="30"/>
  <c r="AE38" i="30"/>
  <c r="AC40" i="30"/>
  <c r="X42" i="30"/>
  <c r="AL43" i="30"/>
  <c r="AJ43" i="30"/>
  <c r="R44" i="30"/>
  <c r="Q45" i="30"/>
  <c r="AL45" i="30"/>
  <c r="Z48" i="30"/>
  <c r="Y48" i="30"/>
  <c r="X48" i="30"/>
  <c r="V48" i="30"/>
  <c r="S51" i="30"/>
  <c r="R51" i="30"/>
  <c r="Q51" i="30"/>
  <c r="O51" i="30"/>
  <c r="S54" i="30"/>
  <c r="T56" i="30"/>
  <c r="Y56" i="30"/>
  <c r="Z56" i="30"/>
  <c r="X56" i="30"/>
  <c r="V56" i="30"/>
  <c r="AF61" i="30"/>
  <c r="AC61" i="30"/>
  <c r="AG61" i="30"/>
  <c r="AE61" i="30"/>
  <c r="AA61" i="30"/>
  <c r="AA30" i="30"/>
  <c r="V31" i="30"/>
  <c r="AL31" i="30"/>
  <c r="Q32" i="30"/>
  <c r="Y32" i="30"/>
  <c r="T33" i="30"/>
  <c r="AJ33" i="30"/>
  <c r="O34" i="30"/>
  <c r="AE34" i="30"/>
  <c r="AM34" i="30"/>
  <c r="R36" i="30"/>
  <c r="AH36" i="30"/>
  <c r="M37" i="30"/>
  <c r="AC37" i="30"/>
  <c r="X38" i="30"/>
  <c r="AF38" i="30"/>
  <c r="AA39" i="30"/>
  <c r="V40" i="30"/>
  <c r="AL40" i="30"/>
  <c r="Q42" i="30"/>
  <c r="Y42" i="30"/>
  <c r="T43" i="30"/>
  <c r="S44" i="30"/>
  <c r="AG44" i="30"/>
  <c r="AE44" i="30"/>
  <c r="AL44" i="30"/>
  <c r="S45" i="30"/>
  <c r="AM45" i="30"/>
  <c r="AE46" i="30"/>
  <c r="AC46" i="30"/>
  <c r="AL46" i="30"/>
  <c r="AF47" i="30"/>
  <c r="AE47" i="30"/>
  <c r="AC47" i="30"/>
  <c r="AA47" i="30"/>
  <c r="AE54" i="30"/>
  <c r="AJ56" i="30"/>
  <c r="AH56" i="30"/>
  <c r="AN56" i="30"/>
  <c r="AL56" i="30"/>
  <c r="AE31" i="30"/>
  <c r="AM31" i="30"/>
  <c r="R32" i="30"/>
  <c r="Z32" i="30"/>
  <c r="X34" i="30"/>
  <c r="AF34" i="30"/>
  <c r="AN34" i="30"/>
  <c r="S36" i="30"/>
  <c r="AL37" i="30"/>
  <c r="Q38" i="30"/>
  <c r="Y38" i="30"/>
  <c r="AG38" i="30"/>
  <c r="AE40" i="30"/>
  <c r="AM40" i="30"/>
  <c r="R42" i="30"/>
  <c r="Z42" i="30"/>
  <c r="AM43" i="30"/>
  <c r="AN44" i="30"/>
  <c r="T45" i="30"/>
  <c r="Z45" i="30"/>
  <c r="AN45" i="30"/>
  <c r="AN46" i="30"/>
  <c r="AA48" i="30"/>
  <c r="AG48" i="30"/>
  <c r="AF48" i="30"/>
  <c r="T51" i="30"/>
  <c r="Z51" i="30"/>
  <c r="Y51" i="30"/>
  <c r="AM52" i="30"/>
  <c r="AL52" i="30"/>
  <c r="AJ52" i="30"/>
  <c r="AH52" i="30"/>
  <c r="AN61" i="30"/>
  <c r="AH61" i="30"/>
  <c r="AM61" i="30"/>
  <c r="AM57" i="30"/>
  <c r="AJ57" i="30"/>
  <c r="AN57" i="30"/>
  <c r="X31" i="30"/>
  <c r="AF31" i="30"/>
  <c r="AL33" i="30"/>
  <c r="Q34" i="30"/>
  <c r="Y34" i="30"/>
  <c r="AE37" i="30"/>
  <c r="AM37" i="30"/>
  <c r="R38" i="30"/>
  <c r="X40" i="30"/>
  <c r="AF40" i="30"/>
  <c r="AN43" i="30"/>
  <c r="V45" i="30"/>
  <c r="AF46" i="30"/>
  <c r="AG47" i="30"/>
  <c r="AC48" i="30"/>
  <c r="Y50" i="30"/>
  <c r="X50" i="30"/>
  <c r="V50" i="30"/>
  <c r="T50" i="30"/>
  <c r="V51" i="30"/>
  <c r="AM56" i="30"/>
  <c r="AJ61" i="30"/>
  <c r="AN64" i="30"/>
  <c r="AL64" i="30"/>
  <c r="AM64" i="30"/>
  <c r="AJ64" i="30"/>
  <c r="V44" i="30"/>
  <c r="AF44" i="30"/>
  <c r="M45" i="30"/>
  <c r="O46" i="30"/>
  <c r="M46" i="30"/>
  <c r="AG46" i="30"/>
  <c r="AN50" i="30"/>
  <c r="AM50" i="30"/>
  <c r="AL50" i="30"/>
  <c r="AJ50" i="30"/>
  <c r="AN52" i="30"/>
  <c r="AG55" i="30"/>
  <c r="AF55" i="30"/>
  <c r="AE55" i="30"/>
  <c r="AC55" i="30"/>
  <c r="Y49" i="30"/>
  <c r="AM51" i="30"/>
  <c r="R52" i="30"/>
  <c r="S56" i="30"/>
  <c r="R61" i="30"/>
  <c r="AA62" i="30"/>
  <c r="AF62" i="30"/>
  <c r="Y55" i="30"/>
  <c r="V55" i="30"/>
  <c r="AG64" i="30"/>
  <c r="AF64" i="30"/>
  <c r="V47" i="30"/>
  <c r="AL47" i="30"/>
  <c r="Q48" i="30"/>
  <c r="T49" i="30"/>
  <c r="AJ49" i="30"/>
  <c r="O50" i="30"/>
  <c r="AE50" i="30"/>
  <c r="AH51" i="30"/>
  <c r="M52" i="30"/>
  <c r="AC52" i="30"/>
  <c r="Y54" i="30"/>
  <c r="M56" i="30"/>
  <c r="V57" i="30"/>
  <c r="V58" i="30"/>
  <c r="AF58" i="30"/>
  <c r="M60" i="30"/>
  <c r="R60" i="30"/>
  <c r="AF60" i="30"/>
  <c r="AE62" i="30"/>
  <c r="AC63" i="30"/>
  <c r="AC64" i="30"/>
  <c r="Z55" i="30"/>
  <c r="O56" i="30"/>
  <c r="X57" i="30"/>
  <c r="R58" i="30"/>
  <c r="O58" i="30"/>
  <c r="X58" i="30"/>
  <c r="AH58" i="30"/>
  <c r="AM58" i="30"/>
  <c r="O61" i="30"/>
  <c r="AE63" i="30"/>
  <c r="AE64" i="30"/>
  <c r="AA70" i="29"/>
  <c r="T71" i="29"/>
  <c r="Z72" i="29"/>
  <c r="AL72" i="29"/>
  <c r="T73" i="29"/>
  <c r="Q70" i="29"/>
  <c r="AL70" i="29"/>
  <c r="AM72" i="29"/>
  <c r="AE73" i="29"/>
  <c r="R70" i="29"/>
  <c r="AC70" i="29"/>
  <c r="AN70" i="29"/>
  <c r="T72" i="29"/>
  <c r="AN72" i="29"/>
  <c r="V73" i="29"/>
  <c r="AG73" i="29"/>
  <c r="M71" i="29"/>
  <c r="AH73" i="29"/>
  <c r="AF70" i="29"/>
  <c r="Y73" i="29"/>
  <c r="X70" i="29"/>
  <c r="AG70" i="29"/>
  <c r="AF72" i="29"/>
  <c r="Q73" i="29"/>
  <c r="Z73" i="29"/>
  <c r="AC71" i="29"/>
  <c r="S70" i="29"/>
  <c r="V71" i="29"/>
  <c r="AL71" i="29"/>
  <c r="Q72" i="29"/>
  <c r="AG72" i="29"/>
  <c r="AJ73" i="29"/>
  <c r="T70" i="29"/>
  <c r="AJ70" i="29"/>
  <c r="O71" i="29"/>
  <c r="AE71" i="29"/>
  <c r="AM71" i="29"/>
  <c r="R72" i="29"/>
  <c r="AH72" i="29"/>
  <c r="M73" i="29"/>
  <c r="L73" i="29" s="1"/>
  <c r="AC73" i="29"/>
  <c r="O72" i="29"/>
  <c r="X71" i="29"/>
  <c r="AF71" i="29"/>
  <c r="AN71" i="29"/>
  <c r="S72" i="29"/>
  <c r="AL73" i="29"/>
  <c r="AJ71" i="29"/>
  <c r="Y71" i="29"/>
  <c r="AM73" i="29"/>
  <c r="AH59" i="29"/>
  <c r="AA66" i="29"/>
  <c r="M57" i="29"/>
  <c r="AL57" i="29"/>
  <c r="T57" i="29"/>
  <c r="T67" i="29"/>
  <c r="M59" i="29"/>
  <c r="AM57" i="29"/>
  <c r="AE58" i="29"/>
  <c r="AA60" i="29"/>
  <c r="AN57" i="29"/>
  <c r="AH58" i="29"/>
  <c r="S59" i="29"/>
  <c r="AH60" i="29"/>
  <c r="AM58" i="29"/>
  <c r="Z59" i="29"/>
  <c r="Q60" i="29"/>
  <c r="AJ57" i="29"/>
  <c r="AN58" i="29"/>
  <c r="R60" i="29"/>
  <c r="Z60" i="29"/>
  <c r="S60" i="29"/>
  <c r="T60" i="29"/>
  <c r="AG60" i="29"/>
  <c r="Y60" i="29"/>
  <c r="V58" i="29"/>
  <c r="O58" i="29"/>
  <c r="AF58" i="29"/>
  <c r="AA59" i="29"/>
  <c r="X58" i="29"/>
  <c r="AG58" i="29"/>
  <c r="Q58" i="29"/>
  <c r="Y58" i="29"/>
  <c r="R59" i="29"/>
  <c r="R58" i="29"/>
  <c r="Z58" i="29"/>
  <c r="S58" i="29"/>
  <c r="AA58" i="29"/>
  <c r="T59" i="29"/>
  <c r="V57" i="29"/>
  <c r="AJ59" i="29"/>
  <c r="AC57" i="29"/>
  <c r="O57" i="29"/>
  <c r="AE57" i="29"/>
  <c r="AC59" i="29"/>
  <c r="AJ60" i="29"/>
  <c r="X57" i="29"/>
  <c r="AF57" i="29"/>
  <c r="V59" i="29"/>
  <c r="AL59" i="29"/>
  <c r="M60" i="29"/>
  <c r="AC60" i="29"/>
  <c r="Q57" i="29"/>
  <c r="Y57" i="29"/>
  <c r="AG57" i="29"/>
  <c r="AJ58" i="29"/>
  <c r="O59" i="29"/>
  <c r="AE59" i="29"/>
  <c r="AM59" i="29"/>
  <c r="V60" i="29"/>
  <c r="AL60" i="29"/>
  <c r="R57" i="29"/>
  <c r="X59" i="29"/>
  <c r="AF59" i="29"/>
  <c r="AE60" i="29"/>
  <c r="AM60" i="29"/>
  <c r="AH54" i="29"/>
  <c r="Y51" i="29"/>
  <c r="AH62" i="29"/>
  <c r="Z51" i="29"/>
  <c r="AG66" i="29"/>
  <c r="X44" i="29"/>
  <c r="AG64" i="29"/>
  <c r="AA31" i="29"/>
  <c r="Z44" i="29"/>
  <c r="AN42" i="29"/>
  <c r="T40" i="29"/>
  <c r="M43" i="29"/>
  <c r="AC66" i="29"/>
  <c r="AG39" i="29"/>
  <c r="AL50" i="29"/>
  <c r="AA51" i="29"/>
  <c r="M34" i="29"/>
  <c r="AH39" i="29"/>
  <c r="AN50" i="29"/>
  <c r="AE66" i="29"/>
  <c r="AE36" i="29"/>
  <c r="Q42" i="29"/>
  <c r="AM42" i="29"/>
  <c r="Y43" i="29"/>
  <c r="AN49" i="29"/>
  <c r="AG52" i="29"/>
  <c r="AA55" i="29"/>
  <c r="T50" i="29"/>
  <c r="AF62" i="29"/>
  <c r="AA64" i="29"/>
  <c r="AM30" i="29"/>
  <c r="Q30" i="29"/>
  <c r="AN30" i="29"/>
  <c r="AH32" i="29"/>
  <c r="AJ42" i="29"/>
  <c r="T51" i="29"/>
  <c r="Y65" i="29"/>
  <c r="AH67" i="29"/>
  <c r="X43" i="29"/>
  <c r="AL49" i="29"/>
  <c r="AE52" i="29"/>
  <c r="O31" i="29"/>
  <c r="AH31" i="29"/>
  <c r="AL36" i="29"/>
  <c r="Y38" i="29"/>
  <c r="AH42" i="29"/>
  <c r="AC46" i="29"/>
  <c r="Y47" i="29"/>
  <c r="AJ54" i="29"/>
  <c r="AM55" i="29"/>
  <c r="AG32" i="29"/>
  <c r="AM36" i="29"/>
  <c r="AA38" i="29"/>
  <c r="Z47" i="29"/>
  <c r="R54" i="29"/>
  <c r="Y55" i="29"/>
  <c r="M63" i="29"/>
  <c r="AH63" i="29"/>
  <c r="S31" i="29"/>
  <c r="AN36" i="29"/>
  <c r="AL54" i="29"/>
  <c r="V38" i="29"/>
  <c r="O30" i="29"/>
  <c r="AJ30" i="29"/>
  <c r="AC48" i="29"/>
  <c r="AM54" i="29"/>
  <c r="AH34" i="29"/>
  <c r="AE62" i="29"/>
  <c r="O66" i="29"/>
  <c r="AJ34" i="29"/>
  <c r="X30" i="29"/>
  <c r="X34" i="29"/>
  <c r="AJ39" i="29"/>
  <c r="AM40" i="29"/>
  <c r="AN43" i="29"/>
  <c r="AC44" i="29"/>
  <c r="AE49" i="29"/>
  <c r="AG62" i="29"/>
  <c r="AM64" i="29"/>
  <c r="S66" i="29"/>
  <c r="AJ67" i="29"/>
  <c r="AM68" i="29"/>
  <c r="V39" i="29"/>
  <c r="Y30" i="29"/>
  <c r="AL32" i="29"/>
  <c r="Y34" i="29"/>
  <c r="AL34" i="29"/>
  <c r="X39" i="29"/>
  <c r="O43" i="29"/>
  <c r="AE43" i="29"/>
  <c r="Q47" i="29"/>
  <c r="AF47" i="29"/>
  <c r="AA48" i="29"/>
  <c r="V49" i="29"/>
  <c r="AF49" i="29"/>
  <c r="AJ50" i="29"/>
  <c r="AL63" i="29"/>
  <c r="AC64" i="29"/>
  <c r="X67" i="29"/>
  <c r="Y68" i="29"/>
  <c r="AC49" i="29"/>
  <c r="AM32" i="29"/>
  <c r="Z34" i="29"/>
  <c r="AM34" i="29"/>
  <c r="AL39" i="29"/>
  <c r="AF43" i="29"/>
  <c r="AH44" i="29"/>
  <c r="AH47" i="29"/>
  <c r="AH49" i="29"/>
  <c r="S50" i="29"/>
  <c r="V51" i="29"/>
  <c r="AG51" i="29"/>
  <c r="AA52" i="29"/>
  <c r="AA62" i="29"/>
  <c r="AN63" i="29"/>
  <c r="Y67" i="29"/>
  <c r="AL67" i="29"/>
  <c r="AA68" i="29"/>
  <c r="AJ63" i="29"/>
  <c r="AM39" i="29"/>
  <c r="AG43" i="29"/>
  <c r="X49" i="29"/>
  <c r="AE64" i="29"/>
  <c r="AN65" i="29"/>
  <c r="Z67" i="29"/>
  <c r="AM67" i="29"/>
  <c r="AL40" i="29"/>
  <c r="AM43" i="29"/>
  <c r="R31" i="29"/>
  <c r="AE32" i="29"/>
  <c r="O39" i="29"/>
  <c r="AF39" i="29"/>
  <c r="AH40" i="29"/>
  <c r="AE46" i="29"/>
  <c r="X47" i="29"/>
  <c r="Z49" i="29"/>
  <c r="AJ49" i="29"/>
  <c r="AM50" i="29"/>
  <c r="AC52" i="29"/>
  <c r="M66" i="29"/>
  <c r="O51" i="29"/>
  <c r="V54" i="29"/>
  <c r="M55" i="29"/>
  <c r="O62" i="29"/>
  <c r="V63" i="29"/>
  <c r="O64" i="29"/>
  <c r="X65" i="29"/>
  <c r="O68" i="29"/>
  <c r="Q51" i="29"/>
  <c r="X54" i="29"/>
  <c r="O55" i="29"/>
  <c r="Q62" i="29"/>
  <c r="X63" i="29"/>
  <c r="Q64" i="29"/>
  <c r="Z65" i="29"/>
  <c r="Q68" i="29"/>
  <c r="R51" i="29"/>
  <c r="Y54" i="29"/>
  <c r="R62" i="29"/>
  <c r="Z63" i="29"/>
  <c r="S64" i="29"/>
  <c r="Q67" i="29"/>
  <c r="R68" i="29"/>
  <c r="S51" i="29"/>
  <c r="Z54" i="29"/>
  <c r="Q55" i="29"/>
  <c r="S62" i="29"/>
  <c r="T65" i="29"/>
  <c r="S68" i="29"/>
  <c r="R55" i="29"/>
  <c r="M64" i="29"/>
  <c r="S30" i="29"/>
  <c r="AE30" i="29"/>
  <c r="V31" i="29"/>
  <c r="Q34" i="29"/>
  <c r="AC34" i="29"/>
  <c r="Q35" i="29"/>
  <c r="V36" i="29"/>
  <c r="AF36" i="29"/>
  <c r="Y39" i="29"/>
  <c r="O40" i="29"/>
  <c r="X42" i="29"/>
  <c r="AF46" i="29"/>
  <c r="T30" i="29"/>
  <c r="AF30" i="29"/>
  <c r="AA32" i="29"/>
  <c r="R34" i="29"/>
  <c r="R35" i="29"/>
  <c r="Q38" i="29"/>
  <c r="Q39" i="29"/>
  <c r="Z39" i="29"/>
  <c r="Y42" i="29"/>
  <c r="Q43" i="29"/>
  <c r="AA43" i="29"/>
  <c r="T44" i="29"/>
  <c r="X46" i="29"/>
  <c r="AG46" i="29"/>
  <c r="T47" i="29"/>
  <c r="T48" i="29"/>
  <c r="AE48" i="29"/>
  <c r="AG30" i="29"/>
  <c r="X31" i="29"/>
  <c r="AF34" i="29"/>
  <c r="S35" i="29"/>
  <c r="X36" i="29"/>
  <c r="R38" i="29"/>
  <c r="S39" i="29"/>
  <c r="Q40" i="29"/>
  <c r="Z42" i="29"/>
  <c r="R43" i="29"/>
  <c r="AG48" i="29"/>
  <c r="M30" i="29"/>
  <c r="Y31" i="29"/>
  <c r="AC32" i="29"/>
  <c r="AG34" i="29"/>
  <c r="T35" i="29"/>
  <c r="Z36" i="29"/>
  <c r="S38" i="29"/>
  <c r="R40" i="29"/>
  <c r="R42" i="29"/>
  <c r="Z31" i="29"/>
  <c r="M32" i="29"/>
  <c r="M35" i="29"/>
  <c r="AA36" i="29"/>
  <c r="S40" i="29"/>
  <c r="T42" i="29"/>
  <c r="Y48" i="29"/>
  <c r="AA35" i="29"/>
  <c r="T36" i="29"/>
  <c r="M44" i="29"/>
  <c r="AG50" i="29"/>
  <c r="AF50" i="29"/>
  <c r="AE50" i="29"/>
  <c r="AA50" i="29"/>
  <c r="AG65" i="29"/>
  <c r="AE65" i="29"/>
  <c r="AC65" i="29"/>
  <c r="AF65" i="29"/>
  <c r="AA65" i="29"/>
  <c r="AC50" i="29"/>
  <c r="V30" i="29"/>
  <c r="AL30" i="29"/>
  <c r="Q31" i="29"/>
  <c r="AG31" i="29"/>
  <c r="T32" i="29"/>
  <c r="AJ32" i="29"/>
  <c r="O34" i="29"/>
  <c r="AE34" i="29"/>
  <c r="Z35" i="29"/>
  <c r="AH35" i="29"/>
  <c r="M36" i="29"/>
  <c r="AC36" i="29"/>
  <c r="X38" i="29"/>
  <c r="AG38" i="29"/>
  <c r="AE39" i="29"/>
  <c r="AA40" i="29"/>
  <c r="AJ40" i="29"/>
  <c r="V44" i="29"/>
  <c r="AF44" i="29"/>
  <c r="M46" i="29"/>
  <c r="O47" i="29"/>
  <c r="M47" i="29"/>
  <c r="AG47" i="29"/>
  <c r="M48" i="29"/>
  <c r="V32" i="29"/>
  <c r="AJ38" i="29"/>
  <c r="AC40" i="29"/>
  <c r="AJ31" i="29"/>
  <c r="O32" i="29"/>
  <c r="AC35" i="29"/>
  <c r="AC42" i="29"/>
  <c r="AJ44" i="29"/>
  <c r="AJ47" i="29"/>
  <c r="Z52" i="29"/>
  <c r="X52" i="29"/>
  <c r="Y52" i="29"/>
  <c r="T52" i="29"/>
  <c r="X62" i="29"/>
  <c r="V62" i="29"/>
  <c r="T62" i="29"/>
  <c r="Z62" i="29"/>
  <c r="Y62" i="29"/>
  <c r="S52" i="29"/>
  <c r="R52" i="29"/>
  <c r="Q52" i="29"/>
  <c r="O52" i="29"/>
  <c r="O46" i="29"/>
  <c r="O48" i="29"/>
  <c r="AJ48" i="29"/>
  <c r="AC31" i="29"/>
  <c r="X32" i="29"/>
  <c r="V35" i="29"/>
  <c r="AL35" i="29"/>
  <c r="Q36" i="29"/>
  <c r="T38" i="29"/>
  <c r="AC38" i="29"/>
  <c r="AL38" i="29"/>
  <c r="R39" i="29"/>
  <c r="V40" i="29"/>
  <c r="AE40" i="29"/>
  <c r="AL43" i="29"/>
  <c r="AJ43" i="29"/>
  <c r="R44" i="29"/>
  <c r="Q46" i="29"/>
  <c r="AL46" i="29"/>
  <c r="S47" i="29"/>
  <c r="Q48" i="29"/>
  <c r="V52" i="29"/>
  <c r="T66" i="29"/>
  <c r="Z66" i="29"/>
  <c r="X66" i="29"/>
  <c r="Y66" i="29"/>
  <c r="AH48" i="29"/>
  <c r="AN48" i="29"/>
  <c r="O36" i="29"/>
  <c r="AA30" i="29"/>
  <c r="AL31" i="29"/>
  <c r="Q32" i="29"/>
  <c r="Y32" i="29"/>
  <c r="T34" i="29"/>
  <c r="AE35" i="29"/>
  <c r="AM35" i="29"/>
  <c r="R36" i="29"/>
  <c r="AH36" i="29"/>
  <c r="M38" i="29"/>
  <c r="AM38" i="29"/>
  <c r="AA39" i="29"/>
  <c r="AG40" i="29"/>
  <c r="M42" i="29"/>
  <c r="AE42" i="29"/>
  <c r="AG44" i="29"/>
  <c r="AE44" i="29"/>
  <c r="AL44" i="29"/>
  <c r="S46" i="29"/>
  <c r="AM46" i="29"/>
  <c r="AE47" i="29"/>
  <c r="AC47" i="29"/>
  <c r="AL47" i="29"/>
  <c r="S48" i="29"/>
  <c r="AM48" i="29"/>
  <c r="AN51" i="29"/>
  <c r="AM51" i="29"/>
  <c r="AL51" i="29"/>
  <c r="AJ51" i="29"/>
  <c r="V66" i="29"/>
  <c r="AJ35" i="29"/>
  <c r="AE31" i="29"/>
  <c r="AM31" i="29"/>
  <c r="R32" i="29"/>
  <c r="X35" i="29"/>
  <c r="AF35" i="29"/>
  <c r="AE38" i="29"/>
  <c r="AN38" i="29"/>
  <c r="Y40" i="29"/>
  <c r="AF42" i="29"/>
  <c r="AN44" i="29"/>
  <c r="T46" i="29"/>
  <c r="Z46" i="29"/>
  <c r="AN47" i="29"/>
  <c r="Q44" i="29"/>
  <c r="O44" i="29"/>
  <c r="AJ46" i="29"/>
  <c r="AH46" i="29"/>
  <c r="Z40" i="29"/>
  <c r="O42" i="29"/>
  <c r="AG42" i="29"/>
  <c r="V43" i="29"/>
  <c r="T43" i="29"/>
  <c r="V46" i="29"/>
  <c r="Z48" i="29"/>
  <c r="X48" i="29"/>
  <c r="S49" i="29"/>
  <c r="R49" i="29"/>
  <c r="Q49" i="29"/>
  <c r="M49" i="29"/>
  <c r="Q50" i="29"/>
  <c r="O54" i="29"/>
  <c r="M54" i="29"/>
  <c r="S54" i="29"/>
  <c r="AH55" i="29"/>
  <c r="AN55" i="29"/>
  <c r="AL55" i="29"/>
  <c r="AL64" i="29"/>
  <c r="AJ64" i="29"/>
  <c r="AH64" i="29"/>
  <c r="AL65" i="29"/>
  <c r="O67" i="29"/>
  <c r="M67" i="29"/>
  <c r="S67" i="29"/>
  <c r="AH68" i="29"/>
  <c r="AN68" i="29"/>
  <c r="AL68" i="29"/>
  <c r="AJ52" i="29"/>
  <c r="AH52" i="29"/>
  <c r="AN52" i="29"/>
  <c r="AE54" i="29"/>
  <c r="AC54" i="29"/>
  <c r="AA54" i="29"/>
  <c r="S63" i="29"/>
  <c r="Q63" i="29"/>
  <c r="O63" i="29"/>
  <c r="AJ66" i="29"/>
  <c r="AH66" i="29"/>
  <c r="AN66" i="29"/>
  <c r="AE67" i="29"/>
  <c r="AC67" i="29"/>
  <c r="AA67" i="29"/>
  <c r="Y49" i="29"/>
  <c r="AG49" i="29"/>
  <c r="M50" i="29"/>
  <c r="V50" i="29"/>
  <c r="AC55" i="29"/>
  <c r="AA63" i="29"/>
  <c r="AG63" i="29"/>
  <c r="AE63" i="29"/>
  <c r="AH65" i="29"/>
  <c r="AC68" i="29"/>
  <c r="V64" i="29"/>
  <c r="T64" i="29"/>
  <c r="Z64" i="29"/>
  <c r="Q65" i="29"/>
  <c r="O65" i="29"/>
  <c r="M65" i="29"/>
  <c r="AL66" i="29"/>
  <c r="AF67" i="29"/>
  <c r="O50" i="29"/>
  <c r="X50" i="29"/>
  <c r="AE51" i="29"/>
  <c r="AM52" i="29"/>
  <c r="AG54" i="29"/>
  <c r="AE55" i="29"/>
  <c r="AN62" i="29"/>
  <c r="AL62" i="29"/>
  <c r="AJ62" i="29"/>
  <c r="T63" i="29"/>
  <c r="AJ65" i="29"/>
  <c r="AM66" i="29"/>
  <c r="AG67" i="29"/>
  <c r="AE68" i="29"/>
  <c r="Y50" i="29"/>
  <c r="AF51" i="29"/>
  <c r="Z55" i="29"/>
  <c r="X55" i="29"/>
  <c r="V55" i="29"/>
  <c r="AG55" i="29"/>
  <c r="AF63" i="29"/>
  <c r="X64" i="29"/>
  <c r="R65" i="29"/>
  <c r="Q66" i="29"/>
  <c r="Z68" i="29"/>
  <c r="X68" i="29"/>
  <c r="V68" i="29"/>
  <c r="AG68" i="29"/>
  <c r="M62" i="28"/>
  <c r="Q71" i="28"/>
  <c r="S71" i="28"/>
  <c r="AE73" i="28"/>
  <c r="AG73" i="28"/>
  <c r="T72" i="28"/>
  <c r="AH73" i="28"/>
  <c r="R73" i="28"/>
  <c r="V72" i="28"/>
  <c r="V73" i="28"/>
  <c r="Q59" i="28"/>
  <c r="AJ71" i="28"/>
  <c r="AL72" i="28"/>
  <c r="AJ72" i="28"/>
  <c r="S59" i="28"/>
  <c r="M60" i="28"/>
  <c r="AH60" i="28"/>
  <c r="AA70" i="28"/>
  <c r="AL70" i="28"/>
  <c r="V71" i="28"/>
  <c r="Y72" i="28"/>
  <c r="AM72" i="28"/>
  <c r="Y73" i="28"/>
  <c r="AN70" i="28"/>
  <c r="Z73" i="28"/>
  <c r="AE37" i="28"/>
  <c r="AJ60" i="28"/>
  <c r="AE61" i="28"/>
  <c r="Q70" i="28"/>
  <c r="AC70" i="28"/>
  <c r="X71" i="28"/>
  <c r="O72" i="28"/>
  <c r="AA73" i="28"/>
  <c r="AL73" i="28"/>
  <c r="Z59" i="28"/>
  <c r="T60" i="28"/>
  <c r="AG61" i="28"/>
  <c r="Z62" i="28"/>
  <c r="Y71" i="28"/>
  <c r="AE72" i="28"/>
  <c r="Q73" i="28"/>
  <c r="AM73" i="28"/>
  <c r="AA71" i="28"/>
  <c r="T59" i="28"/>
  <c r="R70" i="28"/>
  <c r="Z70" i="28"/>
  <c r="AH70" i="28"/>
  <c r="M71" i="28"/>
  <c r="AC71" i="28"/>
  <c r="X72" i="28"/>
  <c r="AF72" i="28"/>
  <c r="AN72" i="28"/>
  <c r="S73" i="28"/>
  <c r="AN37" i="28"/>
  <c r="AE38" i="28"/>
  <c r="S70" i="28"/>
  <c r="AL71" i="28"/>
  <c r="Q72" i="28"/>
  <c r="AG72" i="28"/>
  <c r="T73" i="28"/>
  <c r="AJ73" i="28"/>
  <c r="M38" i="28"/>
  <c r="AJ70" i="28"/>
  <c r="O71" i="28"/>
  <c r="AE71" i="28"/>
  <c r="AM71" i="28"/>
  <c r="R72" i="28"/>
  <c r="M73" i="28"/>
  <c r="AC73" i="28"/>
  <c r="Y59" i="28"/>
  <c r="M70" i="28"/>
  <c r="AF71" i="28"/>
  <c r="AN71" i="28"/>
  <c r="S72" i="28"/>
  <c r="AA72" i="28"/>
  <c r="M61" i="28"/>
  <c r="AF61" i="28"/>
  <c r="R59" i="28"/>
  <c r="AA59" i="28"/>
  <c r="O61" i="28"/>
  <c r="X61" i="28"/>
  <c r="AH61" i="28"/>
  <c r="O62" i="28"/>
  <c r="AA62" i="28"/>
  <c r="Y61" i="28"/>
  <c r="Q61" i="28"/>
  <c r="Z61" i="28"/>
  <c r="AJ61" i="28"/>
  <c r="R62" i="28"/>
  <c r="AG59" i="28"/>
  <c r="AL60" i="28"/>
  <c r="R61" i="28"/>
  <c r="S62" i="28"/>
  <c r="AH62" i="28"/>
  <c r="V59" i="28"/>
  <c r="AH59" i="28"/>
  <c r="AM60" i="28"/>
  <c r="AM61" i="28"/>
  <c r="T62" i="28"/>
  <c r="T61" i="28"/>
  <c r="AN61" i="28"/>
  <c r="M37" i="28"/>
  <c r="AF59" i="28"/>
  <c r="AN59" i="28"/>
  <c r="S60" i="28"/>
  <c r="AA60" i="28"/>
  <c r="Y62" i="28"/>
  <c r="AG62" i="28"/>
  <c r="V60" i="28"/>
  <c r="AJ62" i="28"/>
  <c r="AJ59" i="28"/>
  <c r="O60" i="28"/>
  <c r="AE60" i="28"/>
  <c r="AC62" i="28"/>
  <c r="M59" i="28"/>
  <c r="AC59" i="28"/>
  <c r="X60" i="28"/>
  <c r="AF60" i="28"/>
  <c r="AA61" i="28"/>
  <c r="V62" i="28"/>
  <c r="AL62" i="28"/>
  <c r="AC60" i="28"/>
  <c r="AL59" i="28"/>
  <c r="Q60" i="28"/>
  <c r="Y60" i="28"/>
  <c r="AE62" i="28"/>
  <c r="AM62" i="28"/>
  <c r="AF38" i="28"/>
  <c r="O94" i="28"/>
  <c r="AH37" i="28"/>
  <c r="AH38" i="28"/>
  <c r="T39" i="28"/>
  <c r="M40" i="28"/>
  <c r="AA40" i="28"/>
  <c r="AJ37" i="28"/>
  <c r="AM38" i="28"/>
  <c r="AA39" i="28"/>
  <c r="Q40" i="28"/>
  <c r="AH40" i="28"/>
  <c r="AL37" i="28"/>
  <c r="AN38" i="28"/>
  <c r="R40" i="28"/>
  <c r="AC37" i="28"/>
  <c r="M39" i="28"/>
  <c r="S40" i="28"/>
  <c r="Y40" i="28"/>
  <c r="Z40" i="28"/>
  <c r="T40" i="28"/>
  <c r="S38" i="28"/>
  <c r="AC38" i="28"/>
  <c r="X38" i="28"/>
  <c r="O38" i="28"/>
  <c r="Y38" i="28"/>
  <c r="AG38" i="28"/>
  <c r="Z38" i="28"/>
  <c r="R39" i="28"/>
  <c r="Q38" i="28"/>
  <c r="S39" i="28"/>
  <c r="T37" i="28"/>
  <c r="Z39" i="28"/>
  <c r="AH39" i="28"/>
  <c r="AG40" i="28"/>
  <c r="O37" i="28"/>
  <c r="AC39" i="28"/>
  <c r="AJ40" i="28"/>
  <c r="X37" i="28"/>
  <c r="AF37" i="28"/>
  <c r="V39" i="28"/>
  <c r="AL39" i="28"/>
  <c r="AC40" i="28"/>
  <c r="Q37" i="28"/>
  <c r="Y37" i="28"/>
  <c r="AG37" i="28"/>
  <c r="T38" i="28"/>
  <c r="AJ38" i="28"/>
  <c r="O39" i="28"/>
  <c r="AE39" i="28"/>
  <c r="AM39" i="28"/>
  <c r="V40" i="28"/>
  <c r="AL40" i="28"/>
  <c r="V37" i="28"/>
  <c r="AJ39" i="28"/>
  <c r="R37" i="28"/>
  <c r="X39" i="28"/>
  <c r="AF39" i="28"/>
  <c r="AE40" i="28"/>
  <c r="AM40" i="28"/>
  <c r="M35" i="28"/>
  <c r="AC89" i="28"/>
  <c r="M67" i="28"/>
  <c r="AH93" i="28"/>
  <c r="R86" i="28"/>
  <c r="Y83" i="28"/>
  <c r="S88" i="28"/>
  <c r="AN36" i="28"/>
  <c r="AH67" i="28"/>
  <c r="AH78" i="28"/>
  <c r="AA82" i="28"/>
  <c r="AL85" i="28"/>
  <c r="AM93" i="28"/>
  <c r="AH94" i="28"/>
  <c r="M68" i="28"/>
  <c r="AM85" i="28"/>
  <c r="AH95" i="28"/>
  <c r="X97" i="28"/>
  <c r="AG82" i="28"/>
  <c r="O86" i="28"/>
  <c r="AN94" i="28"/>
  <c r="AJ85" i="28"/>
  <c r="AF90" i="28"/>
  <c r="AM42" i="28"/>
  <c r="S98" i="28"/>
  <c r="AH80" i="28"/>
  <c r="AF82" i="28"/>
  <c r="Q87" i="28"/>
  <c r="AC90" i="28"/>
  <c r="M95" i="28"/>
  <c r="O96" i="28"/>
  <c r="AC81" i="28"/>
  <c r="AM77" i="28"/>
  <c r="AM80" i="28"/>
  <c r="Z85" i="28"/>
  <c r="AG90" i="28"/>
  <c r="T95" i="28"/>
  <c r="AJ95" i="28"/>
  <c r="O67" i="28"/>
  <c r="AE68" i="28"/>
  <c r="AN80" i="28"/>
  <c r="AE81" i="28"/>
  <c r="AL82" i="28"/>
  <c r="AE79" i="28"/>
  <c r="AC80" i="28"/>
  <c r="AF81" i="28"/>
  <c r="AE87" i="28"/>
  <c r="X88" i="28"/>
  <c r="AE93" i="28"/>
  <c r="AL94" i="28"/>
  <c r="AM95" i="28"/>
  <c r="AH36" i="28"/>
  <c r="AG69" i="28"/>
  <c r="AC82" i="28"/>
  <c r="AL84" i="28"/>
  <c r="Q86" i="28"/>
  <c r="AL92" i="28"/>
  <c r="AG93" i="28"/>
  <c r="AM94" i="28"/>
  <c r="X95" i="28"/>
  <c r="AN95" i="28"/>
  <c r="AN68" i="28"/>
  <c r="AF80" i="28"/>
  <c r="AM31" i="28"/>
  <c r="T76" i="28"/>
  <c r="O79" i="28"/>
  <c r="AJ86" i="28"/>
  <c r="T87" i="28"/>
  <c r="AJ87" i="28"/>
  <c r="AA89" i="28"/>
  <c r="M94" i="28"/>
  <c r="AH50" i="28"/>
  <c r="AH97" i="28"/>
  <c r="AH79" i="28"/>
  <c r="AH81" i="28"/>
  <c r="X82" i="28"/>
  <c r="AA83" i="28"/>
  <c r="T84" i="28"/>
  <c r="AM88" i="28"/>
  <c r="S91" i="28"/>
  <c r="AM87" i="28"/>
  <c r="AH68" i="28"/>
  <c r="Z69" i="28"/>
  <c r="Y76" i="28"/>
  <c r="R79" i="28"/>
  <c r="AJ79" i="28"/>
  <c r="X80" i="28"/>
  <c r="AA81" i="28"/>
  <c r="AN82" i="28"/>
  <c r="AE85" i="28"/>
  <c r="M86" i="28"/>
  <c r="Z86" i="28"/>
  <c r="AM86" i="28"/>
  <c r="AN87" i="28"/>
  <c r="Z88" i="28"/>
  <c r="Q93" i="28"/>
  <c r="AH96" i="28"/>
  <c r="AN50" i="28"/>
  <c r="O68" i="28"/>
  <c r="AN97" i="28"/>
  <c r="Z80" i="28"/>
  <c r="M82" i="28"/>
  <c r="AF83" i="28"/>
  <c r="Y84" i="28"/>
  <c r="AG85" i="28"/>
  <c r="M87" i="28"/>
  <c r="M88" i="28"/>
  <c r="AE89" i="28"/>
  <c r="X90" i="28"/>
  <c r="AJ93" i="28"/>
  <c r="Q94" i="28"/>
  <c r="O95" i="28"/>
  <c r="AH64" i="28"/>
  <c r="T35" i="28"/>
  <c r="AM79" i="28"/>
  <c r="AA80" i="28"/>
  <c r="AA84" i="28"/>
  <c r="T85" i="28"/>
  <c r="AH85" i="28"/>
  <c r="R89" i="28"/>
  <c r="AH89" i="28"/>
  <c r="AA90" i="28"/>
  <c r="AL90" i="28"/>
  <c r="R94" i="28"/>
  <c r="Q79" i="28"/>
  <c r="AL86" i="28"/>
  <c r="AN88" i="28"/>
  <c r="AH66" i="28"/>
  <c r="M79" i="28"/>
  <c r="AN79" i="28"/>
  <c r="AH86" i="28"/>
  <c r="AH87" i="28"/>
  <c r="AH88" i="28"/>
  <c r="AN90" i="28"/>
  <c r="AL93" i="28"/>
  <c r="T94" i="28"/>
  <c r="Q95" i="28"/>
  <c r="S96" i="28"/>
  <c r="AM96" i="28"/>
  <c r="X31" i="28"/>
  <c r="Z76" i="28"/>
  <c r="M77" i="28"/>
  <c r="O78" i="28"/>
  <c r="AC78" i="28"/>
  <c r="M97" i="28"/>
  <c r="Z97" i="28"/>
  <c r="AG98" i="28"/>
  <c r="AE80" i="28"/>
  <c r="M81" i="28"/>
  <c r="V83" i="28"/>
  <c r="AG83" i="28"/>
  <c r="V84" i="28"/>
  <c r="V85" i="28"/>
  <c r="Y86" i="28"/>
  <c r="R87" i="28"/>
  <c r="O88" i="28"/>
  <c r="AA88" i="28"/>
  <c r="S89" i="28"/>
  <c r="AF89" i="28"/>
  <c r="Q91" i="28"/>
  <c r="AA91" i="28"/>
  <c r="AA92" i="28"/>
  <c r="R96" i="28"/>
  <c r="AC96" i="28"/>
  <c r="AA69" i="28"/>
  <c r="O77" i="28"/>
  <c r="R78" i="28"/>
  <c r="AE78" i="28"/>
  <c r="M80" i="28"/>
  <c r="X83" i="28"/>
  <c r="X84" i="28"/>
  <c r="Y85" i="28"/>
  <c r="R88" i="28"/>
  <c r="AC88" i="28"/>
  <c r="T91" i="28"/>
  <c r="T92" i="28"/>
  <c r="T93" i="28"/>
  <c r="AE96" i="28"/>
  <c r="AE76" i="28"/>
  <c r="S78" i="28"/>
  <c r="AF78" i="28"/>
  <c r="R97" i="28"/>
  <c r="R81" i="28"/>
  <c r="AF91" i="28"/>
  <c r="AF96" i="28"/>
  <c r="S52" i="28"/>
  <c r="AC69" i="28"/>
  <c r="AG76" i="28"/>
  <c r="R77" i="28"/>
  <c r="S97" i="28"/>
  <c r="O80" i="28"/>
  <c r="S81" i="28"/>
  <c r="Q83" i="28"/>
  <c r="AE88" i="28"/>
  <c r="M89" i="28"/>
  <c r="V91" i="28"/>
  <c r="AG91" i="28"/>
  <c r="V92" i="28"/>
  <c r="V93" i="28"/>
  <c r="Y94" i="28"/>
  <c r="R95" i="28"/>
  <c r="AE95" i="28"/>
  <c r="M96" i="28"/>
  <c r="X96" i="28"/>
  <c r="R67" i="28"/>
  <c r="S77" i="28"/>
  <c r="AA98" i="28"/>
  <c r="T79" i="28"/>
  <c r="S83" i="28"/>
  <c r="Q85" i="28"/>
  <c r="T86" i="28"/>
  <c r="O87" i="28"/>
  <c r="AF88" i="28"/>
  <c r="M90" i="28"/>
  <c r="Z96" i="28"/>
  <c r="S67" i="28"/>
  <c r="AF69" i="28"/>
  <c r="M78" i="28"/>
  <c r="AA78" i="28"/>
  <c r="R80" i="28"/>
  <c r="T83" i="28"/>
  <c r="X91" i="28"/>
  <c r="X92" i="28"/>
  <c r="Y93" i="28"/>
  <c r="AA96" i="28"/>
  <c r="S80" i="28"/>
  <c r="Y91" i="28"/>
  <c r="Y92" i="28"/>
  <c r="Z93" i="28"/>
  <c r="AJ64" i="28"/>
  <c r="T67" i="28"/>
  <c r="AJ67" i="28"/>
  <c r="R68" i="28"/>
  <c r="AF68" i="28"/>
  <c r="M69" i="28"/>
  <c r="X69" i="28"/>
  <c r="AH69" i="28"/>
  <c r="T75" i="28"/>
  <c r="AH75" i="28"/>
  <c r="M76" i="28"/>
  <c r="AH76" i="28"/>
  <c r="Z77" i="28"/>
  <c r="AN77" i="28"/>
  <c r="AA97" i="28"/>
  <c r="V79" i="28"/>
  <c r="Y80" i="28"/>
  <c r="T81" i="28"/>
  <c r="AJ81" i="28"/>
  <c r="O82" i="28"/>
  <c r="AM82" i="28"/>
  <c r="R83" i="28"/>
  <c r="AH83" i="28"/>
  <c r="M84" i="28"/>
  <c r="AC84" i="28"/>
  <c r="AF85" i="28"/>
  <c r="AA86" i="28"/>
  <c r="V87" i="28"/>
  <c r="Y88" i="28"/>
  <c r="T89" i="28"/>
  <c r="AJ89" i="28"/>
  <c r="O90" i="28"/>
  <c r="AM90" i="28"/>
  <c r="R91" i="28"/>
  <c r="AH91" i="28"/>
  <c r="M92" i="28"/>
  <c r="AC92" i="28"/>
  <c r="AF93" i="28"/>
  <c r="AA94" i="28"/>
  <c r="V95" i="28"/>
  <c r="Y96" i="28"/>
  <c r="AN64" i="28"/>
  <c r="AM67" i="28"/>
  <c r="V75" i="28"/>
  <c r="AJ75" i="28"/>
  <c r="O76" i="28"/>
  <c r="AJ76" i="28"/>
  <c r="AC97" i="28"/>
  <c r="X79" i="28"/>
  <c r="AF79" i="28"/>
  <c r="V81" i="28"/>
  <c r="AL81" i="28"/>
  <c r="Q82" i="28"/>
  <c r="Y82" i="28"/>
  <c r="AJ83" i="28"/>
  <c r="O84" i="28"/>
  <c r="AE84" i="28"/>
  <c r="AM84" i="28"/>
  <c r="R85" i="28"/>
  <c r="AC86" i="28"/>
  <c r="X87" i="28"/>
  <c r="AF87" i="28"/>
  <c r="V89" i="28"/>
  <c r="AL89" i="28"/>
  <c r="Q90" i="28"/>
  <c r="Y90" i="28"/>
  <c r="AJ91" i="28"/>
  <c r="O92" i="28"/>
  <c r="AE92" i="28"/>
  <c r="AM92" i="28"/>
  <c r="R93" i="28"/>
  <c r="AC94" i="28"/>
  <c r="AF95" i="28"/>
  <c r="AJ42" i="28"/>
  <c r="M51" i="28"/>
  <c r="Z67" i="28"/>
  <c r="AA68" i="28"/>
  <c r="Q69" i="28"/>
  <c r="AN69" i="28"/>
  <c r="AH77" i="28"/>
  <c r="M98" i="28"/>
  <c r="AC98" i="28"/>
  <c r="Y79" i="28"/>
  <c r="AG79" i="28"/>
  <c r="T80" i="28"/>
  <c r="AJ80" i="28"/>
  <c r="O81" i="28"/>
  <c r="AM81" i="28"/>
  <c r="R82" i="28"/>
  <c r="Z82" i="28"/>
  <c r="AH82" i="28"/>
  <c r="M83" i="28"/>
  <c r="AC83" i="28"/>
  <c r="AF84" i="28"/>
  <c r="AN84" i="28"/>
  <c r="S85" i="28"/>
  <c r="AA85" i="28"/>
  <c r="V86" i="28"/>
  <c r="Y87" i="28"/>
  <c r="AG87" i="28"/>
  <c r="T88" i="28"/>
  <c r="AJ88" i="28"/>
  <c r="O89" i="28"/>
  <c r="AM89" i="28"/>
  <c r="R90" i="28"/>
  <c r="Z90" i="28"/>
  <c r="AH90" i="28"/>
  <c r="M91" i="28"/>
  <c r="AC91" i="28"/>
  <c r="AF92" i="28"/>
  <c r="AN92" i="28"/>
  <c r="S93" i="28"/>
  <c r="AA93" i="28"/>
  <c r="V94" i="28"/>
  <c r="Y95" i="28"/>
  <c r="AG95" i="28"/>
  <c r="T96" i="28"/>
  <c r="AJ96" i="28"/>
  <c r="AL68" i="28"/>
  <c r="R69" i="28"/>
  <c r="Y75" i="28"/>
  <c r="AL75" i="28"/>
  <c r="Q76" i="28"/>
  <c r="AM76" i="28"/>
  <c r="AM78" i="28"/>
  <c r="AF97" i="28"/>
  <c r="X81" i="28"/>
  <c r="AL83" i="28"/>
  <c r="Q84" i="28"/>
  <c r="AE86" i="28"/>
  <c r="X89" i="28"/>
  <c r="AL91" i="28"/>
  <c r="Q92" i="28"/>
  <c r="AE94" i="28"/>
  <c r="AL42" i="28"/>
  <c r="AH45" i="28"/>
  <c r="AM57" i="28"/>
  <c r="AC68" i="28"/>
  <c r="AM68" i="28"/>
  <c r="S69" i="28"/>
  <c r="Z75" i="28"/>
  <c r="AM75" i="28"/>
  <c r="R76" i="28"/>
  <c r="AN76" i="28"/>
  <c r="T77" i="28"/>
  <c r="AJ77" i="28"/>
  <c r="AN78" i="28"/>
  <c r="AG97" i="28"/>
  <c r="AF98" i="28"/>
  <c r="AA79" i="28"/>
  <c r="Y81" i="28"/>
  <c r="T82" i="28"/>
  <c r="AM83" i="28"/>
  <c r="R84" i="28"/>
  <c r="AH84" i="28"/>
  <c r="M85" i="28"/>
  <c r="AF86" i="28"/>
  <c r="AA87" i="28"/>
  <c r="Y89" i="28"/>
  <c r="T90" i="28"/>
  <c r="AM91" i="28"/>
  <c r="R92" i="28"/>
  <c r="AH92" i="28"/>
  <c r="M93" i="28"/>
  <c r="X94" i="28"/>
  <c r="AF94" i="28"/>
  <c r="AA95" i="28"/>
  <c r="AL96" i="28"/>
  <c r="AH44" i="28"/>
  <c r="AN54" i="28"/>
  <c r="AL64" i="28"/>
  <c r="Y67" i="28"/>
  <c r="AG67" i="28"/>
  <c r="T68" i="28"/>
  <c r="AM69" i="28"/>
  <c r="S75" i="28"/>
  <c r="AA75" i="28"/>
  <c r="V76" i="28"/>
  <c r="Y77" i="28"/>
  <c r="AG77" i="28"/>
  <c r="T78" i="28"/>
  <c r="AJ78" i="28"/>
  <c r="O97" i="28"/>
  <c r="AM97" i="28"/>
  <c r="R98" i="28"/>
  <c r="Z98" i="28"/>
  <c r="AH98" i="28"/>
  <c r="AH46" i="28"/>
  <c r="AA49" i="28"/>
  <c r="T50" i="28"/>
  <c r="M65" i="28"/>
  <c r="V36" i="28"/>
  <c r="AA67" i="28"/>
  <c r="V68" i="28"/>
  <c r="Y69" i="28"/>
  <c r="M75" i="28"/>
  <c r="AC75" i="28"/>
  <c r="AF76" i="28"/>
  <c r="AA77" i="28"/>
  <c r="V78" i="28"/>
  <c r="Y97" i="28"/>
  <c r="T98" i="28"/>
  <c r="AJ98" i="28"/>
  <c r="X36" i="28"/>
  <c r="AL36" i="28"/>
  <c r="AC67" i="28"/>
  <c r="X68" i="28"/>
  <c r="O75" i="28"/>
  <c r="AE75" i="28"/>
  <c r="AC77" i="28"/>
  <c r="X78" i="28"/>
  <c r="V98" i="28"/>
  <c r="AL98" i="28"/>
  <c r="AN46" i="28"/>
  <c r="AL52" i="28"/>
  <c r="AH54" i="28"/>
  <c r="AA57" i="28"/>
  <c r="AJ35" i="28"/>
  <c r="Y36" i="28"/>
  <c r="AM36" i="28"/>
  <c r="V67" i="28"/>
  <c r="AL67" i="28"/>
  <c r="Q68" i="28"/>
  <c r="Y68" i="28"/>
  <c r="T69" i="28"/>
  <c r="AJ69" i="28"/>
  <c r="AF75" i="28"/>
  <c r="AA76" i="28"/>
  <c r="V77" i="28"/>
  <c r="Y78" i="28"/>
  <c r="T97" i="28"/>
  <c r="AJ97" i="28"/>
  <c r="O98" i="28"/>
  <c r="AM98" i="28"/>
  <c r="AM52" i="28"/>
  <c r="Z36" i="28"/>
  <c r="AE67" i="28"/>
  <c r="Q75" i="28"/>
  <c r="AE77" i="28"/>
  <c r="X98" i="28"/>
  <c r="AN31" i="28"/>
  <c r="S43" i="28"/>
  <c r="X48" i="28"/>
  <c r="T52" i="28"/>
  <c r="Z56" i="28"/>
  <c r="AG36" i="28"/>
  <c r="V50" i="28"/>
  <c r="M55" i="28"/>
  <c r="O36" i="28"/>
  <c r="AA36" i="28"/>
  <c r="Y31" i="28"/>
  <c r="X50" i="28"/>
  <c r="AG45" i="28"/>
  <c r="AE36" i="28"/>
  <c r="AF36" i="28"/>
  <c r="AC35" i="28"/>
  <c r="AL31" i="28"/>
  <c r="R43" i="28"/>
  <c r="AH43" i="28"/>
  <c r="AN44" i="28"/>
  <c r="AL46" i="28"/>
  <c r="AL50" i="28"/>
  <c r="R52" i="28"/>
  <c r="AA53" i="28"/>
  <c r="AL54" i="28"/>
  <c r="AH58" i="28"/>
  <c r="S35" i="28"/>
  <c r="AA35" i="28"/>
  <c r="AJ51" i="28"/>
  <c r="AJ34" i="28"/>
  <c r="AN43" i="28"/>
  <c r="V35" i="28"/>
  <c r="AL35" i="28"/>
  <c r="Q36" i="28"/>
  <c r="AJ58" i="28"/>
  <c r="Y43" i="28"/>
  <c r="AJ44" i="28"/>
  <c r="S45" i="28"/>
  <c r="AM51" i="28"/>
  <c r="AM55" i="28"/>
  <c r="AL58" i="28"/>
  <c r="AJ65" i="28"/>
  <c r="Z66" i="28"/>
  <c r="AL66" i="28"/>
  <c r="O35" i="28"/>
  <c r="AE35" i="28"/>
  <c r="AM35" i="28"/>
  <c r="R36" i="28"/>
  <c r="T34" i="28"/>
  <c r="AL34" i="28"/>
  <c r="AN42" i="28"/>
  <c r="AN55" i="28"/>
  <c r="AN58" i="28"/>
  <c r="AA66" i="28"/>
  <c r="AM66" i="28"/>
  <c r="X35" i="28"/>
  <c r="AF35" i="28"/>
  <c r="AN35" i="28"/>
  <c r="S36" i="28"/>
  <c r="AM34" i="28"/>
  <c r="AL44" i="28"/>
  <c r="AJ46" i="28"/>
  <c r="X47" i="28"/>
  <c r="T48" i="28"/>
  <c r="AL48" i="28"/>
  <c r="AJ50" i="28"/>
  <c r="AJ54" i="28"/>
  <c r="AM65" i="28"/>
  <c r="Q35" i="28"/>
  <c r="Y35" i="28"/>
  <c r="O45" i="28"/>
  <c r="AJ55" i="28"/>
  <c r="AG43" i="28"/>
  <c r="Y47" i="28"/>
  <c r="AM48" i="28"/>
  <c r="Z53" i="28"/>
  <c r="AN65" i="28"/>
  <c r="AC66" i="28"/>
  <c r="AA30" i="28"/>
  <c r="T32" i="28"/>
  <c r="Q43" i="28"/>
  <c r="S44" i="28"/>
  <c r="R45" i="28"/>
  <c r="T46" i="28"/>
  <c r="Z50" i="28"/>
  <c r="S55" i="28"/>
  <c r="Z64" i="28"/>
  <c r="V46" i="28"/>
  <c r="X32" i="28"/>
  <c r="Y32" i="28"/>
  <c r="Y45" i="28"/>
  <c r="M47" i="28"/>
  <c r="AC49" i="28"/>
  <c r="Q51" i="28"/>
  <c r="AC53" i="28"/>
  <c r="R56" i="28"/>
  <c r="Q65" i="28"/>
  <c r="S30" i="28"/>
  <c r="AG31" i="28"/>
  <c r="Q32" i="28"/>
  <c r="Z32" i="28"/>
  <c r="Z45" i="28"/>
  <c r="S51" i="28"/>
  <c r="S56" i="28"/>
  <c r="S65" i="28"/>
  <c r="R32" i="28"/>
  <c r="AA32" i="28"/>
  <c r="O43" i="28"/>
  <c r="Z43" i="28"/>
  <c r="O47" i="28"/>
  <c r="Z48" i="28"/>
  <c r="Z52" i="28"/>
  <c r="T56" i="28"/>
  <c r="S32" i="28"/>
  <c r="M42" i="28"/>
  <c r="Q45" i="28"/>
  <c r="R46" i="28"/>
  <c r="AC54" i="28"/>
  <c r="AC58" i="28"/>
  <c r="AA31" i="28"/>
  <c r="AC42" i="28"/>
  <c r="AA43" i="28"/>
  <c r="AA45" i="28"/>
  <c r="Q53" i="28"/>
  <c r="R57" i="28"/>
  <c r="AC57" i="28"/>
  <c r="AC64" i="28"/>
  <c r="T65" i="28"/>
  <c r="AC31" i="28"/>
  <c r="AE42" i="28"/>
  <c r="AC43" i="28"/>
  <c r="AC45" i="28"/>
  <c r="S48" i="28"/>
  <c r="Q49" i="28"/>
  <c r="AC55" i="28"/>
  <c r="AE57" i="28"/>
  <c r="Q58" i="28"/>
  <c r="AG58" i="28"/>
  <c r="AG64" i="28"/>
  <c r="O42" i="28"/>
  <c r="AF42" i="28"/>
  <c r="X46" i="28"/>
  <c r="Q47" i="28"/>
  <c r="R49" i="28"/>
  <c r="AE49" i="28"/>
  <c r="R50" i="28"/>
  <c r="X51" i="28"/>
  <c r="V52" i="28"/>
  <c r="V53" i="28"/>
  <c r="AE53" i="28"/>
  <c r="R54" i="28"/>
  <c r="O55" i="28"/>
  <c r="V56" i="28"/>
  <c r="V57" i="28"/>
  <c r="AG57" i="28"/>
  <c r="V66" i="28"/>
  <c r="AE66" i="28"/>
  <c r="O48" i="28"/>
  <c r="AE56" i="28"/>
  <c r="AF58" i="28"/>
  <c r="M30" i="28"/>
  <c r="AC30" i="28"/>
  <c r="V31" i="28"/>
  <c r="AE31" i="28"/>
  <c r="AG32" i="28"/>
  <c r="V34" i="28"/>
  <c r="AE43" i="28"/>
  <c r="M44" i="28"/>
  <c r="AE45" i="28"/>
  <c r="Y46" i="28"/>
  <c r="S47" i="28"/>
  <c r="AG49" i="28"/>
  <c r="AG53" i="28"/>
  <c r="AF55" i="28"/>
  <c r="O65" i="28"/>
  <c r="AG66" i="28"/>
  <c r="R53" i="28"/>
  <c r="AG54" i="28"/>
  <c r="X43" i="28"/>
  <c r="V48" i="28"/>
  <c r="O51" i="28"/>
  <c r="X52" i="28"/>
  <c r="Y53" i="28"/>
  <c r="Q55" i="28"/>
  <c r="O56" i="28"/>
  <c r="X56" i="28"/>
  <c r="Z57" i="28"/>
  <c r="Y66" i="28"/>
  <c r="T30" i="28"/>
  <c r="AJ30" i="28"/>
  <c r="O31" i="28"/>
  <c r="AH32" i="28"/>
  <c r="M34" i="28"/>
  <c r="AC34" i="28"/>
  <c r="V42" i="28"/>
  <c r="T44" i="28"/>
  <c r="AC44" i="28"/>
  <c r="AJ45" i="28"/>
  <c r="AN45" i="28"/>
  <c r="Q46" i="28"/>
  <c r="AA47" i="28"/>
  <c r="AJ47" i="28"/>
  <c r="AN49" i="28"/>
  <c r="AJ49" i="28"/>
  <c r="Q50" i="28"/>
  <c r="AA51" i="28"/>
  <c r="AJ53" i="28"/>
  <c r="AN53" i="28"/>
  <c r="Q54" i="28"/>
  <c r="AH56" i="28"/>
  <c r="AL56" i="28"/>
  <c r="AL57" i="28"/>
  <c r="X58" i="28"/>
  <c r="T58" i="28"/>
  <c r="AE46" i="28"/>
  <c r="AA46" i="28"/>
  <c r="AC48" i="28"/>
  <c r="AG48" i="28"/>
  <c r="AA50" i="28"/>
  <c r="AE50" i="28"/>
  <c r="AG52" i="28"/>
  <c r="AC52" i="28"/>
  <c r="Z55" i="28"/>
  <c r="V55" i="28"/>
  <c r="AE65" i="28"/>
  <c r="AA65" i="28"/>
  <c r="V30" i="28"/>
  <c r="AL30" i="28"/>
  <c r="Q31" i="28"/>
  <c r="AJ32" i="28"/>
  <c r="O34" i="28"/>
  <c r="AE34" i="28"/>
  <c r="X42" i="28"/>
  <c r="V44" i="28"/>
  <c r="AE44" i="28"/>
  <c r="AC46" i="28"/>
  <c r="AC47" i="28"/>
  <c r="AM47" i="28"/>
  <c r="AC50" i="28"/>
  <c r="AC51" i="28"/>
  <c r="T54" i="28"/>
  <c r="X54" i="28"/>
  <c r="O64" i="28"/>
  <c r="S64" i="28"/>
  <c r="AC65" i="28"/>
  <c r="O30" i="28"/>
  <c r="AE30" i="28"/>
  <c r="AM30" i="28"/>
  <c r="R31" i="28"/>
  <c r="Z31" i="28"/>
  <c r="AH31" i="28"/>
  <c r="M32" i="28"/>
  <c r="AC32" i="28"/>
  <c r="X34" i="28"/>
  <c r="AF34" i="28"/>
  <c r="AN34" i="28"/>
  <c r="Q42" i="28"/>
  <c r="Y42" i="28"/>
  <c r="AG42" i="28"/>
  <c r="T43" i="28"/>
  <c r="AJ43" i="28"/>
  <c r="O44" i="28"/>
  <c r="AF44" i="28"/>
  <c r="T45" i="28"/>
  <c r="X45" i="28"/>
  <c r="AM45" i="28"/>
  <c r="AE48" i="28"/>
  <c r="AN48" i="28"/>
  <c r="S49" i="28"/>
  <c r="AM49" i="28"/>
  <c r="AE52" i="28"/>
  <c r="AN52" i="28"/>
  <c r="S53" i="28"/>
  <c r="AM53" i="28"/>
  <c r="V54" i="28"/>
  <c r="X55" i="28"/>
  <c r="AM56" i="28"/>
  <c r="Y58" i="28"/>
  <c r="S66" i="28"/>
  <c r="Q66" i="28"/>
  <c r="M66" i="28"/>
  <c r="X30" i="28"/>
  <c r="AF30" i="28"/>
  <c r="AN30" i="28"/>
  <c r="S31" i="28"/>
  <c r="AL32" i="28"/>
  <c r="Q34" i="28"/>
  <c r="Y34" i="28"/>
  <c r="AG34" i="28"/>
  <c r="R42" i="28"/>
  <c r="Z42" i="28"/>
  <c r="X44" i="28"/>
  <c r="AF46" i="28"/>
  <c r="Z47" i="28"/>
  <c r="V47" i="28"/>
  <c r="AE47" i="28"/>
  <c r="AF48" i="28"/>
  <c r="X49" i="28"/>
  <c r="T49" i="28"/>
  <c r="AF50" i="28"/>
  <c r="V51" i="28"/>
  <c r="Z51" i="28"/>
  <c r="AE51" i="28"/>
  <c r="AF52" i="28"/>
  <c r="Y55" i="28"/>
  <c r="AC56" i="28"/>
  <c r="AG56" i="28"/>
  <c r="AN56" i="28"/>
  <c r="S58" i="28"/>
  <c r="O58" i="28"/>
  <c r="Z58" i="28"/>
  <c r="Q64" i="28"/>
  <c r="AF65" i="28"/>
  <c r="O66" i="28"/>
  <c r="Q30" i="28"/>
  <c r="Y30" i="28"/>
  <c r="AE32" i="28"/>
  <c r="AM32" i="28"/>
  <c r="R34" i="28"/>
  <c r="AL43" i="28"/>
  <c r="Q44" i="28"/>
  <c r="Z44" i="28"/>
  <c r="AG46" i="28"/>
  <c r="AF47" i="28"/>
  <c r="M48" i="28"/>
  <c r="Q48" i="28"/>
  <c r="AH48" i="28"/>
  <c r="M49" i="28"/>
  <c r="V49" i="28"/>
  <c r="AG50" i="28"/>
  <c r="AF51" i="28"/>
  <c r="Q52" i="28"/>
  <c r="M52" i="28"/>
  <c r="AH52" i="28"/>
  <c r="M53" i="28"/>
  <c r="Y54" i="28"/>
  <c r="AE55" i="28"/>
  <c r="AA55" i="28"/>
  <c r="R64" i="28"/>
  <c r="Z65" i="28"/>
  <c r="V65" i="28"/>
  <c r="AG65" i="28"/>
  <c r="AA44" i="28"/>
  <c r="O46" i="28"/>
  <c r="S46" i="28"/>
  <c r="S50" i="28"/>
  <c r="O50" i="28"/>
  <c r="O54" i="28"/>
  <c r="S54" i="28"/>
  <c r="Z54" i="28"/>
  <c r="M57" i="28"/>
  <c r="Q57" i="28"/>
  <c r="AN57" i="28"/>
  <c r="AJ57" i="28"/>
  <c r="T64" i="28"/>
  <c r="X64" i="28"/>
  <c r="AH47" i="28"/>
  <c r="AL47" i="28"/>
  <c r="Y49" i="28"/>
  <c r="AH49" i="28"/>
  <c r="Y51" i="28"/>
  <c r="AL51" i="28"/>
  <c r="AH51" i="28"/>
  <c r="AH53" i="28"/>
  <c r="AF56" i="28"/>
  <c r="O57" i="28"/>
  <c r="R58" i="28"/>
  <c r="V64" i="28"/>
  <c r="X65" i="28"/>
  <c r="AF54" i="28"/>
  <c r="Y57" i="28"/>
  <c r="AF64" i="28"/>
  <c r="X53" i="28"/>
  <c r="AA54" i="28"/>
  <c r="AL55" i="28"/>
  <c r="Q56" i="28"/>
  <c r="T57" i="28"/>
  <c r="AE58" i="28"/>
  <c r="AA64" i="28"/>
  <c r="AL65" i="28"/>
  <c r="X66" i="28"/>
  <c r="AN66" i="28"/>
  <c r="AJ71" i="27"/>
  <c r="AC72" i="27"/>
  <c r="Y75" i="27"/>
  <c r="AM71" i="27"/>
  <c r="AE72" i="27"/>
  <c r="AL74" i="27"/>
  <c r="AF72" i="27"/>
  <c r="AM74" i="27"/>
  <c r="AH71" i="27"/>
  <c r="S72" i="27"/>
  <c r="AN74" i="27"/>
  <c r="R73" i="27"/>
  <c r="AE74" i="27"/>
  <c r="M75" i="27"/>
  <c r="AF74" i="27"/>
  <c r="AG75" i="27"/>
  <c r="AL71" i="27"/>
  <c r="X72" i="27"/>
  <c r="AG74" i="27"/>
  <c r="AH75" i="27"/>
  <c r="AC71" i="27"/>
  <c r="AM72" i="27"/>
  <c r="Z75" i="27"/>
  <c r="S75" i="27"/>
  <c r="R72" i="27"/>
  <c r="V73" i="27"/>
  <c r="Z73" i="27"/>
  <c r="Q75" i="27"/>
  <c r="M72" i="27"/>
  <c r="V74" i="27"/>
  <c r="R75" i="27"/>
  <c r="O72" i="27"/>
  <c r="Y72" i="27"/>
  <c r="S73" i="27"/>
  <c r="Z72" i="27"/>
  <c r="T73" i="27"/>
  <c r="T71" i="27"/>
  <c r="AH73" i="27"/>
  <c r="M74" i="27"/>
  <c r="O71" i="27"/>
  <c r="AE71" i="27"/>
  <c r="AH72" i="27"/>
  <c r="M73" i="27"/>
  <c r="AC73" i="27"/>
  <c r="X74" i="27"/>
  <c r="T75" i="27"/>
  <c r="AJ75" i="27"/>
  <c r="V71" i="27"/>
  <c r="AJ73" i="27"/>
  <c r="X71" i="27"/>
  <c r="AF71" i="27"/>
  <c r="AL73" i="27"/>
  <c r="Q74" i="27"/>
  <c r="Y74" i="27"/>
  <c r="AC75" i="27"/>
  <c r="Q71" i="27"/>
  <c r="Y71" i="27"/>
  <c r="AG71" i="27"/>
  <c r="T72" i="27"/>
  <c r="AJ72" i="27"/>
  <c r="O73" i="27"/>
  <c r="AE73" i="27"/>
  <c r="AM73" i="27"/>
  <c r="R74" i="27"/>
  <c r="Z74" i="27"/>
  <c r="AH74" i="27"/>
  <c r="V75" i="27"/>
  <c r="AL75" i="27"/>
  <c r="R71" i="27"/>
  <c r="X73" i="27"/>
  <c r="AF73" i="27"/>
  <c r="S74" i="27"/>
  <c r="AE75" i="27"/>
  <c r="AM75" i="27"/>
  <c r="AN56" i="27"/>
  <c r="AH59" i="27"/>
  <c r="M65" i="27"/>
  <c r="AE65" i="27"/>
  <c r="AC65" i="27"/>
  <c r="M43" i="27"/>
  <c r="T40" i="27"/>
  <c r="AC67" i="27"/>
  <c r="V68" i="27"/>
  <c r="T47" i="27"/>
  <c r="AA62" i="27"/>
  <c r="AN65" i="27"/>
  <c r="O56" i="27"/>
  <c r="AA53" i="27"/>
  <c r="Y44" i="27"/>
  <c r="AG54" i="27"/>
  <c r="S56" i="27"/>
  <c r="AJ57" i="27"/>
  <c r="R33" i="27"/>
  <c r="Q36" i="27"/>
  <c r="M41" i="27"/>
  <c r="AJ55" i="27"/>
  <c r="AE32" i="27"/>
  <c r="Z50" i="27"/>
  <c r="AF32" i="27"/>
  <c r="AL55" i="27"/>
  <c r="AG65" i="27"/>
  <c r="AA67" i="27"/>
  <c r="T68" i="27"/>
  <c r="Y30" i="27"/>
  <c r="AN32" i="27"/>
  <c r="Z33" i="27"/>
  <c r="M33" i="27"/>
  <c r="AE44" i="27"/>
  <c r="S50" i="27"/>
  <c r="AM55" i="27"/>
  <c r="X56" i="27"/>
  <c r="AJ59" i="27"/>
  <c r="M51" i="27"/>
  <c r="AG53" i="27"/>
  <c r="AN55" i="27"/>
  <c r="T59" i="27"/>
  <c r="AC62" i="27"/>
  <c r="AH66" i="27"/>
  <c r="AH30" i="27"/>
  <c r="M60" i="27"/>
  <c r="AA65" i="27"/>
  <c r="M46" i="27"/>
  <c r="T33" i="27"/>
  <c r="AA43" i="27"/>
  <c r="AJ54" i="27"/>
  <c r="AH36" i="27"/>
  <c r="AA38" i="27"/>
  <c r="Z44" i="27"/>
  <c r="AN46" i="27"/>
  <c r="AF51" i="27"/>
  <c r="M54" i="27"/>
  <c r="AC55" i="27"/>
  <c r="AA60" i="27"/>
  <c r="AM61" i="27"/>
  <c r="AE49" i="27"/>
  <c r="AG51" i="27"/>
  <c r="AN61" i="27"/>
  <c r="V32" i="27"/>
  <c r="AA40" i="27"/>
  <c r="AC60" i="27"/>
  <c r="Y67" i="27"/>
  <c r="AJ68" i="27"/>
  <c r="O32" i="27"/>
  <c r="AJ41" i="27"/>
  <c r="AL30" i="27"/>
  <c r="R49" i="27"/>
  <c r="AN51" i="27"/>
  <c r="AF53" i="27"/>
  <c r="T56" i="27"/>
  <c r="AM56" i="27"/>
  <c r="Y59" i="27"/>
  <c r="AH60" i="27"/>
  <c r="Q62" i="27"/>
  <c r="AJ64" i="27"/>
  <c r="AN68" i="27"/>
  <c r="AN30" i="27"/>
  <c r="AE33" i="27"/>
  <c r="Y36" i="27"/>
  <c r="S37" i="27"/>
  <c r="AH46" i="27"/>
  <c r="AH61" i="27"/>
  <c r="AJ35" i="27"/>
  <c r="T31" i="27"/>
  <c r="AM32" i="27"/>
  <c r="AH35" i="27"/>
  <c r="O36" i="27"/>
  <c r="R37" i="27"/>
  <c r="AG38" i="27"/>
  <c r="R40" i="27"/>
  <c r="AH40" i="27"/>
  <c r="AE43" i="27"/>
  <c r="X44" i="27"/>
  <c r="AH44" i="27"/>
  <c r="AL46" i="27"/>
  <c r="T51" i="27"/>
  <c r="T52" i="27"/>
  <c r="AE53" i="27"/>
  <c r="AN53" i="27"/>
  <c r="R56" i="27"/>
  <c r="AA56" i="27"/>
  <c r="AC59" i="27"/>
  <c r="AN59" i="27"/>
  <c r="AG60" i="27"/>
  <c r="AL61" i="27"/>
  <c r="AG62" i="27"/>
  <c r="AN64" i="27"/>
  <c r="AF66" i="27"/>
  <c r="AM68" i="27"/>
  <c r="AJ69" i="27"/>
  <c r="AA30" i="27"/>
  <c r="AH32" i="27"/>
  <c r="V38" i="27"/>
  <c r="AL38" i="27"/>
  <c r="AL40" i="27"/>
  <c r="V43" i="27"/>
  <c r="AM44" i="27"/>
  <c r="AJ47" i="27"/>
  <c r="T49" i="27"/>
  <c r="O51" i="27"/>
  <c r="X51" i="27"/>
  <c r="AH53" i="27"/>
  <c r="AH54" i="27"/>
  <c r="AE56" i="27"/>
  <c r="M57" i="27"/>
  <c r="O60" i="27"/>
  <c r="M64" i="27"/>
  <c r="AH64" i="27"/>
  <c r="O65" i="27"/>
  <c r="AH68" i="27"/>
  <c r="AL35" i="27"/>
  <c r="AM36" i="27"/>
  <c r="AM38" i="27"/>
  <c r="Z40" i="27"/>
  <c r="AN44" i="27"/>
  <c r="AM49" i="27"/>
  <c r="Y51" i="27"/>
  <c r="R54" i="27"/>
  <c r="AF56" i="27"/>
  <c r="AM60" i="27"/>
  <c r="M67" i="27"/>
  <c r="R68" i="27"/>
  <c r="T69" i="27"/>
  <c r="AJ32" i="27"/>
  <c r="AM35" i="27"/>
  <c r="AN36" i="27"/>
  <c r="AL47" i="27"/>
  <c r="V49" i="27"/>
  <c r="Q51" i="27"/>
  <c r="Z51" i="27"/>
  <c r="S54" i="27"/>
  <c r="AG56" i="27"/>
  <c r="Q60" i="27"/>
  <c r="AN60" i="27"/>
  <c r="AG30" i="27"/>
  <c r="Q31" i="27"/>
  <c r="AJ31" i="27"/>
  <c r="Z32" i="27"/>
  <c r="S33" i="27"/>
  <c r="AH33" i="27"/>
  <c r="AC35" i="27"/>
  <c r="AA36" i="27"/>
  <c r="AM41" i="27"/>
  <c r="V44" i="27"/>
  <c r="AF44" i="27"/>
  <c r="AJ46" i="27"/>
  <c r="AM47" i="27"/>
  <c r="R51" i="27"/>
  <c r="AA51" i="27"/>
  <c r="AL53" i="27"/>
  <c r="Y56" i="27"/>
  <c r="AH56" i="27"/>
  <c r="R57" i="27"/>
  <c r="AL57" i="27"/>
  <c r="Z59" i="27"/>
  <c r="AL59" i="27"/>
  <c r="R60" i="27"/>
  <c r="AE60" i="27"/>
  <c r="M61" i="27"/>
  <c r="R62" i="27"/>
  <c r="AE62" i="27"/>
  <c r="Q64" i="27"/>
  <c r="AE67" i="27"/>
  <c r="S31" i="27"/>
  <c r="Q40" i="27"/>
  <c r="AG44" i="27"/>
  <c r="AN47" i="27"/>
  <c r="AM53" i="27"/>
  <c r="Q56" i="27"/>
  <c r="Z56" i="27"/>
  <c r="AM57" i="27"/>
  <c r="S62" i="27"/>
  <c r="AL64" i="27"/>
  <c r="AG67" i="27"/>
  <c r="S69" i="27"/>
  <c r="V53" i="27"/>
  <c r="O55" i="27"/>
  <c r="O59" i="27"/>
  <c r="V61" i="27"/>
  <c r="V66" i="27"/>
  <c r="S52" i="27"/>
  <c r="T54" i="27"/>
  <c r="M69" i="27"/>
  <c r="X61" i="27"/>
  <c r="Y53" i="27"/>
  <c r="S57" i="27"/>
  <c r="R59" i="27"/>
  <c r="Z61" i="27"/>
  <c r="Y66" i="27"/>
  <c r="O69" i="27"/>
  <c r="X53" i="27"/>
  <c r="V52" i="27"/>
  <c r="Z53" i="27"/>
  <c r="Y54" i="27"/>
  <c r="Q65" i="27"/>
  <c r="Z66" i="27"/>
  <c r="X68" i="27"/>
  <c r="Q59" i="27"/>
  <c r="Z54" i="27"/>
  <c r="S61" i="27"/>
  <c r="M62" i="27"/>
  <c r="S65" i="27"/>
  <c r="Y68" i="27"/>
  <c r="Q69" i="27"/>
  <c r="X66" i="27"/>
  <c r="Q54" i="27"/>
  <c r="M55" i="27"/>
  <c r="M59" i="27"/>
  <c r="T61" i="27"/>
  <c r="Z64" i="27"/>
  <c r="Q30" i="27"/>
  <c r="Z30" i="27"/>
  <c r="AC47" i="27"/>
  <c r="AF49" i="27"/>
  <c r="R30" i="27"/>
  <c r="X32" i="27"/>
  <c r="R36" i="27"/>
  <c r="AC36" i="27"/>
  <c r="T37" i="27"/>
  <c r="O43" i="27"/>
  <c r="X43" i="27"/>
  <c r="X49" i="27"/>
  <c r="AG49" i="27"/>
  <c r="T30" i="27"/>
  <c r="Y32" i="27"/>
  <c r="O33" i="27"/>
  <c r="Y33" i="27"/>
  <c r="S36" i="27"/>
  <c r="AC38" i="27"/>
  <c r="V40" i="27"/>
  <c r="AF40" i="27"/>
  <c r="Z43" i="27"/>
  <c r="AA44" i="27"/>
  <c r="Q46" i="27"/>
  <c r="S47" i="27"/>
  <c r="Y49" i="27"/>
  <c r="AE36" i="27"/>
  <c r="AG40" i="27"/>
  <c r="R43" i="27"/>
  <c r="S46" i="27"/>
  <c r="V30" i="27"/>
  <c r="AF30" i="27"/>
  <c r="M31" i="27"/>
  <c r="AA33" i="27"/>
  <c r="M35" i="27"/>
  <c r="AF36" i="27"/>
  <c r="M37" i="27"/>
  <c r="X37" i="27"/>
  <c r="AE38" i="27"/>
  <c r="X40" i="27"/>
  <c r="Q41" i="27"/>
  <c r="S43" i="27"/>
  <c r="T46" i="27"/>
  <c r="S49" i="27"/>
  <c r="AA49" i="27"/>
  <c r="X36" i="27"/>
  <c r="AA37" i="27"/>
  <c r="T41" i="27"/>
  <c r="T43" i="27"/>
  <c r="AA31" i="27"/>
  <c r="AG33" i="27"/>
  <c r="T35" i="27"/>
  <c r="Z37" i="27"/>
  <c r="AH37" i="27"/>
  <c r="M38" i="27"/>
  <c r="AN40" i="27"/>
  <c r="S41" i="27"/>
  <c r="AA41" i="27"/>
  <c r="AH43" i="27"/>
  <c r="M44" i="27"/>
  <c r="AA46" i="27"/>
  <c r="AL49" i="27"/>
  <c r="AJ49" i="27"/>
  <c r="R50" i="27"/>
  <c r="AG50" i="27"/>
  <c r="AF50" i="27"/>
  <c r="AE50" i="27"/>
  <c r="AA64" i="27"/>
  <c r="AE64" i="27"/>
  <c r="AG64" i="27"/>
  <c r="AF64" i="27"/>
  <c r="AC64" i="27"/>
  <c r="AE68" i="27"/>
  <c r="AC68" i="27"/>
  <c r="AA68" i="27"/>
  <c r="AG68" i="27"/>
  <c r="AF68" i="27"/>
  <c r="AH52" i="27"/>
  <c r="AN52" i="27"/>
  <c r="AM52" i="27"/>
  <c r="AL52" i="27"/>
  <c r="AC31" i="27"/>
  <c r="V35" i="27"/>
  <c r="AJ37" i="27"/>
  <c r="O38" i="27"/>
  <c r="AC41" i="27"/>
  <c r="AJ43" i="27"/>
  <c r="O44" i="27"/>
  <c r="AC46" i="27"/>
  <c r="AJ52" i="27"/>
  <c r="AJ67" i="27"/>
  <c r="AH67" i="27"/>
  <c r="AN67" i="27"/>
  <c r="AM67" i="27"/>
  <c r="AL67" i="27"/>
  <c r="S30" i="27"/>
  <c r="V31" i="27"/>
  <c r="AL31" i="27"/>
  <c r="Q32" i="27"/>
  <c r="AG32" i="27"/>
  <c r="AJ33" i="27"/>
  <c r="O35" i="27"/>
  <c r="AE35" i="27"/>
  <c r="Z36" i="27"/>
  <c r="AC37" i="27"/>
  <c r="X38" i="27"/>
  <c r="AN38" i="27"/>
  <c r="S40" i="27"/>
  <c r="V41" i="27"/>
  <c r="V46" i="27"/>
  <c r="Z47" i="27"/>
  <c r="Y47" i="27"/>
  <c r="AE47" i="27"/>
  <c r="Y50" i="27"/>
  <c r="X50" i="27"/>
  <c r="Z55" i="27"/>
  <c r="Y55" i="27"/>
  <c r="X55" i="27"/>
  <c r="V55" i="27"/>
  <c r="T55" i="27"/>
  <c r="AJ30" i="27"/>
  <c r="O31" i="27"/>
  <c r="AE31" i="27"/>
  <c r="AM31" i="27"/>
  <c r="R32" i="27"/>
  <c r="AC33" i="27"/>
  <c r="X35" i="27"/>
  <c r="AF35" i="27"/>
  <c r="V37" i="27"/>
  <c r="AL37" i="27"/>
  <c r="Q38" i="27"/>
  <c r="Y38" i="27"/>
  <c r="AJ40" i="27"/>
  <c r="O41" i="27"/>
  <c r="AE41" i="27"/>
  <c r="AN41" i="27"/>
  <c r="AC43" i="27"/>
  <c r="AL43" i="27"/>
  <c r="Q44" i="27"/>
  <c r="AF46" i="27"/>
  <c r="V47" i="27"/>
  <c r="AF47" i="27"/>
  <c r="V50" i="27"/>
  <c r="AN50" i="27"/>
  <c r="AM50" i="27"/>
  <c r="M30" i="27"/>
  <c r="AC30" i="27"/>
  <c r="X31" i="27"/>
  <c r="AF31" i="27"/>
  <c r="AN31" i="27"/>
  <c r="S32" i="27"/>
  <c r="AA32" i="27"/>
  <c r="V33" i="27"/>
  <c r="AL33" i="27"/>
  <c r="Q35" i="27"/>
  <c r="Y35" i="27"/>
  <c r="AG35" i="27"/>
  <c r="T36" i="27"/>
  <c r="AJ36" i="27"/>
  <c r="O37" i="27"/>
  <c r="AE37" i="27"/>
  <c r="AM37" i="27"/>
  <c r="R38" i="27"/>
  <c r="Z38" i="27"/>
  <c r="AH38" i="27"/>
  <c r="M40" i="27"/>
  <c r="AC40" i="27"/>
  <c r="X41" i="27"/>
  <c r="AF41" i="27"/>
  <c r="AM43" i="27"/>
  <c r="R44" i="27"/>
  <c r="X46" i="27"/>
  <c r="AG46" i="27"/>
  <c r="O49" i="27"/>
  <c r="AJ50" i="27"/>
  <c r="M53" i="27"/>
  <c r="S53" i="27"/>
  <c r="R53" i="27"/>
  <c r="Q53" i="27"/>
  <c r="AF69" i="27"/>
  <c r="AG69" i="27"/>
  <c r="AE69" i="27"/>
  <c r="AC69" i="27"/>
  <c r="AA69" i="27"/>
  <c r="Y31" i="27"/>
  <c r="AM33" i="27"/>
  <c r="R35" i="27"/>
  <c r="AF37" i="27"/>
  <c r="Y41" i="27"/>
  <c r="Y46" i="27"/>
  <c r="R47" i="27"/>
  <c r="Q47" i="27"/>
  <c r="Q50" i="27"/>
  <c r="O50" i="27"/>
  <c r="AH41" i="27"/>
  <c r="AF43" i="27"/>
  <c r="AL44" i="27"/>
  <c r="R46" i="27"/>
  <c r="O47" i="27"/>
  <c r="AA47" i="27"/>
  <c r="Q49" i="27"/>
  <c r="AH49" i="27"/>
  <c r="AA50" i="27"/>
  <c r="AL50" i="27"/>
  <c r="AG52" i="27"/>
  <c r="AF52" i="27"/>
  <c r="AE52" i="27"/>
  <c r="AC52" i="27"/>
  <c r="AF57" i="27"/>
  <c r="AG57" i="27"/>
  <c r="AE57" i="27"/>
  <c r="AC57" i="27"/>
  <c r="AA57" i="27"/>
  <c r="AC61" i="27"/>
  <c r="AG61" i="27"/>
  <c r="AN62" i="27"/>
  <c r="AJ62" i="27"/>
  <c r="AH51" i="27"/>
  <c r="M52" i="27"/>
  <c r="AA54" i="27"/>
  <c r="T57" i="27"/>
  <c r="X60" i="27"/>
  <c r="AE61" i="27"/>
  <c r="AL62" i="27"/>
  <c r="T64" i="27"/>
  <c r="AE55" i="27"/>
  <c r="Y60" i="27"/>
  <c r="AF61" i="27"/>
  <c r="X62" i="27"/>
  <c r="T62" i="27"/>
  <c r="AM62" i="27"/>
  <c r="V65" i="27"/>
  <c r="T65" i="27"/>
  <c r="Z65" i="27"/>
  <c r="Q66" i="27"/>
  <c r="O66" i="27"/>
  <c r="M66" i="27"/>
  <c r="O67" i="27"/>
  <c r="AJ51" i="27"/>
  <c r="O52" i="27"/>
  <c r="AC54" i="27"/>
  <c r="AF55" i="27"/>
  <c r="V57" i="27"/>
  <c r="Z60" i="27"/>
  <c r="V62" i="27"/>
  <c r="V64" i="27"/>
  <c r="AJ66" i="27"/>
  <c r="AC51" i="27"/>
  <c r="X52" i="27"/>
  <c r="V54" i="27"/>
  <c r="AL54" i="27"/>
  <c r="Q55" i="27"/>
  <c r="AG55" i="27"/>
  <c r="AJ56" i="27"/>
  <c r="O57" i="27"/>
  <c r="V59" i="27"/>
  <c r="AE59" i="27"/>
  <c r="O61" i="27"/>
  <c r="X65" i="27"/>
  <c r="R66" i="27"/>
  <c r="Q67" i="27"/>
  <c r="Z69" i="27"/>
  <c r="X69" i="27"/>
  <c r="V69" i="27"/>
  <c r="AL51" i="27"/>
  <c r="Q52" i="27"/>
  <c r="Y52" i="27"/>
  <c r="AE54" i="27"/>
  <c r="AM54" i="27"/>
  <c r="R55" i="27"/>
  <c r="Y57" i="27"/>
  <c r="AH57" i="27"/>
  <c r="AF59" i="27"/>
  <c r="AJ60" i="27"/>
  <c r="Y62" i="27"/>
  <c r="S64" i="27"/>
  <c r="O64" i="27"/>
  <c r="X64" i="27"/>
  <c r="Y65" i="27"/>
  <c r="AL65" i="27"/>
  <c r="AJ65" i="27"/>
  <c r="AH65" i="27"/>
  <c r="S66" i="27"/>
  <c r="AL66" i="27"/>
  <c r="S67" i="27"/>
  <c r="O68" i="27"/>
  <c r="M68" i="27"/>
  <c r="S68" i="27"/>
  <c r="AH69" i="27"/>
  <c r="AN69" i="27"/>
  <c r="AL69" i="27"/>
  <c r="Z57" i="27"/>
  <c r="AG59" i="27"/>
  <c r="T60" i="27"/>
  <c r="R61" i="27"/>
  <c r="AA61" i="27"/>
  <c r="Z62" i="27"/>
  <c r="AH62" i="27"/>
  <c r="AG66" i="27"/>
  <c r="AE66" i="27"/>
  <c r="AC66" i="27"/>
  <c r="AN66" i="27"/>
  <c r="T67" i="27"/>
  <c r="Z67" i="27"/>
  <c r="X67" i="27"/>
  <c r="V94" i="26"/>
  <c r="T86" i="26"/>
  <c r="AA89" i="26"/>
  <c r="T90" i="26"/>
  <c r="AN90" i="26"/>
  <c r="T94" i="26"/>
  <c r="AM94" i="26"/>
  <c r="V95" i="26"/>
  <c r="AG95" i="26"/>
  <c r="R97" i="26"/>
  <c r="AM97" i="26"/>
  <c r="Z98" i="26"/>
  <c r="Z95" i="26"/>
  <c r="M97" i="26"/>
  <c r="AC98" i="26"/>
  <c r="T84" i="26"/>
  <c r="M85" i="26"/>
  <c r="X94" i="26"/>
  <c r="Q95" i="26"/>
  <c r="X97" i="26"/>
  <c r="R98" i="26"/>
  <c r="Y94" i="26"/>
  <c r="R95" i="26"/>
  <c r="O97" i="26"/>
  <c r="Y97" i="26"/>
  <c r="S98" i="26"/>
  <c r="AH98" i="26"/>
  <c r="AH83" i="26"/>
  <c r="Z88" i="26"/>
  <c r="S95" i="26"/>
  <c r="AC95" i="26"/>
  <c r="Z97" i="26"/>
  <c r="S85" i="26"/>
  <c r="Y82" i="26"/>
  <c r="T83" i="26"/>
  <c r="AE85" i="26"/>
  <c r="S86" i="26"/>
  <c r="X88" i="26"/>
  <c r="AG88" i="26"/>
  <c r="V89" i="26"/>
  <c r="AM90" i="26"/>
  <c r="Z91" i="26"/>
  <c r="AH92" i="26"/>
  <c r="M94" i="26"/>
  <c r="X95" i="26"/>
  <c r="AF95" i="26"/>
  <c r="AN95" i="26"/>
  <c r="S96" i="26"/>
  <c r="AA96" i="26"/>
  <c r="V97" i="26"/>
  <c r="AL97" i="26"/>
  <c r="Q98" i="26"/>
  <c r="Y98" i="26"/>
  <c r="AG98" i="26"/>
  <c r="AJ85" i="26"/>
  <c r="O94" i="26"/>
  <c r="AL88" i="26"/>
  <c r="AE91" i="26"/>
  <c r="AM92" i="26"/>
  <c r="V96" i="26"/>
  <c r="T98" i="26"/>
  <c r="AJ98" i="26"/>
  <c r="AC96" i="26"/>
  <c r="T82" i="26"/>
  <c r="AJ84" i="26"/>
  <c r="AN85" i="26"/>
  <c r="AC89" i="26"/>
  <c r="Q90" i="26"/>
  <c r="Q94" i="26"/>
  <c r="AJ95" i="26"/>
  <c r="O96" i="26"/>
  <c r="L96" i="26" s="1"/>
  <c r="AE96" i="26"/>
  <c r="AH97" i="26"/>
  <c r="M98" i="26"/>
  <c r="Z75" i="26"/>
  <c r="Y85" i="26"/>
  <c r="AJ90" i="26"/>
  <c r="AJ91" i="26"/>
  <c r="R94" i="26"/>
  <c r="AH94" i="26"/>
  <c r="M95" i="26"/>
  <c r="X96" i="26"/>
  <c r="AF96" i="26"/>
  <c r="V98" i="26"/>
  <c r="AL98" i="26"/>
  <c r="T61" i="26"/>
  <c r="AE74" i="26"/>
  <c r="V82" i="26"/>
  <c r="AM84" i="26"/>
  <c r="AE88" i="26"/>
  <c r="Q89" i="26"/>
  <c r="AG89" i="26"/>
  <c r="X91" i="26"/>
  <c r="AL95" i="26"/>
  <c r="Q96" i="26"/>
  <c r="Y96" i="26"/>
  <c r="AE98" i="26"/>
  <c r="AM98" i="26"/>
  <c r="AL73" i="26"/>
  <c r="Q83" i="26"/>
  <c r="Y84" i="26"/>
  <c r="R86" i="26"/>
  <c r="AE86" i="26"/>
  <c r="AF88" i="26"/>
  <c r="V90" i="26"/>
  <c r="Y91" i="26"/>
  <c r="AM91" i="26"/>
  <c r="AE92" i="26"/>
  <c r="O91" i="26"/>
  <c r="V92" i="26"/>
  <c r="R91" i="26"/>
  <c r="O92" i="26"/>
  <c r="Q91" i="26"/>
  <c r="Z92" i="26"/>
  <c r="Y89" i="26"/>
  <c r="Y90" i="26"/>
  <c r="S91" i="26"/>
  <c r="T91" i="26"/>
  <c r="R92" i="26"/>
  <c r="T92" i="26"/>
  <c r="AG63" i="26"/>
  <c r="AA82" i="26"/>
  <c r="Z83" i="26"/>
  <c r="AL84" i="26"/>
  <c r="R85" i="26"/>
  <c r="O86" i="26"/>
  <c r="Z86" i="26"/>
  <c r="M88" i="26"/>
  <c r="X89" i="26"/>
  <c r="AF89" i="26"/>
  <c r="AN89" i="26"/>
  <c r="S90" i="26"/>
  <c r="AA90" i="26"/>
  <c r="AL91" i="26"/>
  <c r="Q92" i="26"/>
  <c r="Y92" i="26"/>
  <c r="AG92" i="26"/>
  <c r="AM73" i="26"/>
  <c r="AA75" i="26"/>
  <c r="M84" i="26"/>
  <c r="T85" i="26"/>
  <c r="O88" i="26"/>
  <c r="AM88" i="26"/>
  <c r="R89" i="26"/>
  <c r="Z89" i="26"/>
  <c r="AH89" i="26"/>
  <c r="M90" i="26"/>
  <c r="AC90" i="26"/>
  <c r="AF91" i="26"/>
  <c r="AN91" i="26"/>
  <c r="S92" i="26"/>
  <c r="AE82" i="26"/>
  <c r="AN88" i="26"/>
  <c r="S89" i="26"/>
  <c r="AG91" i="26"/>
  <c r="AJ92" i="26"/>
  <c r="AM71" i="26"/>
  <c r="AH72" i="26"/>
  <c r="AF82" i="26"/>
  <c r="AE83" i="26"/>
  <c r="Q88" i="26"/>
  <c r="AJ89" i="26"/>
  <c r="O90" i="26"/>
  <c r="AE90" i="26"/>
  <c r="AC92" i="26"/>
  <c r="AH73" i="26"/>
  <c r="R74" i="26"/>
  <c r="X82" i="26"/>
  <c r="V83" i="26"/>
  <c r="AG83" i="26"/>
  <c r="Q84" i="26"/>
  <c r="O85" i="26"/>
  <c r="X85" i="26"/>
  <c r="AM85" i="26"/>
  <c r="AH86" i="26"/>
  <c r="R88" i="26"/>
  <c r="AH88" i="26"/>
  <c r="M89" i="26"/>
  <c r="X90" i="26"/>
  <c r="AF90" i="26"/>
  <c r="AA91" i="26"/>
  <c r="AL92" i="26"/>
  <c r="AJ73" i="26"/>
  <c r="AL82" i="26"/>
  <c r="Y83" i="26"/>
  <c r="X86" i="26"/>
  <c r="AF63" i="26"/>
  <c r="AA64" i="26"/>
  <c r="AL71" i="26"/>
  <c r="Z72" i="26"/>
  <c r="Q74" i="26"/>
  <c r="M82" i="26"/>
  <c r="AC82" i="26"/>
  <c r="AF83" i="26"/>
  <c r="AN83" i="26"/>
  <c r="S84" i="26"/>
  <c r="AA84" i="26"/>
  <c r="V85" i="26"/>
  <c r="AL85" i="26"/>
  <c r="Q86" i="26"/>
  <c r="Y86" i="26"/>
  <c r="AG86" i="26"/>
  <c r="AN71" i="26"/>
  <c r="AC72" i="26"/>
  <c r="S74" i="26"/>
  <c r="O82" i="26"/>
  <c r="AM82" i="26"/>
  <c r="R83" i="26"/>
  <c r="AC84" i="26"/>
  <c r="AF85" i="26"/>
  <c r="AN82" i="26"/>
  <c r="S83" i="26"/>
  <c r="V84" i="26"/>
  <c r="AG85" i="26"/>
  <c r="AJ86" i="26"/>
  <c r="AE71" i="26"/>
  <c r="AE72" i="26"/>
  <c r="AM74" i="26"/>
  <c r="Q82" i="26"/>
  <c r="AJ83" i="26"/>
  <c r="O84" i="26"/>
  <c r="AE84" i="26"/>
  <c r="AC86" i="26"/>
  <c r="AF71" i="26"/>
  <c r="AG72" i="26"/>
  <c r="AA74" i="26"/>
  <c r="AN74" i="26"/>
  <c r="R82" i="26"/>
  <c r="AH82" i="26"/>
  <c r="M83" i="26"/>
  <c r="X84" i="26"/>
  <c r="AF84" i="26"/>
  <c r="AA85" i="26"/>
  <c r="AL86" i="26"/>
  <c r="AM86" i="26"/>
  <c r="AC74" i="26"/>
  <c r="T71" i="26"/>
  <c r="V72" i="26"/>
  <c r="T73" i="26"/>
  <c r="V71" i="26"/>
  <c r="AA60" i="26"/>
  <c r="X71" i="26"/>
  <c r="AG71" i="26"/>
  <c r="Q72" i="26"/>
  <c r="AA72" i="26"/>
  <c r="M74" i="26"/>
  <c r="AF74" i="26"/>
  <c r="R75" i="26"/>
  <c r="Y71" i="26"/>
  <c r="R72" i="26"/>
  <c r="M73" i="26"/>
  <c r="X74" i="26"/>
  <c r="S75" i="26"/>
  <c r="AH75" i="26"/>
  <c r="AA63" i="26"/>
  <c r="S72" i="26"/>
  <c r="Y74" i="26"/>
  <c r="T75" i="26"/>
  <c r="R64" i="26"/>
  <c r="M71" i="26"/>
  <c r="X72" i="26"/>
  <c r="AN72" i="26"/>
  <c r="S73" i="26"/>
  <c r="AA73" i="26"/>
  <c r="V74" i="26"/>
  <c r="AL74" i="26"/>
  <c r="Q75" i="26"/>
  <c r="Y75" i="26"/>
  <c r="AG75" i="26"/>
  <c r="S62" i="26"/>
  <c r="V73" i="26"/>
  <c r="AJ75" i="26"/>
  <c r="AC73" i="26"/>
  <c r="AC60" i="26"/>
  <c r="Q71" i="26"/>
  <c r="AJ72" i="26"/>
  <c r="O73" i="26"/>
  <c r="AE73" i="26"/>
  <c r="Z74" i="26"/>
  <c r="AH74" i="26"/>
  <c r="M75" i="26"/>
  <c r="AC75" i="26"/>
  <c r="M60" i="26"/>
  <c r="R71" i="26"/>
  <c r="AH71" i="26"/>
  <c r="M72" i="26"/>
  <c r="X73" i="26"/>
  <c r="AF73" i="26"/>
  <c r="V75" i="26"/>
  <c r="AL75" i="26"/>
  <c r="O71" i="26"/>
  <c r="Y63" i="26"/>
  <c r="AL72" i="26"/>
  <c r="Q73" i="26"/>
  <c r="Y73" i="26"/>
  <c r="AE75" i="26"/>
  <c r="AM75" i="26"/>
  <c r="AL60" i="26"/>
  <c r="V61" i="26"/>
  <c r="AF61" i="26"/>
  <c r="T62" i="26"/>
  <c r="Z63" i="26"/>
  <c r="AH63" i="26"/>
  <c r="Q64" i="26"/>
  <c r="AC64" i="26"/>
  <c r="AG61" i="26"/>
  <c r="AF40" i="26"/>
  <c r="AJ45" i="26"/>
  <c r="X61" i="26"/>
  <c r="V62" i="26"/>
  <c r="AG64" i="26"/>
  <c r="AF46" i="26"/>
  <c r="T49" i="26"/>
  <c r="AE60" i="26"/>
  <c r="Y61" i="26"/>
  <c r="AC63" i="26"/>
  <c r="AL63" i="26"/>
  <c r="AH64" i="26"/>
  <c r="AG46" i="26"/>
  <c r="AF60" i="26"/>
  <c r="Q61" i="26"/>
  <c r="AN61" i="26"/>
  <c r="Y62" i="26"/>
  <c r="AM63" i="26"/>
  <c r="Y64" i="26"/>
  <c r="AN60" i="26"/>
  <c r="O46" i="26"/>
  <c r="AH46" i="26"/>
  <c r="AC47" i="26"/>
  <c r="S61" i="26"/>
  <c r="AA61" i="26"/>
  <c r="AA62" i="26"/>
  <c r="V63" i="26"/>
  <c r="M64" i="26"/>
  <c r="Z64" i="26"/>
  <c r="O60" i="26"/>
  <c r="AM60" i="26"/>
  <c r="R61" i="26"/>
  <c r="AH61" i="26"/>
  <c r="M62" i="26"/>
  <c r="AC62" i="26"/>
  <c r="X63" i="26"/>
  <c r="AN63" i="26"/>
  <c r="S64" i="26"/>
  <c r="V60" i="26"/>
  <c r="X60" i="26"/>
  <c r="AL62" i="26"/>
  <c r="Q63" i="26"/>
  <c r="T64" i="26"/>
  <c r="AJ64" i="26"/>
  <c r="O63" i="26"/>
  <c r="Q60" i="26"/>
  <c r="Y60" i="26"/>
  <c r="AJ61" i="26"/>
  <c r="O62" i="26"/>
  <c r="AE62" i="26"/>
  <c r="AM62" i="26"/>
  <c r="R63" i="26"/>
  <c r="R60" i="26"/>
  <c r="Z60" i="26"/>
  <c r="AH60" i="26"/>
  <c r="M61" i="26"/>
  <c r="AC61" i="26"/>
  <c r="X62" i="26"/>
  <c r="AF62" i="26"/>
  <c r="AN62" i="26"/>
  <c r="S63" i="26"/>
  <c r="V64" i="26"/>
  <c r="AL64" i="26"/>
  <c r="AL61" i="26"/>
  <c r="Q62" i="26"/>
  <c r="AE64" i="26"/>
  <c r="AM64" i="26"/>
  <c r="AJ62" i="26"/>
  <c r="AH47" i="26"/>
  <c r="AG48" i="26"/>
  <c r="M53" i="26"/>
  <c r="M45" i="26"/>
  <c r="AH49" i="26"/>
  <c r="T45" i="26"/>
  <c r="Q49" i="26"/>
  <c r="R49" i="26"/>
  <c r="S49" i="26"/>
  <c r="X46" i="26"/>
  <c r="Y46" i="26"/>
  <c r="Z46" i="26"/>
  <c r="M42" i="26"/>
  <c r="R47" i="26"/>
  <c r="AJ48" i="26"/>
  <c r="AG49" i="26"/>
  <c r="AM66" i="26"/>
  <c r="O45" i="26"/>
  <c r="R46" i="26"/>
  <c r="AA46" i="26"/>
  <c r="S47" i="26"/>
  <c r="AG47" i="26"/>
  <c r="AN66" i="26"/>
  <c r="S46" i="26"/>
  <c r="AL48" i="26"/>
  <c r="S45" i="26"/>
  <c r="AC46" i="26"/>
  <c r="AM46" i="26"/>
  <c r="AC48" i="26"/>
  <c r="AM48" i="26"/>
  <c r="M49" i="26"/>
  <c r="AJ49" i="26"/>
  <c r="AM45" i="26"/>
  <c r="V46" i="26"/>
  <c r="AN46" i="26"/>
  <c r="Z47" i="26"/>
  <c r="AN48" i="26"/>
  <c r="Y49" i="26"/>
  <c r="AN45" i="26"/>
  <c r="M47" i="26"/>
  <c r="AA47" i="26"/>
  <c r="M48" i="26"/>
  <c r="AF48" i="26"/>
  <c r="Z49" i="26"/>
  <c r="AN49" i="26"/>
  <c r="AC45" i="26"/>
  <c r="V48" i="26"/>
  <c r="V45" i="26"/>
  <c r="AL45" i="26"/>
  <c r="Q46" i="26"/>
  <c r="T47" i="26"/>
  <c r="AJ47" i="26"/>
  <c r="O48" i="26"/>
  <c r="AE48" i="26"/>
  <c r="AA49" i="26"/>
  <c r="X48" i="26"/>
  <c r="X45" i="26"/>
  <c r="AF45" i="26"/>
  <c r="V47" i="26"/>
  <c r="AL47" i="26"/>
  <c r="Q48" i="26"/>
  <c r="Y48" i="26"/>
  <c r="AC49" i="26"/>
  <c r="Q45" i="26"/>
  <c r="Y45" i="26"/>
  <c r="AG45" i="26"/>
  <c r="AJ46" i="26"/>
  <c r="O47" i="26"/>
  <c r="AE47" i="26"/>
  <c r="AM47" i="26"/>
  <c r="R48" i="26"/>
  <c r="Z48" i="26"/>
  <c r="V49" i="26"/>
  <c r="AL49" i="26"/>
  <c r="AA35" i="26"/>
  <c r="X47" i="26"/>
  <c r="AE49" i="26"/>
  <c r="AE45" i="26"/>
  <c r="AM30" i="26"/>
  <c r="M31" i="26"/>
  <c r="AA41" i="26"/>
  <c r="Q31" i="26"/>
  <c r="T51" i="26"/>
  <c r="V67" i="26"/>
  <c r="AN57" i="26"/>
  <c r="AJ30" i="26"/>
  <c r="T40" i="26"/>
  <c r="AA79" i="26"/>
  <c r="T30" i="26"/>
  <c r="AA31" i="26"/>
  <c r="AE57" i="26"/>
  <c r="M79" i="26"/>
  <c r="AC31" i="26"/>
  <c r="M33" i="26"/>
  <c r="AG79" i="26"/>
  <c r="AJ32" i="26"/>
  <c r="AG52" i="26"/>
  <c r="X78" i="26"/>
  <c r="R79" i="26"/>
  <c r="R54" i="26"/>
  <c r="AE79" i="26"/>
  <c r="AE31" i="26"/>
  <c r="AF57" i="26"/>
  <c r="R31" i="26"/>
  <c r="AH31" i="26"/>
  <c r="AH40" i="26"/>
  <c r="AA57" i="26"/>
  <c r="AJ77" i="26"/>
  <c r="AC33" i="26"/>
  <c r="AA33" i="26"/>
  <c r="T37" i="26"/>
  <c r="AA56" i="26"/>
  <c r="AL66" i="26"/>
  <c r="Y67" i="26"/>
  <c r="T68" i="26"/>
  <c r="M77" i="26"/>
  <c r="O79" i="26"/>
  <c r="AC79" i="26"/>
  <c r="AL30" i="26"/>
  <c r="S31" i="26"/>
  <c r="AG31" i="26"/>
  <c r="O33" i="26"/>
  <c r="S35" i="26"/>
  <c r="M38" i="26"/>
  <c r="Q52" i="26"/>
  <c r="AH52" i="26"/>
  <c r="T54" i="26"/>
  <c r="AH67" i="26"/>
  <c r="R77" i="26"/>
  <c r="M78" i="26"/>
  <c r="S79" i="26"/>
  <c r="V37" i="26"/>
  <c r="Y30" i="26"/>
  <c r="AE33" i="26"/>
  <c r="AL36" i="26"/>
  <c r="X37" i="26"/>
  <c r="AL40" i="26"/>
  <c r="R52" i="26"/>
  <c r="AN30" i="26"/>
  <c r="R33" i="26"/>
  <c r="AF33" i="26"/>
  <c r="AM36" i="26"/>
  <c r="Y37" i="26"/>
  <c r="AJ38" i="26"/>
  <c r="AM40" i="26"/>
  <c r="T52" i="26"/>
  <c r="Q38" i="26"/>
  <c r="AN40" i="26"/>
  <c r="S38" i="26"/>
  <c r="AM38" i="26"/>
  <c r="AE40" i="26"/>
  <c r="M41" i="26"/>
  <c r="AA42" i="26"/>
  <c r="AH57" i="26"/>
  <c r="AA58" i="26"/>
  <c r="V78" i="26"/>
  <c r="AC30" i="26"/>
  <c r="AF30" i="26"/>
  <c r="AC56" i="26"/>
  <c r="O30" i="26"/>
  <c r="AH32" i="26"/>
  <c r="AM32" i="26"/>
  <c r="AN32" i="26"/>
  <c r="Q42" i="26"/>
  <c r="S42" i="26"/>
  <c r="R42" i="26"/>
  <c r="AA51" i="26"/>
  <c r="Q56" i="26"/>
  <c r="M56" i="26"/>
  <c r="S56" i="26"/>
  <c r="R56" i="26"/>
  <c r="AN37" i="26"/>
  <c r="AH37" i="26"/>
  <c r="AH78" i="26"/>
  <c r="AL78" i="26"/>
  <c r="AN78" i="26"/>
  <c r="AM78" i="26"/>
  <c r="AE30" i="26"/>
  <c r="V33" i="26"/>
  <c r="Y33" i="26"/>
  <c r="AE43" i="26"/>
  <c r="AG43" i="26"/>
  <c r="AF43" i="26"/>
  <c r="O58" i="26"/>
  <c r="S58" i="26"/>
  <c r="R58" i="26"/>
  <c r="AJ37" i="26"/>
  <c r="R30" i="26"/>
  <c r="AA36" i="26"/>
  <c r="AG36" i="26"/>
  <c r="AF36" i="26"/>
  <c r="O37" i="26"/>
  <c r="R37" i="26"/>
  <c r="AC43" i="26"/>
  <c r="AN53" i="26"/>
  <c r="AM53" i="26"/>
  <c r="AL53" i="26"/>
  <c r="AE42" i="26"/>
  <c r="AG42" i="26"/>
  <c r="AF42" i="26"/>
  <c r="AE58" i="26"/>
  <c r="AF58" i="26"/>
  <c r="AG58" i="26"/>
  <c r="AJ78" i="26"/>
  <c r="AC36" i="26"/>
  <c r="O43" i="26"/>
  <c r="S43" i="26"/>
  <c r="AH51" i="26"/>
  <c r="AN51" i="26"/>
  <c r="AL51" i="26"/>
  <c r="AJ53" i="26"/>
  <c r="AA32" i="26"/>
  <c r="AC32" i="26"/>
  <c r="AF32" i="26"/>
  <c r="AL54" i="26"/>
  <c r="AJ54" i="26"/>
  <c r="AN54" i="26"/>
  <c r="AM54" i="26"/>
  <c r="S51" i="26"/>
  <c r="AC66" i="26"/>
  <c r="AG66" i="26"/>
  <c r="AE66" i="26"/>
  <c r="AF66" i="26"/>
  <c r="AG68" i="26"/>
  <c r="AF68" i="26"/>
  <c r="V68" i="26"/>
  <c r="AE69" i="26"/>
  <c r="AE77" i="26"/>
  <c r="S67" i="26"/>
  <c r="V30" i="26"/>
  <c r="M32" i="26"/>
  <c r="Y36" i="26"/>
  <c r="AG37" i="26"/>
  <c r="O38" i="26"/>
  <c r="R41" i="26"/>
  <c r="V43" i="26"/>
  <c r="V51" i="26"/>
  <c r="Z52" i="26"/>
  <c r="Z54" i="26"/>
  <c r="AL57" i="26"/>
  <c r="AJ67" i="26"/>
  <c r="X68" i="26"/>
  <c r="AG69" i="26"/>
  <c r="AG77" i="26"/>
  <c r="T78" i="26"/>
  <c r="AF78" i="26"/>
  <c r="AF80" i="26"/>
  <c r="AJ41" i="26"/>
  <c r="AJ52" i="26"/>
  <c r="Y53" i="26"/>
  <c r="Y54" i="26"/>
  <c r="AN33" i="26"/>
  <c r="X40" i="26"/>
  <c r="AN41" i="26"/>
  <c r="AM52" i="26"/>
  <c r="O54" i="26"/>
  <c r="AC57" i="26"/>
  <c r="AM57" i="26"/>
  <c r="Z58" i="26"/>
  <c r="Y68" i="26"/>
  <c r="AN79" i="26"/>
  <c r="Q58" i="26"/>
  <c r="T67" i="26"/>
  <c r="O69" i="26"/>
  <c r="S77" i="26"/>
  <c r="T66" i="26"/>
  <c r="V66" i="26"/>
  <c r="O77" i="26"/>
  <c r="M58" i="26"/>
  <c r="X58" i="26"/>
  <c r="X66" i="26"/>
  <c r="Q67" i="26"/>
  <c r="Z67" i="26"/>
  <c r="Z78" i="26"/>
  <c r="Y58" i="26"/>
  <c r="Y66" i="26"/>
  <c r="R67" i="26"/>
  <c r="M69" i="26"/>
  <c r="V36" i="26"/>
  <c r="S41" i="26"/>
  <c r="V53" i="26"/>
  <c r="X33" i="26"/>
  <c r="T35" i="26"/>
  <c r="Q37" i="26"/>
  <c r="T38" i="26"/>
  <c r="V40" i="26"/>
  <c r="Q54" i="26"/>
  <c r="V35" i="26"/>
  <c r="Z53" i="26"/>
  <c r="X30" i="26"/>
  <c r="Z31" i="26"/>
  <c r="Q33" i="26"/>
  <c r="O40" i="26"/>
  <c r="Y40" i="26"/>
  <c r="O41" i="26"/>
  <c r="X43" i="26"/>
  <c r="X51" i="26"/>
  <c r="V52" i="26"/>
  <c r="X35" i="26"/>
  <c r="Y43" i="26"/>
  <c r="Y51" i="26"/>
  <c r="Q53" i="26"/>
  <c r="M54" i="26"/>
  <c r="Z35" i="26"/>
  <c r="R40" i="26"/>
  <c r="Z43" i="26"/>
  <c r="Y52" i="26"/>
  <c r="T53" i="26"/>
  <c r="X54" i="26"/>
  <c r="V32" i="26"/>
  <c r="AJ35" i="26"/>
  <c r="O36" i="26"/>
  <c r="AC38" i="26"/>
  <c r="AM43" i="26"/>
  <c r="AJ43" i="26"/>
  <c r="AA53" i="26"/>
  <c r="AF53" i="26"/>
  <c r="M66" i="26"/>
  <c r="S66" i="26"/>
  <c r="R66" i="26"/>
  <c r="AM68" i="26"/>
  <c r="AN68" i="26"/>
  <c r="AL68" i="26"/>
  <c r="AJ68" i="26"/>
  <c r="AH68" i="26"/>
  <c r="V69" i="26"/>
  <c r="Q30" i="26"/>
  <c r="AG30" i="26"/>
  <c r="T31" i="26"/>
  <c r="AJ31" i="26"/>
  <c r="O32" i="26"/>
  <c r="AE32" i="26"/>
  <c r="Z33" i="26"/>
  <c r="AH33" i="26"/>
  <c r="M35" i="26"/>
  <c r="AC35" i="26"/>
  <c r="X36" i="26"/>
  <c r="AN36" i="26"/>
  <c r="S37" i="26"/>
  <c r="AA37" i="26"/>
  <c r="V38" i="26"/>
  <c r="AL38" i="26"/>
  <c r="Q40" i="26"/>
  <c r="AG40" i="26"/>
  <c r="T41" i="26"/>
  <c r="AC41" i="26"/>
  <c r="AM41" i="26"/>
  <c r="AL42" i="26"/>
  <c r="R43" i="26"/>
  <c r="AM51" i="26"/>
  <c r="S52" i="26"/>
  <c r="AF52" i="26"/>
  <c r="AC52" i="26"/>
  <c r="AL52" i="26"/>
  <c r="R53" i="26"/>
  <c r="AC53" i="26"/>
  <c r="AC54" i="26"/>
  <c r="S57" i="26"/>
  <c r="R57" i="26"/>
  <c r="Q57" i="26"/>
  <c r="O57" i="26"/>
  <c r="O66" i="26"/>
  <c r="AF67" i="26"/>
  <c r="AE67" i="26"/>
  <c r="AC67" i="26"/>
  <c r="AA67" i="26"/>
  <c r="M68" i="26"/>
  <c r="O68" i="26"/>
  <c r="S68" i="26"/>
  <c r="R68" i="26"/>
  <c r="O80" i="26"/>
  <c r="Q80" i="26"/>
  <c r="S80" i="26"/>
  <c r="R80" i="26"/>
  <c r="M80" i="26"/>
  <c r="X32" i="26"/>
  <c r="AL35" i="26"/>
  <c r="Q36" i="26"/>
  <c r="AE38" i="26"/>
  <c r="T42" i="26"/>
  <c r="Y42" i="26"/>
  <c r="AM42" i="26"/>
  <c r="AL43" i="26"/>
  <c r="AE51" i="26"/>
  <c r="V77" i="26"/>
  <c r="X77" i="26"/>
  <c r="Z77" i="26"/>
  <c r="AM80" i="26"/>
  <c r="AN80" i="26"/>
  <c r="AL80" i="26"/>
  <c r="AJ80" i="26"/>
  <c r="AH80" i="26"/>
  <c r="S30" i="26"/>
  <c r="AA30" i="26"/>
  <c r="V31" i="26"/>
  <c r="AL31" i="26"/>
  <c r="Q32" i="26"/>
  <c r="Y32" i="26"/>
  <c r="AG32" i="26"/>
  <c r="T33" i="26"/>
  <c r="AJ33" i="26"/>
  <c r="O35" i="26"/>
  <c r="AE35" i="26"/>
  <c r="AM35" i="26"/>
  <c r="R36" i="26"/>
  <c r="Z36" i="26"/>
  <c r="AH36" i="26"/>
  <c r="M37" i="26"/>
  <c r="AC37" i="26"/>
  <c r="X38" i="26"/>
  <c r="AF38" i="26"/>
  <c r="AN38" i="26"/>
  <c r="S40" i="26"/>
  <c r="AA40" i="26"/>
  <c r="V41" i="26"/>
  <c r="AE41" i="26"/>
  <c r="V42" i="26"/>
  <c r="AN42" i="26"/>
  <c r="AN43" i="26"/>
  <c r="AF51" i="26"/>
  <c r="AE52" i="26"/>
  <c r="AE53" i="26"/>
  <c r="AE54" i="26"/>
  <c r="T57" i="26"/>
  <c r="Z57" i="26"/>
  <c r="Y57" i="26"/>
  <c r="Q66" i="26"/>
  <c r="AG67" i="26"/>
  <c r="Q68" i="26"/>
  <c r="T79" i="26"/>
  <c r="V79" i="26"/>
  <c r="Z79" i="26"/>
  <c r="X79" i="26"/>
  <c r="Y80" i="26"/>
  <c r="T80" i="26"/>
  <c r="Z80" i="26"/>
  <c r="AM31" i="26"/>
  <c r="R32" i="26"/>
  <c r="Z32" i="26"/>
  <c r="AF35" i="26"/>
  <c r="AN35" i="26"/>
  <c r="S36" i="26"/>
  <c r="Y38" i="26"/>
  <c r="AG38" i="26"/>
  <c r="AF41" i="26"/>
  <c r="M51" i="26"/>
  <c r="R51" i="26"/>
  <c r="AG51" i="26"/>
  <c r="AG53" i="26"/>
  <c r="AF54" i="26"/>
  <c r="Y77" i="26"/>
  <c r="V80" i="26"/>
  <c r="X69" i="26"/>
  <c r="Z69" i="26"/>
  <c r="T69" i="26"/>
  <c r="X31" i="26"/>
  <c r="AL33" i="26"/>
  <c r="Q35" i="26"/>
  <c r="AE37" i="26"/>
  <c r="AM37" i="26"/>
  <c r="X41" i="26"/>
  <c r="AH41" i="26"/>
  <c r="X42" i="26"/>
  <c r="M43" i="26"/>
  <c r="O51" i="26"/>
  <c r="O52" i="26"/>
  <c r="AG54" i="26"/>
  <c r="Y56" i="26"/>
  <c r="X56" i="26"/>
  <c r="V56" i="26"/>
  <c r="T56" i="26"/>
  <c r="AN56" i="26"/>
  <c r="AM56" i="26"/>
  <c r="AL56" i="26"/>
  <c r="AJ56" i="26"/>
  <c r="AM58" i="26"/>
  <c r="AL58" i="26"/>
  <c r="AJ58" i="26"/>
  <c r="AH58" i="26"/>
  <c r="Y79" i="26"/>
  <c r="Z41" i="26"/>
  <c r="Z42" i="26"/>
  <c r="AH42" i="26"/>
  <c r="AJ51" i="26"/>
  <c r="O53" i="26"/>
  <c r="X57" i="26"/>
  <c r="X80" i="26"/>
  <c r="AN69" i="26"/>
  <c r="AH69" i="26"/>
  <c r="Q78" i="26"/>
  <c r="S78" i="26"/>
  <c r="T58" i="26"/>
  <c r="AH66" i="26"/>
  <c r="M67" i="26"/>
  <c r="AA69" i="26"/>
  <c r="AL77" i="26"/>
  <c r="AN77" i="26"/>
  <c r="AG78" i="26"/>
  <c r="AA78" i="26"/>
  <c r="AE56" i="26"/>
  <c r="AL67" i="26"/>
  <c r="Q69" i="26"/>
  <c r="AL69" i="26"/>
  <c r="AA77" i="26"/>
  <c r="R78" i="26"/>
  <c r="AJ79" i="26"/>
  <c r="AL79" i="26"/>
  <c r="AF56" i="26"/>
  <c r="AM67" i="26"/>
  <c r="AC68" i="26"/>
  <c r="AE68" i="26"/>
  <c r="S69" i="26"/>
  <c r="AC69" i="26"/>
  <c r="AM69" i="26"/>
  <c r="AE80" i="26"/>
  <c r="AG80" i="26"/>
  <c r="AC77" i="26"/>
  <c r="AM77" i="26"/>
  <c r="AE78" i="26"/>
  <c r="AM79" i="26"/>
  <c r="AC80" i="26"/>
  <c r="S44" i="25"/>
  <c r="Q58" i="25"/>
  <c r="R58" i="25"/>
  <c r="S58" i="25"/>
  <c r="AH58" i="25"/>
  <c r="AM54" i="25"/>
  <c r="AG57" i="25"/>
  <c r="T58" i="25"/>
  <c r="AN54" i="25"/>
  <c r="AA56" i="25"/>
  <c r="V57" i="25"/>
  <c r="X55" i="25"/>
  <c r="AN42" i="25"/>
  <c r="AG43" i="25"/>
  <c r="Y55" i="25"/>
  <c r="AH55" i="25"/>
  <c r="T56" i="25"/>
  <c r="AA57" i="25"/>
  <c r="AL57" i="25"/>
  <c r="Z55" i="25"/>
  <c r="AM57" i="25"/>
  <c r="AG58" i="25"/>
  <c r="AF43" i="25"/>
  <c r="AA54" i="25"/>
  <c r="Q55" i="25"/>
  <c r="AA55" i="25"/>
  <c r="AN57" i="25"/>
  <c r="V58" i="25"/>
  <c r="R55" i="25"/>
  <c r="AN55" i="25"/>
  <c r="AE57" i="25"/>
  <c r="AL42" i="25"/>
  <c r="S56" i="25"/>
  <c r="AH42" i="25"/>
  <c r="AM45" i="25"/>
  <c r="AL54" i="25"/>
  <c r="S55" i="25"/>
  <c r="AC55" i="25"/>
  <c r="M56" i="25"/>
  <c r="AF57" i="25"/>
  <c r="Y58" i="25"/>
  <c r="O57" i="25"/>
  <c r="AG42" i="25"/>
  <c r="O54" i="25"/>
  <c r="AC56" i="25"/>
  <c r="X54" i="25"/>
  <c r="V56" i="25"/>
  <c r="AL56" i="25"/>
  <c r="Q57" i="25"/>
  <c r="AJ58" i="25"/>
  <c r="Q54" i="25"/>
  <c r="Y54" i="25"/>
  <c r="T55" i="25"/>
  <c r="AJ55" i="25"/>
  <c r="O56" i="25"/>
  <c r="AE56" i="25"/>
  <c r="AM56" i="25"/>
  <c r="R57" i="25"/>
  <c r="AH57" i="25"/>
  <c r="M58" i="25"/>
  <c r="AC58" i="25"/>
  <c r="V54" i="25"/>
  <c r="AJ56" i="25"/>
  <c r="R54" i="25"/>
  <c r="Z54" i="25"/>
  <c r="X56" i="25"/>
  <c r="AF56" i="25"/>
  <c r="AN56" i="25"/>
  <c r="S57" i="25"/>
  <c r="AL58" i="25"/>
  <c r="AL55" i="25"/>
  <c r="Q56" i="25"/>
  <c r="Y56" i="25"/>
  <c r="AE58" i="25"/>
  <c r="AM58" i="25"/>
  <c r="AC43" i="25"/>
  <c r="AA42" i="25"/>
  <c r="AM42" i="25"/>
  <c r="R45" i="25"/>
  <c r="AN45" i="25"/>
  <c r="Z46" i="25"/>
  <c r="M46" i="25"/>
  <c r="AF42" i="25"/>
  <c r="M43" i="25"/>
  <c r="S43" i="25"/>
  <c r="S45" i="25"/>
  <c r="AA46" i="25"/>
  <c r="AC42" i="25"/>
  <c r="X43" i="25"/>
  <c r="AA43" i="25"/>
  <c r="AC45" i="25"/>
  <c r="Y43" i="25"/>
  <c r="AH43" i="25"/>
  <c r="T44" i="25"/>
  <c r="M45" i="25"/>
  <c r="AE45" i="25"/>
  <c r="Z43" i="25"/>
  <c r="X45" i="25"/>
  <c r="AF45" i="25"/>
  <c r="Q43" i="25"/>
  <c r="O45" i="25"/>
  <c r="Y45" i="25"/>
  <c r="AG45" i="25"/>
  <c r="R43" i="25"/>
  <c r="AN43" i="25"/>
  <c r="AA44" i="25"/>
  <c r="Z45" i="25"/>
  <c r="AH45" i="25"/>
  <c r="R46" i="25"/>
  <c r="AH46" i="25"/>
  <c r="M44" i="25"/>
  <c r="S46" i="25"/>
  <c r="M42" i="25"/>
  <c r="AJ44" i="25"/>
  <c r="T42" i="25"/>
  <c r="AM43" i="25"/>
  <c r="R44" i="25"/>
  <c r="Z44" i="25"/>
  <c r="AH44" i="25"/>
  <c r="V45" i="25"/>
  <c r="AL45" i="25"/>
  <c r="Q46" i="25"/>
  <c r="Y46" i="25"/>
  <c r="AG46" i="25"/>
  <c r="O42" i="25"/>
  <c r="AC44" i="25"/>
  <c r="T46" i="25"/>
  <c r="AJ46" i="25"/>
  <c r="X42" i="25"/>
  <c r="V44" i="25"/>
  <c r="AL44" i="25"/>
  <c r="AC46" i="25"/>
  <c r="Q42" i="25"/>
  <c r="Y42" i="25"/>
  <c r="T43" i="25"/>
  <c r="AJ43" i="25"/>
  <c r="O44" i="25"/>
  <c r="AE44" i="25"/>
  <c r="AM44" i="25"/>
  <c r="V46" i="25"/>
  <c r="AL46" i="25"/>
  <c r="R42" i="25"/>
  <c r="Z42" i="25"/>
  <c r="X44" i="25"/>
  <c r="AF44" i="25"/>
  <c r="AE46" i="25"/>
  <c r="AM46" i="25"/>
  <c r="T49" i="25"/>
  <c r="AE59" i="25"/>
  <c r="S59" i="25"/>
  <c r="AC48" i="25"/>
  <c r="V49" i="25"/>
  <c r="M36" i="25"/>
  <c r="AN51" i="25"/>
  <c r="X49" i="25"/>
  <c r="Y49" i="25"/>
  <c r="R59" i="25"/>
  <c r="O48" i="25"/>
  <c r="O50" i="25"/>
  <c r="AJ51" i="25"/>
  <c r="AC35" i="25"/>
  <c r="AL39" i="25"/>
  <c r="AL33" i="25"/>
  <c r="R38" i="25"/>
  <c r="X59" i="25"/>
  <c r="AM33" i="25"/>
  <c r="AF35" i="25"/>
  <c r="O40" i="25"/>
  <c r="S52" i="25"/>
  <c r="AG35" i="25"/>
  <c r="AH51" i="25"/>
  <c r="AN35" i="25"/>
  <c r="AJ39" i="25"/>
  <c r="R52" i="25"/>
  <c r="Q59" i="25"/>
  <c r="AC59" i="25"/>
  <c r="AN59" i="25"/>
  <c r="AG31" i="25"/>
  <c r="Y32" i="25"/>
  <c r="V33" i="25"/>
  <c r="O36" i="25"/>
  <c r="AC37" i="25"/>
  <c r="AN39" i="25"/>
  <c r="AF59" i="25"/>
  <c r="Q31" i="25"/>
  <c r="AF40" i="25"/>
  <c r="S49" i="25"/>
  <c r="M52" i="25"/>
  <c r="AA52" i="25"/>
  <c r="M59" i="25"/>
  <c r="AG59" i="25"/>
  <c r="S31" i="25"/>
  <c r="R36" i="25"/>
  <c r="T31" i="25"/>
  <c r="AM31" i="25"/>
  <c r="AJ35" i="25"/>
  <c r="S36" i="25"/>
  <c r="AE48" i="25"/>
  <c r="O52" i="25"/>
  <c r="O31" i="25"/>
  <c r="Z35" i="25"/>
  <c r="S37" i="25"/>
  <c r="AN37" i="25"/>
  <c r="Q40" i="25"/>
  <c r="S48" i="25"/>
  <c r="AG48" i="25"/>
  <c r="AE52" i="25"/>
  <c r="AM59" i="25"/>
  <c r="AH33" i="25"/>
  <c r="AC33" i="25"/>
  <c r="AF31" i="25"/>
  <c r="T32" i="25"/>
  <c r="Y31" i="25"/>
  <c r="AE37" i="25"/>
  <c r="AF37" i="25"/>
  <c r="Y38" i="25"/>
  <c r="V37" i="25"/>
  <c r="Z37" i="25"/>
  <c r="AE50" i="25"/>
  <c r="AC52" i="25"/>
  <c r="AG52" i="25"/>
  <c r="AG30" i="25"/>
  <c r="X31" i="25"/>
  <c r="S32" i="25"/>
  <c r="AG33" i="25"/>
  <c r="M35" i="25"/>
  <c r="Y35" i="25"/>
  <c r="AG38" i="25"/>
  <c r="T40" i="25"/>
  <c r="AN40" i="25"/>
  <c r="T51" i="25"/>
  <c r="AJ30" i="25"/>
  <c r="AN31" i="25"/>
  <c r="AJ32" i="25"/>
  <c r="O35" i="25"/>
  <c r="AJ36" i="25"/>
  <c r="Z38" i="25"/>
  <c r="AC39" i="25"/>
  <c r="AG40" i="25"/>
  <c r="AA48" i="25"/>
  <c r="AF49" i="25"/>
  <c r="S50" i="25"/>
  <c r="V51" i="25"/>
  <c r="Y52" i="25"/>
  <c r="V30" i="25"/>
  <c r="V32" i="25"/>
  <c r="Z33" i="25"/>
  <c r="AJ33" i="25"/>
  <c r="AM35" i="25"/>
  <c r="AA38" i="25"/>
  <c r="X40" i="25"/>
  <c r="AH40" i="25"/>
  <c r="AL30" i="25"/>
  <c r="Q35" i="25"/>
  <c r="AN36" i="25"/>
  <c r="AG39" i="25"/>
  <c r="Y40" i="25"/>
  <c r="X51" i="25"/>
  <c r="AN30" i="25"/>
  <c r="O32" i="25"/>
  <c r="R35" i="25"/>
  <c r="X37" i="25"/>
  <c r="S38" i="25"/>
  <c r="AC38" i="25"/>
  <c r="Z40" i="25"/>
  <c r="AJ40" i="25"/>
  <c r="AN49" i="25"/>
  <c r="Y51" i="25"/>
  <c r="AL51" i="25"/>
  <c r="AC30" i="25"/>
  <c r="V31" i="25"/>
  <c r="Z32" i="25"/>
  <c r="O33" i="25"/>
  <c r="AC50" i="25"/>
  <c r="AJ31" i="25"/>
  <c r="R32" i="25"/>
  <c r="AE33" i="25"/>
  <c r="AH35" i="25"/>
  <c r="AC36" i="25"/>
  <c r="O37" i="25"/>
  <c r="AA37" i="25"/>
  <c r="AM37" i="25"/>
  <c r="V38" i="25"/>
  <c r="AF38" i="25"/>
  <c r="V39" i="25"/>
  <c r="S40" i="25"/>
  <c r="AC40" i="25"/>
  <c r="AM40" i="25"/>
  <c r="M30" i="25"/>
  <c r="AA32" i="25"/>
  <c r="T36" i="25"/>
  <c r="AH38" i="25"/>
  <c r="M39" i="25"/>
  <c r="Z48" i="25"/>
  <c r="T48" i="25"/>
  <c r="S51" i="25"/>
  <c r="Q51" i="25"/>
  <c r="M51" i="25"/>
  <c r="AH52" i="25"/>
  <c r="X50" i="25"/>
  <c r="Z50" i="25"/>
  <c r="O30" i="25"/>
  <c r="AE30" i="25"/>
  <c r="AM30" i="25"/>
  <c r="R31" i="25"/>
  <c r="AH31" i="25"/>
  <c r="M32" i="25"/>
  <c r="AC32" i="25"/>
  <c r="X33" i="25"/>
  <c r="AF33" i="25"/>
  <c r="AA35" i="25"/>
  <c r="V36" i="25"/>
  <c r="AL36" i="25"/>
  <c r="Q37" i="25"/>
  <c r="Y37" i="25"/>
  <c r="T38" i="25"/>
  <c r="AJ38" i="25"/>
  <c r="O39" i="25"/>
  <c r="AE39" i="25"/>
  <c r="AM39" i="25"/>
  <c r="R40" i="25"/>
  <c r="AA40" i="25"/>
  <c r="M48" i="25"/>
  <c r="M49" i="25"/>
  <c r="O49" i="25"/>
  <c r="AG49" i="25"/>
  <c r="M50" i="25"/>
  <c r="V50" i="25"/>
  <c r="AG50" i="25"/>
  <c r="X30" i="25"/>
  <c r="AF30" i="25"/>
  <c r="AA31" i="25"/>
  <c r="AL32" i="25"/>
  <c r="Q33" i="25"/>
  <c r="Y33" i="25"/>
  <c r="T35" i="25"/>
  <c r="AE36" i="25"/>
  <c r="AM36" i="25"/>
  <c r="R37" i="25"/>
  <c r="AH37" i="25"/>
  <c r="M38" i="25"/>
  <c r="X39" i="25"/>
  <c r="AF39" i="25"/>
  <c r="X48" i="25"/>
  <c r="AH49" i="25"/>
  <c r="AN50" i="25"/>
  <c r="AL50" i="25"/>
  <c r="AH50" i="25"/>
  <c r="R51" i="25"/>
  <c r="AA51" i="25"/>
  <c r="AG51" i="25"/>
  <c r="AC51" i="25"/>
  <c r="Q30" i="25"/>
  <c r="Y30" i="25"/>
  <c r="AE32" i="25"/>
  <c r="AM32" i="25"/>
  <c r="R33" i="25"/>
  <c r="X36" i="25"/>
  <c r="AF36" i="25"/>
  <c r="AL38" i="25"/>
  <c r="Q39" i="25"/>
  <c r="Y39" i="25"/>
  <c r="Y48" i="25"/>
  <c r="AH48" i="25"/>
  <c r="AJ48" i="25"/>
  <c r="Y50" i="25"/>
  <c r="R30" i="25"/>
  <c r="Z30" i="25"/>
  <c r="AC31" i="25"/>
  <c r="AF32" i="25"/>
  <c r="AN32" i="25"/>
  <c r="S33" i="25"/>
  <c r="V35" i="25"/>
  <c r="Y36" i="25"/>
  <c r="AG36" i="25"/>
  <c r="AJ37" i="25"/>
  <c r="O38" i="25"/>
  <c r="AM38" i="25"/>
  <c r="R39" i="25"/>
  <c r="Z39" i="25"/>
  <c r="R49" i="25"/>
  <c r="AJ49" i="25"/>
  <c r="AA50" i="25"/>
  <c r="AE51" i="25"/>
  <c r="Q48" i="25"/>
  <c r="AL48" i="25"/>
  <c r="Q50" i="25"/>
  <c r="AM50" i="25"/>
  <c r="AF51" i="25"/>
  <c r="V52" i="25"/>
  <c r="T52" i="25"/>
  <c r="X52" i="25"/>
  <c r="AL52" i="25"/>
  <c r="AJ52" i="25"/>
  <c r="AN52" i="25"/>
  <c r="AM48" i="25"/>
  <c r="AC49" i="25"/>
  <c r="AE49" i="25"/>
  <c r="AL49" i="25"/>
  <c r="V59" i="25"/>
  <c r="AL59" i="25"/>
  <c r="Y59" i="25"/>
  <c r="Z59" i="25"/>
  <c r="AH59" i="25"/>
  <c r="AC68" i="24"/>
  <c r="Y67" i="24"/>
  <c r="Z65" i="24"/>
  <c r="AH67" i="24"/>
  <c r="M64" i="24"/>
  <c r="Z68" i="24"/>
  <c r="AA68" i="24"/>
  <c r="M65" i="24"/>
  <c r="Z67" i="24"/>
  <c r="Z70" i="24"/>
  <c r="Q67" i="24"/>
  <c r="R67" i="24"/>
  <c r="S67" i="24"/>
  <c r="T67" i="24"/>
  <c r="M67" i="24"/>
  <c r="AN64" i="24"/>
  <c r="AA65" i="24"/>
  <c r="M69" i="24"/>
  <c r="AA70" i="24"/>
  <c r="Q71" i="24"/>
  <c r="AA67" i="24"/>
  <c r="AE64" i="24"/>
  <c r="R71" i="24"/>
  <c r="AJ67" i="24"/>
  <c r="AF64" i="24"/>
  <c r="S71" i="24"/>
  <c r="AC67" i="24"/>
  <c r="AG64" i="24"/>
  <c r="AE66" i="24"/>
  <c r="AF68" i="24"/>
  <c r="S69" i="24"/>
  <c r="V67" i="24"/>
  <c r="AL67" i="24"/>
  <c r="AH63" i="24"/>
  <c r="X64" i="24"/>
  <c r="AH64" i="24"/>
  <c r="T65" i="24"/>
  <c r="AF66" i="24"/>
  <c r="X68" i="24"/>
  <c r="AG68" i="24"/>
  <c r="T69" i="24"/>
  <c r="AE67" i="24"/>
  <c r="AM67" i="24"/>
  <c r="M63" i="24"/>
  <c r="Y64" i="24"/>
  <c r="AG66" i="24"/>
  <c r="Y68" i="24"/>
  <c r="AH68" i="24"/>
  <c r="M71" i="24"/>
  <c r="AN63" i="24"/>
  <c r="M66" i="24"/>
  <c r="AN66" i="24"/>
  <c r="Y70" i="24"/>
  <c r="AH70" i="24"/>
  <c r="AA71" i="24"/>
  <c r="AC71" i="24"/>
  <c r="AF35" i="24"/>
  <c r="O64" i="24"/>
  <c r="Q68" i="24"/>
  <c r="AL70" i="24"/>
  <c r="AH42" i="24"/>
  <c r="AJ63" i="24"/>
  <c r="R65" i="24"/>
  <c r="R68" i="24"/>
  <c r="AM70" i="24"/>
  <c r="AG71" i="24"/>
  <c r="T63" i="24"/>
  <c r="Q64" i="24"/>
  <c r="AA64" i="24"/>
  <c r="S65" i="24"/>
  <c r="AH65" i="24"/>
  <c r="AA66" i="24"/>
  <c r="S68" i="24"/>
  <c r="AN68" i="24"/>
  <c r="AA69" i="24"/>
  <c r="V70" i="24"/>
  <c r="AE70" i="24"/>
  <c r="AN70" i="24"/>
  <c r="AH71" i="24"/>
  <c r="AL63" i="24"/>
  <c r="R64" i="24"/>
  <c r="AL66" i="24"/>
  <c r="AF70" i="24"/>
  <c r="Y71" i="24"/>
  <c r="AM66" i="24"/>
  <c r="V68" i="24"/>
  <c r="X70" i="24"/>
  <c r="AG70" i="24"/>
  <c r="Z71" i="24"/>
  <c r="AC63" i="24"/>
  <c r="V63" i="24"/>
  <c r="AJ65" i="24"/>
  <c r="O66" i="24"/>
  <c r="AC69" i="24"/>
  <c r="AJ69" i="24"/>
  <c r="O63" i="24"/>
  <c r="AE63" i="24"/>
  <c r="AC65" i="24"/>
  <c r="X66" i="24"/>
  <c r="V69" i="24"/>
  <c r="AL69" i="24"/>
  <c r="Q70" i="24"/>
  <c r="T71" i="24"/>
  <c r="AJ71" i="24"/>
  <c r="X63" i="24"/>
  <c r="AF63" i="24"/>
  <c r="V65" i="24"/>
  <c r="AL65" i="24"/>
  <c r="Q66" i="24"/>
  <c r="Y66" i="24"/>
  <c r="AJ68" i="24"/>
  <c r="O69" i="24"/>
  <c r="AE69" i="24"/>
  <c r="AM69" i="24"/>
  <c r="R70" i="24"/>
  <c r="V66" i="24"/>
  <c r="Q63" i="24"/>
  <c r="Y63" i="24"/>
  <c r="AG63" i="24"/>
  <c r="T64" i="24"/>
  <c r="AJ64" i="24"/>
  <c r="O65" i="24"/>
  <c r="AE65" i="24"/>
  <c r="AM65" i="24"/>
  <c r="R66" i="24"/>
  <c r="Z66" i="24"/>
  <c r="AH66" i="24"/>
  <c r="M68" i="24"/>
  <c r="X69" i="24"/>
  <c r="AF69" i="24"/>
  <c r="AN69" i="24"/>
  <c r="S70" i="24"/>
  <c r="V71" i="24"/>
  <c r="AL71" i="24"/>
  <c r="O70" i="24"/>
  <c r="R63" i="24"/>
  <c r="X65" i="24"/>
  <c r="AF65" i="24"/>
  <c r="AL68" i="24"/>
  <c r="Q69" i="24"/>
  <c r="Y69" i="24"/>
  <c r="AE71" i="24"/>
  <c r="AM71" i="24"/>
  <c r="AA51" i="24"/>
  <c r="AE51" i="24"/>
  <c r="AC51" i="24"/>
  <c r="AA35" i="24"/>
  <c r="AG51" i="24"/>
  <c r="AG41" i="24"/>
  <c r="AA55" i="24"/>
  <c r="AA31" i="24"/>
  <c r="AN39" i="24"/>
  <c r="AN41" i="24"/>
  <c r="AG55" i="24"/>
  <c r="AJ42" i="24"/>
  <c r="AH47" i="24"/>
  <c r="T54" i="24"/>
  <c r="AG35" i="24"/>
  <c r="AF47" i="24"/>
  <c r="AA33" i="24"/>
  <c r="AM39" i="24"/>
  <c r="AF41" i="24"/>
  <c r="AH48" i="24"/>
  <c r="AH57" i="24"/>
  <c r="AC42" i="24"/>
  <c r="M61" i="24"/>
  <c r="AF33" i="24"/>
  <c r="AL39" i="24"/>
  <c r="AC41" i="24"/>
  <c r="Q53" i="24"/>
  <c r="M55" i="24"/>
  <c r="AN59" i="24"/>
  <c r="AC31" i="24"/>
  <c r="AF48" i="24"/>
  <c r="AG52" i="24"/>
  <c r="Q55" i="24"/>
  <c r="AH39" i="24"/>
  <c r="AJ57" i="24"/>
  <c r="AH59" i="24"/>
  <c r="AE31" i="24"/>
  <c r="AG31" i="24"/>
  <c r="AM41" i="24"/>
  <c r="AL49" i="24"/>
  <c r="AL59" i="24"/>
  <c r="AG33" i="24"/>
  <c r="AJ37" i="24"/>
  <c r="AH31" i="24"/>
  <c r="T37" i="24"/>
  <c r="AE41" i="24"/>
  <c r="AA44" i="24"/>
  <c r="AG48" i="24"/>
  <c r="AM54" i="24"/>
  <c r="AL60" i="24"/>
  <c r="AN54" i="24"/>
  <c r="AM37" i="24"/>
  <c r="AL37" i="24"/>
  <c r="AM31" i="24"/>
  <c r="AC33" i="24"/>
  <c r="AG36" i="24"/>
  <c r="AN37" i="24"/>
  <c r="AA42" i="24"/>
  <c r="AL42" i="24"/>
  <c r="AF44" i="24"/>
  <c r="AC55" i="24"/>
  <c r="AM57" i="24"/>
  <c r="O61" i="24"/>
  <c r="M33" i="24"/>
  <c r="AG44" i="24"/>
  <c r="AN48" i="24"/>
  <c r="AE54" i="24"/>
  <c r="O55" i="24"/>
  <c r="AN57" i="24"/>
  <c r="AF54" i="24"/>
  <c r="AE55" i="24"/>
  <c r="Q61" i="24"/>
  <c r="AH30" i="24"/>
  <c r="AN32" i="24"/>
  <c r="AM33" i="24"/>
  <c r="AN35" i="24"/>
  <c r="AC36" i="24"/>
  <c r="AA38" i="24"/>
  <c r="AN42" i="24"/>
  <c r="AN44" i="24"/>
  <c r="AE48" i="24"/>
  <c r="AJ49" i="24"/>
  <c r="R52" i="24"/>
  <c r="AH52" i="24"/>
  <c r="O53" i="24"/>
  <c r="AL54" i="24"/>
  <c r="R55" i="24"/>
  <c r="V57" i="24"/>
  <c r="AA59" i="24"/>
  <c r="R35" i="24"/>
  <c r="S36" i="24"/>
  <c r="AE38" i="24"/>
  <c r="Q44" i="24"/>
  <c r="Q46" i="24"/>
  <c r="AJ47" i="24"/>
  <c r="AN49" i="24"/>
  <c r="Y52" i="24"/>
  <c r="S53" i="24"/>
  <c r="Y55" i="24"/>
  <c r="AJ61" i="24"/>
  <c r="AL30" i="24"/>
  <c r="AH32" i="24"/>
  <c r="S33" i="24"/>
  <c r="AH35" i="24"/>
  <c r="AF37" i="24"/>
  <c r="AG38" i="24"/>
  <c r="S44" i="24"/>
  <c r="AH44" i="24"/>
  <c r="AA48" i="24"/>
  <c r="M51" i="24"/>
  <c r="AL51" i="24"/>
  <c r="AL52" i="24"/>
  <c r="AH54" i="24"/>
  <c r="Z55" i="24"/>
  <c r="AE59" i="24"/>
  <c r="M60" i="24"/>
  <c r="T61" i="24"/>
  <c r="AC59" i="24"/>
  <c r="AM30" i="24"/>
  <c r="AL47" i="24"/>
  <c r="AM51" i="24"/>
  <c r="AN52" i="24"/>
  <c r="AF59" i="24"/>
  <c r="AL61" i="24"/>
  <c r="AJ52" i="24"/>
  <c r="AN30" i="24"/>
  <c r="AJ32" i="24"/>
  <c r="Z35" i="24"/>
  <c r="AA36" i="24"/>
  <c r="AH41" i="24"/>
  <c r="AM47" i="24"/>
  <c r="AH49" i="24"/>
  <c r="AF52" i="24"/>
  <c r="M53" i="24"/>
  <c r="AN60" i="24"/>
  <c r="AM61" i="24"/>
  <c r="AL35" i="24"/>
  <c r="AL44" i="24"/>
  <c r="X59" i="24"/>
  <c r="AN61" i="24"/>
  <c r="V54" i="24"/>
  <c r="X54" i="24"/>
  <c r="Y54" i="24"/>
  <c r="X52" i="24"/>
  <c r="S58" i="24"/>
  <c r="R60" i="24"/>
  <c r="S61" i="24"/>
  <c r="Q52" i="24"/>
  <c r="Z52" i="24"/>
  <c r="V60" i="24"/>
  <c r="Z58" i="24"/>
  <c r="T52" i="24"/>
  <c r="X61" i="24"/>
  <c r="R58" i="24"/>
  <c r="Y59" i="24"/>
  <c r="R31" i="24"/>
  <c r="Y38" i="24"/>
  <c r="Z37" i="24"/>
  <c r="M49" i="24"/>
  <c r="M31" i="24"/>
  <c r="T38" i="24"/>
  <c r="T47" i="24"/>
  <c r="X32" i="24"/>
  <c r="Z39" i="24"/>
  <c r="O31" i="24"/>
  <c r="X37" i="24"/>
  <c r="M46" i="24"/>
  <c r="Q31" i="24"/>
  <c r="Z38" i="24"/>
  <c r="R44" i="24"/>
  <c r="Q41" i="24"/>
  <c r="T32" i="24"/>
  <c r="T39" i="24"/>
  <c r="S46" i="24"/>
  <c r="T30" i="24"/>
  <c r="Y31" i="24"/>
  <c r="R32" i="24"/>
  <c r="O33" i="24"/>
  <c r="Y35" i="24"/>
  <c r="Q36" i="24"/>
  <c r="V37" i="24"/>
  <c r="M38" i="24"/>
  <c r="V39" i="24"/>
  <c r="T43" i="24"/>
  <c r="T44" i="24"/>
  <c r="M48" i="24"/>
  <c r="V30" i="24"/>
  <c r="O38" i="24"/>
  <c r="R41" i="24"/>
  <c r="V43" i="24"/>
  <c r="V44" i="24"/>
  <c r="O48" i="24"/>
  <c r="T35" i="24"/>
  <c r="S41" i="24"/>
  <c r="M42" i="24"/>
  <c r="O44" i="24"/>
  <c r="V47" i="24"/>
  <c r="Z30" i="24"/>
  <c r="Q38" i="24"/>
  <c r="Y43" i="24"/>
  <c r="X44" i="24"/>
  <c r="Q48" i="24"/>
  <c r="M32" i="24"/>
  <c r="Z32" i="24"/>
  <c r="V35" i="24"/>
  <c r="M36" i="24"/>
  <c r="R38" i="24"/>
  <c r="M41" i="24"/>
  <c r="Y44" i="24"/>
  <c r="R48" i="24"/>
  <c r="Y41" i="24"/>
  <c r="Q42" i="24"/>
  <c r="S42" i="24"/>
  <c r="S43" i="24"/>
  <c r="M30" i="24"/>
  <c r="AC30" i="24"/>
  <c r="X31" i="24"/>
  <c r="AN31" i="24"/>
  <c r="S32" i="24"/>
  <c r="AA32" i="24"/>
  <c r="V33" i="24"/>
  <c r="AL33" i="24"/>
  <c r="Q35" i="24"/>
  <c r="T36" i="24"/>
  <c r="AJ36" i="24"/>
  <c r="O37" i="24"/>
  <c r="AE37" i="24"/>
  <c r="AH38" i="24"/>
  <c r="M39" i="24"/>
  <c r="AC39" i="24"/>
  <c r="X41" i="24"/>
  <c r="T42" i="24"/>
  <c r="Q43" i="24"/>
  <c r="AA43" i="24"/>
  <c r="AJ43" i="24"/>
  <c r="T46" i="24"/>
  <c r="AC46" i="24"/>
  <c r="AM46" i="24"/>
  <c r="T49" i="24"/>
  <c r="AC49" i="24"/>
  <c r="S51" i="24"/>
  <c r="R51" i="24"/>
  <c r="Q51" i="24"/>
  <c r="Z57" i="24"/>
  <c r="Y57" i="24"/>
  <c r="X57" i="24"/>
  <c r="M54" i="24"/>
  <c r="S54" i="24"/>
  <c r="R54" i="24"/>
  <c r="Q54" i="24"/>
  <c r="O30" i="24"/>
  <c r="AE30" i="24"/>
  <c r="Z31" i="24"/>
  <c r="AC32" i="24"/>
  <c r="X33" i="24"/>
  <c r="AN33" i="24"/>
  <c r="S35" i="24"/>
  <c r="V36" i="24"/>
  <c r="AL36" i="24"/>
  <c r="Q37" i="24"/>
  <c r="AG37" i="24"/>
  <c r="AJ38" i="24"/>
  <c r="O39" i="24"/>
  <c r="AE39" i="24"/>
  <c r="Z41" i="24"/>
  <c r="V42" i="24"/>
  <c r="AC43" i="24"/>
  <c r="AL43" i="24"/>
  <c r="V46" i="24"/>
  <c r="AE46" i="24"/>
  <c r="V49" i="24"/>
  <c r="AF49" i="24"/>
  <c r="AG53" i="24"/>
  <c r="AF53" i="24"/>
  <c r="AE53" i="24"/>
  <c r="O54" i="24"/>
  <c r="AG61" i="24"/>
  <c r="AF61" i="24"/>
  <c r="AE61" i="24"/>
  <c r="X30" i="24"/>
  <c r="AF30" i="24"/>
  <c r="V32" i="24"/>
  <c r="AL32" i="24"/>
  <c r="Q33" i="24"/>
  <c r="Y33" i="24"/>
  <c r="AJ35" i="24"/>
  <c r="O36" i="24"/>
  <c r="AE36" i="24"/>
  <c r="AM36" i="24"/>
  <c r="R37" i="24"/>
  <c r="AC38" i="24"/>
  <c r="X39" i="24"/>
  <c r="AF39" i="24"/>
  <c r="AF42" i="24"/>
  <c r="AM43" i="24"/>
  <c r="AJ44" i="24"/>
  <c r="O46" i="24"/>
  <c r="AG46" i="24"/>
  <c r="S47" i="24"/>
  <c r="Q47" i="24"/>
  <c r="X47" i="24"/>
  <c r="T51" i="24"/>
  <c r="Z51" i="24"/>
  <c r="Y51" i="24"/>
  <c r="X51" i="24"/>
  <c r="AC53" i="24"/>
  <c r="AA57" i="24"/>
  <c r="AG57" i="24"/>
  <c r="AF57" i="24"/>
  <c r="AE57" i="24"/>
  <c r="M59" i="24"/>
  <c r="S59" i="24"/>
  <c r="R59" i="24"/>
  <c r="Q59" i="24"/>
  <c r="AC61" i="24"/>
  <c r="V48" i="24"/>
  <c r="T48" i="24"/>
  <c r="Q30" i="24"/>
  <c r="AG30" i="24"/>
  <c r="T31" i="24"/>
  <c r="AJ31" i="24"/>
  <c r="O32" i="24"/>
  <c r="AE32" i="24"/>
  <c r="Z33" i="24"/>
  <c r="AH33" i="24"/>
  <c r="M35" i="24"/>
  <c r="AC35" i="24"/>
  <c r="X36" i="24"/>
  <c r="AN36" i="24"/>
  <c r="S37" i="24"/>
  <c r="AA37" i="24"/>
  <c r="V38" i="24"/>
  <c r="AL38" i="24"/>
  <c r="Q39" i="24"/>
  <c r="AG39" i="24"/>
  <c r="T41" i="24"/>
  <c r="AJ41" i="24"/>
  <c r="X42" i="24"/>
  <c r="AG42" i="24"/>
  <c r="M43" i="24"/>
  <c r="AE43" i="24"/>
  <c r="AN43" i="24"/>
  <c r="Y46" i="24"/>
  <c r="O47" i="24"/>
  <c r="Z47" i="24"/>
  <c r="Y48" i="24"/>
  <c r="Q49" i="24"/>
  <c r="O49" i="24"/>
  <c r="X49" i="24"/>
  <c r="Z60" i="24"/>
  <c r="Y60" i="24"/>
  <c r="X60" i="24"/>
  <c r="AN55" i="24"/>
  <c r="AM55" i="24"/>
  <c r="AL55" i="24"/>
  <c r="AJ55" i="24"/>
  <c r="R30" i="24"/>
  <c r="AF32" i="24"/>
  <c r="Y36" i="24"/>
  <c r="AM38" i="24"/>
  <c r="R39" i="24"/>
  <c r="Y42" i="24"/>
  <c r="AF43" i="24"/>
  <c r="Z46" i="24"/>
  <c r="AN46" i="24"/>
  <c r="AL46" i="24"/>
  <c r="AA47" i="24"/>
  <c r="AG47" i="24"/>
  <c r="Z48" i="24"/>
  <c r="Z49" i="24"/>
  <c r="AH53" i="24"/>
  <c r="AN53" i="24"/>
  <c r="AM53" i="24"/>
  <c r="AL53" i="24"/>
  <c r="S57" i="24"/>
  <c r="R57" i="24"/>
  <c r="Q57" i="24"/>
  <c r="O57" i="24"/>
  <c r="AG58" i="24"/>
  <c r="AF58" i="24"/>
  <c r="AE58" i="24"/>
  <c r="AC58" i="24"/>
  <c r="R42" i="24"/>
  <c r="O43" i="24"/>
  <c r="X43" i="24"/>
  <c r="AE44" i="24"/>
  <c r="AA46" i="24"/>
  <c r="AJ46" i="24"/>
  <c r="R47" i="24"/>
  <c r="AC47" i="24"/>
  <c r="AL48" i="24"/>
  <c r="AJ48" i="24"/>
  <c r="R49" i="24"/>
  <c r="AJ53" i="24"/>
  <c r="AG49" i="24"/>
  <c r="AE49" i="24"/>
  <c r="Z53" i="24"/>
  <c r="Y53" i="24"/>
  <c r="X53" i="24"/>
  <c r="V53" i="24"/>
  <c r="AH58" i="24"/>
  <c r="AN58" i="24"/>
  <c r="AM58" i="24"/>
  <c r="AL58" i="24"/>
  <c r="AE60" i="24"/>
  <c r="AA60" i="24"/>
  <c r="AG60" i="24"/>
  <c r="AF60" i="24"/>
  <c r="AN51" i="24"/>
  <c r="S52" i="24"/>
  <c r="AA52" i="24"/>
  <c r="AG54" i="24"/>
  <c r="T55" i="24"/>
  <c r="T58" i="24"/>
  <c r="Z59" i="24"/>
  <c r="V61" i="24"/>
  <c r="AH51" i="24"/>
  <c r="M52" i="24"/>
  <c r="AC52" i="24"/>
  <c r="AA54" i="24"/>
  <c r="V55" i="24"/>
  <c r="M58" i="24"/>
  <c r="V58" i="24"/>
  <c r="Q60" i="24"/>
  <c r="AH60" i="24"/>
  <c r="O58" i="24"/>
  <c r="X58" i="24"/>
  <c r="V59" i="24"/>
  <c r="AM59" i="24"/>
  <c r="S60" i="24"/>
  <c r="AJ60" i="24"/>
  <c r="Y61" i="24"/>
  <c r="AH48" i="23"/>
  <c r="Y71" i="23"/>
  <c r="V73" i="23"/>
  <c r="AJ73" i="23"/>
  <c r="R74" i="23"/>
  <c r="Z75" i="23"/>
  <c r="AG72" i="23"/>
  <c r="X73" i="23"/>
  <c r="AL73" i="23"/>
  <c r="M69" i="23"/>
  <c r="Q72" i="23"/>
  <c r="Y73" i="23"/>
  <c r="AM73" i="23"/>
  <c r="M75" i="23"/>
  <c r="S72" i="23"/>
  <c r="Y74" i="23"/>
  <c r="V71" i="23"/>
  <c r="X69" i="23"/>
  <c r="AN69" i="23"/>
  <c r="AL71" i="23"/>
  <c r="AE74" i="23"/>
  <c r="AC75" i="23"/>
  <c r="Z69" i="23"/>
  <c r="AC70" i="23"/>
  <c r="AN71" i="23"/>
  <c r="Y72" i="23"/>
  <c r="AF74" i="23"/>
  <c r="AC74" i="23"/>
  <c r="M72" i="23"/>
  <c r="AA72" i="23"/>
  <c r="M74" i="23"/>
  <c r="AG74" i="23"/>
  <c r="R75" i="23"/>
  <c r="AH75" i="23"/>
  <c r="AE70" i="23"/>
  <c r="S69" i="23"/>
  <c r="AF69" i="23"/>
  <c r="S70" i="23"/>
  <c r="AG71" i="23"/>
  <c r="AC72" i="23"/>
  <c r="O69" i="23"/>
  <c r="AE69" i="23"/>
  <c r="AM69" i="23"/>
  <c r="R70" i="23"/>
  <c r="Z70" i="23"/>
  <c r="AH70" i="23"/>
  <c r="M71" i="23"/>
  <c r="AC71" i="23"/>
  <c r="X72" i="23"/>
  <c r="AF72" i="23"/>
  <c r="AN72" i="23"/>
  <c r="S73" i="23"/>
  <c r="AA73" i="23"/>
  <c r="V74" i="23"/>
  <c r="AL74" i="23"/>
  <c r="Q75" i="23"/>
  <c r="Y75" i="23"/>
  <c r="AG75" i="23"/>
  <c r="Y69" i="23"/>
  <c r="AG69" i="23"/>
  <c r="T70" i="23"/>
  <c r="AJ70" i="23"/>
  <c r="O71" i="23"/>
  <c r="AM71" i="23"/>
  <c r="R72" i="23"/>
  <c r="Z72" i="23"/>
  <c r="AH72" i="23"/>
  <c r="M73" i="23"/>
  <c r="AC73" i="23"/>
  <c r="X74" i="23"/>
  <c r="AN74" i="23"/>
  <c r="S75" i="23"/>
  <c r="T75" i="23"/>
  <c r="AJ75" i="23"/>
  <c r="AA69" i="23"/>
  <c r="V70" i="23"/>
  <c r="AL70" i="23"/>
  <c r="Q71" i="23"/>
  <c r="T72" i="23"/>
  <c r="AJ72" i="23"/>
  <c r="O73" i="23"/>
  <c r="AE73" i="23"/>
  <c r="Z74" i="23"/>
  <c r="AJ69" i="23"/>
  <c r="O70" i="23"/>
  <c r="AM70" i="23"/>
  <c r="R71" i="23"/>
  <c r="AF73" i="23"/>
  <c r="V75" i="23"/>
  <c r="AL75" i="23"/>
  <c r="X70" i="23"/>
  <c r="AL72" i="23"/>
  <c r="Q73" i="23"/>
  <c r="AE75" i="23"/>
  <c r="AM75" i="23"/>
  <c r="AJ48" i="23"/>
  <c r="AL48" i="23"/>
  <c r="AH50" i="23"/>
  <c r="AN48" i="23"/>
  <c r="AE45" i="23"/>
  <c r="AJ62" i="23"/>
  <c r="T48" i="23"/>
  <c r="AF52" i="23"/>
  <c r="AA53" i="23"/>
  <c r="AG52" i="23"/>
  <c r="AA39" i="23"/>
  <c r="Q52" i="23"/>
  <c r="V54" i="23"/>
  <c r="AC50" i="23"/>
  <c r="Z54" i="23"/>
  <c r="AH46" i="23"/>
  <c r="AF50" i="23"/>
  <c r="AA51" i="23"/>
  <c r="S52" i="23"/>
  <c r="Q49" i="23"/>
  <c r="R49" i="23"/>
  <c r="Y54" i="23"/>
  <c r="R48" i="23"/>
  <c r="S50" i="23"/>
  <c r="V52" i="23"/>
  <c r="X49" i="23"/>
  <c r="Q54" i="23"/>
  <c r="S53" i="23"/>
  <c r="R54" i="23"/>
  <c r="T53" i="23"/>
  <c r="AA49" i="23"/>
  <c r="AL41" i="23"/>
  <c r="AC49" i="23"/>
  <c r="AM49" i="23"/>
  <c r="AL51" i="23"/>
  <c r="M48" i="23"/>
  <c r="S49" i="23"/>
  <c r="AN49" i="23"/>
  <c r="Z50" i="23"/>
  <c r="AC51" i="23"/>
  <c r="AN51" i="23"/>
  <c r="X52" i="23"/>
  <c r="V53" i="23"/>
  <c r="S54" i="23"/>
  <c r="AA40" i="23"/>
  <c r="AE49" i="23"/>
  <c r="M50" i="23"/>
  <c r="AA50" i="23"/>
  <c r="M51" i="23"/>
  <c r="Y52" i="23"/>
  <c r="T54" i="23"/>
  <c r="AG54" i="23"/>
  <c r="V32" i="23"/>
  <c r="O48" i="23"/>
  <c r="M49" i="23"/>
  <c r="AF49" i="23"/>
  <c r="AE51" i="23"/>
  <c r="AA52" i="23"/>
  <c r="AN52" i="23"/>
  <c r="Y53" i="23"/>
  <c r="AH54" i="23"/>
  <c r="AN67" i="23"/>
  <c r="AG61" i="23"/>
  <c r="AF51" i="23"/>
  <c r="AH41" i="23"/>
  <c r="Q48" i="23"/>
  <c r="Z49" i="23"/>
  <c r="AH49" i="23"/>
  <c r="R50" i="23"/>
  <c r="AC52" i="23"/>
  <c r="X55" i="23"/>
  <c r="V48" i="23"/>
  <c r="Y49" i="23"/>
  <c r="T50" i="23"/>
  <c r="AJ50" i="23"/>
  <c r="O51" i="23"/>
  <c r="AM51" i="23"/>
  <c r="R52" i="23"/>
  <c r="Z52" i="23"/>
  <c r="AH52" i="23"/>
  <c r="M53" i="23"/>
  <c r="AC53" i="23"/>
  <c r="AA54" i="23"/>
  <c r="Z55" i="23"/>
  <c r="AL61" i="23"/>
  <c r="AE48" i="23"/>
  <c r="X51" i="23"/>
  <c r="AL53" i="23"/>
  <c r="AJ54" i="23"/>
  <c r="T30" i="23"/>
  <c r="AF41" i="23"/>
  <c r="AL46" i="23"/>
  <c r="Y58" i="23"/>
  <c r="AH67" i="23"/>
  <c r="X48" i="23"/>
  <c r="AF48" i="23"/>
  <c r="V50" i="23"/>
  <c r="AL50" i="23"/>
  <c r="Q51" i="23"/>
  <c r="Y51" i="23"/>
  <c r="AJ52" i="23"/>
  <c r="O53" i="23"/>
  <c r="AE53" i="23"/>
  <c r="AM53" i="23"/>
  <c r="M54" i="23"/>
  <c r="AC54" i="23"/>
  <c r="AC48" i="23"/>
  <c r="AG41" i="23"/>
  <c r="Z58" i="23"/>
  <c r="AN62" i="23"/>
  <c r="Y48" i="23"/>
  <c r="AG48" i="23"/>
  <c r="T49" i="23"/>
  <c r="AJ49" i="23"/>
  <c r="O50" i="23"/>
  <c r="AE50" i="23"/>
  <c r="AM50" i="23"/>
  <c r="R51" i="23"/>
  <c r="Z51" i="23"/>
  <c r="AH51" i="23"/>
  <c r="M52" i="23"/>
  <c r="X53" i="23"/>
  <c r="AF53" i="23"/>
  <c r="AN53" i="23"/>
  <c r="AL54" i="23"/>
  <c r="V51" i="23"/>
  <c r="AJ53" i="23"/>
  <c r="X50" i="23"/>
  <c r="AL52" i="23"/>
  <c r="Q53" i="23"/>
  <c r="AE54" i="23"/>
  <c r="AM54" i="23"/>
  <c r="AM67" i="23"/>
  <c r="AL30" i="23"/>
  <c r="AG31" i="23"/>
  <c r="AL38" i="23"/>
  <c r="AJ66" i="23"/>
  <c r="AN38" i="23"/>
  <c r="AE39" i="23"/>
  <c r="AA41" i="23"/>
  <c r="AN57" i="23"/>
  <c r="AJ34" i="23"/>
  <c r="AC41" i="23"/>
  <c r="AJ44" i="23"/>
  <c r="AF35" i="23"/>
  <c r="AH30" i="23"/>
  <c r="AA31" i="23"/>
  <c r="AL34" i="23"/>
  <c r="AG35" i="23"/>
  <c r="AA55" i="23"/>
  <c r="AN65" i="23"/>
  <c r="AC32" i="23"/>
  <c r="AF30" i="23"/>
  <c r="AH35" i="23"/>
  <c r="AM38" i="23"/>
  <c r="AL44" i="23"/>
  <c r="AH45" i="23"/>
  <c r="AJ46" i="23"/>
  <c r="AL57" i="23"/>
  <c r="AL62" i="23"/>
  <c r="AH65" i="23"/>
  <c r="AJ65" i="23"/>
  <c r="AL32" i="23"/>
  <c r="AL35" i="23"/>
  <c r="AJ37" i="23"/>
  <c r="AC38" i="23"/>
  <c r="AG39" i="23"/>
  <c r="AL45" i="23"/>
  <c r="AM46" i="23"/>
  <c r="AC46" i="23"/>
  <c r="AC31" i="23"/>
  <c r="AM32" i="23"/>
  <c r="Q39" i="23"/>
  <c r="AF43" i="23"/>
  <c r="AM45" i="23"/>
  <c r="AE46" i="23"/>
  <c r="AG55" i="23"/>
  <c r="AH62" i="23"/>
  <c r="AL65" i="23"/>
  <c r="AG30" i="23"/>
  <c r="AN32" i="23"/>
  <c r="M38" i="23"/>
  <c r="AH55" i="23"/>
  <c r="AA33" i="23"/>
  <c r="M37" i="23"/>
  <c r="AH39" i="23"/>
  <c r="T62" i="23"/>
  <c r="AE32" i="23"/>
  <c r="AG33" i="23"/>
  <c r="AE38" i="23"/>
  <c r="AM39" i="23"/>
  <c r="AC40" i="23"/>
  <c r="AG43" i="23"/>
  <c r="V45" i="23"/>
  <c r="AF45" i="23"/>
  <c r="AM61" i="23"/>
  <c r="AL64" i="23"/>
  <c r="AA30" i="23"/>
  <c r="AF32" i="23"/>
  <c r="AA35" i="23"/>
  <c r="AH38" i="23"/>
  <c r="AN39" i="23"/>
  <c r="X43" i="23"/>
  <c r="AG45" i="23"/>
  <c r="AC55" i="23"/>
  <c r="AL55" i="23"/>
  <c r="AM58" i="23"/>
  <c r="AH59" i="23"/>
  <c r="AN61" i="23"/>
  <c r="AJ67" i="23"/>
  <c r="AG32" i="23"/>
  <c r="Y43" i="23"/>
  <c r="X45" i="23"/>
  <c r="AM55" i="23"/>
  <c r="AN58" i="23"/>
  <c r="AN30" i="23"/>
  <c r="AH32" i="23"/>
  <c r="AM35" i="23"/>
  <c r="R39" i="23"/>
  <c r="AF39" i="23"/>
  <c r="AM41" i="23"/>
  <c r="Z43" i="23"/>
  <c r="Y45" i="23"/>
  <c r="V55" i="23"/>
  <c r="AE55" i="23"/>
  <c r="AN55" i="23"/>
  <c r="AJ57" i="23"/>
  <c r="AJ59" i="23"/>
  <c r="AE61" i="23"/>
  <c r="AE30" i="23"/>
  <c r="AE35" i="23"/>
  <c r="AN35" i="23"/>
  <c r="AH37" i="23"/>
  <c r="S39" i="23"/>
  <c r="AN41" i="23"/>
  <c r="AA43" i="23"/>
  <c r="AA45" i="23"/>
  <c r="S62" i="23"/>
  <c r="M56" i="23"/>
  <c r="T64" i="23"/>
  <c r="AF65" i="23"/>
  <c r="M66" i="23"/>
  <c r="O61" i="23"/>
  <c r="O58" i="23"/>
  <c r="AA58" i="23"/>
  <c r="Q56" i="23"/>
  <c r="Q58" i="23"/>
  <c r="R59" i="23"/>
  <c r="Z62" i="23"/>
  <c r="S66" i="23"/>
  <c r="AC66" i="23"/>
  <c r="R56" i="23"/>
  <c r="S58" i="23"/>
  <c r="S59" i="23"/>
  <c r="AC61" i="23"/>
  <c r="S56" i="23"/>
  <c r="T58" i="23"/>
  <c r="T59" i="23"/>
  <c r="M64" i="23"/>
  <c r="T57" i="23"/>
  <c r="AA66" i="23"/>
  <c r="AG56" i="23"/>
  <c r="V57" i="23"/>
  <c r="V62" i="23"/>
  <c r="O65" i="23"/>
  <c r="Y65" i="23"/>
  <c r="O66" i="23"/>
  <c r="M67" i="23"/>
  <c r="AC56" i="23"/>
  <c r="V65" i="23"/>
  <c r="Y56" i="23"/>
  <c r="V58" i="23"/>
  <c r="AE58" i="23"/>
  <c r="Y59" i="23"/>
  <c r="Z65" i="23"/>
  <c r="AE67" i="23"/>
  <c r="AF56" i="23"/>
  <c r="V59" i="23"/>
  <c r="Z56" i="23"/>
  <c r="AF58" i="23"/>
  <c r="Z59" i="23"/>
  <c r="M61" i="23"/>
  <c r="X62" i="23"/>
  <c r="Q64" i="23"/>
  <c r="Q66" i="23"/>
  <c r="X65" i="23"/>
  <c r="AA56" i="23"/>
  <c r="AG58" i="23"/>
  <c r="S64" i="23"/>
  <c r="V34" i="23"/>
  <c r="Z45" i="23"/>
  <c r="M33" i="23"/>
  <c r="M39" i="23"/>
  <c r="Q31" i="23"/>
  <c r="X32" i="23"/>
  <c r="V41" i="23"/>
  <c r="Z30" i="23"/>
  <c r="Y35" i="23"/>
  <c r="X41" i="23"/>
  <c r="T34" i="23"/>
  <c r="X39" i="23"/>
  <c r="R40" i="23"/>
  <c r="X30" i="23"/>
  <c r="S31" i="23"/>
  <c r="X35" i="23"/>
  <c r="Y39" i="23"/>
  <c r="S40" i="23"/>
  <c r="Z39" i="23"/>
  <c r="X33" i="23"/>
  <c r="O35" i="23"/>
  <c r="Z37" i="23"/>
  <c r="Q43" i="23"/>
  <c r="R46" i="23"/>
  <c r="Y33" i="23"/>
  <c r="Z35" i="23"/>
  <c r="T39" i="23"/>
  <c r="R43" i="23"/>
  <c r="Q45" i="23"/>
  <c r="T46" i="23"/>
  <c r="V30" i="23"/>
  <c r="Y31" i="23"/>
  <c r="Q33" i="23"/>
  <c r="Z33" i="23"/>
  <c r="Q35" i="23"/>
  <c r="Q37" i="23"/>
  <c r="O38" i="23"/>
  <c r="S43" i="23"/>
  <c r="M31" i="23"/>
  <c r="R33" i="23"/>
  <c r="T35" i="23"/>
  <c r="R37" i="23"/>
  <c r="M40" i="23"/>
  <c r="T43" i="23"/>
  <c r="T44" i="23"/>
  <c r="V46" i="23"/>
  <c r="O45" i="23"/>
  <c r="S33" i="23"/>
  <c r="S37" i="23"/>
  <c r="T33" i="23"/>
  <c r="T37" i="23"/>
  <c r="M43" i="23"/>
  <c r="V44" i="23"/>
  <c r="M46" i="23"/>
  <c r="O30" i="23"/>
  <c r="AM30" i="23"/>
  <c r="R31" i="23"/>
  <c r="Z31" i="23"/>
  <c r="AH31" i="23"/>
  <c r="M32" i="23"/>
  <c r="AF33" i="23"/>
  <c r="AN33" i="23"/>
  <c r="S34" i="23"/>
  <c r="AA34" i="23"/>
  <c r="Y37" i="23"/>
  <c r="AG37" i="23"/>
  <c r="T38" i="23"/>
  <c r="Z40" i="23"/>
  <c r="AH40" i="23"/>
  <c r="M41" i="23"/>
  <c r="AN43" i="23"/>
  <c r="S44" i="23"/>
  <c r="AA44" i="23"/>
  <c r="S55" i="23"/>
  <c r="R55" i="23"/>
  <c r="Q55" i="23"/>
  <c r="O55" i="23"/>
  <c r="M55" i="23"/>
  <c r="R57" i="23"/>
  <c r="Q57" i="23"/>
  <c r="O57" i="23"/>
  <c r="M57" i="23"/>
  <c r="S57" i="23"/>
  <c r="Q30" i="23"/>
  <c r="T31" i="23"/>
  <c r="AJ31" i="23"/>
  <c r="O32" i="23"/>
  <c r="AH33" i="23"/>
  <c r="M34" i="23"/>
  <c r="AC34" i="23"/>
  <c r="AA37" i="23"/>
  <c r="V38" i="23"/>
  <c r="T40" i="23"/>
  <c r="AJ40" i="23"/>
  <c r="O41" i="23"/>
  <c r="AH43" i="23"/>
  <c r="M44" i="23"/>
  <c r="AC44" i="23"/>
  <c r="R30" i="23"/>
  <c r="S30" i="23"/>
  <c r="V31" i="23"/>
  <c r="AL31" i="23"/>
  <c r="Q32" i="23"/>
  <c r="Y32" i="23"/>
  <c r="AJ33" i="23"/>
  <c r="O34" i="23"/>
  <c r="AE34" i="23"/>
  <c r="AM34" i="23"/>
  <c r="R35" i="23"/>
  <c r="AC37" i="23"/>
  <c r="X38" i="23"/>
  <c r="AF38" i="23"/>
  <c r="V40" i="23"/>
  <c r="AL40" i="23"/>
  <c r="Q41" i="23"/>
  <c r="Y41" i="23"/>
  <c r="AJ43" i="23"/>
  <c r="O44" i="23"/>
  <c r="AE44" i="23"/>
  <c r="AM44" i="23"/>
  <c r="R45" i="23"/>
  <c r="AE31" i="23"/>
  <c r="AM31" i="23"/>
  <c r="R32" i="23"/>
  <c r="Z32" i="23"/>
  <c r="AC33" i="23"/>
  <c r="X34" i="23"/>
  <c r="AF34" i="23"/>
  <c r="AN34" i="23"/>
  <c r="S35" i="23"/>
  <c r="V37" i="23"/>
  <c r="AL37" i="23"/>
  <c r="Q38" i="23"/>
  <c r="Y38" i="23"/>
  <c r="AG38" i="23"/>
  <c r="AJ39" i="23"/>
  <c r="O40" i="23"/>
  <c r="AE40" i="23"/>
  <c r="AM40" i="23"/>
  <c r="R41" i="23"/>
  <c r="Z41" i="23"/>
  <c r="AC43" i="23"/>
  <c r="X44" i="23"/>
  <c r="AF44" i="23"/>
  <c r="AN44" i="23"/>
  <c r="S45" i="23"/>
  <c r="O46" i="23"/>
  <c r="Y46" i="23"/>
  <c r="AM56" i="23"/>
  <c r="AL56" i="23"/>
  <c r="AJ56" i="23"/>
  <c r="AH56" i="23"/>
  <c r="AN56" i="23"/>
  <c r="AL33" i="23"/>
  <c r="Q34" i="23"/>
  <c r="Y34" i="23"/>
  <c r="AE37" i="23"/>
  <c r="AM37" i="23"/>
  <c r="R38" i="23"/>
  <c r="X40" i="23"/>
  <c r="AF40" i="23"/>
  <c r="AL43" i="23"/>
  <c r="Q44" i="23"/>
  <c r="Y44" i="23"/>
  <c r="AJ45" i="23"/>
  <c r="Z46" i="23"/>
  <c r="AG57" i="23"/>
  <c r="AF57" i="23"/>
  <c r="AE57" i="23"/>
  <c r="AC57" i="23"/>
  <c r="AA57" i="23"/>
  <c r="Q46" i="23"/>
  <c r="AA46" i="23"/>
  <c r="AF46" i="23"/>
  <c r="X56" i="23"/>
  <c r="AL58" i="23"/>
  <c r="Q59" i="23"/>
  <c r="AG59" i="23"/>
  <c r="T61" i="23"/>
  <c r="AA64" i="23"/>
  <c r="AA65" i="23"/>
  <c r="AC65" i="23"/>
  <c r="Z66" i="23"/>
  <c r="AL66" i="23"/>
  <c r="AN66" i="23"/>
  <c r="AG67" i="23"/>
  <c r="AA67" i="23"/>
  <c r="AA59" i="23"/>
  <c r="V61" i="23"/>
  <c r="AC62" i="23"/>
  <c r="AE62" i="23"/>
  <c r="AC64" i="23"/>
  <c r="T67" i="23"/>
  <c r="Y55" i="23"/>
  <c r="T56" i="23"/>
  <c r="AM57" i="23"/>
  <c r="R58" i="23"/>
  <c r="AH58" i="23"/>
  <c r="M59" i="23"/>
  <c r="AC59" i="23"/>
  <c r="X61" i="23"/>
  <c r="AF61" i="23"/>
  <c r="AF62" i="23"/>
  <c r="X64" i="23"/>
  <c r="Z64" i="23"/>
  <c r="AE64" i="23"/>
  <c r="S65" i="23"/>
  <c r="M65" i="23"/>
  <c r="AG65" i="23"/>
  <c r="V67" i="23"/>
  <c r="AF67" i="23"/>
  <c r="X57" i="23"/>
  <c r="AL59" i="23"/>
  <c r="Q61" i="23"/>
  <c r="Y61" i="23"/>
  <c r="M62" i="23"/>
  <c r="O62" i="23"/>
  <c r="AG62" i="23"/>
  <c r="AG64" i="23"/>
  <c r="V66" i="23"/>
  <c r="X66" i="23"/>
  <c r="AE66" i="23"/>
  <c r="Y57" i="23"/>
  <c r="AE59" i="23"/>
  <c r="AM59" i="23"/>
  <c r="R61" i="23"/>
  <c r="AN64" i="23"/>
  <c r="AH64" i="23"/>
  <c r="AG66" i="23"/>
  <c r="Q67" i="23"/>
  <c r="S67" i="23"/>
  <c r="X67" i="23"/>
  <c r="AJ61" i="23"/>
  <c r="Q62" i="23"/>
  <c r="O64" i="23"/>
  <c r="Y64" i="23"/>
  <c r="AJ64" i="23"/>
  <c r="Q65" i="23"/>
  <c r="Y66" i="23"/>
  <c r="AH66" i="23"/>
  <c r="O67" i="23"/>
  <c r="Z67" i="23"/>
  <c r="Y50" i="22"/>
  <c r="AG50" i="22"/>
  <c r="AA50" i="22"/>
  <c r="AJ50" i="22"/>
  <c r="AC50" i="22"/>
  <c r="AL50" i="22"/>
  <c r="AE50" i="22"/>
  <c r="AM50" i="22"/>
  <c r="X53" i="22"/>
  <c r="AN53" i="22"/>
  <c r="Y53" i="22"/>
  <c r="AM53" i="22"/>
  <c r="AL53" i="22"/>
  <c r="Z53" i="22"/>
  <c r="AF53" i="22"/>
  <c r="AE53" i="22"/>
  <c r="V53" i="22"/>
  <c r="AC53" i="22"/>
  <c r="AC41" i="22"/>
  <c r="Q53" i="22"/>
  <c r="R53" i="22"/>
  <c r="S53" i="22"/>
  <c r="M53" i="22"/>
  <c r="AJ53" i="22"/>
  <c r="AC30" i="22"/>
  <c r="Y52" i="22"/>
  <c r="Z52" i="22"/>
  <c r="AL51" i="22"/>
  <c r="AM51" i="22"/>
  <c r="Z51" i="22"/>
  <c r="AA51" i="22"/>
  <c r="AF41" i="22"/>
  <c r="AG41" i="22"/>
  <c r="Z43" i="22"/>
  <c r="AE51" i="22"/>
  <c r="Q52" i="22"/>
  <c r="AG52" i="22"/>
  <c r="O51" i="22"/>
  <c r="V51" i="22"/>
  <c r="AG51" i="22"/>
  <c r="R52" i="22"/>
  <c r="AH52" i="22"/>
  <c r="AA41" i="22"/>
  <c r="AN41" i="22"/>
  <c r="Y51" i="22"/>
  <c r="AC43" i="22"/>
  <c r="X51" i="22"/>
  <c r="AF51" i="22"/>
  <c r="AN51" i="22"/>
  <c r="S52" i="22"/>
  <c r="AA52" i="22"/>
  <c r="Q51" i="22"/>
  <c r="T52" i="22"/>
  <c r="AJ52" i="22"/>
  <c r="R51" i="22"/>
  <c r="AH51" i="22"/>
  <c r="M52" i="22"/>
  <c r="AC52" i="22"/>
  <c r="X42" i="22"/>
  <c r="R43" i="22"/>
  <c r="S51" i="22"/>
  <c r="V52" i="22"/>
  <c r="AL52" i="22"/>
  <c r="AE52" i="22"/>
  <c r="AM52" i="22"/>
  <c r="AL41" i="22"/>
  <c r="AC42" i="22"/>
  <c r="R41" i="22"/>
  <c r="AF42" i="22"/>
  <c r="S43" i="22"/>
  <c r="AE43" i="22"/>
  <c r="AG42" i="22"/>
  <c r="AF43" i="22"/>
  <c r="AH41" i="22"/>
  <c r="AH43" i="22"/>
  <c r="AA42" i="22"/>
  <c r="AN42" i="22"/>
  <c r="AA43" i="22"/>
  <c r="M41" i="22"/>
  <c r="AM43" i="22"/>
  <c r="M43" i="22"/>
  <c r="O43" i="22"/>
  <c r="M42" i="22"/>
  <c r="Q42" i="22"/>
  <c r="S42" i="22"/>
  <c r="T41" i="22"/>
  <c r="AJ41" i="22"/>
  <c r="O42" i="22"/>
  <c r="AM42" i="22"/>
  <c r="Y43" i="22"/>
  <c r="V41" i="22"/>
  <c r="Y42" i="22"/>
  <c r="O41" i="22"/>
  <c r="Z42" i="22"/>
  <c r="AH42" i="22"/>
  <c r="T43" i="22"/>
  <c r="AJ43" i="22"/>
  <c r="X41" i="22"/>
  <c r="Q41" i="22"/>
  <c r="Y41" i="22"/>
  <c r="T42" i="22"/>
  <c r="AJ42" i="22"/>
  <c r="V43" i="22"/>
  <c r="AL43" i="22"/>
  <c r="V48" i="22"/>
  <c r="AJ47" i="22"/>
  <c r="AN34" i="22"/>
  <c r="AJ36" i="22"/>
  <c r="AG37" i="22"/>
  <c r="AC39" i="22"/>
  <c r="AC33" i="22"/>
  <c r="AF30" i="22"/>
  <c r="AG34" i="22"/>
  <c r="AA45" i="22"/>
  <c r="S47" i="22"/>
  <c r="AJ34" i="22"/>
  <c r="AC45" i="22"/>
  <c r="T48" i="22"/>
  <c r="Y47" i="22"/>
  <c r="Z30" i="22"/>
  <c r="Q47" i="22"/>
  <c r="X37" i="22"/>
  <c r="Q34" i="22"/>
  <c r="AH37" i="22"/>
  <c r="AF39" i="22"/>
  <c r="AJ48" i="22"/>
  <c r="AJ37" i="22"/>
  <c r="AJ39" i="22"/>
  <c r="AL37" i="22"/>
  <c r="AC38" i="22"/>
  <c r="AM39" i="22"/>
  <c r="AF33" i="22"/>
  <c r="AM36" i="22"/>
  <c r="AE37" i="22"/>
  <c r="AM37" i="22"/>
  <c r="V47" i="22"/>
  <c r="AN47" i="22"/>
  <c r="AF37" i="22"/>
  <c r="AG38" i="22"/>
  <c r="AL46" i="22"/>
  <c r="AA30" i="22"/>
  <c r="AC31" i="22"/>
  <c r="AA33" i="22"/>
  <c r="AH39" i="22"/>
  <c r="AC46" i="22"/>
  <c r="AM46" i="22"/>
  <c r="T47" i="22"/>
  <c r="O48" i="22"/>
  <c r="AN30" i="22"/>
  <c r="AL33" i="22"/>
  <c r="AN46" i="22"/>
  <c r="AG47" i="22"/>
  <c r="AM33" i="22"/>
  <c r="AE46" i="22"/>
  <c r="S48" i="22"/>
  <c r="AN33" i="22"/>
  <c r="AF46" i="22"/>
  <c r="AE30" i="22"/>
  <c r="AE33" i="22"/>
  <c r="T37" i="22"/>
  <c r="AH38" i="22"/>
  <c r="AL39" i="22"/>
  <c r="AG46" i="22"/>
  <c r="X47" i="22"/>
  <c r="AM48" i="22"/>
  <c r="AA31" i="22"/>
  <c r="AJ38" i="22"/>
  <c r="R47" i="22"/>
  <c r="M39" i="22"/>
  <c r="Y33" i="22"/>
  <c r="M38" i="22"/>
  <c r="Z34" i="22"/>
  <c r="Y37" i="22"/>
  <c r="O30" i="22"/>
  <c r="Z37" i="22"/>
  <c r="Y30" i="22"/>
  <c r="R34" i="22"/>
  <c r="V36" i="22"/>
  <c r="V45" i="22"/>
  <c r="Q30" i="22"/>
  <c r="S34" i="22"/>
  <c r="R30" i="22"/>
  <c r="Z45" i="22"/>
  <c r="S30" i="22"/>
  <c r="Y34" i="22"/>
  <c r="O37" i="22"/>
  <c r="Z38" i="22"/>
  <c r="Z31" i="22"/>
  <c r="T34" i="22"/>
  <c r="O36" i="22"/>
  <c r="O38" i="22"/>
  <c r="R37" i="22"/>
  <c r="V34" i="22"/>
  <c r="S36" i="22"/>
  <c r="Q38" i="22"/>
  <c r="V46" i="22"/>
  <c r="V31" i="22"/>
  <c r="V33" i="22"/>
  <c r="T36" i="22"/>
  <c r="R38" i="22"/>
  <c r="O39" i="22"/>
  <c r="S45" i="22"/>
  <c r="X30" i="22"/>
  <c r="S31" i="22"/>
  <c r="Y46" i="22"/>
  <c r="AM30" i="22"/>
  <c r="R31" i="22"/>
  <c r="AH31" i="22"/>
  <c r="M33" i="22"/>
  <c r="AF34" i="22"/>
  <c r="AA36" i="22"/>
  <c r="Y38" i="22"/>
  <c r="T39" i="22"/>
  <c r="R45" i="22"/>
  <c r="AH45" i="22"/>
  <c r="M46" i="22"/>
  <c r="AF47" i="22"/>
  <c r="AA48" i="22"/>
  <c r="T31" i="22"/>
  <c r="AJ31" i="22"/>
  <c r="O33" i="22"/>
  <c r="AH34" i="22"/>
  <c r="M36" i="22"/>
  <c r="AC36" i="22"/>
  <c r="AA38" i="22"/>
  <c r="V39" i="22"/>
  <c r="T45" i="22"/>
  <c r="AJ45" i="22"/>
  <c r="O46" i="22"/>
  <c r="AH47" i="22"/>
  <c r="M48" i="22"/>
  <c r="AC48" i="22"/>
  <c r="AH30" i="22"/>
  <c r="M31" i="22"/>
  <c r="X33" i="22"/>
  <c r="AA34" i="22"/>
  <c r="AL36" i="22"/>
  <c r="Q37" i="22"/>
  <c r="T38" i="22"/>
  <c r="AE39" i="22"/>
  <c r="M45" i="22"/>
  <c r="X46" i="22"/>
  <c r="AA47" i="22"/>
  <c r="AL48" i="22"/>
  <c r="AL31" i="22"/>
  <c r="Q33" i="22"/>
  <c r="AE36" i="22"/>
  <c r="X39" i="22"/>
  <c r="AL45" i="22"/>
  <c r="Q46" i="22"/>
  <c r="AE48" i="22"/>
  <c r="T30" i="22"/>
  <c r="AJ30" i="22"/>
  <c r="O31" i="22"/>
  <c r="AE31" i="22"/>
  <c r="AM31" i="22"/>
  <c r="R33" i="22"/>
  <c r="Z33" i="22"/>
  <c r="AH33" i="22"/>
  <c r="M34" i="22"/>
  <c r="AC34" i="22"/>
  <c r="X36" i="22"/>
  <c r="AF36" i="22"/>
  <c r="AN36" i="22"/>
  <c r="S37" i="22"/>
  <c r="AA37" i="22"/>
  <c r="V38" i="22"/>
  <c r="AL38" i="22"/>
  <c r="Q39" i="22"/>
  <c r="Y39" i="22"/>
  <c r="AG39" i="22"/>
  <c r="O45" i="22"/>
  <c r="AE45" i="22"/>
  <c r="AM45" i="22"/>
  <c r="R46" i="22"/>
  <c r="Z46" i="22"/>
  <c r="AH46" i="22"/>
  <c r="M47" i="22"/>
  <c r="AC47" i="22"/>
  <c r="X48" i="22"/>
  <c r="AF48" i="22"/>
  <c r="AN48" i="22"/>
  <c r="X31" i="22"/>
  <c r="AF31" i="22"/>
  <c r="AL34" i="22"/>
  <c r="Q36" i="22"/>
  <c r="Y36" i="22"/>
  <c r="AE38" i="22"/>
  <c r="AM38" i="22"/>
  <c r="R39" i="22"/>
  <c r="X45" i="22"/>
  <c r="AF45" i="22"/>
  <c r="AL47" i="22"/>
  <c r="Q48" i="22"/>
  <c r="Y48" i="22"/>
  <c r="AL58" i="21"/>
  <c r="AA62" i="21"/>
  <c r="AC59" i="21"/>
  <c r="AE59" i="21"/>
  <c r="AF59" i="21"/>
  <c r="AL61" i="21"/>
  <c r="AG59" i="21"/>
  <c r="AH58" i="21"/>
  <c r="X59" i="21"/>
  <c r="AM58" i="21"/>
  <c r="Z59" i="21"/>
  <c r="M61" i="21"/>
  <c r="AN61" i="21"/>
  <c r="AC62" i="21"/>
  <c r="AC61" i="21"/>
  <c r="AE61" i="21"/>
  <c r="M62" i="21"/>
  <c r="AA60" i="21"/>
  <c r="AF61" i="21"/>
  <c r="AG62" i="21"/>
  <c r="AG61" i="21"/>
  <c r="M58" i="21"/>
  <c r="R59" i="21"/>
  <c r="AH60" i="21"/>
  <c r="S59" i="21"/>
  <c r="Z60" i="21"/>
  <c r="Q62" i="21"/>
  <c r="R62" i="21"/>
  <c r="M59" i="21"/>
  <c r="S62" i="21"/>
  <c r="O59" i="21"/>
  <c r="Y59" i="21"/>
  <c r="S60" i="21"/>
  <c r="Y62" i="21"/>
  <c r="T58" i="21"/>
  <c r="Z62" i="21"/>
  <c r="AJ60" i="21"/>
  <c r="O58" i="21"/>
  <c r="AE58" i="21"/>
  <c r="AH59" i="21"/>
  <c r="M60" i="21"/>
  <c r="AC60" i="21"/>
  <c r="X61" i="21"/>
  <c r="T62" i="21"/>
  <c r="AJ62" i="21"/>
  <c r="X58" i="21"/>
  <c r="AF58" i="21"/>
  <c r="V60" i="21"/>
  <c r="AL60" i="21"/>
  <c r="Q61" i="21"/>
  <c r="Y61" i="21"/>
  <c r="Q58" i="21"/>
  <c r="Y58" i="21"/>
  <c r="AG58" i="21"/>
  <c r="T59" i="21"/>
  <c r="AJ59" i="21"/>
  <c r="O60" i="21"/>
  <c r="AE60" i="21"/>
  <c r="AM60" i="21"/>
  <c r="R61" i="21"/>
  <c r="Z61" i="21"/>
  <c r="AH61" i="21"/>
  <c r="V62" i="21"/>
  <c r="AL62" i="21"/>
  <c r="AC58" i="21"/>
  <c r="R58" i="21"/>
  <c r="Z58" i="21"/>
  <c r="X60" i="21"/>
  <c r="AF60" i="21"/>
  <c r="S61" i="21"/>
  <c r="AE62" i="21"/>
  <c r="AM62" i="21"/>
  <c r="V61" i="21"/>
  <c r="T55" i="21"/>
  <c r="X51" i="21"/>
  <c r="V51" i="21"/>
  <c r="AA38" i="21"/>
  <c r="AC41" i="21"/>
  <c r="AG51" i="21"/>
  <c r="Y55" i="21"/>
  <c r="AA40" i="21"/>
  <c r="AF39" i="21"/>
  <c r="AE43" i="21"/>
  <c r="AJ33" i="21"/>
  <c r="AH33" i="21"/>
  <c r="Z35" i="21"/>
  <c r="AA36" i="21"/>
  <c r="AJ39" i="21"/>
  <c r="AA51" i="21"/>
  <c r="AL51" i="21"/>
  <c r="AM33" i="21"/>
  <c r="AH35" i="21"/>
  <c r="AA43" i="21"/>
  <c r="AM39" i="21"/>
  <c r="AE48" i="21"/>
  <c r="AE36" i="21"/>
  <c r="AC43" i="21"/>
  <c r="V48" i="21"/>
  <c r="AE51" i="21"/>
  <c r="AG33" i="21"/>
  <c r="AC38" i="21"/>
  <c r="AF51" i="21"/>
  <c r="AJ32" i="21"/>
  <c r="AN33" i="21"/>
  <c r="AG38" i="21"/>
  <c r="AN46" i="21"/>
  <c r="AF48" i="21"/>
  <c r="Z49" i="21"/>
  <c r="AJ56" i="21"/>
  <c r="AF30" i="21"/>
  <c r="T31" i="21"/>
  <c r="R38" i="21"/>
  <c r="AH38" i="21"/>
  <c r="AL39" i="21"/>
  <c r="AN43" i="21"/>
  <c r="AA46" i="21"/>
  <c r="M47" i="21"/>
  <c r="AA47" i="21"/>
  <c r="AG48" i="21"/>
  <c r="AA49" i="21"/>
  <c r="Y51" i="21"/>
  <c r="R56" i="21"/>
  <c r="AL56" i="21"/>
  <c r="AM32" i="21"/>
  <c r="AF36" i="21"/>
  <c r="AJ38" i="21"/>
  <c r="AE39" i="21"/>
  <c r="AN39" i="21"/>
  <c r="O47" i="21"/>
  <c r="AC47" i="21"/>
  <c r="AC49" i="21"/>
  <c r="AN51" i="21"/>
  <c r="AL30" i="21"/>
  <c r="AG36" i="21"/>
  <c r="Q44" i="21"/>
  <c r="AE46" i="21"/>
  <c r="AM30" i="21"/>
  <c r="R44" i="21"/>
  <c r="AG46" i="21"/>
  <c r="R47" i="21"/>
  <c r="AC48" i="21"/>
  <c r="AF49" i="21"/>
  <c r="AL32" i="21"/>
  <c r="AA30" i="21"/>
  <c r="AN30" i="21"/>
  <c r="AH32" i="21"/>
  <c r="S47" i="21"/>
  <c r="AG49" i="21"/>
  <c r="R53" i="21"/>
  <c r="AH56" i="21"/>
  <c r="Q54" i="21"/>
  <c r="AG30" i="21"/>
  <c r="AJ31" i="21"/>
  <c r="S38" i="21"/>
  <c r="AF43" i="21"/>
  <c r="AC44" i="21"/>
  <c r="AL48" i="21"/>
  <c r="Q49" i="21"/>
  <c r="S53" i="21"/>
  <c r="AC53" i="21"/>
  <c r="X54" i="21"/>
  <c r="AJ54" i="21"/>
  <c r="O55" i="21"/>
  <c r="Z56" i="21"/>
  <c r="AM56" i="21"/>
  <c r="AL36" i="21"/>
  <c r="AA41" i="21"/>
  <c r="AF46" i="21"/>
  <c r="AM48" i="21"/>
  <c r="R49" i="21"/>
  <c r="AM51" i="21"/>
  <c r="T53" i="21"/>
  <c r="Y54" i="21"/>
  <c r="O56" i="21"/>
  <c r="AM36" i="21"/>
  <c r="AH43" i="21"/>
  <c r="AF44" i="21"/>
  <c r="AA45" i="21"/>
  <c r="AN48" i="21"/>
  <c r="S49" i="21"/>
  <c r="Z54" i="21"/>
  <c r="AL54" i="21"/>
  <c r="Q55" i="21"/>
  <c r="AN36" i="21"/>
  <c r="AG44" i="21"/>
  <c r="V53" i="21"/>
  <c r="AJ53" i="21"/>
  <c r="AM54" i="21"/>
  <c r="R55" i="21"/>
  <c r="AA35" i="21"/>
  <c r="AG39" i="21"/>
  <c r="AH48" i="21"/>
  <c r="M49" i="21"/>
  <c r="T50" i="21"/>
  <c r="T54" i="21"/>
  <c r="AN54" i="21"/>
  <c r="S55" i="21"/>
  <c r="T56" i="21"/>
  <c r="AG31" i="21"/>
  <c r="AE33" i="21"/>
  <c r="AL43" i="21"/>
  <c r="AL46" i="21"/>
  <c r="X49" i="21"/>
  <c r="Z53" i="21"/>
  <c r="AL53" i="21"/>
  <c r="AE30" i="21"/>
  <c r="AH31" i="21"/>
  <c r="AF33" i="21"/>
  <c r="M35" i="21"/>
  <c r="AC35" i="21"/>
  <c r="AH36" i="21"/>
  <c r="Q38" i="21"/>
  <c r="AM43" i="21"/>
  <c r="AA44" i="21"/>
  <c r="AM46" i="21"/>
  <c r="Y49" i="21"/>
  <c r="V50" i="21"/>
  <c r="Z51" i="21"/>
  <c r="Q53" i="21"/>
  <c r="AA53" i="21"/>
  <c r="V56" i="21"/>
  <c r="X39" i="21"/>
  <c r="Z38" i="21"/>
  <c r="M44" i="21"/>
  <c r="M39" i="21"/>
  <c r="Z41" i="21"/>
  <c r="O32" i="21"/>
  <c r="X33" i="21"/>
  <c r="V39" i="21"/>
  <c r="M40" i="21"/>
  <c r="T45" i="21"/>
  <c r="M36" i="21"/>
  <c r="V46" i="21"/>
  <c r="T30" i="21"/>
  <c r="S31" i="21"/>
  <c r="Y39" i="21"/>
  <c r="S44" i="21"/>
  <c r="O33" i="21"/>
  <c r="V30" i="21"/>
  <c r="V31" i="21"/>
  <c r="T32" i="21"/>
  <c r="Y33" i="21"/>
  <c r="O35" i="21"/>
  <c r="Z39" i="21"/>
  <c r="O40" i="21"/>
  <c r="X46" i="21"/>
  <c r="Q33" i="21"/>
  <c r="Z33" i="21"/>
  <c r="R41" i="21"/>
  <c r="R43" i="21"/>
  <c r="Y46" i="21"/>
  <c r="X30" i="21"/>
  <c r="Y31" i="21"/>
  <c r="R33" i="21"/>
  <c r="R35" i="21"/>
  <c r="M38" i="21"/>
  <c r="X38" i="21"/>
  <c r="Q40" i="21"/>
  <c r="S41" i="21"/>
  <c r="X44" i="21"/>
  <c r="Z46" i="21"/>
  <c r="O41" i="21"/>
  <c r="Y30" i="21"/>
  <c r="Q31" i="21"/>
  <c r="Z31" i="21"/>
  <c r="S33" i="21"/>
  <c r="S35" i="21"/>
  <c r="Y38" i="21"/>
  <c r="R40" i="21"/>
  <c r="O43" i="21"/>
  <c r="R31" i="21"/>
  <c r="M32" i="21"/>
  <c r="T33" i="21"/>
  <c r="M41" i="21"/>
  <c r="AM44" i="21"/>
  <c r="AL44" i="21"/>
  <c r="AJ44" i="21"/>
  <c r="AA31" i="21"/>
  <c r="V32" i="21"/>
  <c r="T35" i="21"/>
  <c r="AJ35" i="21"/>
  <c r="O36" i="21"/>
  <c r="O39" i="21"/>
  <c r="T40" i="21"/>
  <c r="AC40" i="21"/>
  <c r="AN44" i="21"/>
  <c r="V45" i="21"/>
  <c r="AH45" i="21"/>
  <c r="AM45" i="21"/>
  <c r="AJ50" i="21"/>
  <c r="AA56" i="21"/>
  <c r="AG56" i="21"/>
  <c r="AF56" i="21"/>
  <c r="AE56" i="21"/>
  <c r="AC56" i="21"/>
  <c r="AE32" i="21"/>
  <c r="AM49" i="21"/>
  <c r="AL49" i="21"/>
  <c r="AJ49" i="21"/>
  <c r="AH49" i="21"/>
  <c r="AF55" i="21"/>
  <c r="AG55" i="21"/>
  <c r="AE55" i="21"/>
  <c r="AC55" i="21"/>
  <c r="AA55" i="21"/>
  <c r="V36" i="21"/>
  <c r="AJ40" i="21"/>
  <c r="O46" i="21"/>
  <c r="AM40" i="21"/>
  <c r="AM41" i="21"/>
  <c r="R30" i="21"/>
  <c r="AH30" i="21"/>
  <c r="M31" i="21"/>
  <c r="AC31" i="21"/>
  <c r="X32" i="21"/>
  <c r="AF32" i="21"/>
  <c r="AA33" i="21"/>
  <c r="V35" i="21"/>
  <c r="AL35" i="21"/>
  <c r="Q36" i="21"/>
  <c r="Y36" i="21"/>
  <c r="T38" i="21"/>
  <c r="Q39" i="21"/>
  <c r="AE40" i="21"/>
  <c r="AN40" i="21"/>
  <c r="AN41" i="21"/>
  <c r="V43" i="21"/>
  <c r="V44" i="21"/>
  <c r="T44" i="21"/>
  <c r="S46" i="21"/>
  <c r="AC54" i="21"/>
  <c r="AA54" i="21"/>
  <c r="AG54" i="21"/>
  <c r="AF54" i="21"/>
  <c r="AN47" i="21"/>
  <c r="AM47" i="21"/>
  <c r="AL47" i="21"/>
  <c r="AJ47" i="21"/>
  <c r="AH50" i="21"/>
  <c r="AN50" i="21"/>
  <c r="AM50" i="21"/>
  <c r="S30" i="21"/>
  <c r="AL31" i="21"/>
  <c r="Q32" i="21"/>
  <c r="Y32" i="21"/>
  <c r="AG32" i="21"/>
  <c r="AE35" i="21"/>
  <c r="AM35" i="21"/>
  <c r="R36" i="21"/>
  <c r="Z36" i="21"/>
  <c r="AL38" i="21"/>
  <c r="R39" i="21"/>
  <c r="X40" i="21"/>
  <c r="AF40" i="21"/>
  <c r="Y41" i="21"/>
  <c r="V41" i="21"/>
  <c r="AE41" i="21"/>
  <c r="R45" i="21"/>
  <c r="Q45" i="21"/>
  <c r="O45" i="21"/>
  <c r="AL45" i="21"/>
  <c r="S48" i="21"/>
  <c r="R48" i="21"/>
  <c r="Q48" i="21"/>
  <c r="O48" i="21"/>
  <c r="AN49" i="21"/>
  <c r="AC32" i="21"/>
  <c r="AJ41" i="21"/>
  <c r="Z45" i="21"/>
  <c r="Y45" i="21"/>
  <c r="Y47" i="21"/>
  <c r="X47" i="21"/>
  <c r="V47" i="21"/>
  <c r="T47" i="21"/>
  <c r="Q30" i="21"/>
  <c r="X36" i="21"/>
  <c r="AE31" i="21"/>
  <c r="AM31" i="21"/>
  <c r="R32" i="21"/>
  <c r="X35" i="21"/>
  <c r="AF35" i="21"/>
  <c r="AM38" i="21"/>
  <c r="AC39" i="21"/>
  <c r="Y40" i="21"/>
  <c r="AF41" i="21"/>
  <c r="AG45" i="21"/>
  <c r="AE45" i="21"/>
  <c r="AN45" i="21"/>
  <c r="M51" i="21"/>
  <c r="S51" i="21"/>
  <c r="R51" i="21"/>
  <c r="AN55" i="21"/>
  <c r="AL55" i="21"/>
  <c r="AM55" i="21"/>
  <c r="AJ55" i="21"/>
  <c r="M46" i="21"/>
  <c r="R46" i="21"/>
  <c r="O30" i="21"/>
  <c r="T43" i="21"/>
  <c r="Y43" i="21"/>
  <c r="AE38" i="21"/>
  <c r="Z40" i="21"/>
  <c r="AH40" i="21"/>
  <c r="X41" i="21"/>
  <c r="AH41" i="21"/>
  <c r="S43" i="21"/>
  <c r="Q43" i="21"/>
  <c r="Z43" i="21"/>
  <c r="Y44" i="21"/>
  <c r="AH44" i="21"/>
  <c r="S45" i="21"/>
  <c r="AC45" i="21"/>
  <c r="T48" i="21"/>
  <c r="Z48" i="21"/>
  <c r="Y48" i="21"/>
  <c r="R50" i="21"/>
  <c r="Q50" i="21"/>
  <c r="O50" i="21"/>
  <c r="M50" i="21"/>
  <c r="AG50" i="21"/>
  <c r="AF50" i="21"/>
  <c r="AE50" i="21"/>
  <c r="AC50" i="21"/>
  <c r="O51" i="21"/>
  <c r="AH46" i="21"/>
  <c r="T49" i="21"/>
  <c r="AH51" i="21"/>
  <c r="M53" i="21"/>
  <c r="AE47" i="21"/>
  <c r="X50" i="21"/>
  <c r="AE53" i="21"/>
  <c r="M54" i="21"/>
  <c r="S54" i="21"/>
  <c r="AF47" i="21"/>
  <c r="Y50" i="21"/>
  <c r="AG53" i="21"/>
  <c r="O54" i="21"/>
  <c r="X55" i="21"/>
  <c r="V55" i="21"/>
  <c r="Y53" i="21"/>
  <c r="AH53" i="21"/>
  <c r="AN53" i="21"/>
  <c r="S56" i="21"/>
  <c r="Q56" i="21"/>
  <c r="X56" i="21"/>
  <c r="AN51" i="20"/>
  <c r="AF58" i="20"/>
  <c r="AA53" i="20"/>
  <c r="AH58" i="20"/>
  <c r="AH50" i="20"/>
  <c r="Z53" i="20"/>
  <c r="AA54" i="20"/>
  <c r="AM58" i="20"/>
  <c r="AH52" i="20"/>
  <c r="AN58" i="20"/>
  <c r="AG58" i="20"/>
  <c r="AC53" i="20"/>
  <c r="Q56" i="20"/>
  <c r="V31" i="20"/>
  <c r="AL50" i="20"/>
  <c r="AE51" i="20"/>
  <c r="R52" i="20"/>
  <c r="AF54" i="20"/>
  <c r="AA56" i="20"/>
  <c r="AA59" i="20"/>
  <c r="Q53" i="20"/>
  <c r="AG53" i="20"/>
  <c r="AE54" i="20"/>
  <c r="AM50" i="20"/>
  <c r="AF51" i="20"/>
  <c r="AA57" i="20"/>
  <c r="AH53" i="20"/>
  <c r="AH59" i="20"/>
  <c r="R51" i="20"/>
  <c r="S52" i="20"/>
  <c r="T56" i="20"/>
  <c r="R53" i="20"/>
  <c r="S51" i="20"/>
  <c r="S53" i="20"/>
  <c r="V52" i="20"/>
  <c r="V56" i="20"/>
  <c r="X51" i="20"/>
  <c r="X52" i="20"/>
  <c r="X56" i="20"/>
  <c r="T57" i="20"/>
  <c r="M53" i="20"/>
  <c r="Y53" i="20"/>
  <c r="M51" i="20"/>
  <c r="V58" i="20"/>
  <c r="Q48" i="20"/>
  <c r="AL48" i="20"/>
  <c r="M50" i="20"/>
  <c r="AN50" i="20"/>
  <c r="AG54" i="20"/>
  <c r="S57" i="20"/>
  <c r="M59" i="20"/>
  <c r="Y59" i="20"/>
  <c r="AE35" i="20"/>
  <c r="AF52" i="20"/>
  <c r="AF56" i="20"/>
  <c r="X58" i="20"/>
  <c r="Z59" i="20"/>
  <c r="T53" i="20"/>
  <c r="AJ53" i="20"/>
  <c r="AC52" i="20"/>
  <c r="AG35" i="20"/>
  <c r="AG56" i="20"/>
  <c r="Y58" i="20"/>
  <c r="Q50" i="20"/>
  <c r="O51" i="20"/>
  <c r="AL54" i="20"/>
  <c r="V57" i="20"/>
  <c r="Z58" i="20"/>
  <c r="Q59" i="20"/>
  <c r="V53" i="20"/>
  <c r="AL53" i="20"/>
  <c r="R50" i="20"/>
  <c r="AC51" i="20"/>
  <c r="Z52" i="20"/>
  <c r="Y56" i="20"/>
  <c r="AA58" i="20"/>
  <c r="R59" i="20"/>
  <c r="AE53" i="20"/>
  <c r="AM53" i="20"/>
  <c r="AN45" i="20"/>
  <c r="AH48" i="20"/>
  <c r="T50" i="20"/>
  <c r="AA52" i="20"/>
  <c r="M54" i="20"/>
  <c r="AN56" i="20"/>
  <c r="Y57" i="20"/>
  <c r="AL58" i="20"/>
  <c r="S59" i="20"/>
  <c r="AG59" i="20"/>
  <c r="V50" i="20"/>
  <c r="Y51" i="20"/>
  <c r="AG51" i="20"/>
  <c r="T52" i="20"/>
  <c r="AJ52" i="20"/>
  <c r="O54" i="20"/>
  <c r="AM54" i="20"/>
  <c r="R56" i="20"/>
  <c r="AH56" i="20"/>
  <c r="M57" i="20"/>
  <c r="AC57" i="20"/>
  <c r="V54" i="20"/>
  <c r="AJ57" i="20"/>
  <c r="O50" i="20"/>
  <c r="AE50" i="20"/>
  <c r="Z51" i="20"/>
  <c r="AH51" i="20"/>
  <c r="M52" i="20"/>
  <c r="X54" i="20"/>
  <c r="AN54" i="20"/>
  <c r="S56" i="20"/>
  <c r="AL57" i="20"/>
  <c r="Q58" i="20"/>
  <c r="T59" i="20"/>
  <c r="AJ59" i="20"/>
  <c r="AN35" i="20"/>
  <c r="X50" i="20"/>
  <c r="AF50" i="20"/>
  <c r="AL52" i="20"/>
  <c r="Q54" i="20"/>
  <c r="Y54" i="20"/>
  <c r="AJ56" i="20"/>
  <c r="O57" i="20"/>
  <c r="AE57" i="20"/>
  <c r="AM57" i="20"/>
  <c r="R58" i="20"/>
  <c r="AC59" i="20"/>
  <c r="Y50" i="20"/>
  <c r="AG50" i="20"/>
  <c r="T51" i="20"/>
  <c r="AJ51" i="20"/>
  <c r="O52" i="20"/>
  <c r="AE52" i="20"/>
  <c r="AM52" i="20"/>
  <c r="R54" i="20"/>
  <c r="Z54" i="20"/>
  <c r="AH54" i="20"/>
  <c r="M56" i="20"/>
  <c r="AC56" i="20"/>
  <c r="X57" i="20"/>
  <c r="AF57" i="20"/>
  <c r="AN57" i="20"/>
  <c r="S58" i="20"/>
  <c r="V59" i="20"/>
  <c r="AL59" i="20"/>
  <c r="O58" i="20"/>
  <c r="AL56" i="20"/>
  <c r="Q57" i="20"/>
  <c r="AE59" i="20"/>
  <c r="AM59" i="20"/>
  <c r="AC50" i="20"/>
  <c r="R45" i="20"/>
  <c r="AA30" i="20"/>
  <c r="AC30" i="20"/>
  <c r="R60" i="20"/>
  <c r="S46" i="20"/>
  <c r="O41" i="20"/>
  <c r="AF47" i="20"/>
  <c r="AC32" i="20"/>
  <c r="AG32" i="20"/>
  <c r="AG47" i="20"/>
  <c r="M40" i="20"/>
  <c r="O42" i="20"/>
  <c r="AE60" i="20"/>
  <c r="AJ41" i="20"/>
  <c r="AM40" i="20"/>
  <c r="AF41" i="20"/>
  <c r="Q42" i="20"/>
  <c r="AL43" i="20"/>
  <c r="AF45" i="20"/>
  <c r="AE30" i="20"/>
  <c r="X38" i="20"/>
  <c r="S40" i="20"/>
  <c r="AH41" i="20"/>
  <c r="AA47" i="20"/>
  <c r="S32" i="20"/>
  <c r="AN38" i="20"/>
  <c r="AG42" i="20"/>
  <c r="AE45" i="20"/>
  <c r="T46" i="20"/>
  <c r="AE47" i="20"/>
  <c r="AN48" i="20"/>
  <c r="AN60" i="20"/>
  <c r="V41" i="20"/>
  <c r="S45" i="20"/>
  <c r="AC35" i="20"/>
  <c r="O40" i="20"/>
  <c r="AJ40" i="20"/>
  <c r="AJ43" i="20"/>
  <c r="X46" i="20"/>
  <c r="AH60" i="20"/>
  <c r="X41" i="20"/>
  <c r="Z46" i="20"/>
  <c r="AJ38" i="20"/>
  <c r="Y41" i="20"/>
  <c r="AC42" i="20"/>
  <c r="AG30" i="20"/>
  <c r="Q32" i="20"/>
  <c r="AE32" i="20"/>
  <c r="R35" i="20"/>
  <c r="AF35" i="20"/>
  <c r="Z41" i="20"/>
  <c r="AM43" i="20"/>
  <c r="AC45" i="20"/>
  <c r="AL60" i="20"/>
  <c r="R32" i="20"/>
  <c r="S35" i="20"/>
  <c r="AL38" i="20"/>
  <c r="AE42" i="20"/>
  <c r="AM60" i="20"/>
  <c r="AF37" i="20"/>
  <c r="AE37" i="20"/>
  <c r="AC37" i="20"/>
  <c r="AJ37" i="20"/>
  <c r="AM37" i="20"/>
  <c r="AG38" i="20"/>
  <c r="AF38" i="20"/>
  <c r="AF60" i="20"/>
  <c r="AF33" i="20"/>
  <c r="AC33" i="20"/>
  <c r="Y36" i="20"/>
  <c r="Z36" i="20"/>
  <c r="X36" i="20"/>
  <c r="V36" i="20"/>
  <c r="Z60" i="20"/>
  <c r="Y60" i="20"/>
  <c r="X60" i="20"/>
  <c r="T60" i="20"/>
  <c r="T47" i="20"/>
  <c r="V47" i="20"/>
  <c r="AN31" i="20"/>
  <c r="AM31" i="20"/>
  <c r="AL31" i="20"/>
  <c r="AH33" i="20"/>
  <c r="AN33" i="20"/>
  <c r="AM33" i="20"/>
  <c r="V60" i="20"/>
  <c r="AA43" i="20"/>
  <c r="AF43" i="20"/>
  <c r="AC43" i="20"/>
  <c r="Z48" i="20"/>
  <c r="Y48" i="20"/>
  <c r="X48" i="20"/>
  <c r="T48" i="20"/>
  <c r="V45" i="20"/>
  <c r="Y45" i="20"/>
  <c r="X45" i="20"/>
  <c r="AJ47" i="20"/>
  <c r="AM47" i="20"/>
  <c r="AL47" i="20"/>
  <c r="T31" i="20"/>
  <c r="Z31" i="20"/>
  <c r="Y31" i="20"/>
  <c r="AJ31" i="20"/>
  <c r="AJ33" i="20"/>
  <c r="AA37" i="20"/>
  <c r="AG46" i="20"/>
  <c r="AA46" i="20"/>
  <c r="AG48" i="20"/>
  <c r="R41" i="20"/>
  <c r="AL41" i="20"/>
  <c r="AN43" i="20"/>
  <c r="AG45" i="20"/>
  <c r="M37" i="20"/>
  <c r="AM41" i="20"/>
  <c r="AA42" i="20"/>
  <c r="M45" i="20"/>
  <c r="V46" i="20"/>
  <c r="AJ48" i="20"/>
  <c r="AA32" i="20"/>
  <c r="M35" i="20"/>
  <c r="AH38" i="20"/>
  <c r="AE41" i="20"/>
  <c r="O60" i="20"/>
  <c r="O37" i="20"/>
  <c r="M43" i="20"/>
  <c r="R33" i="20"/>
  <c r="X35" i="20"/>
  <c r="Y38" i="20"/>
  <c r="R42" i="20"/>
  <c r="M32" i="20"/>
  <c r="O35" i="20"/>
  <c r="Y35" i="20"/>
  <c r="Q38" i="20"/>
  <c r="Z38" i="20"/>
  <c r="Q40" i="20"/>
  <c r="S42" i="20"/>
  <c r="O45" i="20"/>
  <c r="Y47" i="20"/>
  <c r="R48" i="20"/>
  <c r="Y32" i="20"/>
  <c r="R38" i="20"/>
  <c r="T38" i="20"/>
  <c r="T30" i="20"/>
  <c r="AA33" i="20"/>
  <c r="AG33" i="20"/>
  <c r="AE33" i="20"/>
  <c r="AH36" i="20"/>
  <c r="Z40" i="20"/>
  <c r="Y40" i="20"/>
  <c r="X40" i="20"/>
  <c r="V40" i="20"/>
  <c r="M30" i="20"/>
  <c r="V30" i="20"/>
  <c r="O31" i="20"/>
  <c r="AN32" i="20"/>
  <c r="AL32" i="20"/>
  <c r="AJ32" i="20"/>
  <c r="T33" i="20"/>
  <c r="X42" i="20"/>
  <c r="V42" i="20"/>
  <c r="T42" i="20"/>
  <c r="Y42" i="20"/>
  <c r="Z43" i="20"/>
  <c r="Y43" i="20"/>
  <c r="V43" i="20"/>
  <c r="T43" i="20"/>
  <c r="Q36" i="20"/>
  <c r="O36" i="20"/>
  <c r="M36" i="20"/>
  <c r="T37" i="20"/>
  <c r="Z37" i="20"/>
  <c r="X37" i="20"/>
  <c r="AG40" i="20"/>
  <c r="AF40" i="20"/>
  <c r="AN46" i="20"/>
  <c r="AM46" i="20"/>
  <c r="AL46" i="20"/>
  <c r="AJ46" i="20"/>
  <c r="AH46" i="20"/>
  <c r="AN36" i="20"/>
  <c r="AM36" i="20"/>
  <c r="O30" i="20"/>
  <c r="AJ30" i="20"/>
  <c r="AC31" i="20"/>
  <c r="AA31" i="20"/>
  <c r="AG31" i="20"/>
  <c r="AM32" i="20"/>
  <c r="V33" i="20"/>
  <c r="AL36" i="20"/>
  <c r="V37" i="20"/>
  <c r="AC40" i="20"/>
  <c r="Z42" i="20"/>
  <c r="AN42" i="20"/>
  <c r="AM42" i="20"/>
  <c r="AL42" i="20"/>
  <c r="AJ42" i="20"/>
  <c r="X43" i="20"/>
  <c r="Z30" i="20"/>
  <c r="X30" i="20"/>
  <c r="R36" i="20"/>
  <c r="Q30" i="20"/>
  <c r="AE31" i="20"/>
  <c r="X33" i="20"/>
  <c r="AL35" i="20"/>
  <c r="AJ35" i="20"/>
  <c r="AH35" i="20"/>
  <c r="S36" i="20"/>
  <c r="AG36" i="20"/>
  <c r="AF36" i="20"/>
  <c r="AE36" i="20"/>
  <c r="AC36" i="20"/>
  <c r="Y37" i="20"/>
  <c r="AE38" i="20"/>
  <c r="AC38" i="20"/>
  <c r="AA38" i="20"/>
  <c r="AE40" i="20"/>
  <c r="S47" i="20"/>
  <c r="R47" i="20"/>
  <c r="Q47" i="20"/>
  <c r="O47" i="20"/>
  <c r="M47" i="20"/>
  <c r="M31" i="20"/>
  <c r="S31" i="20"/>
  <c r="Q31" i="20"/>
  <c r="AH30" i="20"/>
  <c r="AN30" i="20"/>
  <c r="S30" i="20"/>
  <c r="AM30" i="20"/>
  <c r="AF31" i="20"/>
  <c r="X32" i="20"/>
  <c r="V32" i="20"/>
  <c r="T32" i="20"/>
  <c r="S33" i="20"/>
  <c r="Q33" i="20"/>
  <c r="O33" i="20"/>
  <c r="Z33" i="20"/>
  <c r="S37" i="20"/>
  <c r="R37" i="20"/>
  <c r="T40" i="20"/>
  <c r="AM45" i="20"/>
  <c r="R46" i="20"/>
  <c r="AF48" i="20"/>
  <c r="Z35" i="20"/>
  <c r="AN37" i="20"/>
  <c r="S38" i="20"/>
  <c r="AL40" i="20"/>
  <c r="Q41" i="20"/>
  <c r="AG41" i="20"/>
  <c r="O43" i="20"/>
  <c r="AE43" i="20"/>
  <c r="Z45" i="20"/>
  <c r="AH45" i="20"/>
  <c r="M46" i="20"/>
  <c r="AC46" i="20"/>
  <c r="X47" i="20"/>
  <c r="AN47" i="20"/>
  <c r="S48" i="20"/>
  <c r="AA48" i="20"/>
  <c r="Q60" i="20"/>
  <c r="AG60" i="20"/>
  <c r="T35" i="20"/>
  <c r="AH37" i="20"/>
  <c r="M38" i="20"/>
  <c r="AN40" i="20"/>
  <c r="S41" i="20"/>
  <c r="AA41" i="20"/>
  <c r="Q43" i="20"/>
  <c r="AG43" i="20"/>
  <c r="T45" i="20"/>
  <c r="AJ45" i="20"/>
  <c r="O46" i="20"/>
  <c r="AE46" i="20"/>
  <c r="Z47" i="20"/>
  <c r="AH47" i="20"/>
  <c r="M48" i="20"/>
  <c r="AC48" i="20"/>
  <c r="S60" i="20"/>
  <c r="AA60" i="20"/>
  <c r="R43" i="20"/>
  <c r="AF46" i="20"/>
  <c r="T46" i="19"/>
  <c r="AL55" i="19"/>
  <c r="M56" i="19"/>
  <c r="AL46" i="19"/>
  <c r="AE49" i="19"/>
  <c r="AL51" i="19"/>
  <c r="AJ49" i="19"/>
  <c r="AN51" i="19"/>
  <c r="AH50" i="19"/>
  <c r="AN49" i="19"/>
  <c r="AH46" i="19"/>
  <c r="AA47" i="19"/>
  <c r="AF53" i="19"/>
  <c r="AH56" i="19"/>
  <c r="AM49" i="19"/>
  <c r="AG53" i="19"/>
  <c r="AN46" i="19"/>
  <c r="M49" i="19"/>
  <c r="AG49" i="19"/>
  <c r="AJ50" i="19"/>
  <c r="AN53" i="19"/>
  <c r="AH49" i="19"/>
  <c r="R50" i="19"/>
  <c r="AA53" i="19"/>
  <c r="AM50" i="19"/>
  <c r="AG51" i="19"/>
  <c r="S53" i="19"/>
  <c r="S56" i="19"/>
  <c r="T49" i="19"/>
  <c r="O50" i="19"/>
  <c r="Z50" i="19"/>
  <c r="V53" i="19"/>
  <c r="AA56" i="19"/>
  <c r="O49" i="19"/>
  <c r="Y49" i="19"/>
  <c r="S50" i="19"/>
  <c r="AF47" i="19"/>
  <c r="Z48" i="19"/>
  <c r="AA54" i="19"/>
  <c r="T50" i="19"/>
  <c r="Y53" i="19"/>
  <c r="Q49" i="19"/>
  <c r="Z53" i="19"/>
  <c r="R49" i="19"/>
  <c r="M50" i="19"/>
  <c r="AE51" i="19"/>
  <c r="Q53" i="19"/>
  <c r="Q56" i="19"/>
  <c r="X50" i="19"/>
  <c r="AM46" i="19"/>
  <c r="S47" i="19"/>
  <c r="AC47" i="19"/>
  <c r="AN47" i="19"/>
  <c r="AA48" i="19"/>
  <c r="M51" i="19"/>
  <c r="V54" i="19"/>
  <c r="Z55" i="19"/>
  <c r="R56" i="19"/>
  <c r="AC56" i="19"/>
  <c r="V49" i="19"/>
  <c r="Y50" i="19"/>
  <c r="AG50" i="19"/>
  <c r="AH30" i="19"/>
  <c r="M46" i="19"/>
  <c r="M47" i="19"/>
  <c r="AE47" i="19"/>
  <c r="AC48" i="19"/>
  <c r="AF51" i="19"/>
  <c r="Y54" i="19"/>
  <c r="T55" i="19"/>
  <c r="AM55" i="19"/>
  <c r="AG56" i="19"/>
  <c r="X49" i="19"/>
  <c r="AF49" i="19"/>
  <c r="AA50" i="19"/>
  <c r="X47" i="19"/>
  <c r="R48" i="19"/>
  <c r="AE55" i="19"/>
  <c r="O46" i="19"/>
  <c r="O47" i="19"/>
  <c r="Y47" i="19"/>
  <c r="S48" i="19"/>
  <c r="AF48" i="19"/>
  <c r="V55" i="19"/>
  <c r="AF55" i="19"/>
  <c r="Y56" i="19"/>
  <c r="AC50" i="19"/>
  <c r="Z47" i="19"/>
  <c r="AH48" i="19"/>
  <c r="AA51" i="19"/>
  <c r="S54" i="19"/>
  <c r="AG55" i="19"/>
  <c r="Z56" i="19"/>
  <c r="AA49" i="19"/>
  <c r="AL50" i="19"/>
  <c r="Q47" i="19"/>
  <c r="X55" i="19"/>
  <c r="AE50" i="19"/>
  <c r="AC46" i="19"/>
  <c r="V51" i="19"/>
  <c r="O55" i="19"/>
  <c r="AH39" i="19"/>
  <c r="V46" i="19"/>
  <c r="T48" i="19"/>
  <c r="AJ48" i="19"/>
  <c r="O51" i="19"/>
  <c r="AM51" i="19"/>
  <c r="R53" i="19"/>
  <c r="AH53" i="19"/>
  <c r="M54" i="19"/>
  <c r="AC54" i="19"/>
  <c r="AM57" i="19"/>
  <c r="AE46" i="19"/>
  <c r="AH47" i="19"/>
  <c r="M48" i="19"/>
  <c r="X51" i="19"/>
  <c r="AL54" i="19"/>
  <c r="Q55" i="19"/>
  <c r="T56" i="19"/>
  <c r="AJ56" i="19"/>
  <c r="AJ54" i="19"/>
  <c r="X46" i="19"/>
  <c r="AF46" i="19"/>
  <c r="V48" i="19"/>
  <c r="AL48" i="19"/>
  <c r="Q51" i="19"/>
  <c r="Y51" i="19"/>
  <c r="AJ53" i="19"/>
  <c r="O54" i="19"/>
  <c r="AE54" i="19"/>
  <c r="AM54" i="19"/>
  <c r="R55" i="19"/>
  <c r="AL44" i="19"/>
  <c r="Q46" i="19"/>
  <c r="Y46" i="19"/>
  <c r="AG46" i="19"/>
  <c r="T47" i="19"/>
  <c r="AJ47" i="19"/>
  <c r="O48" i="19"/>
  <c r="AE48" i="19"/>
  <c r="AM48" i="19"/>
  <c r="R51" i="19"/>
  <c r="Z51" i="19"/>
  <c r="AH51" i="19"/>
  <c r="M53" i="19"/>
  <c r="AC53" i="19"/>
  <c r="X54" i="19"/>
  <c r="AF54" i="19"/>
  <c r="AN54" i="19"/>
  <c r="S55" i="19"/>
  <c r="AA55" i="19"/>
  <c r="V56" i="19"/>
  <c r="AL56" i="19"/>
  <c r="R46" i="19"/>
  <c r="X48" i="19"/>
  <c r="AL53" i="19"/>
  <c r="Q54" i="19"/>
  <c r="AE56" i="19"/>
  <c r="AM56" i="19"/>
  <c r="Y33" i="19"/>
  <c r="Y31" i="19"/>
  <c r="AM33" i="19"/>
  <c r="X41" i="19"/>
  <c r="AF30" i="19"/>
  <c r="O36" i="19"/>
  <c r="AM38" i="19"/>
  <c r="AC43" i="19"/>
  <c r="AH43" i="19"/>
  <c r="AG33" i="19"/>
  <c r="M57" i="19"/>
  <c r="AG30" i="19"/>
  <c r="S31" i="19"/>
  <c r="AL32" i="19"/>
  <c r="Z33" i="19"/>
  <c r="AC36" i="19"/>
  <c r="AJ39" i="19"/>
  <c r="AM32" i="19"/>
  <c r="AA37" i="19"/>
  <c r="T39" i="19"/>
  <c r="AL43" i="19"/>
  <c r="AN32" i="19"/>
  <c r="AF36" i="19"/>
  <c r="AH42" i="19"/>
  <c r="AM30" i="19"/>
  <c r="S36" i="19"/>
  <c r="T41" i="19"/>
  <c r="AJ42" i="19"/>
  <c r="Q44" i="19"/>
  <c r="AN44" i="19"/>
  <c r="AJ34" i="19"/>
  <c r="AN30" i="19"/>
  <c r="AH34" i="19"/>
  <c r="AG43" i="19"/>
  <c r="S43" i="19"/>
  <c r="O57" i="19"/>
  <c r="Y57" i="19"/>
  <c r="AM36" i="19"/>
  <c r="AE38" i="19"/>
  <c r="R34" i="19"/>
  <c r="R39" i="19"/>
  <c r="AJ31" i="19"/>
  <c r="AN36" i="19"/>
  <c r="AF38" i="19"/>
  <c r="Q57" i="19"/>
  <c r="V37" i="19"/>
  <c r="AJ30" i="19"/>
  <c r="T31" i="19"/>
  <c r="AH32" i="19"/>
  <c r="AH33" i="19"/>
  <c r="AL34" i="19"/>
  <c r="V38" i="19"/>
  <c r="AG38" i="19"/>
  <c r="AL39" i="19"/>
  <c r="AL42" i="19"/>
  <c r="AH44" i="19"/>
  <c r="R57" i="19"/>
  <c r="AE57" i="19"/>
  <c r="AC38" i="19"/>
  <c r="Y37" i="19"/>
  <c r="AN34" i="19"/>
  <c r="AN39" i="19"/>
  <c r="AM42" i="19"/>
  <c r="O32" i="19"/>
  <c r="AC34" i="19"/>
  <c r="S37" i="19"/>
  <c r="AF37" i="19"/>
  <c r="AC41" i="19"/>
  <c r="AJ44" i="19"/>
  <c r="S33" i="19"/>
  <c r="Q31" i="19"/>
  <c r="AE33" i="19"/>
  <c r="M34" i="19"/>
  <c r="M36" i="19"/>
  <c r="AA36" i="19"/>
  <c r="T37" i="19"/>
  <c r="X42" i="19"/>
  <c r="Q43" i="19"/>
  <c r="AA43" i="19"/>
  <c r="R44" i="19"/>
  <c r="AG44" i="19"/>
  <c r="Z30" i="19"/>
  <c r="Z43" i="19"/>
  <c r="T30" i="19"/>
  <c r="R31" i="19"/>
  <c r="AG31" i="19"/>
  <c r="T32" i="19"/>
  <c r="M33" i="19"/>
  <c r="AF33" i="19"/>
  <c r="Q39" i="19"/>
  <c r="M41" i="19"/>
  <c r="Z42" i="19"/>
  <c r="R43" i="19"/>
  <c r="T44" i="19"/>
  <c r="V32" i="19"/>
  <c r="O33" i="19"/>
  <c r="O41" i="19"/>
  <c r="M31" i="19"/>
  <c r="AA33" i="19"/>
  <c r="Q36" i="19"/>
  <c r="AE36" i="19"/>
  <c r="X37" i="19"/>
  <c r="T42" i="19"/>
  <c r="M43" i="19"/>
  <c r="V43" i="19"/>
  <c r="AE43" i="19"/>
  <c r="Y44" i="19"/>
  <c r="X30" i="19"/>
  <c r="X32" i="19"/>
  <c r="Q33" i="19"/>
  <c r="Q41" i="19"/>
  <c r="V30" i="19"/>
  <c r="Z32" i="19"/>
  <c r="R37" i="19"/>
  <c r="Y39" i="19"/>
  <c r="S41" i="19"/>
  <c r="V42" i="19"/>
  <c r="AA31" i="19"/>
  <c r="T34" i="19"/>
  <c r="AH37" i="19"/>
  <c r="M38" i="19"/>
  <c r="AL38" i="19"/>
  <c r="AA39" i="19"/>
  <c r="AE39" i="19"/>
  <c r="AG42" i="19"/>
  <c r="AC42" i="19"/>
  <c r="AE44" i="19"/>
  <c r="AA44" i="19"/>
  <c r="AE32" i="19"/>
  <c r="X36" i="19"/>
  <c r="AM41" i="19"/>
  <c r="AF32" i="19"/>
  <c r="Y36" i="19"/>
  <c r="AJ37" i="19"/>
  <c r="O38" i="19"/>
  <c r="AN38" i="19"/>
  <c r="AE42" i="19"/>
  <c r="X57" i="19"/>
  <c r="V57" i="19"/>
  <c r="Z57" i="19"/>
  <c r="AG57" i="19"/>
  <c r="Q30" i="19"/>
  <c r="R30" i="19"/>
  <c r="AC31" i="19"/>
  <c r="V34" i="19"/>
  <c r="S30" i="19"/>
  <c r="AA30" i="19"/>
  <c r="V31" i="19"/>
  <c r="AL31" i="19"/>
  <c r="Q32" i="19"/>
  <c r="AG32" i="19"/>
  <c r="T33" i="19"/>
  <c r="AJ33" i="19"/>
  <c r="O34" i="19"/>
  <c r="AE34" i="19"/>
  <c r="Z36" i="19"/>
  <c r="AH36" i="19"/>
  <c r="M37" i="19"/>
  <c r="AC37" i="19"/>
  <c r="X38" i="19"/>
  <c r="V39" i="19"/>
  <c r="AF39" i="19"/>
  <c r="V41" i="19"/>
  <c r="Z41" i="19"/>
  <c r="AE41" i="19"/>
  <c r="AF42" i="19"/>
  <c r="T43" i="19"/>
  <c r="X43" i="19"/>
  <c r="V44" i="19"/>
  <c r="AF44" i="19"/>
  <c r="AN57" i="19"/>
  <c r="AL57" i="19"/>
  <c r="AH57" i="19"/>
  <c r="AM31" i="19"/>
  <c r="X34" i="19"/>
  <c r="AF34" i="19"/>
  <c r="AL37" i="19"/>
  <c r="Y38" i="19"/>
  <c r="AF41" i="19"/>
  <c r="Q42" i="19"/>
  <c r="M42" i="19"/>
  <c r="AE31" i="19"/>
  <c r="R32" i="19"/>
  <c r="Q38" i="19"/>
  <c r="AG39" i="19"/>
  <c r="M30" i="19"/>
  <c r="AC30" i="19"/>
  <c r="X31" i="19"/>
  <c r="AN31" i="19"/>
  <c r="S32" i="19"/>
  <c r="AA32" i="19"/>
  <c r="V33" i="19"/>
  <c r="AL33" i="19"/>
  <c r="Q34" i="19"/>
  <c r="Y34" i="19"/>
  <c r="AG34" i="19"/>
  <c r="T36" i="19"/>
  <c r="AJ36" i="19"/>
  <c r="O37" i="19"/>
  <c r="AE37" i="19"/>
  <c r="AM37" i="19"/>
  <c r="R38" i="19"/>
  <c r="Z38" i="19"/>
  <c r="AH38" i="19"/>
  <c r="S39" i="19"/>
  <c r="O39" i="19"/>
  <c r="X39" i="19"/>
  <c r="AG41" i="19"/>
  <c r="O42" i="19"/>
  <c r="O44" i="19"/>
  <c r="S44" i="19"/>
  <c r="X44" i="19"/>
  <c r="AA57" i="19"/>
  <c r="AL41" i="19"/>
  <c r="AH41" i="19"/>
  <c r="AJ41" i="19"/>
  <c r="R42" i="19"/>
  <c r="AA42" i="19"/>
  <c r="AJ43" i="19"/>
  <c r="AN43" i="19"/>
  <c r="AC57" i="19"/>
  <c r="AA67" i="18"/>
  <c r="AM33" i="18"/>
  <c r="AE49" i="18"/>
  <c r="AN33" i="18"/>
  <c r="AC68" i="18"/>
  <c r="X41" i="18"/>
  <c r="AC67" i="18"/>
  <c r="S47" i="18"/>
  <c r="V35" i="18"/>
  <c r="Q37" i="18"/>
  <c r="AE45" i="18"/>
  <c r="AG57" i="18"/>
  <c r="R41" i="18"/>
  <c r="AM42" i="18"/>
  <c r="AG45" i="18"/>
  <c r="AH62" i="18"/>
  <c r="AA47" i="18"/>
  <c r="S54" i="18"/>
  <c r="V68" i="18"/>
  <c r="S37" i="18"/>
  <c r="AM40" i="18"/>
  <c r="Z47" i="18"/>
  <c r="AF41" i="18"/>
  <c r="AM45" i="18"/>
  <c r="AL62" i="18"/>
  <c r="S69" i="18"/>
  <c r="AL30" i="18"/>
  <c r="Q35" i="18"/>
  <c r="AM30" i="18"/>
  <c r="AF31" i="18"/>
  <c r="AN36" i="18"/>
  <c r="X39" i="18"/>
  <c r="Q41" i="18"/>
  <c r="AG41" i="18"/>
  <c r="AC49" i="18"/>
  <c r="AN66" i="18"/>
  <c r="AC35" i="18"/>
  <c r="M37" i="18"/>
  <c r="AH41" i="18"/>
  <c r="X31" i="18"/>
  <c r="AA54" i="18"/>
  <c r="AH57" i="18"/>
  <c r="M66" i="18"/>
  <c r="AG69" i="18"/>
  <c r="AE30" i="18"/>
  <c r="Q31" i="18"/>
  <c r="R35" i="18"/>
  <c r="AC37" i="18"/>
  <c r="M47" i="18"/>
  <c r="AA49" i="18"/>
  <c r="AJ57" i="18"/>
  <c r="Y63" i="18"/>
  <c r="AE66" i="18"/>
  <c r="AE70" i="18"/>
  <c r="AF30" i="18"/>
  <c r="AN31" i="18"/>
  <c r="AJ32" i="18"/>
  <c r="S35" i="18"/>
  <c r="AE35" i="18"/>
  <c r="O37" i="18"/>
  <c r="T39" i="18"/>
  <c r="Q50" i="18"/>
  <c r="X59" i="18"/>
  <c r="Z63" i="18"/>
  <c r="Q66" i="18"/>
  <c r="AF68" i="18"/>
  <c r="AH35" i="18"/>
  <c r="AE37" i="18"/>
  <c r="AL40" i="18"/>
  <c r="Q54" i="18"/>
  <c r="AM57" i="18"/>
  <c r="Y59" i="18"/>
  <c r="T62" i="18"/>
  <c r="AG68" i="18"/>
  <c r="AA69" i="18"/>
  <c r="AF37" i="18"/>
  <c r="AN57" i="18"/>
  <c r="AG37" i="18"/>
  <c r="AC41" i="18"/>
  <c r="AA50" i="18"/>
  <c r="AF57" i="18"/>
  <c r="M58" i="18"/>
  <c r="Z66" i="18"/>
  <c r="AA30" i="18"/>
  <c r="AA35" i="18"/>
  <c r="AM36" i="18"/>
  <c r="AA39" i="18"/>
  <c r="AJ45" i="18"/>
  <c r="AA51" i="18"/>
  <c r="M57" i="18"/>
  <c r="AE61" i="18"/>
  <c r="AA66" i="18"/>
  <c r="X68" i="18"/>
  <c r="AA70" i="18"/>
  <c r="AC36" i="18"/>
  <c r="AG30" i="18"/>
  <c r="AG31" i="18"/>
  <c r="AE33" i="18"/>
  <c r="AJ37" i="18"/>
  <c r="Z41" i="18"/>
  <c r="AJ41" i="18"/>
  <c r="AE43" i="18"/>
  <c r="AC46" i="18"/>
  <c r="AC50" i="18"/>
  <c r="AL50" i="18"/>
  <c r="AC51" i="18"/>
  <c r="Q52" i="18"/>
  <c r="X57" i="18"/>
  <c r="Z59" i="18"/>
  <c r="V62" i="18"/>
  <c r="AF66" i="18"/>
  <c r="V69" i="18"/>
  <c r="AJ53" i="18"/>
  <c r="V31" i="18"/>
  <c r="AH31" i="18"/>
  <c r="AF33" i="18"/>
  <c r="M36" i="18"/>
  <c r="AH36" i="18"/>
  <c r="V39" i="18"/>
  <c r="AE40" i="18"/>
  <c r="AC42" i="18"/>
  <c r="T43" i="18"/>
  <c r="AF43" i="18"/>
  <c r="M46" i="18"/>
  <c r="AL46" i="18"/>
  <c r="M49" i="18"/>
  <c r="AN50" i="18"/>
  <c r="S52" i="18"/>
  <c r="X53" i="18"/>
  <c r="AL53" i="18"/>
  <c r="T54" i="18"/>
  <c r="AE54" i="18"/>
  <c r="AL56" i="18"/>
  <c r="Y57" i="18"/>
  <c r="AA59" i="18"/>
  <c r="AJ62" i="18"/>
  <c r="AE63" i="18"/>
  <c r="X64" i="18"/>
  <c r="AL64" i="18"/>
  <c r="AG66" i="18"/>
  <c r="AA68" i="18"/>
  <c r="AJ46" i="18"/>
  <c r="V53" i="18"/>
  <c r="AJ56" i="18"/>
  <c r="AM37" i="18"/>
  <c r="AF40" i="18"/>
  <c r="AL41" i="18"/>
  <c r="AE46" i="18"/>
  <c r="AM46" i="18"/>
  <c r="AE50" i="18"/>
  <c r="AM53" i="18"/>
  <c r="AG54" i="18"/>
  <c r="AM56" i="18"/>
  <c r="T59" i="18"/>
  <c r="X62" i="18"/>
  <c r="AG63" i="18"/>
  <c r="Z64" i="18"/>
  <c r="AM64" i="18"/>
  <c r="AH66" i="18"/>
  <c r="Y69" i="18"/>
  <c r="AN37" i="18"/>
  <c r="AG40" i="18"/>
  <c r="AN41" i="18"/>
  <c r="V43" i="18"/>
  <c r="AF46" i="18"/>
  <c r="AN46" i="18"/>
  <c r="O49" i="18"/>
  <c r="AF50" i="18"/>
  <c r="AN53" i="18"/>
  <c r="AC57" i="18"/>
  <c r="Y62" i="18"/>
  <c r="AN64" i="18"/>
  <c r="Z69" i="18"/>
  <c r="AC63" i="18"/>
  <c r="AJ31" i="18"/>
  <c r="AJ36" i="18"/>
  <c r="Y33" i="18"/>
  <c r="Q46" i="18"/>
  <c r="AG46" i="18"/>
  <c r="AE53" i="18"/>
  <c r="X54" i="18"/>
  <c r="AF59" i="18"/>
  <c r="AA61" i="18"/>
  <c r="Q62" i="18"/>
  <c r="AM62" i="18"/>
  <c r="Q69" i="18"/>
  <c r="AC40" i="18"/>
  <c r="V45" i="18"/>
  <c r="AJ47" i="18"/>
  <c r="AJ64" i="18"/>
  <c r="AJ33" i="18"/>
  <c r="AC31" i="18"/>
  <c r="AL31" i="18"/>
  <c r="Z33" i="18"/>
  <c r="AL33" i="18"/>
  <c r="AG35" i="18"/>
  <c r="O39" i="18"/>
  <c r="V41" i="18"/>
  <c r="AL42" i="18"/>
  <c r="AA43" i="18"/>
  <c r="S49" i="18"/>
  <c r="AF49" i="18"/>
  <c r="AH50" i="18"/>
  <c r="M52" i="18"/>
  <c r="T53" i="18"/>
  <c r="AF53" i="18"/>
  <c r="O54" i="18"/>
  <c r="Y54" i="18"/>
  <c r="AH56" i="18"/>
  <c r="AE57" i="18"/>
  <c r="AA63" i="18"/>
  <c r="R58" i="18"/>
  <c r="S63" i="18"/>
  <c r="Y53" i="18"/>
  <c r="R54" i="18"/>
  <c r="Z54" i="18"/>
  <c r="T58" i="18"/>
  <c r="M63" i="18"/>
  <c r="V64" i="18"/>
  <c r="O66" i="18"/>
  <c r="Y66" i="18"/>
  <c r="X69" i="18"/>
  <c r="Y70" i="18"/>
  <c r="O63" i="18"/>
  <c r="O57" i="18"/>
  <c r="O58" i="18"/>
  <c r="X58" i="18"/>
  <c r="Y61" i="18"/>
  <c r="R66" i="18"/>
  <c r="Z58" i="18"/>
  <c r="Q59" i="18"/>
  <c r="Q63" i="18"/>
  <c r="X67" i="18"/>
  <c r="T56" i="18"/>
  <c r="Q57" i="18"/>
  <c r="Q58" i="18"/>
  <c r="R59" i="18"/>
  <c r="Z67" i="18"/>
  <c r="R57" i="18"/>
  <c r="T32" i="18"/>
  <c r="X33" i="18"/>
  <c r="Z35" i="18"/>
  <c r="T42" i="18"/>
  <c r="S43" i="18"/>
  <c r="O46" i="18"/>
  <c r="R47" i="18"/>
  <c r="R49" i="18"/>
  <c r="M32" i="18"/>
  <c r="O33" i="18"/>
  <c r="M42" i="18"/>
  <c r="R50" i="18"/>
  <c r="M51" i="18"/>
  <c r="Y51" i="18"/>
  <c r="Y31" i="18"/>
  <c r="O32" i="18"/>
  <c r="T33" i="18"/>
  <c r="X37" i="18"/>
  <c r="Z39" i="18"/>
  <c r="Y41" i="18"/>
  <c r="O42" i="18"/>
  <c r="O43" i="18"/>
  <c r="Y37" i="18"/>
  <c r="R39" i="18"/>
  <c r="X43" i="18"/>
  <c r="O47" i="18"/>
  <c r="Q51" i="18"/>
  <c r="Z31" i="18"/>
  <c r="V30" i="18"/>
  <c r="Q32" i="18"/>
  <c r="S39" i="18"/>
  <c r="V40" i="18"/>
  <c r="Q42" i="18"/>
  <c r="Q43" i="18"/>
  <c r="Y43" i="18"/>
  <c r="S51" i="18"/>
  <c r="R31" i="18"/>
  <c r="S32" i="18"/>
  <c r="O35" i="18"/>
  <c r="Y35" i="18"/>
  <c r="S42" i="18"/>
  <c r="R43" i="18"/>
  <c r="C1" i="18"/>
  <c r="AM69" i="18"/>
  <c r="AN69" i="18"/>
  <c r="AL69" i="18"/>
  <c r="M30" i="18"/>
  <c r="AA32" i="18"/>
  <c r="T36" i="18"/>
  <c r="AH39" i="18"/>
  <c r="M40" i="18"/>
  <c r="AH43" i="18"/>
  <c r="M45" i="18"/>
  <c r="T46" i="18"/>
  <c r="AJ49" i="18"/>
  <c r="AN49" i="18"/>
  <c r="AH52" i="18"/>
  <c r="AN52" i="18"/>
  <c r="AM52" i="18"/>
  <c r="AL52" i="18"/>
  <c r="R61" i="18"/>
  <c r="M61" i="18"/>
  <c r="S61" i="18"/>
  <c r="Q61" i="18"/>
  <c r="AH67" i="18"/>
  <c r="AH69" i="18"/>
  <c r="AG64" i="18"/>
  <c r="AA64" i="18"/>
  <c r="AF64" i="18"/>
  <c r="AE64" i="18"/>
  <c r="AC64" i="18"/>
  <c r="AJ43" i="18"/>
  <c r="X30" i="18"/>
  <c r="AN30" i="18"/>
  <c r="S31" i="18"/>
  <c r="AA31" i="18"/>
  <c r="V32" i="18"/>
  <c r="AL32" i="18"/>
  <c r="Q33" i="18"/>
  <c r="AG33" i="18"/>
  <c r="T35" i="18"/>
  <c r="AJ35" i="18"/>
  <c r="O36" i="18"/>
  <c r="AE36" i="18"/>
  <c r="Z37" i="18"/>
  <c r="AH37" i="18"/>
  <c r="M39" i="18"/>
  <c r="AC39" i="18"/>
  <c r="X40" i="18"/>
  <c r="AN40" i="18"/>
  <c r="S41" i="18"/>
  <c r="AA41" i="18"/>
  <c r="V42" i="18"/>
  <c r="AE42" i="18"/>
  <c r="AN42" i="18"/>
  <c r="Y45" i="18"/>
  <c r="AH45" i="18"/>
  <c r="AC47" i="18"/>
  <c r="AM47" i="18"/>
  <c r="AM49" i="18"/>
  <c r="V50" i="18"/>
  <c r="Z51" i="18"/>
  <c r="X51" i="18"/>
  <c r="V51" i="18"/>
  <c r="AH51" i="18"/>
  <c r="AN51" i="18"/>
  <c r="AM51" i="18"/>
  <c r="AL51" i="18"/>
  <c r="AN54" i="18"/>
  <c r="AM54" i="18"/>
  <c r="AL54" i="18"/>
  <c r="AJ54" i="18"/>
  <c r="AA62" i="18"/>
  <c r="AC62" i="18"/>
  <c r="AG62" i="18"/>
  <c r="AF62" i="18"/>
  <c r="AE62" i="18"/>
  <c r="V36" i="18"/>
  <c r="AN61" i="18"/>
  <c r="AH61" i="18"/>
  <c r="AM61" i="18"/>
  <c r="AL61" i="18"/>
  <c r="AJ69" i="18"/>
  <c r="Q30" i="18"/>
  <c r="Y30" i="18"/>
  <c r="AE32" i="18"/>
  <c r="AM32" i="18"/>
  <c r="R33" i="18"/>
  <c r="X36" i="18"/>
  <c r="AF36" i="18"/>
  <c r="AL39" i="18"/>
  <c r="Q40" i="18"/>
  <c r="Y40" i="18"/>
  <c r="AF42" i="18"/>
  <c r="AL43" i="18"/>
  <c r="Q45" i="18"/>
  <c r="Z45" i="18"/>
  <c r="X46" i="18"/>
  <c r="AN47" i="18"/>
  <c r="T49" i="18"/>
  <c r="Y49" i="18"/>
  <c r="M53" i="18"/>
  <c r="S53" i="18"/>
  <c r="R53" i="18"/>
  <c r="Q53" i="18"/>
  <c r="AG58" i="18"/>
  <c r="AF58" i="18"/>
  <c r="AE58" i="18"/>
  <c r="AC58" i="18"/>
  <c r="AM59" i="18"/>
  <c r="AN59" i="18"/>
  <c r="AL59" i="18"/>
  <c r="AH68" i="18"/>
  <c r="AJ68" i="18"/>
  <c r="AN68" i="18"/>
  <c r="AM68" i="18"/>
  <c r="AL68" i="18"/>
  <c r="Q64" i="18"/>
  <c r="S64" i="18"/>
  <c r="M64" i="18"/>
  <c r="R64" i="18"/>
  <c r="AM67" i="18"/>
  <c r="AN67" i="18"/>
  <c r="AL67" i="18"/>
  <c r="O40" i="18"/>
  <c r="Z56" i="18"/>
  <c r="Y56" i="18"/>
  <c r="X56" i="18"/>
  <c r="R30" i="18"/>
  <c r="Z30" i="18"/>
  <c r="AH30" i="18"/>
  <c r="M31" i="18"/>
  <c r="X32" i="18"/>
  <c r="AF32" i="18"/>
  <c r="AN32" i="18"/>
  <c r="S33" i="18"/>
  <c r="AA33" i="18"/>
  <c r="AL35" i="18"/>
  <c r="Q36" i="18"/>
  <c r="Y36" i="18"/>
  <c r="AG36" i="18"/>
  <c r="T37" i="18"/>
  <c r="AE39" i="18"/>
  <c r="AM39" i="18"/>
  <c r="R40" i="18"/>
  <c r="Z40" i="18"/>
  <c r="AH40" i="18"/>
  <c r="M41" i="18"/>
  <c r="X42" i="18"/>
  <c r="AG42" i="18"/>
  <c r="AM43" i="18"/>
  <c r="R45" i="18"/>
  <c r="AA45" i="18"/>
  <c r="Y46" i="18"/>
  <c r="Y47" i="18"/>
  <c r="V47" i="18"/>
  <c r="AE47" i="18"/>
  <c r="V49" i="18"/>
  <c r="X50" i="18"/>
  <c r="AG52" i="18"/>
  <c r="AF52" i="18"/>
  <c r="AE52" i="18"/>
  <c r="O53" i="18"/>
  <c r="AA56" i="18"/>
  <c r="AG56" i="18"/>
  <c r="AF56" i="18"/>
  <c r="AE56" i="18"/>
  <c r="AJ59" i="18"/>
  <c r="O67" i="18"/>
  <c r="Q67" i="18"/>
  <c r="S67" i="18"/>
  <c r="R67" i="18"/>
  <c r="R68" i="18"/>
  <c r="M68" i="18"/>
  <c r="S68" i="18"/>
  <c r="Q68" i="18"/>
  <c r="R70" i="18"/>
  <c r="M70" i="18"/>
  <c r="S70" i="18"/>
  <c r="Q70" i="18"/>
  <c r="AC32" i="18"/>
  <c r="V46" i="18"/>
  <c r="AM35" i="18"/>
  <c r="AF39" i="18"/>
  <c r="AN39" i="18"/>
  <c r="Y42" i="18"/>
  <c r="S45" i="18"/>
  <c r="AF47" i="18"/>
  <c r="O50" i="18"/>
  <c r="S50" i="18"/>
  <c r="Y50" i="18"/>
  <c r="AC52" i="18"/>
  <c r="AC56" i="18"/>
  <c r="AH58" i="18"/>
  <c r="AN58" i="18"/>
  <c r="AM58" i="18"/>
  <c r="AL58" i="18"/>
  <c r="AL63" i="18"/>
  <c r="AN63" i="18"/>
  <c r="AM63" i="18"/>
  <c r="AJ63" i="18"/>
  <c r="O68" i="18"/>
  <c r="O30" i="18"/>
  <c r="Z52" i="18"/>
  <c r="Y52" i="18"/>
  <c r="X52" i="18"/>
  <c r="V52" i="18"/>
  <c r="Y32" i="18"/>
  <c r="R36" i="18"/>
  <c r="AJ42" i="18"/>
  <c r="AG43" i="18"/>
  <c r="T45" i="18"/>
  <c r="AC45" i="18"/>
  <c r="AL45" i="18"/>
  <c r="R46" i="18"/>
  <c r="X47" i="18"/>
  <c r="AH47" i="18"/>
  <c r="X49" i="18"/>
  <c r="AH49" i="18"/>
  <c r="Z50" i="18"/>
  <c r="AF51" i="18"/>
  <c r="AE51" i="18"/>
  <c r="S56" i="18"/>
  <c r="R56" i="18"/>
  <c r="Q56" i="18"/>
  <c r="O56" i="18"/>
  <c r="AJ58" i="18"/>
  <c r="AN70" i="18"/>
  <c r="AH70" i="18"/>
  <c r="AM70" i="18"/>
  <c r="AL70" i="18"/>
  <c r="AG53" i="18"/>
  <c r="Z57" i="18"/>
  <c r="AJ66" i="18"/>
  <c r="AL66" i="18"/>
  <c r="AJ50" i="18"/>
  <c r="O51" i="18"/>
  <c r="O52" i="18"/>
  <c r="AC54" i="18"/>
  <c r="V58" i="18"/>
  <c r="AC59" i="18"/>
  <c r="AE59" i="18"/>
  <c r="AC61" i="18"/>
  <c r="T64" i="18"/>
  <c r="AE67" i="18"/>
  <c r="AG67" i="18"/>
  <c r="AC69" i="18"/>
  <c r="AE69" i="18"/>
  <c r="AC70" i="18"/>
  <c r="AA53" i="18"/>
  <c r="T57" i="18"/>
  <c r="T67" i="18"/>
  <c r="Z68" i="18"/>
  <c r="T68" i="18"/>
  <c r="X61" i="18"/>
  <c r="Z61" i="18"/>
  <c r="S62" i="18"/>
  <c r="M62" i="18"/>
  <c r="T66" i="18"/>
  <c r="V66" i="18"/>
  <c r="X70" i="18"/>
  <c r="Z70" i="18"/>
  <c r="M59" i="18"/>
  <c r="O59" i="18"/>
  <c r="V61" i="18"/>
  <c r="AG61" i="18"/>
  <c r="O62" i="18"/>
  <c r="V63" i="18"/>
  <c r="X63" i="18"/>
  <c r="V67" i="18"/>
  <c r="M69" i="18"/>
  <c r="O69" i="18"/>
  <c r="V70" i="18"/>
  <c r="AG70" i="18"/>
  <c r="C1" i="19" a="1"/>
  <c r="L81" i="33" l="1"/>
  <c r="L83" i="33"/>
  <c r="L84" i="33"/>
  <c r="L80" i="33"/>
  <c r="L82" i="33"/>
  <c r="L62" i="33"/>
  <c r="L66" i="33"/>
  <c r="L65" i="33"/>
  <c r="L64" i="33"/>
  <c r="L63" i="33"/>
  <c r="L45" i="33"/>
  <c r="L38" i="33"/>
  <c r="L55" i="33"/>
  <c r="L53" i="33"/>
  <c r="L75" i="33"/>
  <c r="L76" i="33"/>
  <c r="L39" i="33"/>
  <c r="L49" i="33"/>
  <c r="L50" i="33"/>
  <c r="L54" i="33"/>
  <c r="L44" i="33"/>
  <c r="L70" i="33"/>
  <c r="L77" i="33"/>
  <c r="L31" i="33"/>
  <c r="L42" i="33"/>
  <c r="L34" i="33"/>
  <c r="L43" i="33"/>
  <c r="L68" i="33"/>
  <c r="L52" i="33"/>
  <c r="L59" i="33"/>
  <c r="L73" i="33"/>
  <c r="L69" i="33"/>
  <c r="L56" i="33"/>
  <c r="L72" i="33"/>
  <c r="L58" i="33"/>
  <c r="L36" i="33"/>
  <c r="L30" i="33"/>
  <c r="L48" i="33"/>
  <c r="L47" i="33"/>
  <c r="L41" i="33"/>
  <c r="L33" i="33"/>
  <c r="L37" i="33"/>
  <c r="L86" i="32"/>
  <c r="L88" i="32"/>
  <c r="L90" i="32"/>
  <c r="L91" i="32"/>
  <c r="L87" i="32"/>
  <c r="L73" i="32"/>
  <c r="L69" i="32"/>
  <c r="L72" i="32"/>
  <c r="L68" i="32"/>
  <c r="L71" i="32"/>
  <c r="L67" i="32"/>
  <c r="L54" i="32"/>
  <c r="L50" i="32"/>
  <c r="L52" i="32"/>
  <c r="L56" i="32"/>
  <c r="L51" i="32"/>
  <c r="L55" i="32"/>
  <c r="L45" i="32"/>
  <c r="L43" i="32"/>
  <c r="L82" i="32"/>
  <c r="L76" i="32"/>
  <c r="L31" i="32"/>
  <c r="L47" i="32"/>
  <c r="L34" i="32"/>
  <c r="L83" i="32"/>
  <c r="L30" i="32"/>
  <c r="L60" i="32"/>
  <c r="L44" i="32"/>
  <c r="L62" i="32"/>
  <c r="L64" i="32"/>
  <c r="L78" i="32"/>
  <c r="L59" i="32"/>
  <c r="L79" i="32"/>
  <c r="L75" i="32"/>
  <c r="L61" i="32"/>
  <c r="L77" i="32"/>
  <c r="L63" i="32"/>
  <c r="L58" i="32"/>
  <c r="L81" i="32"/>
  <c r="L39" i="32"/>
  <c r="L41" i="32"/>
  <c r="L40" i="32"/>
  <c r="L46" i="32"/>
  <c r="L32" i="32"/>
  <c r="L38" i="32"/>
  <c r="L36" i="32"/>
  <c r="L42" i="32"/>
  <c r="L35" i="32"/>
  <c r="L68" i="31"/>
  <c r="L69" i="31"/>
  <c r="L65" i="31"/>
  <c r="L67" i="31"/>
  <c r="L66" i="31"/>
  <c r="L55" i="31"/>
  <c r="L51" i="31"/>
  <c r="L52" i="31"/>
  <c r="L53" i="31"/>
  <c r="L54" i="31"/>
  <c r="L57" i="31"/>
  <c r="L62" i="31"/>
  <c r="L58" i="31"/>
  <c r="L59" i="31"/>
  <c r="L60" i="31"/>
  <c r="L61" i="31"/>
  <c r="L35" i="31"/>
  <c r="L31" i="31"/>
  <c r="L46" i="31"/>
  <c r="L40" i="31"/>
  <c r="L34" i="31"/>
  <c r="L32" i="31"/>
  <c r="L47" i="31"/>
  <c r="L37" i="31"/>
  <c r="L33" i="31"/>
  <c r="L30" i="31"/>
  <c r="L38" i="31"/>
  <c r="L41" i="31"/>
  <c r="L39" i="31"/>
  <c r="L45" i="31"/>
  <c r="L43" i="31"/>
  <c r="L44" i="31"/>
  <c r="L48" i="31"/>
  <c r="L67" i="30"/>
  <c r="L71" i="30"/>
  <c r="L68" i="30"/>
  <c r="L69" i="30"/>
  <c r="L70" i="30"/>
  <c r="L57" i="30"/>
  <c r="L63" i="30"/>
  <c r="L58" i="30"/>
  <c r="L54" i="30"/>
  <c r="L50" i="30"/>
  <c r="L56" i="30"/>
  <c r="L49" i="30"/>
  <c r="L62" i="30"/>
  <c r="L55" i="30"/>
  <c r="L61" i="30"/>
  <c r="L52" i="30"/>
  <c r="L51" i="30"/>
  <c r="L48" i="30"/>
  <c r="L60" i="30"/>
  <c r="L64" i="30"/>
  <c r="L45" i="30"/>
  <c r="L40" i="30"/>
  <c r="L31" i="30"/>
  <c r="L39" i="30"/>
  <c r="L38" i="30"/>
  <c r="L36" i="30"/>
  <c r="L30" i="30"/>
  <c r="L32" i="30"/>
  <c r="L33" i="30"/>
  <c r="L43" i="30"/>
  <c r="L37" i="30"/>
  <c r="L44" i="30"/>
  <c r="L46" i="30"/>
  <c r="L42" i="30"/>
  <c r="L34" i="30"/>
  <c r="L72" i="29"/>
  <c r="L71" i="29"/>
  <c r="L58" i="29"/>
  <c r="L59" i="29"/>
  <c r="L60" i="29"/>
  <c r="L51" i="29"/>
  <c r="L50" i="29"/>
  <c r="L34" i="29"/>
  <c r="L64" i="29"/>
  <c r="L66" i="29"/>
  <c r="L65" i="29"/>
  <c r="L52" i="29"/>
  <c r="L43" i="29"/>
  <c r="L39" i="29"/>
  <c r="L68" i="29"/>
  <c r="L42" i="29"/>
  <c r="L36" i="29"/>
  <c r="L31" i="29"/>
  <c r="L40" i="29"/>
  <c r="L62" i="29"/>
  <c r="L54" i="29"/>
  <c r="L55" i="29"/>
  <c r="L63" i="29"/>
  <c r="L67" i="29"/>
  <c r="L46" i="29"/>
  <c r="L44" i="29"/>
  <c r="L32" i="29"/>
  <c r="L30" i="29"/>
  <c r="L48" i="29"/>
  <c r="L38" i="29"/>
  <c r="L47" i="29"/>
  <c r="L35" i="29"/>
  <c r="L72" i="28"/>
  <c r="L71" i="28"/>
  <c r="L73" i="28"/>
  <c r="L62" i="28"/>
  <c r="L61" i="28"/>
  <c r="L60" i="28"/>
  <c r="L40" i="28"/>
  <c r="L38" i="28"/>
  <c r="L39" i="28"/>
  <c r="L96" i="28"/>
  <c r="L67" i="28"/>
  <c r="L94" i="28"/>
  <c r="L86" i="28"/>
  <c r="L82" i="28"/>
  <c r="L79" i="28"/>
  <c r="L89" i="28"/>
  <c r="L68" i="28"/>
  <c r="L88" i="28"/>
  <c r="L95" i="28"/>
  <c r="L87" i="28"/>
  <c r="L97" i="28"/>
  <c r="L84" i="28"/>
  <c r="L98" i="28"/>
  <c r="L69" i="28"/>
  <c r="L81" i="28"/>
  <c r="L90" i="28"/>
  <c r="L76" i="28"/>
  <c r="L78" i="28"/>
  <c r="L80" i="28"/>
  <c r="L77" i="28"/>
  <c r="L93" i="28"/>
  <c r="L85" i="28"/>
  <c r="L91" i="28"/>
  <c r="L83" i="28"/>
  <c r="L92" i="28"/>
  <c r="L75" i="28"/>
  <c r="L64" i="28"/>
  <c r="L36" i="28"/>
  <c r="L45" i="28"/>
  <c r="L35" i="28"/>
  <c r="L50" i="28"/>
  <c r="L43" i="28"/>
  <c r="L31" i="28"/>
  <c r="L42" i="28"/>
  <c r="L52" i="28"/>
  <c r="L55" i="28"/>
  <c r="L58" i="28"/>
  <c r="L56" i="28"/>
  <c r="L54" i="28"/>
  <c r="L44" i="28"/>
  <c r="L47" i="28"/>
  <c r="L49" i="28"/>
  <c r="L30" i="28"/>
  <c r="L53" i="28"/>
  <c r="L51" i="28"/>
  <c r="L46" i="28"/>
  <c r="L57" i="28"/>
  <c r="L48" i="28"/>
  <c r="L32" i="28"/>
  <c r="L34" i="28"/>
  <c r="L65" i="28"/>
  <c r="L75" i="27"/>
  <c r="L72" i="27"/>
  <c r="L74" i="27"/>
  <c r="L73" i="27"/>
  <c r="L50" i="27"/>
  <c r="L56" i="27"/>
  <c r="L68" i="27"/>
  <c r="L57" i="27"/>
  <c r="L64" i="27"/>
  <c r="L60" i="27"/>
  <c r="L47" i="27"/>
  <c r="L53" i="27"/>
  <c r="L41" i="27"/>
  <c r="L46" i="27"/>
  <c r="L32" i="27"/>
  <c r="L36" i="27"/>
  <c r="L61" i="27"/>
  <c r="L43" i="27"/>
  <c r="L59" i="27"/>
  <c r="L62" i="27"/>
  <c r="L55" i="27"/>
  <c r="L67" i="27"/>
  <c r="L54" i="27"/>
  <c r="L69" i="27"/>
  <c r="L66" i="27"/>
  <c r="L52" i="27"/>
  <c r="L65" i="27"/>
  <c r="L30" i="27"/>
  <c r="L35" i="27"/>
  <c r="L44" i="27"/>
  <c r="L31" i="27"/>
  <c r="L33" i="27"/>
  <c r="L49" i="27"/>
  <c r="L40" i="27"/>
  <c r="L38" i="27"/>
  <c r="L37" i="27"/>
  <c r="L97" i="26"/>
  <c r="L98" i="26"/>
  <c r="L95" i="26"/>
  <c r="L92" i="26"/>
  <c r="L91" i="26"/>
  <c r="L85" i="26"/>
  <c r="L89" i="26"/>
  <c r="L90" i="26"/>
  <c r="L86" i="26"/>
  <c r="L83" i="26"/>
  <c r="L84" i="26"/>
  <c r="L74" i="26"/>
  <c r="L72" i="26"/>
  <c r="L75" i="26"/>
  <c r="L73" i="26"/>
  <c r="L64" i="26"/>
  <c r="L63" i="26"/>
  <c r="L62" i="26"/>
  <c r="L61" i="26"/>
  <c r="L48" i="26"/>
  <c r="L49" i="26"/>
  <c r="L46" i="26"/>
  <c r="L47" i="26"/>
  <c r="L58" i="26"/>
  <c r="L30" i="26"/>
  <c r="L77" i="26"/>
  <c r="L54" i="26"/>
  <c r="L41" i="26"/>
  <c r="L35" i="26"/>
  <c r="L79" i="26"/>
  <c r="L67" i="26"/>
  <c r="L32" i="26"/>
  <c r="L78" i="26"/>
  <c r="L53" i="26"/>
  <c r="L57" i="26"/>
  <c r="L36" i="26"/>
  <c r="L52" i="26"/>
  <c r="L37" i="26"/>
  <c r="L33" i="26"/>
  <c r="L66" i="26"/>
  <c r="L80" i="26"/>
  <c r="L68" i="26"/>
  <c r="L69" i="26"/>
  <c r="L51" i="26"/>
  <c r="L42" i="26"/>
  <c r="L40" i="26"/>
  <c r="L38" i="26"/>
  <c r="L43" i="26"/>
  <c r="L31" i="26"/>
  <c r="L57" i="25"/>
  <c r="L55" i="25"/>
  <c r="L56" i="25"/>
  <c r="L58" i="25"/>
  <c r="L45" i="25"/>
  <c r="L43" i="25"/>
  <c r="L46" i="25"/>
  <c r="L44" i="25"/>
  <c r="L40" i="25"/>
  <c r="L36" i="25"/>
  <c r="L31" i="25"/>
  <c r="L37" i="25"/>
  <c r="L52" i="25"/>
  <c r="L32" i="25"/>
  <c r="L30" i="25"/>
  <c r="L33" i="25"/>
  <c r="L38" i="25"/>
  <c r="L50" i="25"/>
  <c r="L49" i="25"/>
  <c r="L39" i="25"/>
  <c r="L48" i="25"/>
  <c r="L35" i="25"/>
  <c r="L51" i="25"/>
  <c r="L67" i="24"/>
  <c r="L71" i="24"/>
  <c r="L70" i="24"/>
  <c r="L66" i="24"/>
  <c r="L64" i="24"/>
  <c r="L65" i="24"/>
  <c r="L68" i="24"/>
  <c r="L69" i="24"/>
  <c r="L53" i="24"/>
  <c r="L55" i="24"/>
  <c r="L61" i="24"/>
  <c r="L57" i="24"/>
  <c r="L54" i="24"/>
  <c r="L60" i="24"/>
  <c r="L58" i="24"/>
  <c r="L52" i="24"/>
  <c r="L59" i="24"/>
  <c r="L33" i="24"/>
  <c r="L47" i="24"/>
  <c r="L31" i="24"/>
  <c r="L39" i="24"/>
  <c r="L38" i="24"/>
  <c r="L49" i="24"/>
  <c r="L37" i="24"/>
  <c r="L46" i="24"/>
  <c r="L41" i="24"/>
  <c r="L35" i="24"/>
  <c r="L43" i="24"/>
  <c r="L44" i="24"/>
  <c r="L32" i="24"/>
  <c r="L42" i="24"/>
  <c r="L36" i="24"/>
  <c r="L30" i="24"/>
  <c r="L48" i="24"/>
  <c r="L75" i="23"/>
  <c r="L74" i="23"/>
  <c r="L70" i="23"/>
  <c r="L72" i="23"/>
  <c r="L73" i="23"/>
  <c r="L71" i="23"/>
  <c r="L49" i="23"/>
  <c r="L50" i="23"/>
  <c r="L51" i="23"/>
  <c r="L54" i="23"/>
  <c r="L52" i="23"/>
  <c r="L53" i="23"/>
  <c r="L32" i="23"/>
  <c r="L31" i="23"/>
  <c r="L39" i="23"/>
  <c r="L58" i="23"/>
  <c r="L56" i="23"/>
  <c r="L64" i="23"/>
  <c r="L65" i="23"/>
  <c r="L59" i="23"/>
  <c r="L57" i="23"/>
  <c r="L62" i="23"/>
  <c r="L61" i="23"/>
  <c r="L67" i="23"/>
  <c r="L66" i="23"/>
  <c r="L30" i="23"/>
  <c r="L46" i="23"/>
  <c r="L45" i="23"/>
  <c r="L41" i="23"/>
  <c r="L43" i="23"/>
  <c r="L38" i="23"/>
  <c r="L35" i="23"/>
  <c r="L37" i="23"/>
  <c r="L40" i="23"/>
  <c r="L44" i="23"/>
  <c r="L34" i="23"/>
  <c r="L33" i="23"/>
  <c r="L51" i="22"/>
  <c r="L52" i="22"/>
  <c r="L43" i="22"/>
  <c r="L42" i="22"/>
  <c r="L47" i="22"/>
  <c r="L46" i="22"/>
  <c r="L48" i="22"/>
  <c r="L39" i="22"/>
  <c r="L34" i="22"/>
  <c r="L30" i="22"/>
  <c r="L33" i="22"/>
  <c r="L45" i="22"/>
  <c r="L31" i="22"/>
  <c r="L37" i="22"/>
  <c r="L38" i="22"/>
  <c r="L36" i="22"/>
  <c r="L59" i="21"/>
  <c r="L62" i="21"/>
  <c r="L61" i="21"/>
  <c r="L60" i="21"/>
  <c r="L48" i="21"/>
  <c r="L50" i="21"/>
  <c r="L51" i="21"/>
  <c r="L56" i="21"/>
  <c r="L55" i="21"/>
  <c r="L49" i="21"/>
  <c r="L54" i="21"/>
  <c r="L53" i="21"/>
  <c r="L35" i="21"/>
  <c r="L46" i="21"/>
  <c r="L43" i="21"/>
  <c r="L45" i="21"/>
  <c r="L30" i="21"/>
  <c r="L44" i="21"/>
  <c r="L31" i="21"/>
  <c r="L33" i="21"/>
  <c r="L40" i="21"/>
  <c r="L38" i="21"/>
  <c r="L39" i="21"/>
  <c r="L36" i="21"/>
  <c r="L41" i="21"/>
  <c r="L32" i="21"/>
  <c r="L53" i="20"/>
  <c r="L54" i="20"/>
  <c r="L58" i="20"/>
  <c r="L56" i="20"/>
  <c r="L51" i="20"/>
  <c r="L57" i="20"/>
  <c r="L59" i="20"/>
  <c r="L52" i="20"/>
  <c r="L41" i="20"/>
  <c r="L36" i="20"/>
  <c r="L35" i="20"/>
  <c r="L38" i="20"/>
  <c r="L45" i="20"/>
  <c r="L42" i="20"/>
  <c r="L37" i="20"/>
  <c r="L40" i="20"/>
  <c r="L43" i="20"/>
  <c r="L32" i="20"/>
  <c r="L46" i="20"/>
  <c r="L31" i="20"/>
  <c r="L48" i="20"/>
  <c r="L47" i="20"/>
  <c r="L33" i="20"/>
  <c r="L30" i="20"/>
  <c r="L50" i="19"/>
  <c r="L51" i="19"/>
  <c r="L49" i="19"/>
  <c r="L47" i="19"/>
  <c r="L56" i="19"/>
  <c r="L55" i="19"/>
  <c r="L54" i="19"/>
  <c r="L48" i="19"/>
  <c r="L53" i="19"/>
  <c r="L39" i="19"/>
  <c r="L44" i="19"/>
  <c r="L30" i="19"/>
  <c r="L31" i="19"/>
  <c r="L32" i="19"/>
  <c r="L42" i="19"/>
  <c r="L38" i="19"/>
  <c r="L33" i="19"/>
  <c r="L36" i="19"/>
  <c r="L34" i="19"/>
  <c r="L37" i="19"/>
  <c r="L41" i="19"/>
  <c r="L43" i="19"/>
  <c r="C1" i="19"/>
  <c r="L47" i="18"/>
  <c r="L57" i="18"/>
  <c r="L33" i="18"/>
  <c r="L37" i="18"/>
  <c r="L54" i="18"/>
  <c r="L64" i="18"/>
  <c r="L35" i="18"/>
  <c r="L67" i="18"/>
  <c r="L49" i="18"/>
  <c r="L36" i="18"/>
  <c r="L43" i="18"/>
  <c r="L46" i="18"/>
  <c r="L66" i="18"/>
  <c r="L32" i="18"/>
  <c r="L69" i="18"/>
  <c r="L59" i="18"/>
  <c r="L58" i="18"/>
  <c r="L61" i="18"/>
  <c r="L68" i="18"/>
  <c r="L53" i="18"/>
  <c r="L63" i="18"/>
  <c r="L56" i="18"/>
  <c r="L62" i="18"/>
  <c r="L70" i="18"/>
  <c r="L50" i="18"/>
  <c r="L41" i="18"/>
  <c r="L31" i="18"/>
  <c r="L30" i="18"/>
  <c r="L45" i="18"/>
  <c r="L51" i="18"/>
  <c r="L40" i="18"/>
  <c r="L42" i="18"/>
  <c r="L39" i="18"/>
  <c r="C12" i="18"/>
  <c r="L12" i="18" s="1"/>
  <c r="C10" i="18"/>
  <c r="L10" i="18" s="1"/>
  <c r="L1" i="18"/>
  <c r="B27" i="18"/>
  <c r="B26" i="18"/>
  <c r="C16" i="18"/>
  <c r="L16" i="18" s="1"/>
  <c r="C1" i="20" a="1"/>
  <c r="C1" i="20" l="1"/>
  <c r="C10" i="19"/>
  <c r="L10" i="19" s="1"/>
  <c r="B26" i="19"/>
  <c r="C12" i="19"/>
  <c r="L12" i="19" s="1"/>
  <c r="B27" i="19"/>
  <c r="L1" i="19"/>
  <c r="C16" i="19"/>
  <c r="L16" i="19" s="1"/>
  <c r="L71" i="18"/>
  <c r="C8" i="18"/>
  <c r="L8" i="18" s="1"/>
  <c r="L4" i="18"/>
  <c r="C7" i="18" a="1"/>
  <c r="C7" i="18" s="1"/>
  <c r="C9" i="18"/>
  <c r="L9" i="18" s="1"/>
  <c r="C1" i="21" a="1"/>
  <c r="C1" i="21" l="1"/>
  <c r="C16" i="20"/>
  <c r="L16" i="20" s="1"/>
  <c r="B27" i="20"/>
  <c r="B26" i="20"/>
  <c r="C12" i="20"/>
  <c r="L12" i="20" s="1"/>
  <c r="L1" i="20"/>
  <c r="C10" i="20"/>
  <c r="L10" i="20" s="1"/>
  <c r="L58" i="19"/>
  <c r="L4" i="19"/>
  <c r="C9" i="19"/>
  <c r="L9" i="19" s="1"/>
  <c r="C8" i="19"/>
  <c r="L8" i="19" s="1"/>
  <c r="C7" i="19" a="1"/>
  <c r="C7" i="19" s="1"/>
  <c r="C19" i="18"/>
  <c r="L19" i="18" s="1"/>
  <c r="L7" i="18"/>
  <c r="C1" i="22" a="1"/>
  <c r="C1" i="22" l="1"/>
  <c r="C10" i="21"/>
  <c r="L10" i="21" s="1"/>
  <c r="C12" i="21"/>
  <c r="L12" i="21" s="1"/>
  <c r="L1" i="21"/>
  <c r="B27" i="21"/>
  <c r="C16" i="21"/>
  <c r="L16" i="21" s="1"/>
  <c r="B26" i="21"/>
  <c r="L61" i="20"/>
  <c r="C7" i="20" a="1"/>
  <c r="C7" i="20" s="1"/>
  <c r="C9" i="20"/>
  <c r="L9" i="20" s="1"/>
  <c r="L4" i="20"/>
  <c r="C8" i="20"/>
  <c r="L8" i="20" s="1"/>
  <c r="C19" i="19"/>
  <c r="L19" i="19" s="1"/>
  <c r="L7" i="19"/>
  <c r="C1" i="23" a="1"/>
  <c r="C1" i="23" l="1"/>
  <c r="B27" i="22"/>
  <c r="C10" i="22"/>
  <c r="L10" i="22" s="1"/>
  <c r="C16" i="22"/>
  <c r="L16" i="22" s="1"/>
  <c r="B26" i="22"/>
  <c r="L1" i="22"/>
  <c r="C12" i="22"/>
  <c r="L12" i="22" s="1"/>
  <c r="L63" i="21"/>
  <c r="C9" i="21"/>
  <c r="L9" i="21" s="1"/>
  <c r="C8" i="21"/>
  <c r="L8" i="21" s="1"/>
  <c r="L4" i="21"/>
  <c r="C7" i="21" a="1"/>
  <c r="C7" i="21" s="1"/>
  <c r="L7" i="20"/>
  <c r="C19" i="20"/>
  <c r="L19" i="20" s="1"/>
  <c r="C1" i="24" a="1"/>
  <c r="C1" i="24" l="1"/>
  <c r="L1" i="23"/>
  <c r="C12" i="23"/>
  <c r="L12" i="23" s="1"/>
  <c r="B27" i="23"/>
  <c r="C16" i="23"/>
  <c r="L16" i="23" s="1"/>
  <c r="C10" i="23"/>
  <c r="L10" i="23" s="1"/>
  <c r="B26" i="23"/>
  <c r="L54" i="22"/>
  <c r="C7" i="22" a="1"/>
  <c r="C7" i="22" s="1"/>
  <c r="L4" i="22"/>
  <c r="C9" i="22"/>
  <c r="L9" i="22" s="1"/>
  <c r="C8" i="22"/>
  <c r="L8" i="22" s="1"/>
  <c r="C19" i="21"/>
  <c r="L19" i="21" s="1"/>
  <c r="L7" i="21"/>
  <c r="C1" i="25" a="1"/>
  <c r="C1" i="25" l="1"/>
  <c r="C12" i="24"/>
  <c r="L12" i="24" s="1"/>
  <c r="L1" i="24"/>
  <c r="B27" i="24"/>
  <c r="B26" i="24"/>
  <c r="C16" i="24"/>
  <c r="L16" i="24" s="1"/>
  <c r="C10" i="24"/>
  <c r="L10" i="24" s="1"/>
  <c r="L76" i="23"/>
  <c r="C9" i="23"/>
  <c r="L9" i="23" s="1"/>
  <c r="C8" i="23"/>
  <c r="L8" i="23" s="1"/>
  <c r="L4" i="23"/>
  <c r="C7" i="23" a="1"/>
  <c r="C7" i="23" s="1"/>
  <c r="L7" i="22"/>
  <c r="C19" i="22"/>
  <c r="L19" i="22" s="1"/>
  <c r="C1" i="26" a="1"/>
  <c r="C1" i="26" l="1"/>
  <c r="C12" i="25"/>
  <c r="L12" i="25" s="1"/>
  <c r="B27" i="25"/>
  <c r="C16" i="25"/>
  <c r="L16" i="25" s="1"/>
  <c r="C10" i="25"/>
  <c r="L10" i="25" s="1"/>
  <c r="B26" i="25"/>
  <c r="L1" i="25"/>
  <c r="L72" i="24"/>
  <c r="C8" i="24"/>
  <c r="L8" i="24" s="1"/>
  <c r="C7" i="24" a="1"/>
  <c r="C7" i="24" s="1"/>
  <c r="L4" i="24"/>
  <c r="C9" i="24"/>
  <c r="L9" i="24" s="1"/>
  <c r="C19" i="23"/>
  <c r="L19" i="23" s="1"/>
  <c r="L7" i="23"/>
  <c r="C1" i="27" a="1"/>
  <c r="C1" i="27" l="1"/>
  <c r="B26" i="26"/>
  <c r="L1" i="26"/>
  <c r="C12" i="26"/>
  <c r="L12" i="26" s="1"/>
  <c r="C10" i="26"/>
  <c r="L10" i="26" s="1"/>
  <c r="B27" i="26"/>
  <c r="C16" i="26"/>
  <c r="L16" i="26" s="1"/>
  <c r="L60" i="25"/>
  <c r="C8" i="25"/>
  <c r="L8" i="25" s="1"/>
  <c r="C7" i="25" a="1"/>
  <c r="C7" i="25" s="1"/>
  <c r="L4" i="25"/>
  <c r="C9" i="25"/>
  <c r="L9" i="25" s="1"/>
  <c r="C19" i="24"/>
  <c r="L19" i="24" s="1"/>
  <c r="L7" i="24"/>
  <c r="C1" i="28" a="1"/>
  <c r="C1" i="28" l="1"/>
  <c r="C10" i="27"/>
  <c r="L10" i="27" s="1"/>
  <c r="B27" i="27"/>
  <c r="B26" i="27"/>
  <c r="L1" i="27"/>
  <c r="C12" i="27"/>
  <c r="L12" i="27" s="1"/>
  <c r="C16" i="27"/>
  <c r="L16" i="27" s="1"/>
  <c r="L99" i="26"/>
  <c r="C9" i="26"/>
  <c r="L9" i="26" s="1"/>
  <c r="C8" i="26"/>
  <c r="L8" i="26" s="1"/>
  <c r="L4" i="26"/>
  <c r="C7" i="26" a="1"/>
  <c r="C7" i="26" s="1"/>
  <c r="C19" i="25"/>
  <c r="L19" i="25" s="1"/>
  <c r="L7" i="25"/>
  <c r="C1" i="29" a="1"/>
  <c r="C1" i="29" l="1"/>
  <c r="B27" i="28"/>
  <c r="C27" i="28" s="1"/>
  <c r="L27" i="28" s="1"/>
  <c r="C11" i="28"/>
  <c r="L11" i="28" s="1"/>
  <c r="C16" i="28"/>
  <c r="L16" i="28" s="1"/>
  <c r="C10" i="28"/>
  <c r="L10" i="28" s="1"/>
  <c r="C12" i="28"/>
  <c r="L12" i="28" s="1"/>
  <c r="B26" i="28"/>
  <c r="C26" i="28" s="1"/>
  <c r="L26" i="28" s="1"/>
  <c r="L1" i="28"/>
  <c r="L76" i="27"/>
  <c r="L4" i="27"/>
  <c r="C9" i="27"/>
  <c r="L9" i="27" s="1"/>
  <c r="C8" i="27"/>
  <c r="L8" i="27" s="1"/>
  <c r="C7" i="27" a="1"/>
  <c r="C7" i="27" s="1"/>
  <c r="C19" i="26"/>
  <c r="L19" i="26" s="1"/>
  <c r="L7" i="26"/>
  <c r="C1" i="30" a="1"/>
  <c r="C1" i="30" l="1"/>
  <c r="C12" i="29"/>
  <c r="L12" i="29" s="1"/>
  <c r="C10" i="29"/>
  <c r="L10" i="29" s="1"/>
  <c r="B27" i="29"/>
  <c r="C27" i="29" s="1"/>
  <c r="L27" i="29" s="1"/>
  <c r="C11" i="29"/>
  <c r="L11" i="29" s="1"/>
  <c r="B26" i="29"/>
  <c r="C26" i="29" s="1"/>
  <c r="L26" i="29" s="1"/>
  <c r="L1" i="29"/>
  <c r="C16" i="29"/>
  <c r="L16" i="29" s="1"/>
  <c r="L99" i="28"/>
  <c r="C7" i="28" a="1"/>
  <c r="C7" i="28" s="1"/>
  <c r="C9" i="28"/>
  <c r="L9" i="28" s="1"/>
  <c r="C8" i="28"/>
  <c r="L8" i="28" s="1"/>
  <c r="L4" i="28"/>
  <c r="C19" i="27"/>
  <c r="L19" i="27" s="1"/>
  <c r="L7" i="27"/>
  <c r="C1" i="31" a="1"/>
  <c r="C1" i="31" l="1"/>
  <c r="B26" i="30"/>
  <c r="C26" i="30" s="1"/>
  <c r="L26" i="30" s="1"/>
  <c r="L1" i="30"/>
  <c r="C12" i="30"/>
  <c r="L12" i="30" s="1"/>
  <c r="B27" i="30"/>
  <c r="C27" i="30" s="1"/>
  <c r="L27" i="30" s="1"/>
  <c r="C11" i="30"/>
  <c r="L11" i="30" s="1"/>
  <c r="C10" i="30"/>
  <c r="L10" i="30" s="1"/>
  <c r="C16" i="30"/>
  <c r="L16" i="30" s="1"/>
  <c r="L74" i="29"/>
  <c r="C9" i="29"/>
  <c r="L9" i="29" s="1"/>
  <c r="C7" i="29" a="1"/>
  <c r="C7" i="29" s="1"/>
  <c r="C8" i="29"/>
  <c r="L8" i="29" s="1"/>
  <c r="L4" i="29"/>
  <c r="L7" i="28"/>
  <c r="C19" i="28"/>
  <c r="L19" i="28" s="1"/>
  <c r="C1" i="32" a="1"/>
  <c r="C1" i="32" l="1"/>
  <c r="C16" i="31"/>
  <c r="L16" i="31" s="1"/>
  <c r="C10" i="31"/>
  <c r="L10" i="31" s="1"/>
  <c r="L1" i="31"/>
  <c r="B27" i="31"/>
  <c r="C27" i="31" s="1"/>
  <c r="L27" i="31" s="1"/>
  <c r="B26" i="31"/>
  <c r="C26" i="31" s="1"/>
  <c r="L26" i="31" s="1"/>
  <c r="C12" i="31"/>
  <c r="L12" i="31" s="1"/>
  <c r="C11" i="31"/>
  <c r="L11" i="31" s="1"/>
  <c r="L72" i="30"/>
  <c r="C9" i="30"/>
  <c r="L9" i="30" s="1"/>
  <c r="C7" i="30" a="1"/>
  <c r="C7" i="30" s="1"/>
  <c r="C8" i="30"/>
  <c r="L8" i="30" s="1"/>
  <c r="L4" i="30"/>
  <c r="C19" i="29"/>
  <c r="L19" i="29" s="1"/>
  <c r="L7" i="29"/>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C11" i="18" s="1"/>
  <c r="L11" i="18" s="1"/>
  <c r="P55" i="3"/>
  <c r="C11" i="19" s="1"/>
  <c r="L11" i="19" s="1"/>
  <c r="P56" i="3"/>
  <c r="C11" i="20" s="1"/>
  <c r="L11" i="20" s="1"/>
  <c r="P57" i="3"/>
  <c r="C11" i="21" s="1"/>
  <c r="L11" i="21" s="1"/>
  <c r="P58" i="3"/>
  <c r="C11" i="22" s="1"/>
  <c r="L11" i="22" s="1"/>
  <c r="P213" i="3"/>
  <c r="P59" i="3"/>
  <c r="C11" i="23" s="1"/>
  <c r="L11" i="23" s="1"/>
  <c r="P60" i="3"/>
  <c r="C11" i="24" s="1"/>
  <c r="L11" i="24" s="1"/>
  <c r="P214" i="3"/>
  <c r="P61" i="3"/>
  <c r="C11" i="25" s="1"/>
  <c r="L11" i="25" s="1"/>
  <c r="P62" i="3"/>
  <c r="C11" i="26" s="1"/>
  <c r="L11" i="26" s="1"/>
  <c r="P63" i="3"/>
  <c r="C11" i="27" s="1"/>
  <c r="L11" i="27" s="1"/>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33" a="1"/>
  <c r="C1" i="33" l="1"/>
  <c r="L1" i="32"/>
  <c r="C12" i="32"/>
  <c r="L12" i="32" s="1"/>
  <c r="C10" i="32"/>
  <c r="L10" i="32" s="1"/>
  <c r="B27" i="32"/>
  <c r="C27" i="32" s="1"/>
  <c r="L27" i="32" s="1"/>
  <c r="C11" i="32"/>
  <c r="L11" i="32" s="1"/>
  <c r="B26" i="32"/>
  <c r="C26" i="32" s="1"/>
  <c r="L26" i="32" s="1"/>
  <c r="C16" i="32"/>
  <c r="L16" i="32" s="1"/>
  <c r="L70" i="31"/>
  <c r="C9" i="31"/>
  <c r="L9" i="31" s="1"/>
  <c r="C8" i="31"/>
  <c r="L8" i="31" s="1"/>
  <c r="C7" i="31" a="1"/>
  <c r="C7" i="31" s="1"/>
  <c r="L4" i="31"/>
  <c r="C19" i="30"/>
  <c r="L19" i="30" s="1"/>
  <c r="L7" i="3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01" i="7"/>
  <c r="AI101" i="7"/>
  <c r="AM101" i="7" s="1"/>
  <c r="AH101" i="7"/>
  <c r="AD101" i="7"/>
  <c r="AB101" i="7"/>
  <c r="AG101" i="7" s="1"/>
  <c r="W101" i="7"/>
  <c r="U101" i="7"/>
  <c r="V101" i="7" s="1"/>
  <c r="P101" i="7"/>
  <c r="N101" i="7"/>
  <c r="O101" i="7" s="1"/>
  <c r="L101" i="7"/>
  <c r="AK100" i="7"/>
  <c r="AI100" i="7"/>
  <c r="AJ100" i="7" s="1"/>
  <c r="AD100" i="7"/>
  <c r="AB100" i="7"/>
  <c r="AF100" i="7" s="1"/>
  <c r="AA100" i="7"/>
  <c r="W100" i="7"/>
  <c r="U100" i="7"/>
  <c r="V100" i="7" s="1"/>
  <c r="P100" i="7"/>
  <c r="N100" i="7"/>
  <c r="S100" i="7" s="1"/>
  <c r="M100" i="7"/>
  <c r="AK99" i="7"/>
  <c r="AI99" i="7"/>
  <c r="AN99" i="7" s="1"/>
  <c r="AD99" i="7"/>
  <c r="AB99" i="7"/>
  <c r="W99" i="7"/>
  <c r="U99" i="7"/>
  <c r="T99" i="7" s="1"/>
  <c r="P99" i="7"/>
  <c r="N99" i="7"/>
  <c r="S99" i="7" s="1"/>
  <c r="AK98" i="7"/>
  <c r="AI98" i="7"/>
  <c r="AN98" i="7" s="1"/>
  <c r="AD98" i="7"/>
  <c r="AB98" i="7"/>
  <c r="AG98" i="7" s="1"/>
  <c r="AA98" i="7"/>
  <c r="W98" i="7"/>
  <c r="U98" i="7"/>
  <c r="V98" i="7" s="1"/>
  <c r="P98" i="7"/>
  <c r="N98" i="7"/>
  <c r="R98" i="7" s="1"/>
  <c r="AK97" i="7"/>
  <c r="AI97" i="7"/>
  <c r="AM97" i="7" s="1"/>
  <c r="AD97" i="7"/>
  <c r="AB97" i="7"/>
  <c r="AC97" i="7" s="1"/>
  <c r="W97" i="7"/>
  <c r="U97" i="7"/>
  <c r="Z97" i="7" s="1"/>
  <c r="T97" i="7"/>
  <c r="P97" i="7"/>
  <c r="N97" i="7"/>
  <c r="AK96" i="7"/>
  <c r="AI96" i="7"/>
  <c r="AD96" i="7"/>
  <c r="AB96" i="7"/>
  <c r="AA96" i="7" s="1"/>
  <c r="W96" i="7"/>
  <c r="U96" i="7"/>
  <c r="Z96" i="7" s="1"/>
  <c r="P96" i="7"/>
  <c r="N96" i="7"/>
  <c r="R96" i="7" s="1"/>
  <c r="AK95" i="7"/>
  <c r="AI95" i="7"/>
  <c r="AM95" i="7" s="1"/>
  <c r="AH95" i="7"/>
  <c r="AD95" i="7"/>
  <c r="AB95" i="7"/>
  <c r="AE95" i="7" s="1"/>
  <c r="W95" i="7"/>
  <c r="U95" i="7"/>
  <c r="Y95" i="7" s="1"/>
  <c r="P95" i="7"/>
  <c r="N95" i="7"/>
  <c r="O95" i="7" s="1"/>
  <c r="AK94" i="7"/>
  <c r="AI94" i="7"/>
  <c r="AJ94" i="7" s="1"/>
  <c r="AG94" i="7"/>
  <c r="AF94" i="7"/>
  <c r="AD94" i="7"/>
  <c r="AB94" i="7"/>
  <c r="AA94" i="7" s="1"/>
  <c r="W94" i="7"/>
  <c r="U94" i="7"/>
  <c r="S94" i="7"/>
  <c r="R94" i="7"/>
  <c r="P94" i="7"/>
  <c r="N94" i="7"/>
  <c r="Q94" i="7" s="1"/>
  <c r="AN93" i="7"/>
  <c r="AM93" i="7"/>
  <c r="AL93" i="7"/>
  <c r="AK93" i="7"/>
  <c r="AI93" i="7"/>
  <c r="AH93" i="7" s="1"/>
  <c r="AD93" i="7"/>
  <c r="AB93" i="7"/>
  <c r="AG93" i="7" s="1"/>
  <c r="Z93" i="7"/>
  <c r="X93" i="7"/>
  <c r="W93" i="7"/>
  <c r="U93" i="7"/>
  <c r="Y93" i="7" s="1"/>
  <c r="P93" i="7"/>
  <c r="N93" i="7"/>
  <c r="Q93" i="7" s="1"/>
  <c r="M93" i="7"/>
  <c r="AK92" i="7"/>
  <c r="AI92" i="7"/>
  <c r="AM92" i="7" s="1"/>
  <c r="AD92" i="7"/>
  <c r="AB92" i="7"/>
  <c r="AC92" i="7" s="1"/>
  <c r="W92" i="7"/>
  <c r="U92" i="7"/>
  <c r="X92" i="7" s="1"/>
  <c r="T92" i="7"/>
  <c r="P92" i="7"/>
  <c r="N92" i="7"/>
  <c r="AK91" i="7"/>
  <c r="AI91" i="7"/>
  <c r="AN91" i="7" s="1"/>
  <c r="AD91" i="7"/>
  <c r="AB91" i="7"/>
  <c r="AG91" i="7" s="1"/>
  <c r="W91" i="7"/>
  <c r="U91" i="7"/>
  <c r="Y91" i="7" s="1"/>
  <c r="T91" i="7"/>
  <c r="P91" i="7"/>
  <c r="N91" i="7"/>
  <c r="Q91" i="7" s="1"/>
  <c r="AK90" i="7"/>
  <c r="AI90" i="7"/>
  <c r="AL90" i="7" s="1"/>
  <c r="AG90" i="7"/>
  <c r="AE90" i="7"/>
  <c r="AD90" i="7"/>
  <c r="AB90" i="7"/>
  <c r="AF90" i="7" s="1"/>
  <c r="AA90" i="7"/>
  <c r="W90" i="7"/>
  <c r="U90" i="7"/>
  <c r="V90" i="7" s="1"/>
  <c r="S90" i="7"/>
  <c r="Q90" i="7"/>
  <c r="P90" i="7"/>
  <c r="N90" i="7"/>
  <c r="O90" i="7" s="1"/>
  <c r="M90" i="7"/>
  <c r="AN89" i="7"/>
  <c r="AM89" i="7"/>
  <c r="AL89" i="7"/>
  <c r="AK89" i="7"/>
  <c r="AI89" i="7"/>
  <c r="AJ89" i="7" s="1"/>
  <c r="AH89" i="7"/>
  <c r="AD89" i="7"/>
  <c r="AB89" i="7"/>
  <c r="Z89" i="7"/>
  <c r="Y89" i="7"/>
  <c r="X89" i="7"/>
  <c r="W89" i="7"/>
  <c r="U89" i="7"/>
  <c r="V89" i="7" s="1"/>
  <c r="T89" i="7"/>
  <c r="P89" i="7"/>
  <c r="N89" i="7"/>
  <c r="S89" i="7" s="1"/>
  <c r="AM88" i="7"/>
  <c r="AK88" i="7"/>
  <c r="AI88" i="7"/>
  <c r="AN88" i="7" s="1"/>
  <c r="AD88" i="7"/>
  <c r="AB88" i="7"/>
  <c r="AF88" i="7" s="1"/>
  <c r="W88" i="7"/>
  <c r="U88" i="7"/>
  <c r="X88" i="7" s="1"/>
  <c r="T88" i="7"/>
  <c r="S88" i="7"/>
  <c r="Q88" i="7"/>
  <c r="P88" i="7"/>
  <c r="O88" i="7"/>
  <c r="N88" i="7"/>
  <c r="R88" i="7" s="1"/>
  <c r="AK87" i="7"/>
  <c r="AI87" i="7"/>
  <c r="AM87" i="7" s="1"/>
  <c r="AD87" i="7"/>
  <c r="AB87" i="7"/>
  <c r="AC87" i="7" s="1"/>
  <c r="X87" i="7"/>
  <c r="W87" i="7"/>
  <c r="V87" i="7"/>
  <c r="U87" i="7"/>
  <c r="T87" i="7" s="1"/>
  <c r="P87" i="7"/>
  <c r="N87" i="7"/>
  <c r="AK86" i="7"/>
  <c r="AI86" i="7"/>
  <c r="AD86" i="7"/>
  <c r="AB86" i="7"/>
  <c r="AC86" i="7" s="1"/>
  <c r="AA86" i="7"/>
  <c r="W86" i="7"/>
  <c r="U86" i="7"/>
  <c r="Z86" i="7" s="1"/>
  <c r="S86" i="7"/>
  <c r="P86" i="7"/>
  <c r="N86" i="7"/>
  <c r="R86" i="7" s="1"/>
  <c r="M86" i="7"/>
  <c r="AN85" i="7"/>
  <c r="AL85" i="7"/>
  <c r="AK85" i="7"/>
  <c r="AI85" i="7"/>
  <c r="AM85" i="7" s="1"/>
  <c r="AD85" i="7"/>
  <c r="AB85" i="7"/>
  <c r="AE85" i="7" s="1"/>
  <c r="Z85" i="7"/>
  <c r="X85" i="7"/>
  <c r="W85" i="7"/>
  <c r="V85" i="7"/>
  <c r="U85" i="7"/>
  <c r="Y85" i="7" s="1"/>
  <c r="P85" i="7"/>
  <c r="N85" i="7"/>
  <c r="O85" i="7" s="1"/>
  <c r="AK84" i="7"/>
  <c r="AI84" i="7"/>
  <c r="AJ84" i="7" s="1"/>
  <c r="AD84" i="7"/>
  <c r="AB84" i="7"/>
  <c r="AG84" i="7" s="1"/>
  <c r="W84" i="7"/>
  <c r="U84" i="7"/>
  <c r="P84" i="7"/>
  <c r="N84" i="7"/>
  <c r="R84" i="7" s="1"/>
  <c r="M84" i="7"/>
  <c r="AM82" i="7"/>
  <c r="AK82" i="7"/>
  <c r="AI82" i="7"/>
  <c r="AN82" i="7" s="1"/>
  <c r="AD82" i="7"/>
  <c r="AB82" i="7"/>
  <c r="AF82" i="7" s="1"/>
  <c r="W82" i="7"/>
  <c r="U82" i="7"/>
  <c r="X82" i="7" s="1"/>
  <c r="P82" i="7"/>
  <c r="N82" i="7"/>
  <c r="R82" i="7" s="1"/>
  <c r="L82" i="7"/>
  <c r="AK80" i="7"/>
  <c r="AI80" i="7"/>
  <c r="AM80" i="7" s="1"/>
  <c r="AH80" i="7"/>
  <c r="AF80" i="7"/>
  <c r="AD80" i="7"/>
  <c r="AB80" i="7"/>
  <c r="X80" i="7"/>
  <c r="W80" i="7"/>
  <c r="V80" i="7"/>
  <c r="U80" i="7"/>
  <c r="T80" i="7" s="1"/>
  <c r="P80" i="7"/>
  <c r="N80" i="7"/>
  <c r="L80" i="7"/>
  <c r="AK79" i="7"/>
  <c r="AI79" i="7"/>
  <c r="AD79" i="7"/>
  <c r="AB79" i="7"/>
  <c r="AF79" i="7" s="1"/>
  <c r="AA79" i="7"/>
  <c r="W79" i="7"/>
  <c r="U79" i="7"/>
  <c r="P79" i="7"/>
  <c r="N79" i="7"/>
  <c r="M79" i="7" s="1"/>
  <c r="L79" i="7"/>
  <c r="AK78" i="7"/>
  <c r="AI78" i="7"/>
  <c r="AH78" i="7" s="1"/>
  <c r="AF78" i="7"/>
  <c r="AD78" i="7"/>
  <c r="AB78" i="7"/>
  <c r="AE78" i="7" s="1"/>
  <c r="W78" i="7"/>
  <c r="U78" i="7"/>
  <c r="Y78" i="7" s="1"/>
  <c r="P78" i="7"/>
  <c r="N78" i="7"/>
  <c r="R78" i="7" s="1"/>
  <c r="L78" i="7"/>
  <c r="AK77" i="7"/>
  <c r="AI77" i="7"/>
  <c r="AD77" i="7"/>
  <c r="AB77" i="7"/>
  <c r="AC77" i="7" s="1"/>
  <c r="W77" i="7"/>
  <c r="U77" i="7"/>
  <c r="P77" i="7"/>
  <c r="N77" i="7"/>
  <c r="R77" i="7" s="1"/>
  <c r="M77" i="7"/>
  <c r="L77" i="7"/>
  <c r="AK76" i="7"/>
  <c r="AI76" i="7"/>
  <c r="AM76" i="7" s="1"/>
  <c r="AH76" i="7"/>
  <c r="AD76" i="7"/>
  <c r="AB76" i="7"/>
  <c r="AF76" i="7" s="1"/>
  <c r="W76" i="7"/>
  <c r="U76" i="7"/>
  <c r="Y76" i="7" s="1"/>
  <c r="P76" i="7"/>
  <c r="N76" i="7"/>
  <c r="M76" i="7" s="1"/>
  <c r="L76" i="7"/>
  <c r="AM75" i="7"/>
  <c r="AK75" i="7"/>
  <c r="AI75" i="7"/>
  <c r="AH75" i="7" s="1"/>
  <c r="AD75" i="7"/>
  <c r="AB75" i="7"/>
  <c r="AF75" i="7" s="1"/>
  <c r="W75" i="7"/>
  <c r="U75" i="7"/>
  <c r="Z75" i="7" s="1"/>
  <c r="R75" i="7"/>
  <c r="P75" i="7"/>
  <c r="N75" i="7"/>
  <c r="M75" i="7" s="1"/>
  <c r="L75" i="7"/>
  <c r="AM74" i="7"/>
  <c r="AL74" i="7"/>
  <c r="AK74" i="7"/>
  <c r="AJ74" i="7"/>
  <c r="AI74" i="7"/>
  <c r="AH74" i="7" s="1"/>
  <c r="AD74" i="7"/>
  <c r="AB74" i="7"/>
  <c r="AF74" i="7" s="1"/>
  <c r="X74" i="7"/>
  <c r="W74" i="7"/>
  <c r="V74" i="7"/>
  <c r="U74" i="7"/>
  <c r="Y74" i="7" s="1"/>
  <c r="P74" i="7"/>
  <c r="N74" i="7"/>
  <c r="O74" i="7" s="1"/>
  <c r="L74" i="7"/>
  <c r="AK73" i="7"/>
  <c r="AI73" i="7"/>
  <c r="AD73" i="7"/>
  <c r="AB73" i="7"/>
  <c r="AF73" i="7" s="1"/>
  <c r="W73" i="7"/>
  <c r="U73" i="7"/>
  <c r="T73" i="7" s="1"/>
  <c r="P73" i="7"/>
  <c r="N73" i="7"/>
  <c r="R73" i="7" s="1"/>
  <c r="L73" i="7"/>
  <c r="AK72" i="7"/>
  <c r="AI72" i="7"/>
  <c r="AM72" i="7" s="1"/>
  <c r="AG72" i="7"/>
  <c r="AD72" i="7"/>
  <c r="AB72" i="7"/>
  <c r="AF72" i="7" s="1"/>
  <c r="Z72" i="7"/>
  <c r="Y72" i="7"/>
  <c r="X72" i="7"/>
  <c r="W72" i="7"/>
  <c r="V72" i="7"/>
  <c r="U72" i="7"/>
  <c r="T72" i="7" s="1"/>
  <c r="P72" i="7"/>
  <c r="N72" i="7"/>
  <c r="R72" i="7" s="1"/>
  <c r="L72" i="7"/>
  <c r="AM71" i="7"/>
  <c r="AL71" i="7"/>
  <c r="AK71" i="7"/>
  <c r="AI71" i="7"/>
  <c r="AD71" i="7"/>
  <c r="AB71" i="7"/>
  <c r="AA71" i="7" s="1"/>
  <c r="W71" i="7"/>
  <c r="U71" i="7"/>
  <c r="Y71" i="7" s="1"/>
  <c r="Q71" i="7"/>
  <c r="P71" i="7"/>
  <c r="O71" i="7"/>
  <c r="N71" i="7"/>
  <c r="R71" i="7" s="1"/>
  <c r="L71" i="7"/>
  <c r="AK70" i="7"/>
  <c r="AI70" i="7"/>
  <c r="AM70" i="7" s="1"/>
  <c r="AF70" i="7"/>
  <c r="AD70" i="7"/>
  <c r="AB70" i="7"/>
  <c r="AA70" i="7" s="1"/>
  <c r="W70" i="7"/>
  <c r="U70" i="7"/>
  <c r="Y70" i="7" s="1"/>
  <c r="T70" i="7"/>
  <c r="S70" i="7"/>
  <c r="P70" i="7"/>
  <c r="N70" i="7"/>
  <c r="L70" i="7"/>
  <c r="AK69" i="7"/>
  <c r="AI69" i="7"/>
  <c r="AN69" i="7" s="1"/>
  <c r="AF69" i="7"/>
  <c r="AE69" i="7"/>
  <c r="AD69" i="7"/>
  <c r="AC69" i="7"/>
  <c r="AB69" i="7"/>
  <c r="AA69" i="7" s="1"/>
  <c r="W69" i="7"/>
  <c r="U69" i="7"/>
  <c r="Y69" i="7" s="1"/>
  <c r="P69" i="7"/>
  <c r="N69" i="7"/>
  <c r="S69" i="7" s="1"/>
  <c r="M69" i="7"/>
  <c r="L69" i="7"/>
  <c r="AK68" i="7"/>
  <c r="AI68" i="7"/>
  <c r="AN68" i="7" s="1"/>
  <c r="AH68" i="7"/>
  <c r="AD68" i="7"/>
  <c r="AC68" i="7"/>
  <c r="AB68" i="7"/>
  <c r="AF68" i="7" s="1"/>
  <c r="W68" i="7"/>
  <c r="U68" i="7"/>
  <c r="Y68" i="7" s="1"/>
  <c r="P68" i="7"/>
  <c r="N68" i="7"/>
  <c r="M68" i="7" s="1"/>
  <c r="L68" i="7"/>
  <c r="AK67" i="7"/>
  <c r="AI67" i="7"/>
  <c r="AH67" i="7" s="1"/>
  <c r="AD67" i="7"/>
  <c r="AB67" i="7"/>
  <c r="AF67" i="7" s="1"/>
  <c r="AA67" i="7"/>
  <c r="Y67" i="7"/>
  <c r="W67" i="7"/>
  <c r="U67" i="7"/>
  <c r="X67" i="7" s="1"/>
  <c r="P67" i="7"/>
  <c r="N67" i="7"/>
  <c r="Q67" i="7" s="1"/>
  <c r="L67" i="7"/>
  <c r="AM66" i="7"/>
  <c r="AK66" i="7"/>
  <c r="AI66" i="7"/>
  <c r="AL66" i="7" s="1"/>
  <c r="AD66" i="7"/>
  <c r="AC66" i="7"/>
  <c r="AB66" i="7"/>
  <c r="AA66" i="7" s="1"/>
  <c r="W66" i="7"/>
  <c r="U66" i="7"/>
  <c r="V66" i="7" s="1"/>
  <c r="R66" i="7"/>
  <c r="P66" i="7"/>
  <c r="N66" i="7"/>
  <c r="M66" i="7" s="1"/>
  <c r="L66" i="7"/>
  <c r="AM65" i="7"/>
  <c r="AL65" i="7"/>
  <c r="AK65" i="7"/>
  <c r="AJ65" i="7"/>
  <c r="AI65" i="7"/>
  <c r="AH65" i="7" s="1"/>
  <c r="AD65" i="7"/>
  <c r="AB65" i="7"/>
  <c r="W65" i="7"/>
  <c r="V65" i="7"/>
  <c r="U65" i="7"/>
  <c r="Y65" i="7" s="1"/>
  <c r="P65" i="7"/>
  <c r="N65" i="7"/>
  <c r="S65" i="7" s="1"/>
  <c r="L65" i="7"/>
  <c r="AK64" i="7"/>
  <c r="AI64" i="7"/>
  <c r="AN64" i="7" s="1"/>
  <c r="AD64" i="7"/>
  <c r="AB64" i="7"/>
  <c r="AF64" i="7" s="1"/>
  <c r="Y64" i="7"/>
  <c r="W64" i="7"/>
  <c r="U64" i="7"/>
  <c r="X64" i="7" s="1"/>
  <c r="P64" i="7"/>
  <c r="O64" i="7"/>
  <c r="N64" i="7"/>
  <c r="M64" i="7" s="1"/>
  <c r="L64" i="7"/>
  <c r="AK63" i="7"/>
  <c r="AI63" i="7"/>
  <c r="AH63" i="7" s="1"/>
  <c r="AD63" i="7"/>
  <c r="AB63" i="7"/>
  <c r="Y63" i="7"/>
  <c r="W63" i="7"/>
  <c r="V63" i="7"/>
  <c r="U63" i="7"/>
  <c r="T63" i="7" s="1"/>
  <c r="P63" i="7"/>
  <c r="N63" i="7"/>
  <c r="L63" i="7"/>
  <c r="AK62" i="7"/>
  <c r="AI62" i="7"/>
  <c r="AE62" i="7"/>
  <c r="AD62" i="7"/>
  <c r="AB62" i="7"/>
  <c r="AF62" i="7" s="1"/>
  <c r="AA62" i="7"/>
  <c r="W62" i="7"/>
  <c r="U62" i="7"/>
  <c r="P62" i="7"/>
  <c r="N62" i="7"/>
  <c r="R62" i="7" s="1"/>
  <c r="M62" i="7"/>
  <c r="L62" i="7"/>
  <c r="AN61" i="7"/>
  <c r="AL61" i="7"/>
  <c r="AK61" i="7"/>
  <c r="AI61" i="7"/>
  <c r="AM61" i="7" s="1"/>
  <c r="AD61" i="7"/>
  <c r="AB61" i="7"/>
  <c r="Z61" i="7"/>
  <c r="Y61" i="7"/>
  <c r="W61" i="7"/>
  <c r="U61" i="7"/>
  <c r="V61" i="7" s="1"/>
  <c r="P61" i="7"/>
  <c r="N61" i="7"/>
  <c r="R61" i="7" s="1"/>
  <c r="AK59" i="7"/>
  <c r="AI59" i="7"/>
  <c r="AN59" i="7" s="1"/>
  <c r="AD59" i="7"/>
  <c r="AB59" i="7"/>
  <c r="W59" i="7"/>
  <c r="U59" i="7"/>
  <c r="Y59" i="7" s="1"/>
  <c r="T59" i="7"/>
  <c r="R59" i="7"/>
  <c r="P59" i="7"/>
  <c r="N59" i="7"/>
  <c r="L59" i="7"/>
  <c r="AK58" i="7"/>
  <c r="AI58" i="7"/>
  <c r="AG58" i="7"/>
  <c r="AE58" i="7"/>
  <c r="AD58" i="7"/>
  <c r="AC58" i="7"/>
  <c r="AB58" i="7"/>
  <c r="AF58" i="7" s="1"/>
  <c r="W58" i="7"/>
  <c r="U58" i="7"/>
  <c r="Y58" i="7" s="1"/>
  <c r="S58" i="7"/>
  <c r="R58" i="7"/>
  <c r="Q58" i="7"/>
  <c r="P58" i="7"/>
  <c r="O58" i="7"/>
  <c r="N58" i="7"/>
  <c r="M58" i="7" s="1"/>
  <c r="L58" i="7"/>
  <c r="AK57" i="7"/>
  <c r="AJ57" i="7"/>
  <c r="AI57" i="7"/>
  <c r="AH57" i="7" s="1"/>
  <c r="AD57" i="7"/>
  <c r="AB57" i="7"/>
  <c r="W57" i="7"/>
  <c r="V57" i="7"/>
  <c r="U57" i="7"/>
  <c r="T57" i="7" s="1"/>
  <c r="P57" i="7"/>
  <c r="N57" i="7"/>
  <c r="R57" i="7" s="1"/>
  <c r="L57" i="7"/>
  <c r="AK56" i="7"/>
  <c r="AI56" i="7"/>
  <c r="AM56" i="7" s="1"/>
  <c r="AD56" i="7"/>
  <c r="AB56" i="7"/>
  <c r="AF56" i="7" s="1"/>
  <c r="W56" i="7"/>
  <c r="U56" i="7"/>
  <c r="Y56" i="7" s="1"/>
  <c r="P56" i="7"/>
  <c r="N56" i="7"/>
  <c r="R56" i="7" s="1"/>
  <c r="L56" i="7"/>
  <c r="AK55" i="7"/>
  <c r="AI55" i="7"/>
  <c r="AM55" i="7" s="1"/>
  <c r="AF55" i="7"/>
  <c r="AD55" i="7"/>
  <c r="AB55" i="7"/>
  <c r="AA55" i="7" s="1"/>
  <c r="Y55" i="7"/>
  <c r="X55" i="7"/>
  <c r="W55" i="7"/>
  <c r="U55" i="7"/>
  <c r="Z55" i="7" s="1"/>
  <c r="T55" i="7"/>
  <c r="P55" i="7"/>
  <c r="N55" i="7"/>
  <c r="S55" i="7" s="1"/>
  <c r="L55" i="7"/>
  <c r="AK54" i="7"/>
  <c r="AI54" i="7"/>
  <c r="AN54" i="7" s="1"/>
  <c r="AD54" i="7"/>
  <c r="AC54" i="7"/>
  <c r="AB54" i="7"/>
  <c r="AA54" i="7" s="1"/>
  <c r="W54" i="7"/>
  <c r="U54" i="7"/>
  <c r="Y54" i="7" s="1"/>
  <c r="S54" i="7"/>
  <c r="Q54" i="7"/>
  <c r="P54" i="7"/>
  <c r="N54" i="7"/>
  <c r="R54" i="7" s="1"/>
  <c r="L54" i="7"/>
  <c r="AK53" i="7"/>
  <c r="AJ53" i="7"/>
  <c r="AI53" i="7"/>
  <c r="AM53" i="7" s="1"/>
  <c r="AD53" i="7"/>
  <c r="AB53" i="7"/>
  <c r="AF53" i="7" s="1"/>
  <c r="W53" i="7"/>
  <c r="U53" i="7"/>
  <c r="Y53" i="7" s="1"/>
  <c r="P53" i="7"/>
  <c r="N53" i="7"/>
  <c r="R53" i="7" s="1"/>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J50" i="7"/>
  <c r="AI50" i="7"/>
  <c r="AM50" i="7" s="1"/>
  <c r="AD50" i="7"/>
  <c r="AB50" i="7"/>
  <c r="AF50" i="7" s="1"/>
  <c r="W50" i="7"/>
  <c r="U50" i="7"/>
  <c r="T50" i="7" s="1"/>
  <c r="P50" i="7"/>
  <c r="N50" i="7"/>
  <c r="R50" i="7" s="1"/>
  <c r="L50" i="7"/>
  <c r="AN49" i="7"/>
  <c r="AL49" i="7"/>
  <c r="AK49" i="7"/>
  <c r="AI49" i="7"/>
  <c r="AM49" i="7" s="1"/>
  <c r="AD49" i="7"/>
  <c r="AB49" i="7"/>
  <c r="AF49" i="7" s="1"/>
  <c r="W49" i="7"/>
  <c r="U49" i="7"/>
  <c r="Z49" i="7" s="1"/>
  <c r="T49" i="7"/>
  <c r="P49" i="7"/>
  <c r="N49" i="7"/>
  <c r="R49" i="7" s="1"/>
  <c r="L49" i="7"/>
  <c r="AK48" i="7"/>
  <c r="AI48" i="7"/>
  <c r="AM48" i="7" s="1"/>
  <c r="AE48" i="7"/>
  <c r="AD48" i="7"/>
  <c r="AB48" i="7"/>
  <c r="AF48" i="7" s="1"/>
  <c r="W48" i="7"/>
  <c r="U48" i="7"/>
  <c r="Y48" i="7" s="1"/>
  <c r="P48" i="7"/>
  <c r="N48" i="7"/>
  <c r="R48" i="7" s="1"/>
  <c r="L48" i="7"/>
  <c r="AK47" i="7"/>
  <c r="AI47" i="7"/>
  <c r="AM47" i="7" s="1"/>
  <c r="AD47" i="7"/>
  <c r="AB47" i="7"/>
  <c r="AF47" i="7" s="1"/>
  <c r="W47" i="7"/>
  <c r="U47" i="7"/>
  <c r="Y47" i="7" s="1"/>
  <c r="T47" i="7"/>
  <c r="P47" i="7"/>
  <c r="N47" i="7"/>
  <c r="S47" i="7" s="1"/>
  <c r="L47" i="7"/>
  <c r="AK46" i="7"/>
  <c r="AI46" i="7"/>
  <c r="AN46" i="7" s="1"/>
  <c r="AF46" i="7"/>
  <c r="AE46" i="7"/>
  <c r="AD46" i="7"/>
  <c r="AC46" i="7"/>
  <c r="AB46" i="7"/>
  <c r="AA46" i="7" s="1"/>
  <c r="W46" i="7"/>
  <c r="U46" i="7"/>
  <c r="Y46" i="7" s="1"/>
  <c r="P46" i="7"/>
  <c r="O46" i="7"/>
  <c r="N46" i="7"/>
  <c r="R46" i="7" s="1"/>
  <c r="L46" i="7"/>
  <c r="AK45" i="7"/>
  <c r="AI45" i="7"/>
  <c r="AM45" i="7" s="1"/>
  <c r="AG45" i="7"/>
  <c r="AF45" i="7"/>
  <c r="AD45" i="7"/>
  <c r="AC45" i="7"/>
  <c r="AB45" i="7"/>
  <c r="W45" i="7"/>
  <c r="U45" i="7"/>
  <c r="V45" i="7" s="1"/>
  <c r="P45" i="7"/>
  <c r="N45" i="7"/>
  <c r="R45" i="7" s="1"/>
  <c r="L45" i="7"/>
  <c r="AM44" i="7"/>
  <c r="AK44" i="7"/>
  <c r="AI44" i="7"/>
  <c r="AL44" i="7" s="1"/>
  <c r="AG44" i="7"/>
  <c r="AE44" i="7"/>
  <c r="AD44" i="7"/>
  <c r="AC44" i="7"/>
  <c r="AB44" i="7"/>
  <c r="AF44" i="7" s="1"/>
  <c r="AA44" i="7"/>
  <c r="W44" i="7"/>
  <c r="U44" i="7"/>
  <c r="Z44" i="7" s="1"/>
  <c r="P44" i="7"/>
  <c r="N44" i="7"/>
  <c r="M44" i="7" s="1"/>
  <c r="L44" i="7"/>
  <c r="AK43" i="7"/>
  <c r="AI43" i="7"/>
  <c r="AH43" i="7" s="1"/>
  <c r="AD43" i="7"/>
  <c r="AB43" i="7"/>
  <c r="AA43" i="7" s="1"/>
  <c r="X43" i="7"/>
  <c r="W43" i="7"/>
  <c r="U43" i="7"/>
  <c r="Y43" i="7" s="1"/>
  <c r="P43" i="7"/>
  <c r="N43" i="7"/>
  <c r="S43" i="7" s="1"/>
  <c r="L43" i="7"/>
  <c r="AK42" i="7"/>
  <c r="AI42" i="7"/>
  <c r="AN42" i="7" s="1"/>
  <c r="AF42" i="7"/>
  <c r="AE42" i="7"/>
  <c r="AD42" i="7"/>
  <c r="AC42" i="7"/>
  <c r="AB42" i="7"/>
  <c r="AA42" i="7" s="1"/>
  <c r="W42" i="7"/>
  <c r="U42" i="7"/>
  <c r="T42" i="7" s="1"/>
  <c r="S42" i="7"/>
  <c r="P42" i="7"/>
  <c r="O42" i="7"/>
  <c r="N42" i="7"/>
  <c r="R42" i="7" s="1"/>
  <c r="M42" i="7"/>
  <c r="L42" i="7"/>
  <c r="AL41" i="7"/>
  <c r="AK41" i="7"/>
  <c r="AI41" i="7"/>
  <c r="AM41" i="7" s="1"/>
  <c r="AD41" i="7"/>
  <c r="AB41" i="7"/>
  <c r="AG41" i="7" s="1"/>
  <c r="W41" i="7"/>
  <c r="U41" i="7"/>
  <c r="T41" i="7" s="1"/>
  <c r="P41" i="7"/>
  <c r="N41" i="7"/>
  <c r="R41" i="7" s="1"/>
  <c r="L41" i="7"/>
  <c r="AK40" i="7"/>
  <c r="AI40" i="7"/>
  <c r="AM40" i="7" s="1"/>
  <c r="AH40" i="7"/>
  <c r="AD40" i="7"/>
  <c r="AB40" i="7"/>
  <c r="AF40" i="7" s="1"/>
  <c r="W40" i="7"/>
  <c r="U40" i="7"/>
  <c r="Z40" i="7" s="1"/>
  <c r="P40" i="7"/>
  <c r="N40" i="7"/>
  <c r="M40" i="7" s="1"/>
  <c r="L40" i="7"/>
  <c r="AK39" i="7"/>
  <c r="AI39" i="7"/>
  <c r="AH39" i="7" s="1"/>
  <c r="AD39" i="7"/>
  <c r="AB39" i="7"/>
  <c r="AA39" i="7" s="1"/>
  <c r="W39" i="7"/>
  <c r="V39" i="7"/>
  <c r="U39" i="7"/>
  <c r="Y39" i="7" s="1"/>
  <c r="P39" i="7"/>
  <c r="N39" i="7"/>
  <c r="S39" i="7" s="1"/>
  <c r="L39" i="7"/>
  <c r="AK38" i="7"/>
  <c r="AI38" i="7"/>
  <c r="AN38" i="7" s="1"/>
  <c r="AD38" i="7"/>
  <c r="AB38" i="7"/>
  <c r="AA38" i="7" s="1"/>
  <c r="X38" i="7"/>
  <c r="W38" i="7"/>
  <c r="V38" i="7"/>
  <c r="U38" i="7"/>
  <c r="Z38" i="7" s="1"/>
  <c r="P38" i="7"/>
  <c r="N38" i="7"/>
  <c r="O38" i="7" s="1"/>
  <c r="L38" i="7"/>
  <c r="AK37" i="7"/>
  <c r="AI37" i="7"/>
  <c r="AJ37" i="7" s="1"/>
  <c r="AG37" i="7"/>
  <c r="AD37" i="7"/>
  <c r="AB37" i="7"/>
  <c r="AF37" i="7" s="1"/>
  <c r="AA37" i="7"/>
  <c r="W37" i="7"/>
  <c r="U37" i="7"/>
  <c r="T37" i="7" s="1"/>
  <c r="P37" i="7"/>
  <c r="N37" i="7"/>
  <c r="O37" i="7" s="1"/>
  <c r="M37" i="7"/>
  <c r="L37" i="7"/>
  <c r="AN36" i="7"/>
  <c r="AM36" i="7"/>
  <c r="AK36" i="7"/>
  <c r="AI36" i="7"/>
  <c r="AJ36" i="7" s="1"/>
  <c r="AG36" i="7"/>
  <c r="AF36" i="7"/>
  <c r="AE36" i="7"/>
  <c r="AD36" i="7"/>
  <c r="AB36" i="7"/>
  <c r="AC36" i="7" s="1"/>
  <c r="W36" i="7"/>
  <c r="U36" i="7"/>
  <c r="T36" i="7" s="1"/>
  <c r="P36" i="7"/>
  <c r="N36" i="7"/>
  <c r="Q36" i="7" s="1"/>
  <c r="L36" i="7"/>
  <c r="AK35" i="7"/>
  <c r="AI35" i="7"/>
  <c r="AL35" i="7" s="1"/>
  <c r="AD35" i="7"/>
  <c r="AB35" i="7"/>
  <c r="AC35" i="7" s="1"/>
  <c r="W35" i="7"/>
  <c r="U35" i="7"/>
  <c r="V35" i="7" s="1"/>
  <c r="P35" i="7"/>
  <c r="O35" i="7"/>
  <c r="N35" i="7"/>
  <c r="R35" i="7" s="1"/>
  <c r="L35" i="7"/>
  <c r="AN34" i="7"/>
  <c r="AK34" i="7"/>
  <c r="AJ34" i="7"/>
  <c r="AI34" i="7"/>
  <c r="AM34" i="7" s="1"/>
  <c r="AH34" i="7"/>
  <c r="AD34" i="7"/>
  <c r="AB34" i="7"/>
  <c r="AA34" i="7" s="1"/>
  <c r="Y34" i="7"/>
  <c r="X34" i="7"/>
  <c r="W34" i="7"/>
  <c r="U34" i="7"/>
  <c r="V34" i="7" s="1"/>
  <c r="P34" i="7"/>
  <c r="N34" i="7"/>
  <c r="M34" i="7" s="1"/>
  <c r="L34" i="7"/>
  <c r="AL33" i="7"/>
  <c r="AK33" i="7"/>
  <c r="AI33" i="7"/>
  <c r="AH33" i="7" s="1"/>
  <c r="AD33" i="7"/>
  <c r="AB33" i="7"/>
  <c r="AA33" i="7" s="1"/>
  <c r="Y33" i="7"/>
  <c r="W33" i="7"/>
  <c r="V33" i="7"/>
  <c r="U33" i="7"/>
  <c r="X33" i="7" s="1"/>
  <c r="P33" i="7"/>
  <c r="N33" i="7"/>
  <c r="O33" i="7" s="1"/>
  <c r="L33" i="7"/>
  <c r="AK32" i="7"/>
  <c r="AI32" i="7"/>
  <c r="AJ32" i="7" s="1"/>
  <c r="AD32" i="7"/>
  <c r="AB32" i="7"/>
  <c r="AC32" i="7" s="1"/>
  <c r="W32" i="7"/>
  <c r="U32" i="7"/>
  <c r="Y32" i="7" s="1"/>
  <c r="T32" i="7"/>
  <c r="P32" i="7"/>
  <c r="N32" i="7"/>
  <c r="M32" i="7" s="1"/>
  <c r="L32" i="7"/>
  <c r="AK31" i="7"/>
  <c r="AI31" i="7"/>
  <c r="AH31" i="7" s="1"/>
  <c r="AE31" i="7"/>
  <c r="AD31" i="7"/>
  <c r="AB31" i="7"/>
  <c r="AC31" i="7" s="1"/>
  <c r="W31" i="7"/>
  <c r="U31" i="7"/>
  <c r="T31" i="7" s="1"/>
  <c r="Q31" i="7"/>
  <c r="P31" i="7"/>
  <c r="N31" i="7"/>
  <c r="M31" i="7" s="1"/>
  <c r="L31" i="7"/>
  <c r="AM30" i="7"/>
  <c r="AL30" i="7"/>
  <c r="AK30" i="7"/>
  <c r="AI30" i="7"/>
  <c r="AH30" i="7" s="1"/>
  <c r="AD30" i="7"/>
  <c r="AB30" i="7"/>
  <c r="AE30" i="7" s="1"/>
  <c r="X30" i="7"/>
  <c r="W30" i="7"/>
  <c r="U30" i="7"/>
  <c r="V30" i="7" s="1"/>
  <c r="P30" i="7"/>
  <c r="N30" i="7"/>
  <c r="O30" i="7" s="1"/>
  <c r="L30" i="7"/>
  <c r="L18" i="7"/>
  <c r="L17" i="7"/>
  <c r="L15" i="7"/>
  <c r="L14" i="7"/>
  <c r="L13" i="7"/>
  <c r="C1" i="7" a="1"/>
  <c r="C1" i="7" l="1"/>
  <c r="C12" i="33"/>
  <c r="L12" i="33" s="1"/>
  <c r="B27" i="33"/>
  <c r="C27" i="33" s="1"/>
  <c r="L27" i="33" s="1"/>
  <c r="C11" i="33"/>
  <c r="L11" i="33" s="1"/>
  <c r="C16" i="33"/>
  <c r="L16" i="33" s="1"/>
  <c r="C10" i="33"/>
  <c r="L10" i="33" s="1"/>
  <c r="B26" i="33"/>
  <c r="C26" i="33" s="1"/>
  <c r="L26" i="33" s="1"/>
  <c r="L1" i="33"/>
  <c r="L93" i="32"/>
  <c r="C9" i="32"/>
  <c r="L9" i="32" s="1"/>
  <c r="C8" i="32"/>
  <c r="L8" i="32" s="1"/>
  <c r="L4" i="32"/>
  <c r="C7" i="32" a="1"/>
  <c r="C7" i="32" s="1"/>
  <c r="C19" i="31"/>
  <c r="L19" i="31" s="1"/>
  <c r="L7" i="31"/>
  <c r="V53" i="7"/>
  <c r="AF31" i="7"/>
  <c r="O34" i="7"/>
  <c r="Z34" i="7"/>
  <c r="V36" i="7"/>
  <c r="AM38" i="7"/>
  <c r="X39" i="7"/>
  <c r="X41" i="7"/>
  <c r="X42" i="7"/>
  <c r="AM42" i="7"/>
  <c r="Z43" i="7"/>
  <c r="X45" i="7"/>
  <c r="Q46" i="7"/>
  <c r="AG48" i="7"/>
  <c r="R51" i="7"/>
  <c r="AL53" i="7"/>
  <c r="X57" i="7"/>
  <c r="AL57" i="7"/>
  <c r="Q64" i="7"/>
  <c r="X65" i="7"/>
  <c r="O68" i="7"/>
  <c r="AE68" i="7"/>
  <c r="AC71" i="7"/>
  <c r="AE77" i="7"/>
  <c r="S78" i="7"/>
  <c r="Y82" i="7"/>
  <c r="AF91" i="7"/>
  <c r="AL92" i="7"/>
  <c r="X31" i="7"/>
  <c r="AG31" i="7"/>
  <c r="V32" i="7"/>
  <c r="AH36" i="7"/>
  <c r="AL40" i="7"/>
  <c r="AL45" i="7"/>
  <c r="S46" i="7"/>
  <c r="AG46" i="7"/>
  <c r="Q48" i="7"/>
  <c r="O50" i="7"/>
  <c r="M52" i="7"/>
  <c r="Z53" i="7"/>
  <c r="AN53" i="7"/>
  <c r="Q56" i="7"/>
  <c r="Y57" i="7"/>
  <c r="AM57" i="7"/>
  <c r="T61" i="7"/>
  <c r="AH61" i="7"/>
  <c r="AJ63" i="7"/>
  <c r="AM64" i="7"/>
  <c r="Z65" i="7"/>
  <c r="AG69" i="7"/>
  <c r="O73" i="7"/>
  <c r="Z74" i="7"/>
  <c r="Y75" i="7"/>
  <c r="AJ76" i="7"/>
  <c r="Q77" i="7"/>
  <c r="AF77" i="7"/>
  <c r="T78" i="7"/>
  <c r="AA82" i="7"/>
  <c r="AA85" i="7"/>
  <c r="Y88" i="7"/>
  <c r="R89" i="7"/>
  <c r="AH91" i="7"/>
  <c r="Y92" i="7"/>
  <c r="AN92" i="7"/>
  <c r="M94" i="7"/>
  <c r="AF95" i="7"/>
  <c r="Y96" i="7"/>
  <c r="X99" i="7"/>
  <c r="AL99" i="7"/>
  <c r="Q101" i="7"/>
  <c r="V99" i="7"/>
  <c r="AN45" i="7"/>
  <c r="S48" i="7"/>
  <c r="Z57" i="7"/>
  <c r="AN57" i="7"/>
  <c r="R68" i="7"/>
  <c r="AE71" i="7"/>
  <c r="S77" i="7"/>
  <c r="AG77" i="7"/>
  <c r="AE79" i="7"/>
  <c r="AE86" i="7"/>
  <c r="R91" i="7"/>
  <c r="Z92" i="7"/>
  <c r="Y99" i="7"/>
  <c r="R101" i="7"/>
  <c r="V31" i="7"/>
  <c r="AJ45" i="7"/>
  <c r="X36" i="7"/>
  <c r="AJ30" i="7"/>
  <c r="R31" i="7"/>
  <c r="Z31" i="7"/>
  <c r="Z32" i="7"/>
  <c r="AJ33" i="7"/>
  <c r="T34" i="7"/>
  <c r="AM35" i="7"/>
  <c r="Y36" i="7"/>
  <c r="Q37" i="7"/>
  <c r="AE39" i="7"/>
  <c r="Q50" i="7"/>
  <c r="AJ61" i="7"/>
  <c r="Q62" i="7"/>
  <c r="AG62" i="7"/>
  <c r="AL63" i="7"/>
  <c r="O66" i="7"/>
  <c r="AJ67" i="7"/>
  <c r="AF71" i="7"/>
  <c r="Q73" i="7"/>
  <c r="O75" i="7"/>
  <c r="AL76" i="7"/>
  <c r="AG79" i="7"/>
  <c r="T85" i="7"/>
  <c r="Q86" i="7"/>
  <c r="AF86" i="7"/>
  <c r="O94" i="7"/>
  <c r="AC94" i="7"/>
  <c r="Z99" i="7"/>
  <c r="T101" i="7"/>
  <c r="AJ99" i="7"/>
  <c r="Y31" i="7"/>
  <c r="Q34" i="7"/>
  <c r="S31" i="7"/>
  <c r="AA31" i="7"/>
  <c r="AA32" i="7"/>
  <c r="S35" i="7"/>
  <c r="AL36" i="7"/>
  <c r="S37" i="7"/>
  <c r="AF39" i="7"/>
  <c r="AJ41" i="7"/>
  <c r="Q42" i="7"/>
  <c r="M46" i="7"/>
  <c r="S50" i="7"/>
  <c r="AH53" i="7"/>
  <c r="AE54" i="7"/>
  <c r="V55" i="7"/>
  <c r="AH59" i="7"/>
  <c r="X61" i="7"/>
  <c r="S62" i="7"/>
  <c r="X63" i="7"/>
  <c r="AA64" i="7"/>
  <c r="AE66" i="7"/>
  <c r="V67" i="7"/>
  <c r="Z76" i="7"/>
  <c r="AN76" i="7"/>
  <c r="Q79" i="7"/>
  <c r="AA84" i="7"/>
  <c r="AG86" i="7"/>
  <c r="R90" i="7"/>
  <c r="AJ93" i="7"/>
  <c r="T95" i="7"/>
  <c r="X98" i="7"/>
  <c r="AL100" i="7"/>
  <c r="O56" i="7"/>
  <c r="AH51" i="7"/>
  <c r="Q66" i="7"/>
  <c r="AM67" i="7"/>
  <c r="Q75" i="7"/>
  <c r="AA77" i="7"/>
  <c r="AH90" i="7"/>
  <c r="AH92" i="7"/>
  <c r="AE94" i="7"/>
  <c r="AH97" i="7"/>
  <c r="Y98" i="7"/>
  <c r="AM100" i="7"/>
  <c r="AC38" i="7"/>
  <c r="AC40" i="7"/>
  <c r="AC76" i="7"/>
  <c r="V47" i="7"/>
  <c r="O52" i="7"/>
  <c r="AJ80" i="7"/>
  <c r="Y86" i="7"/>
  <c r="AE88" i="7"/>
  <c r="AC30" i="7"/>
  <c r="AN30" i="7"/>
  <c r="Q33" i="7"/>
  <c r="AE33" i="7"/>
  <c r="AM33" i="7"/>
  <c r="R34" i="7"/>
  <c r="M35" i="7"/>
  <c r="O36" i="7"/>
  <c r="Z36" i="7"/>
  <c r="AE38" i="7"/>
  <c r="Z39" i="7"/>
  <c r="AE40" i="7"/>
  <c r="AN41" i="7"/>
  <c r="AG42" i="7"/>
  <c r="AH44" i="7"/>
  <c r="AH45" i="7"/>
  <c r="AN47" i="7"/>
  <c r="V49" i="7"/>
  <c r="AG49" i="7"/>
  <c r="M50" i="7"/>
  <c r="Y50" i="7"/>
  <c r="X51" i="7"/>
  <c r="AC52" i="7"/>
  <c r="AF54" i="7"/>
  <c r="R55" i="7"/>
  <c r="AL55" i="7"/>
  <c r="S56" i="7"/>
  <c r="AE56" i="7"/>
  <c r="V59" i="7"/>
  <c r="AJ59" i="7"/>
  <c r="Z63" i="7"/>
  <c r="AM63" i="7"/>
  <c r="R64" i="7"/>
  <c r="AN65" i="7"/>
  <c r="S66" i="7"/>
  <c r="AF66" i="7"/>
  <c r="R67" i="7"/>
  <c r="AC67" i="7"/>
  <c r="Z68" i="7"/>
  <c r="AJ68" i="7"/>
  <c r="O69" i="7"/>
  <c r="V70" i="7"/>
  <c r="AG71" i="7"/>
  <c r="Q72" i="7"/>
  <c r="AL72" i="7"/>
  <c r="S73" i="7"/>
  <c r="AE73" i="7"/>
  <c r="R74" i="7"/>
  <c r="AN74" i="7"/>
  <c r="S75" i="7"/>
  <c r="AE75" i="7"/>
  <c r="Y80" i="7"/>
  <c r="Q82" i="7"/>
  <c r="O84" i="7"/>
  <c r="AC84" i="7"/>
  <c r="Y87" i="7"/>
  <c r="AL87" i="7"/>
  <c r="AG88" i="7"/>
  <c r="AJ91" i="7"/>
  <c r="S96" i="7"/>
  <c r="AE96" i="7"/>
  <c r="AJ97" i="7"/>
  <c r="Q98" i="7"/>
  <c r="AC98" i="7"/>
  <c r="AC100" i="7"/>
  <c r="X101" i="7"/>
  <c r="AC33" i="7"/>
  <c r="AC75" i="7"/>
  <c r="AJ87" i="7"/>
  <c r="O98" i="7"/>
  <c r="AC41" i="7"/>
  <c r="O43" i="7"/>
  <c r="V95" i="7"/>
  <c r="Q96" i="7"/>
  <c r="AJ101"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R65" i="7"/>
  <c r="AG66" i="7"/>
  <c r="T67" i="7"/>
  <c r="AM69" i="7"/>
  <c r="AN70" i="7"/>
  <c r="AN72" i="7"/>
  <c r="AG73" i="7"/>
  <c r="T74" i="7"/>
  <c r="AG75" i="7"/>
  <c r="R76" i="7"/>
  <c r="X78" i="7"/>
  <c r="AL78" i="7"/>
  <c r="Z80" i="7"/>
  <c r="AL80" i="7"/>
  <c r="S82" i="7"/>
  <c r="AE82" i="7"/>
  <c r="Z87" i="7"/>
  <c r="AN87" i="7"/>
  <c r="AM90" i="7"/>
  <c r="X91" i="7"/>
  <c r="V92" i="7"/>
  <c r="R93" i="7"/>
  <c r="AF93" i="7"/>
  <c r="X95" i="7"/>
  <c r="AF96" i="7"/>
  <c r="V97" i="7"/>
  <c r="S98" i="7"/>
  <c r="O100" i="7"/>
  <c r="Y101" i="7"/>
  <c r="AN101" i="7"/>
  <c r="AJ47" i="7"/>
  <c r="V51" i="7"/>
  <c r="AC56" i="7"/>
  <c r="AC73" i="7"/>
  <c r="AG33" i="7"/>
  <c r="AG38" i="7"/>
  <c r="AF43" i="7"/>
  <c r="R52" i="7"/>
  <c r="AA58" i="7"/>
  <c r="X59" i="7"/>
  <c r="AL59" i="7"/>
  <c r="AG64" i="7"/>
  <c r="T65" i="7"/>
  <c r="AE67" i="7"/>
  <c r="AL68" i="7"/>
  <c r="Q69" i="7"/>
  <c r="X70" i="7"/>
  <c r="O77" i="7"/>
  <c r="Z78" i="7"/>
  <c r="AC79" i="7"/>
  <c r="AN80" i="7"/>
  <c r="T82" i="7"/>
  <c r="AG82" i="7"/>
  <c r="Q84" i="7"/>
  <c r="AE84" i="7"/>
  <c r="AF85" i="7"/>
  <c r="M88" i="7"/>
  <c r="AC90" i="7"/>
  <c r="M91" i="7"/>
  <c r="Z91" i="7"/>
  <c r="AL91" i="7"/>
  <c r="AJ92" i="7"/>
  <c r="T93" i="7"/>
  <c r="Z95" i="7"/>
  <c r="AL95" i="7"/>
  <c r="AG96" i="7"/>
  <c r="AL97" i="7"/>
  <c r="AE98" i="7"/>
  <c r="AH99" i="7"/>
  <c r="AE100" i="7"/>
  <c r="Z101" i="7"/>
  <c r="AJ55" i="7"/>
  <c r="O82" i="7"/>
  <c r="AC96" i="7"/>
  <c r="AJ51" i="7"/>
  <c r="AM52" i="7"/>
  <c r="R36" i="7"/>
  <c r="X49" i="7"/>
  <c r="AM51" i="7"/>
  <c r="AE52" i="7"/>
  <c r="O31" i="7"/>
  <c r="AJ35" i="7"/>
  <c r="R37" i="7"/>
  <c r="T39" i="7"/>
  <c r="V41" i="7"/>
  <c r="AH41" i="7"/>
  <c r="V43" i="7"/>
  <c r="O48" i="7"/>
  <c r="AC48" i="7"/>
  <c r="Y49" i="7"/>
  <c r="AJ49" i="7"/>
  <c r="AF52" i="7"/>
  <c r="O54" i="7"/>
  <c r="M56" i="7"/>
  <c r="Z59" i="7"/>
  <c r="AM59" i="7"/>
  <c r="AM68" i="7"/>
  <c r="R69" i="7"/>
  <c r="Z70" i="7"/>
  <c r="M71" i="7"/>
  <c r="M73" i="7"/>
  <c r="AA78" i="7"/>
  <c r="S84" i="7"/>
  <c r="AF84" i="7"/>
  <c r="AH85" i="7"/>
  <c r="AM91" i="7"/>
  <c r="AA95" i="7"/>
  <c r="AN95" i="7"/>
  <c r="X97" i="7"/>
  <c r="AN97" i="7"/>
  <c r="AF98" i="7"/>
  <c r="Q100" i="7"/>
  <c r="AG100" i="7"/>
  <c r="AJ72" i="7"/>
  <c r="AC64" i="7"/>
  <c r="V78" i="7"/>
  <c r="AF30" i="7"/>
  <c r="Z47" i="7"/>
  <c r="AL32" i="7"/>
  <c r="AA40" i="7"/>
  <c r="T51" i="7"/>
  <c r="AH55" i="7"/>
  <c r="AA56" i="7"/>
  <c r="AH72" i="7"/>
  <c r="AA73" i="7"/>
  <c r="AA75" i="7"/>
  <c r="M82" i="7"/>
  <c r="AH87" i="7"/>
  <c r="AA88" i="7"/>
  <c r="M96" i="7"/>
  <c r="M98"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AJ98" i="7"/>
  <c r="O99" i="7"/>
  <c r="AM99" i="7"/>
  <c r="R100" i="7"/>
  <c r="Z100" i="7"/>
  <c r="AH100" i="7"/>
  <c r="M101" i="7"/>
  <c r="AC101" i="7"/>
  <c r="AC82" i="7"/>
  <c r="AJ85" i="7"/>
  <c r="O86" i="7"/>
  <c r="AC88" i="7"/>
  <c r="V91" i="7"/>
  <c r="V93" i="7"/>
  <c r="AJ95" i="7"/>
  <c r="O96" i="7"/>
  <c r="AL101" i="7"/>
  <c r="AC78" i="7"/>
  <c r="V82" i="7"/>
  <c r="AL82" i="7"/>
  <c r="AH84" i="7"/>
  <c r="M85" i="7"/>
  <c r="AC85" i="7"/>
  <c r="X86" i="7"/>
  <c r="AA87" i="7"/>
  <c r="V88" i="7"/>
  <c r="L88" i="7" s="1"/>
  <c r="AL88" i="7"/>
  <c r="Q89" i="7"/>
  <c r="T90" i="7"/>
  <c r="AJ90" i="7"/>
  <c r="O91" i="7"/>
  <c r="AE91" i="7"/>
  <c r="AA92" i="7"/>
  <c r="O93" i="7"/>
  <c r="AE93" i="7"/>
  <c r="AH94" i="7"/>
  <c r="M95" i="7"/>
  <c r="AC95" i="7"/>
  <c r="X96" i="7"/>
  <c r="AA97" i="7"/>
  <c r="AL98" i="7"/>
  <c r="Q99" i="7"/>
  <c r="T100" i="7"/>
  <c r="AE101" i="7"/>
  <c r="AM98" i="7"/>
  <c r="R99" i="7"/>
  <c r="AF101" i="7"/>
  <c r="L86" i="33" l="1"/>
  <c r="C7" i="33" a="1"/>
  <c r="C7" i="33" s="1"/>
  <c r="C8" i="33"/>
  <c r="L8" i="33" s="1"/>
  <c r="C9" i="33"/>
  <c r="L9" i="33" s="1"/>
  <c r="L4" i="33"/>
  <c r="C19" i="32"/>
  <c r="L19" i="32" s="1"/>
  <c r="L7" i="32"/>
  <c r="L86" i="7"/>
  <c r="L89" i="7"/>
  <c r="L96" i="7"/>
  <c r="L98" i="7"/>
  <c r="L85" i="7"/>
  <c r="L94" i="7"/>
  <c r="L90" i="7"/>
  <c r="L100" i="7"/>
  <c r="L98" i="8"/>
  <c r="L94" i="8"/>
  <c r="L102" i="8"/>
  <c r="C9" i="8"/>
  <c r="L9" i="8" s="1"/>
  <c r="C8" i="8"/>
  <c r="L8" i="8" s="1"/>
  <c r="L4" i="8"/>
  <c r="C7" i="8" a="1"/>
  <c r="C7" i="8" s="1"/>
  <c r="L99" i="7"/>
  <c r="L87" i="7"/>
  <c r="L91" i="7"/>
  <c r="L95" i="7"/>
  <c r="L97" i="7"/>
  <c r="C19" i="33" l="1"/>
  <c r="L19" i="33" s="1"/>
  <c r="L7" i="33"/>
  <c r="C19" i="8"/>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C27" i="27" s="1"/>
  <c r="L27" i="27" s="1"/>
  <c r="J81" i="2"/>
  <c r="H81" i="2"/>
  <c r="N80" i="2"/>
  <c r="C27" i="26" s="1"/>
  <c r="L27" i="26" s="1"/>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C26" i="19" s="1"/>
  <c r="L26" i="19" s="1"/>
  <c r="J69" i="2"/>
  <c r="H69" i="2"/>
  <c r="N68" i="2"/>
  <c r="C26" i="18" s="1"/>
  <c r="L26" i="18" s="1"/>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C27" i="24"/>
  <c r="L27" i="24" s="1"/>
  <c r="C26" i="26"/>
  <c r="L26" i="26" s="1"/>
  <c r="C27" i="22"/>
  <c r="L27" i="22" s="1"/>
  <c r="C26" i="24"/>
  <c r="L26" i="24" s="1"/>
  <c r="C27" i="23"/>
  <c r="L27" i="23" s="1"/>
  <c r="C26" i="25"/>
  <c r="L26" i="25" s="1"/>
  <c r="C27" i="25"/>
  <c r="L27" i="25" s="1"/>
  <c r="C26" i="27"/>
  <c r="L26" i="27" s="1"/>
  <c r="I196" i="5"/>
  <c r="I132" i="5"/>
  <c r="I92" i="5"/>
  <c r="I44" i="5"/>
  <c r="C27" i="21"/>
  <c r="L27" i="21" s="1"/>
  <c r="C26" i="23"/>
  <c r="L26" i="23" s="1"/>
  <c r="C27" i="18"/>
  <c r="L27" i="18" s="1"/>
  <c r="C26" i="20"/>
  <c r="L26" i="20" s="1"/>
  <c r="I220" i="5"/>
  <c r="I172" i="5"/>
  <c r="I148" i="5"/>
  <c r="I100" i="5"/>
  <c r="I60" i="5"/>
  <c r="I20" i="5"/>
  <c r="I4" i="5"/>
  <c r="I212" i="5"/>
  <c r="I164" i="5"/>
  <c r="I116" i="5"/>
  <c r="I68" i="5"/>
  <c r="I12" i="5"/>
  <c r="C27" i="19"/>
  <c r="L27" i="19" s="1"/>
  <c r="C26" i="21"/>
  <c r="L26" i="21" s="1"/>
  <c r="I204" i="5"/>
  <c r="I124" i="5"/>
  <c r="I52" i="5"/>
  <c r="I228" i="5"/>
  <c r="I180" i="5"/>
  <c r="I156" i="5"/>
  <c r="I108" i="5"/>
  <c r="I76" i="5"/>
  <c r="I28" i="5"/>
  <c r="I188" i="5"/>
  <c r="I140" i="5"/>
  <c r="I84" i="5"/>
  <c r="I36" i="5"/>
  <c r="C27" i="20"/>
  <c r="L27" i="20" s="1"/>
  <c r="C26" i="22"/>
  <c r="L26" i="22" s="1"/>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L1" i="7"/>
  <c r="C16" i="7"/>
  <c r="L16" i="7" s="1"/>
  <c r="C11" i="7"/>
  <c r="L11" i="7" s="1"/>
  <c r="B27" i="7"/>
  <c r="C27" i="7" s="1"/>
  <c r="L27" i="7" s="1"/>
  <c r="C12" i="7"/>
  <c r="L12" i="7" s="1"/>
  <c r="B26" i="7"/>
  <c r="C26" i="7" s="1"/>
  <c r="L26" i="7" s="1"/>
  <c r="C10" i="7"/>
  <c r="L10" i="7"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8" i="7" l="1"/>
  <c r="L8" i="7" s="1"/>
  <c r="L4" i="7"/>
  <c r="C9" i="7"/>
  <c r="L9" i="7" s="1"/>
  <c r="L102" i="7"/>
  <c r="C7" i="7" a="1"/>
  <c r="C7" i="7" s="1"/>
  <c r="C19" i="7" l="1"/>
  <c r="L19" i="7" s="1"/>
  <c r="L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8844D97-60B1-4654-B7CA-4238EBB4CDA7}">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A2B4DB5-1C78-49D9-B57F-265681040108}">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D2EAF05-073A-4D2F-A891-ACE8D4BECA1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7602C0F-DBA5-45DD-A9D3-E676AEA5DB74}">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53EF16-618B-4E95-8F03-59F032BD74DF}">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86C206-8FF4-48BC-87A2-8C90CB14E725}">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2E752D8-9F5F-40E4-88A3-DCA404C8CB06}">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5ECF914-3A58-40EB-BF8F-D6A8252D32F8}">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B16BD8C-1326-4FBE-A932-149C574D33CB}">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515E153-FAFE-4D53-A861-3143FE1B9014}">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8D3A5E-5CC0-43EC-A157-2E9A9EA770E1}">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DD6A5D-DC8E-4899-8B5F-F90CD133920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438A752-4E7B-4A70-B03F-D7B47D250B49}">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C43853B-47F9-477E-9B2F-71A45E876A94}">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9A7FD67-AFEB-4149-BB5D-C0C40989AD1E}">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A3A090-808B-44BC-A23E-47647DF32C67}">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<sst xmlns="http://schemas.openxmlformats.org/spreadsheetml/2006/main" count="6846" uniqueCount="1447">
  <si>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</si>
  <si>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</si>
  <si>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</si>
  <si>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</si>
  <si>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</si>
  <si>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</si>
  <si>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</si>
  <si>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</si>
  <si>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</si>
  <si>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</si>
  <si>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</si>
  <si>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</si>
  <si>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</si>
  <si>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</si>
  <si>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</si>
  <si>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</si>
  <si>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</si>
  <si>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</si>
  <si>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</si>
  <si>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</si>
  <si>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</si>
  <si>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</si>
  <si>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</si>
  <si>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</si>
  <si>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</si>
  <si>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</si>
  <si>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</si>
  <si>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</si>
  <si>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</si>
  <si>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</si>
  <si>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</si>
  <si>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</si>
  <si>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</si>
  <si>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</si>
  <si>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</si>
  <si>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</si>
  <si>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</si>
  <si>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</si>
  <si>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</si>
  <si>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</si>
  <si>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</si>
  <si>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</si>
  <si>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</si>
  <si>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</si>
  <si>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</si>
  <si>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</si>
  <si>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</si>
  <si>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</si>
  <si>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</si>
  <si>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</si>
  <si>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</si>
  <si>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</si>
  <si>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</si>
  <si>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</si>
  <si>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</si>
  <si>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</si>
  <si>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</si>
  <si>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</si>
  <si>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</si>
  <si>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</si>
  <si>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</si>
  <si>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</si>
  <si>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</si>
  <si>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</si>
  <si>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</si>
  <si>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</si>
  <si>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</si>
  <si>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</si>
  <si>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</si>
  <si>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</si>
  <si>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</si>
  <si>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</si>
  <si>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</si>
  <si>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</si>
  <si>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</si>
  <si>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</si>
  <si>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</si>
  <si>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</si>
  <si>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</si>
  <si>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</si>
  <si>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</si>
  <si>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</si>
  <si>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</si>
  <si>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</si>
  <si>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</si>
  <si>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</si>
  <si>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</si>
  <si>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</si>
  <si>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</si>
  <si>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</si>
  <si>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</si>
  <si>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</si>
  <si>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</si>
  <si>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</si>
  <si>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</si>
  <si>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</si>
  <si>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</si>
  <si>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</si>
  <si>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</si>
  <si>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</si>
  <si>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</si>
  <si>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</si>
  <si>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</si>
  <si>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</si>
  <si>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</si>
  <si>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</si>
  <si>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</si>
  <si>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</si>
  <si>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</si>
  <si>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</si>
  <si>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</si>
  <si>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</si>
  <si>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</si>
  <si>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</si>
  <si>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</si>
  <si>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</si>
  <si>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</si>
  <si>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</si>
  <si>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</si>
  <si>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</si>
  <si>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</si>
  <si>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</si>
  <si>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</si>
  <si>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</si>
  <si>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</si>
  <si>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</si>
  <si>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</si>
  <si>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</si>
  <si>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</si>
  <si>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</si>
  <si>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</si>
  <si>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</si>
  <si>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</si>
  <si>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</si>
  <si>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</si>
  <si>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</si>
  <si>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</si>
  <si>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</si>
  <si>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</si>
  <si>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</si>
  <si>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</si>
  <si>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</si>
  <si>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</si>
  <si>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</si>
  <si>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</si>
  <si>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</si>
  <si>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</si>
  <si>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</si>
  <si>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</si>
  <si>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</si>
  <si>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</si>
  <si>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</si>
  <si>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</si>
  <si>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</si>
  <si>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</si>
  <si>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</si>
  <si>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</si>
  <si>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</si>
  <si>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</si>
  <si>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</si>
  <si>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</si>
  <si>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</si>
  <si>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</si>
  <si>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</si>
  <si>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</si>
  <si>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</si>
  <si>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</si>
  <si>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</si>
  <si>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</si>
  <si>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</si>
  <si>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</si>
  <si>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</si>
  <si>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</si>
  <si>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</si>
  <si>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</si>
  <si>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</si>
  <si>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</si>
  <si>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</si>
  <si>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</si>
  <si>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</si>
  <si>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</si>
  <si>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</si>
  <si>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</si>
  <si>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</si>
  <si>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</si>
  <si>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</si>
  <si>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</si>
  <si>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</si>
  <si>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</si>
  <si>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</si>
  <si>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</si>
  <si>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</si>
  <si>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</si>
  <si>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</si>
  <si>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</si>
  <si>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</si>
  <si>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</si>
  <si>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</si>
  <si>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</si>
  <si>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</si>
  <si>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</si>
  <si>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</si>
  <si>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</si>
  <si>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</si>
  <si>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</si>
  <si>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</si>
  <si>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</si>
  <si>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</si>
  <si>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</si>
  <si>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</si>
  <si>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</si>
  <si>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</si>
  <si>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</si>
  <si>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</si>
  <si>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</si>
  <si>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</si>
  <si>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</si>
  <si>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</si>
  <si>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</si>
  <si>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</si>
  <si>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</si>
  <si>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</si>
  <si>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</si>
  <si>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</si>
  <si>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</si>
  <si>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</si>
  <si>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</si>
  <si>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</si>
  <si>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</si>
  <si>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</si>
  <si>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</si>
  <si>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</si>
  <si>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</si>
  <si>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</si>
  <si>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</si>
  <si>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</si>
  <si>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</si>
  <si>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</si>
  <si>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</si>
  <si>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</si>
  <si>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</si>
  <si>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</si>
  <si>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</si>
  <si>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</si>
  <si>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</si>
  <si>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</si>
  <si>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</si>
  <si>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</si>
  <si>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</si>
  <si>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</si>
  <si>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</si>
  <si>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</si>
  <si>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</si>
  <si>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</si>
  <si>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</si>
  <si>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</si>
  <si>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</si>
  <si>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</si>
  <si>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</si>
  <si>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</si>
  <si>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</si>
  <si>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</si>
  <si>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</si>
  <si>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</si>
  <si>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</si>
  <si>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</si>
  <si>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</si>
  <si>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</si>
  <si>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</si>
  <si>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</si>
  <si>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</si>
  <si>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</si>
  <si>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</si>
  <si>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</si>
  <si>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</si>
  <si>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</si>
  <si>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</si>
  <si>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</si>
  <si>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</si>
  <si>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</si>
  <si>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</si>
  <si>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</si>
  <si>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</si>
  <si>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</si>
  <si>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</si>
  <si>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</si>
  <si>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</si>
  <si>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</si>
  <si>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</si>
  <si>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</si>
  <si>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</si>
  <si>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</si>
  <si>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</si>
  <si>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</si>
  <si>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</si>
  <si>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</si>
  <si>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</si>
  <si>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</si>
  <si>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</si>
  <si>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</si>
  <si>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</si>
  <si>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</si>
  <si>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</si>
  <si>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</si>
  <si>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</si>
  <si>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</si>
  <si>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</si>
  <si>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</si>
  <si>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</si>
  <si>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</si>
  <si>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</si>
  <si>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</si>
  <si>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</si>
  <si>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</si>
  <si>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</si>
  <si>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</si>
  <si>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</si>
  <si>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</si>
  <si>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</si>
  <si>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</si>
  <si>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</si>
  <si>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</si>
  <si>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</si>
  <si>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</si>
  <si>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</si>
  <si>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</si>
  <si>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</si>
  <si>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</si>
  <si>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</si>
  <si>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</si>
  <si>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</si>
  <si>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</si>
  <si>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</si>
  <si>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</si>
  <si>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</si>
  <si>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</si>
  <si>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</si>
  <si>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</si>
  <si>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</si>
  <si>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</si>
  <si>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</si>
  <si>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</si>
  <si>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</si>
  <si>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</si>
  <si>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</si>
  <si>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</si>
  <si>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</si>
  <si>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</si>
  <si>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</si>
  <si>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</si>
  <si>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</si>
  <si>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</si>
  <si>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</si>
  <si>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</si>
  <si>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</si>
  <si>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</si>
  <si>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</si>
  <si>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</si>
  <si>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</si>
  <si>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</si>
  <si>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</si>
  <si>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</si>
  <si>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</si>
  <si>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</si>
  <si>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</si>
  <si>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</si>
  <si>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</si>
  <si>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</si>
  <si>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</si>
  <si>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</si>
  <si>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</si>
  <si>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</si>
  <si>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</si>
  <si>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</si>
  <si>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</si>
  <si>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</si>
  <si>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</si>
  <si>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</si>
  <si>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</si>
  <si>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</si>
  <si>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</si>
  <si>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</si>
  <si>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</si>
  <si>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</si>
  <si>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</si>
  <si>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</si>
  <si>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</si>
  <si>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</si>
  <si>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</si>
  <si>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</si>
  <si>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</si>
  <si>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</si>
  <si>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</si>
  <si>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</si>
  <si>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</si>
  <si>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</si>
  <si>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</si>
  <si>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</si>
  <si>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</si>
  <si>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</si>
  <si>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</si>
  <si>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</si>
  <si>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</si>
  <si>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</si>
  <si>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</si>
  <si>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</si>
  <si>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</si>
  <si>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</si>
  <si>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</si>
  <si>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</si>
  <si>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</si>
  <si>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</si>
  <si>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</si>
  <si>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</si>
  <si>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</si>
  <si>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</si>
  <si>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</si>
  <si>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</si>
  <si>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</si>
  <si>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</si>
  <si>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</si>
  <si>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</si>
  <si>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</si>
  <si>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</si>
  <si>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</si>
  <si>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</si>
  <si>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</si>
  <si>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</si>
  <si>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</si>
  <si>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</si>
  <si>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</si>
  <si>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</si>
  <si>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</si>
  <si>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</si>
  <si>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</si>
  <si>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</si>
  <si>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</si>
  <si>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</si>
  <si>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</si>
  <si>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</si>
  <si>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</si>
  <si>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</si>
  <si>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</si>
  <si>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</si>
  <si>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</si>
  <si>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</si>
  <si>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</si>
  <si>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</si>
  <si>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</si>
  <si>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</si>
  <si>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</si>
  <si>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</si>
  <si>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</si>
  <si>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</si>
  <si>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</si>
  <si>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</si>
  <si>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</si>
  <si>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</si>
  <si>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</si>
  <si>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</si>
  <si>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</si>
  <si>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</si>
  <si>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</si>
  <si>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</si>
  <si>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</si>
  <si>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</si>
  <si>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</si>
  <si>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</si>
  <si>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</si>
  <si>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</si>
  <si>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</si>
  <si>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</si>
  <si>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</si>
  <si>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</si>
  <si>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</si>
  <si>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</si>
  <si>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</si>
  <si>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</si>
  <si>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</si>
  <si>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</si>
  <si>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</si>
  <si>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</si>
  <si>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</si>
  <si>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</si>
  <si>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</si>
  <si>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</si>
  <si>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</si>
  <si>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</si>
  <si>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</si>
  <si>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</si>
  <si>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</si>
  <si>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</si>
  <si>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</si>
  <si>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</si>
  <si>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</si>
  <si>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</si>
  <si>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</si>
  <si>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</si>
  <si>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</si>
  <si>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</si>
  <si>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</si>
  <si>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</si>
  <si>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</si>
  <si>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</si>
  <si>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</si>
  <si>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</si>
  <si>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</si>
  <si>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</si>
  <si>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</si>
  <si>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</si>
  <si>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</si>
  <si>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</si>
  <si>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</si>
  <si>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</si>
  <si>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</si>
  <si>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</si>
  <si>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</si>
  <si>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</si>
  <si>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</si>
  <si>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</si>
  <si>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</si>
  <si>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</si>
  <si>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</si>
  <si>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</si>
  <si>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</si>
  <si>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</si>
  <si>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</si>
  <si>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</si>
  <si>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</si>
  <si>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</si>
  <si>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</si>
  <si>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</si>
  <si>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</si>
  <si>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</si>
  <si>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</si>
  <si>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</si>
  <si>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</si>
  <si>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</si>
  <si>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</si>
  <si>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</si>
  <si>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</si>
  <si>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</si>
  <si>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</si>
  <si>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</si>
  <si>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</si>
  <si>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</si>
  <si>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</si>
  <si>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</si>
  <si>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</si>
  <si>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</si>
  <si>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</si>
  <si>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</si>
  <si>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</si>
  <si>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</si>
  <si>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</si>
  <si>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</si>
  <si>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</si>
  <si>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</si>
  <si>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</si>
  <si>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</si>
  <si>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</si>
  <si>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</si>
  <si>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</si>
  <si>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</si>
  <si>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</si>
  <si>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</si>
  <si>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</si>
  <si>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</si>
  <si>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</si>
  <si>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</si>
  <si>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</si>
  <si>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</si>
  <si>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</si>
  <si>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</si>
  <si>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</si>
  <si>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</si>
  <si>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</si>
  <si>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</si>
  <si>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</si>
  <si>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</si>
  <si>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</si>
  <si>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</si>
  <si>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</si>
  <si>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</si>
  <si>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</si>
  <si>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</si>
  <si>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</si>
  <si>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</si>
  <si>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</si>
  <si>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</si>
  <si>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</si>
  <si>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</si>
  <si>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</si>
  <si>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</si>
  <si>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</si>
  <si>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</si>
  <si>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</si>
  <si>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</si>
  <si>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</si>
  <si>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</si>
  <si>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</si>
  <si>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</si>
  <si>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</si>
  <si>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</si>
  <si>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</si>
  <si>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</si>
  <si>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</si>
  <si>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</si>
  <si>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</si>
  <si>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</si>
  <si>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</si>
  <si>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</si>
  <si>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</si>
  <si>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</si>
  <si>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</si>
  <si>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</si>
  <si>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</si>
  <si>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</si>
  <si>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</si>
  <si>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</si>
  <si>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</si>
  <si>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</si>
  <si>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</si>
  <si>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</si>
  <si>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</si>
  <si>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</si>
  <si>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</si>
  <si>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</si>
  <si>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</si>
  <si>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</si>
  <si>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</si>
  <si>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</si>
  <si>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</si>
  <si>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</si>
  <si>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</si>
  <si>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</si>
  <si>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</si>
  <si>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</si>
  <si>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</si>
  <si>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</si>
  <si>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</si>
  <si>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</si>
  <si>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</si>
  <si>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</si>
  <si>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</si>
  <si>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</si>
  <si>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</si>
  <si>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</si>
  <si>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</si>
  <si>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</si>
  <si>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</si>
  <si>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</si>
  <si>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</si>
  <si>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</si>
  <si>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</si>
  <si>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</si>
  <si>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</si>
  <si>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</si>
  <si>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</si>
  <si>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</si>
  <si>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</si>
  <si>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</si>
  <si>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</si>
  <si>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</si>
  <si>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</si>
  <si>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</si>
  <si>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</si>
  <si>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</si>
  <si>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</si>
  <si>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</si>
  <si>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</si>
  <si>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</si>
  <si>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</si>
  <si>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</si>
  <si>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</si>
  <si>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</si>
  <si>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</si>
  <si>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</si>
  <si>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</si>
  <si>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</si>
  <si>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</si>
  <si>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</si>
  <si>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</si>
  <si>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</si>
  <si>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</si>
  <si>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</si>
  <si>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</si>
  <si>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</si>
  <si>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</si>
  <si>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</si>
  <si>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</si>
  <si>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</si>
  <si>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</si>
  <si>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</si>
  <si>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</si>
  <si>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</si>
  <si>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</si>
  <si>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</si>
  <si>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</si>
  <si>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</si>
  <si>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</si>
  <si>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</si>
  <si>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</si>
  <si>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</si>
  <si>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</si>
  <si>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</si>
  <si>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</si>
  <si>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</si>
  <si>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</si>
  <si>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</si>
  <si>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</si>
  <si>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</si>
  <si>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</si>
  <si>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</si>
  <si>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</si>
  <si>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</si>
  <si>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</si>
  <si>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</si>
  <si>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</si>
  <si>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</si>
  <si>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</si>
  <si>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</si>
  <si>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</si>
  <si>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</si>
  <si>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</si>
  <si>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</si>
  <si>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</si>
  <si>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</si>
  <si>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</si>
  <si>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</si>
  <si>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</si>
  <si>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</si>
  <si>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</si>
  <si>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</si>
  <si>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</si>
  <si>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</si>
  <si>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</si>
  <si>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</si>
  <si>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</si>
  <si>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</si>
  <si>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</si>
  <si>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</si>
  <si>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</si>
  <si>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</si>
  <si>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</si>
  <si>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</si>
  <si>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</si>
  <si>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</si>
  <si>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</si>
  <si>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</si>
  <si>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</si>
  <si>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</si>
  <si>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</si>
  <si>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</si>
  <si>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</si>
  <si>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</si>
  <si>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</si>
  <si>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</si>
  <si>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</si>
  <si>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</si>
  <si>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</si>
  <si>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</si>
  <si>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</si>
  <si>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</si>
  <si>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</si>
  <si>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</si>
  <si>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</si>
  <si>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</si>
  <si>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</si>
  <si>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</si>
  <si>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</si>
  <si>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</si>
  <si>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</si>
  <si>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</si>
  <si>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</si>
  <si>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</si>
  <si>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</si>
  <si>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</si>
  <si>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</si>
  <si>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</si>
  <si>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</si>
  <si>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</si>
  <si>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</si>
  <si>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</si>
  <si>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</si>
  <si>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</si>
  <si>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</si>
  <si>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</si>
  <si>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</si>
  <si>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</si>
  <si>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</si>
  <si>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</si>
  <si>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</si>
  <si>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</si>
  <si>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</si>
  <si>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</si>
  <si>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</si>
  <si>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</si>
  <si>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</si>
  <si>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</si>
  <si>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</si>
  <si>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</si>
  <si>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</si>
  <si>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</si>
  <si>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</si>
  <si>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</si>
  <si>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</si>
  <si>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</si>
  <si>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</si>
  <si>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</si>
  <si>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</si>
  <si>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</si>
  <si>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</si>
  <si>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</si>
  <si>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</si>
  <si>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</si>
  <si>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</si>
  <si>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</si>
  <si>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</si>
  <si>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</si>
  <si>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</si>
  <si>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</si>
  <si>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</si>
  <si>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</si>
  <si>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</si>
  <si>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</si>
  <si>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</si>
  <si>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</si>
  <si>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</si>
  <si>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</si>
  <si>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</si>
  <si>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</si>
  <si>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</si>
  <si>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</si>
  <si>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</si>
  <si>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</si>
  <si>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</si>
  <si>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</si>
  <si>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</si>
  <si>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</si>
  <si>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</si>
  <si>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</si>
  <si>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</si>
  <si>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</si>
  <si>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</si>
  <si>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</si>
  <si>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</si>
  <si>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</si>
  <si>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</si>
  <si>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</si>
  <si>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</si>
  <si>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</si>
  <si>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</si>
  <si>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</si>
  <si>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</si>
  <si>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</si>
  <si>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</si>
  <si>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</si>
  <si>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</si>
  <si>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</si>
  <si>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</si>
  <si>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</si>
  <si>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</si>
  <si>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</si>
  <si>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</si>
  <si>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</si>
  <si>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</si>
  <si>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</si>
  <si>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</si>
  <si>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</si>
  <si>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</si>
  <si>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</si>
  <si>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</si>
  <si>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</si>
  <si>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</si>
  <si>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</si>
  <si>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</si>
  <si>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</si>
  <si>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</si>
  <si>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</si>
  <si>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</si>
  <si>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</si>
  <si>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</si>
  <si>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</si>
  <si>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</si>
  <si>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</si>
  <si>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</si>
  <si>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</si>
  <si>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</si>
  <si>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</si>
  <si>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</si>
  <si>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</si>
  <si>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</si>
  <si>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</si>
  <si>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</si>
  <si>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</si>
  <si>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</si>
  <si>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</si>
  <si>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</si>
  <si>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</si>
  <si>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</si>
  <si>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</si>
  <si>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</si>
  <si>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</si>
  <si>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</si>
  <si>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</si>
  <si>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</si>
  <si>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</si>
  <si>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</si>
  <si>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</si>
  <si>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</si>
  <si>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</si>
  <si>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</si>
  <si>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</si>
  <si>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</si>
  <si>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</si>
  <si>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</si>
  <si>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</si>
  <si>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</si>
  <si>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</si>
  <si>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</si>
  <si>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</si>
  <si>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</si>
  <si>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</si>
  <si>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</si>
  <si>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</si>
  <si>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</si>
  <si>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</si>
  <si>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</si>
  <si>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</si>
  <si>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</si>
  <si>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</si>
  <si>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</si>
  <si>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</si>
  <si>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</si>
  <si>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</si>
  <si>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</si>
  <si>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</si>
  <si>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</si>
  <si>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</si>
  <si>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</si>
  <si>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</si>
  <si>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</si>
  <si>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</si>
  <si>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</si>
  <si>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</si>
  <si>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</si>
  <si>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</si>
  <si>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</si>
  <si>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</si>
  <si>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</si>
  <si>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</si>
  <si>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</si>
  <si>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</si>
  <si>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</si>
  <si>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</si>
  <si>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</si>
  <si>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</si>
  <si>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</si>
  <si>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</si>
  <si>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</si>
  <si>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</si>
  <si>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</si>
  <si>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</si>
  <si>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</si>
  <si>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</si>
  <si>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</si>
  <si>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</si>
  <si>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</si>
  <si>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</si>
  <si>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</si>
  <si>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</si>
  <si>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</si>
  <si>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</si>
  <si>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</si>
  <si>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</si>
  <si>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</si>
  <si>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</si>
  <si>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</si>
  <si>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</si>
  <si>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</si>
  <si>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</si>
  <si>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</si>
  <si>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</si>
  <si>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</si>
  <si>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</si>
  <si>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</si>
  <si>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</si>
  <si>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</si>
  <si>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</si>
  <si>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</si>
  <si>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</si>
  <si>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</si>
  <si>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</si>
  <si>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</si>
  <si>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</si>
  <si>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</si>
  <si>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</si>
  <si>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</si>
  <si>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</si>
  <si>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</si>
  <si>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</si>
  <si>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</si>
  <si>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</si>
  <si>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</si>
  <si>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</si>
  <si>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</si>
  <si>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</si>
  <si>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</si>
  <si>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</si>
  <si>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</si>
  <si>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</si>
  <si>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</si>
  <si>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</si>
  <si>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</si>
  <si>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</si>
  <si>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</si>
  <si>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</si>
  <si>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</si>
  <si>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Fa</t>
  </si>
  <si>
    <t>Sol</t>
  </si>
  <si>
    <t>html</t>
  </si>
  <si>
    <t>MARIA, MADRE MÍA</t>
  </si>
  <si>
    <t>Do</t>
  </si>
  <si>
    <t>Re</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</si>
  <si>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</si>
  <si>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</si>
  <si>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</si>
  <si>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</si>
  <si>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</si>
  <si>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Veo el cielo abierto,</t>
  </si>
  <si>
    <t>y un caballo blanco,</t>
  </si>
  <si>
    <t>el que lo monta lleva un manto,</t>
  </si>
  <si>
    <t>lleno de sangre, lleno de sangre.</t>
  </si>
  <si>
    <t>Sus ojos, llamas de fuego,</t>
  </si>
  <si>
    <t>y en su boca hay una espada</t>
  </si>
  <si>
    <t>para herir, para herir.</t>
  </si>
  <si>
    <t>¿Cuál es su nombre?</t>
  </si>
  <si>
    <t>SU NOMBRE ES,</t>
  </si>
  <si>
    <t>SU NOMBRE ES</t>
  </si>
  <si>
    <t>PALABRA DE DIOS.</t>
  </si>
  <si>
    <t>Veo una bestia y un profeta</t>
  </si>
  <si>
    <t>que se reúnen para un combate,</t>
  </si>
  <si>
    <t>para un combate,</t>
  </si>
  <si>
    <t>contra el que monta en el caballo</t>
  </si>
  <si>
    <t>y lleva el manto lleno de sangre,</t>
  </si>
  <si>
    <t>lleno de sangre.</t>
  </si>
  <si>
    <t>ÉL PISA SOLO EN EL LAGAR</t>
  </si>
  <si>
    <t>DE LA FURIOSA CÓLERA DE DIOS.</t>
  </si>
  <si>
    <t>Veo la bestia que es capturada,</t>
  </si>
  <si>
    <t>y con ella el profeta,</t>
  </si>
  <si>
    <t>por el que monta en el caballo</t>
  </si>
  <si>
    <t>y lleva el manto lleno de sangre.</t>
  </si>
  <si>
    <t>ALELUYA, ALELUYA,</t>
  </si>
  <si>
    <t>¡ALELUYA!</t>
  </si>
  <si>
    <t>r1</t>
  </si>
  <si>
    <t>as r1</t>
  </si>
  <si>
    <t>as r2</t>
  </si>
  <si>
    <t>EL ESPÍRITU DEL SEÑOR ESTÁ SOBRE MÍ,</t>
  </si>
  <si>
    <t>EL ESPÍRITU DEL SEÑOR ESTÁ SOBRE MÍ.</t>
  </si>
  <si>
    <t>PUES ME HA UNGIDO,</t>
  </si>
  <si>
    <t>ME HA ENVIADO,</t>
  </si>
  <si>
    <t>PARA ANUNCIAR LA SALVACIÓN.</t>
  </si>
  <si>
    <t>PARA ANUNCIAR LA SALVACIÓN,</t>
  </si>
  <si>
    <t>PARA ANUNCIAR LA SALVACIÓN</t>
  </si>
  <si>
    <t>A LOS POBRES</t>
  </si>
  <si>
    <t>DE QUEBRANTADO CORAZÓN.</t>
  </si>
  <si>
    <t>Para que los ciegos vean,</t>
  </si>
  <si>
    <t>los cojos anden,</t>
  </si>
  <si>
    <t>los leprosos queden limpios,</t>
  </si>
  <si>
    <t>para anunciar la salvación.</t>
  </si>
  <si>
    <t>Que me bese con besos de su boca,</t>
  </si>
  <si>
    <t>mejores son que el vino tus amores.</t>
  </si>
  <si>
    <t>Si♭</t>
  </si>
  <si>
    <t>Tu nombre es ungüento que se vierte,</t>
  </si>
  <si>
    <t>por eso te aman las doncellas.</t>
  </si>
  <si>
    <t>LLÉVAME EN POS DE TI, SALGAMOS.</t>
  </si>
  <si>
    <t>LLÉVAME TRAS DE TI, CORRAMOS.</t>
  </si>
  <si>
    <t>CELEBRAREMOS TUS AMORES MÁS QUE EL VINO,</t>
  </si>
  <si>
    <t>CON CUÁNTA RAZÓN ERES AMADO.</t>
  </si>
  <si>
    <t>HAZME SABER, AMADO DE MI ALMA,</t>
  </si>
  <si>
    <t>DÓNDE APACIENTAS EL REBAÑO,</t>
  </si>
  <si>
    <t>PARA QUE YO NO ANDE VAGABUNDA</t>
  </si>
  <si>
    <t>DETRÁS DE OTROS COMPAÑEROS.</t>
  </si>
  <si>
    <t>Si no lo sabes, oh bella entre las bellas,</t>
  </si>
  <si>
    <t>sigue la senda de mis ovejas</t>
  </si>
  <si>
    <t>y lleva por allí tus cabras</t>
  </si>
  <si>
    <t>hasta el jacal de los pastores.</t>
  </si>
  <si>
    <t>¿QUIÉN ES ESE QUE VIENE DE EDOM?</t>
  </si>
  <si>
    <t>¿QUIÉN ES ESE TODO MANCHADO DE ROJO,</t>
  </si>
  <si>
    <t>ESE DEL VESTIDO ESPLENDOROSO,</t>
  </si>
  <si>
    <t>Y DE ANDAR TAN ESFORZADO?</t>
  </si>
  <si>
    <t>Soy yo, soy yo que hablo con justicia,</t>
  </si>
  <si>
    <t>soy yo un gran libertador.</t>
  </si>
  <si>
    <t>Y ¿POR QUÉ,</t>
  </si>
  <si>
    <t>POR QUÉ ESTÁ DE ROJO TU VESTIDO?</t>
  </si>
  <si>
    <t>¿POR QUÉ PARECES UN LAGARERO?</t>
  </si>
  <si>
    <t>¿POR QUÉ? ¿POR QUÉ?</t>
  </si>
  <si>
    <t>El lagar, el lagar, he pisado yo solo,</t>
  </si>
  <si>
    <t>de mi pueblo, no hubo nadie conmigo.</t>
  </si>
  <si>
    <t>Miré bien, miré bien, y no había auxiliador,</t>
  </si>
  <si>
    <t>me asombré, de que ninguno me ayudase.</t>
  </si>
  <si>
    <t>POR ESO, LA FUERZA MÍA,</t>
  </si>
  <si>
    <t>FUERZA MÍA ME SOSTUVO.</t>
  </si>
  <si>
    <t>EL DÍA DE LA VENGANZA ERA LLEGADO</t>
  </si>
  <si>
    <t>PISOTEÉ LOS PUEBLOS EN MI IRA.</t>
  </si>
  <si>
    <t>LOS PISÉ, LOS PISÉ CON FURIA,</t>
  </si>
  <si>
    <t>E HICE CORRER</t>
  </si>
  <si>
    <t>POR LA TIERRA SU SANGRE,</t>
  </si>
  <si>
    <t>Y TODOS MIS VESTIDOS HE MANCHADO.</t>
  </si>
  <si>
    <t>El Mesías, león para vencer,</t>
  </si>
  <si>
    <t>se hizo Cordero para sufrir.</t>
  </si>
  <si>
    <t>EL MESÍAS, LEÓN PARA VENCER,</t>
  </si>
  <si>
    <t>SE HIZO CORDERO PARA SUFRIR.</t>
  </si>
  <si>
    <t>Subió al leño para ser</t>
  </si>
  <si>
    <t>esposo, para morir.</t>
  </si>
  <si>
    <t>Y su Sangre dejó</t>
  </si>
  <si>
    <t>dote para su esposa virgen.</t>
  </si>
  <si>
    <t>Y descendió a los infiernos</t>
  </si>
  <si>
    <t>en busca de la oveja perdida.</t>
  </si>
  <si>
    <t>Y con ella subió al Cielo,</t>
  </si>
  <si>
    <t>y la hizo entrar en la casa del Padre.</t>
  </si>
  <si>
    <t>El necio piensa que Dios no existe</t>
  </si>
  <si>
    <t>EL NECIO PIENSA</t>
  </si>
  <si>
    <t>QUE DIOS NO EXISTE,</t>
  </si>
  <si>
    <t>SE HAN CORROMPIDO</t>
  </si>
  <si>
    <t>Y HACEN COSAS ABOMINABLES.</t>
  </si>
  <si>
    <t>NO HAY QUIEN OBRE EL BIEN,</t>
  </si>
  <si>
    <t>NO HAY QUIEN OBRE EL BIEN.</t>
  </si>
  <si>
    <t>El Señor desde el cielo</t>
  </si>
  <si>
    <t>se inclina hacia los hombres,</t>
  </si>
  <si>
    <t>para ver si hay alguno que sea justo,</t>
  </si>
  <si>
    <t>un hombre que busque a Dios,</t>
  </si>
  <si>
    <t>un hombre que busque a Dios.</t>
  </si>
  <si>
    <t>Todos se han desviado,</t>
  </si>
  <si>
    <t>están pervertidos.</t>
  </si>
  <si>
    <t>Nadie que haga el bien</t>
  </si>
  <si>
    <t>ni siquiera uno.</t>
  </si>
  <si>
    <t>No entienden nada los malvados</t>
  </si>
  <si>
    <t>que devoran a mi pueblo como pan.</t>
  </si>
  <si>
    <t>No invocan nunca al Señor,</t>
  </si>
  <si>
    <t>mas temblarán de espanto.</t>
  </si>
  <si>
    <t>Porque Dios está con el justo:</t>
  </si>
  <si>
    <t>el Señor es su refugio.</t>
  </si>
  <si>
    <t>PORQUE DIOS ESTÁ CON EL JUSTO:</t>
  </si>
  <si>
    <t>EL SEÑOR ES SU REFUGIO.</t>
  </si>
  <si>
    <t>tc as</t>
  </si>
  <si>
    <t>tc as r1</t>
  </si>
  <si>
    <t>ha visto una gran luz.</t>
  </si>
  <si>
    <t>Sobre los que vivían en tierras tenebrosas,</t>
  </si>
  <si>
    <t>una gran luz ha brillado.</t>
  </si>
  <si>
    <t>Has acrecentado el gozo,</t>
  </si>
  <si>
    <t>hiciste grande la alegría.</t>
  </si>
  <si>
    <t>Se han alegrado cuando te han visto,</t>
  </si>
  <si>
    <t>como se alegran durante la siega,</t>
  </si>
  <si>
    <t>como se alegran al reparto del botín.</t>
  </si>
  <si>
    <t>EL DOMINIO ESTARÁ</t>
  </si>
  <si>
    <t>SOBRE SUS HOMBROS,</t>
  </si>
  <si>
    <t>Y SU NOMBRE SERÁ,</t>
  </si>
  <si>
    <t>Y SU NOMBRE SERÁ:</t>
  </si>
  <si>
    <t>CONSEJERO MARAVILLOSO,</t>
  </si>
  <si>
    <t>DIOS FUERTE, PADRE ETERNO,</t>
  </si>
  <si>
    <t>PRÍNCIPE DE PAZ,</t>
  </si>
  <si>
    <t>PRÍNCIPE DE PAZ.</t>
  </si>
  <si>
    <t>Porque el yugo que pesaba sobre el pueblo,</t>
  </si>
  <si>
    <t>el yugo que oprimía sus espaldas,</t>
  </si>
  <si>
    <t>la vara del opresor</t>
  </si>
  <si>
    <t>tú la has quebrado, como en Madián.</t>
  </si>
  <si>
    <t>Y todo el que pisa con dominio,</t>
  </si>
  <si>
    <t>todo manto manchado de sangre</t>
  </si>
  <si>
    <t>será para la quema, pasto del fuego.</t>
  </si>
  <si>
    <t>Porque nos ha nacido un niño,</t>
  </si>
  <si>
    <t>porque un hijo se nos ha dado.</t>
  </si>
  <si>
    <t>EL SEÑOR ANUNCIA UNA NOTICIA,</t>
  </si>
  <si>
    <t>LOS MENSAJEROS SON UN EJÉRCITO INMENSO.</t>
  </si>
  <si>
    <t>LOS REYES ENEMIGOS HUYEN, HUYEN,</t>
  </si>
  <si>
    <t>LA BELLA DE LA CASA REPARTE EL BOTÍN.</t>
  </si>
  <si>
    <t>Y mientras vosotros dormís</t>
  </si>
  <si>
    <t>entre las tapias del aprisco,</t>
  </si>
  <si>
    <t>se cubren de plata las alas de la paloma,</t>
  </si>
  <si>
    <t>sus plumas de destellos de oro.</t>
  </si>
  <si>
    <t>Por ella cae la nieve sobre el Monte,</t>
  </si>
  <si>
    <t>sobre el Monte Umbrío.</t>
  </si>
  <si>
    <t>Cantad a Dios, cantad,</t>
  </si>
  <si>
    <t>salmodiad todos al Señor,</t>
  </si>
  <si>
    <t>que cabalga los cielos, los antiguos cielos.</t>
  </si>
  <si>
    <t>Ved que viene sobre las nubes,</t>
  </si>
  <si>
    <t>él lanza su voz, su voz potente.</t>
  </si>
  <si>
    <t>El Señor es mi pastor,</t>
  </si>
  <si>
    <t>nada me falta.</t>
  </si>
  <si>
    <t>En prados de fresca hierba</t>
  </si>
  <si>
    <t>me apacienta.</t>
  </si>
  <si>
    <t>EL SEÑOR ES MI PASTOR,</t>
  </si>
  <si>
    <t>NADA ME FALTA.</t>
  </si>
  <si>
    <t>HACIA LAS AGUAS DE LA VIDA</t>
  </si>
  <si>
    <t>ME CONDUCE.</t>
  </si>
  <si>
    <t>Repara mis fuerzas y me lleva</t>
  </si>
  <si>
    <t>por el camino del amor.</t>
  </si>
  <si>
    <t>para la gloria de su nombre.</t>
  </si>
  <si>
    <t>Aunque camine por valle oscuro,</t>
  </si>
  <si>
    <t>no temeré,</t>
  </si>
  <si>
    <t>vas conmigo;</t>
  </si>
  <si>
    <t>porque Tú, porque Tú, porque Tú</t>
  </si>
  <si>
    <t>melisma</t>
  </si>
  <si>
    <t>Tu vara y tu cayado me consuelan,</t>
  </si>
  <si>
    <t>me consuelan.</t>
  </si>
  <si>
    <t>Preparas una mesa ante mí</t>
  </si>
  <si>
    <t>frente a mis enemigos.</t>
  </si>
  <si>
    <t>Me unges la cabeza con perfume,</t>
  </si>
  <si>
    <t>mi copa rebosa.</t>
  </si>
  <si>
    <t>Sí, tu amor y tu alegría</t>
  </si>
  <si>
    <t>me acompañarán.</t>
  </si>
  <si>
    <t>Sí, yo viviré</t>
  </si>
  <si>
    <t>en tu casa eternamente.</t>
  </si>
  <si>
    <t>lengua de discípulo,</t>
  </si>
  <si>
    <t>para que pueda llevar al cansado</t>
  </si>
  <si>
    <t>una palabra alentadora.</t>
  </si>
  <si>
    <t>Mañana tras mañana</t>
  </si>
  <si>
    <t>despiertas tú mi oído,</t>
  </si>
  <si>
    <t>para hacerme escuchar</t>
  </si>
  <si>
    <t>como un discípulo.</t>
  </si>
  <si>
    <t>EL SEÑOR, EL SEÑOR, BIS</t>
  </si>
  <si>
    <t>Fa#</t>
  </si>
  <si>
    <t>EL SEÑOR ME HA ABIERTO EL OÍDO.</t>
  </si>
  <si>
    <t>Y yo no me resistí, no me resistí.</t>
  </si>
  <si>
    <t>Ofrecí mis espaldas a los que me pegaban.</t>
  </si>
  <si>
    <t>Y YO NO ME RESISTÍ, NO ME RESISTÍ.</t>
  </si>
  <si>
    <t>Ofrecí mis mejillas a los que mesaban mi barba.</t>
  </si>
  <si>
    <t>Mi rostro no esquivó insultos ni salivazos.</t>
  </si>
  <si>
    <t>Porque yo ya sabía</t>
  </si>
  <si>
    <t>que tú habrías de ayudarme,</t>
  </si>
  <si>
    <t>por eso puse mi cara</t>
  </si>
  <si>
    <t>dura como la piedra,</t>
  </si>
  <si>
    <t>estaba yo seguro</t>
  </si>
  <si>
    <t>que no quedaría avergonzado.</t>
  </si>
  <si>
    <t>CERCA ESTÁS, CERCA ESTÁS TÚ,</t>
  </si>
  <si>
    <t>SI TÚ SALVAS, ¿QUIÉN PELEARÁ CONMIGO?</t>
  </si>
  <si>
    <t>SI TÚ AYUDAS, SI TÚ ME AYUDAS,</t>
  </si>
  <si>
    <t>SI TÚ SÁLVAS, ¿QUIÉN ME CONDENARÁ?</t>
  </si>
  <si>
    <t>Vosotros que teméis a Dios,</t>
  </si>
  <si>
    <t>escuchad la voz de su siervo.</t>
  </si>
  <si>
    <t>Y si alguno se encuentra en las tinieblas</t>
  </si>
  <si>
    <t>ponga su confianza en Él,</t>
  </si>
  <si>
    <t>que se apoye</t>
  </si>
  <si>
    <t>en su Nombre.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</si>
  <si>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</si>
  <si>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</si>
  <si>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</si>
  <si>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</si>
  <si>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</si>
  <si>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</si>
  <si>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</si>
  <si>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</si>
  <si>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</si>
  <si>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</si>
  <si>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ELÍ, ELÍ, LAMÁ SABACTANÍ.</t>
  </si>
  <si>
    <t>DIOS MÍO, DIOS MÍO,</t>
  </si>
  <si>
    <t>¿POR QUÉ ME HAS ABANDONADO?</t>
  </si>
  <si>
    <t>¡Qué lejos te siento de mis gritos!</t>
  </si>
  <si>
    <t>S1</t>
  </si>
  <si>
    <t>De día clamo, y no respondes,</t>
  </si>
  <si>
    <t>grito de noche, y no hay reposo para mí.</t>
  </si>
  <si>
    <t>ELÍ, ELÍ, LAMÁ SABACTANÍ...</t>
  </si>
  <si>
    <t>¡Mas tú eres el Santo,</t>
  </si>
  <si>
    <t>tú que vives en medio de mi pueblo!</t>
  </si>
  <si>
    <t>A ti clamaron nuestros padres,</t>
  </si>
  <si>
    <t>y tú les ayudaste,</t>
  </si>
  <si>
    <t>en ti confiaron y nunca quedaron confundidos.</t>
  </si>
  <si>
    <t>Entonces yo, ¿por qué no me ayudas?</t>
  </si>
  <si>
    <t>¿Acaso no soy un hombre?</t>
  </si>
  <si>
    <t>Eso soy yo: soy un gusano,</t>
  </si>
  <si>
    <t>desprecio de la gente, asco del pueblo,</t>
  </si>
  <si>
    <t>todos los que me ven de mí se ríen,</t>
  </si>
  <si>
    <t>menean la cabeza y dicen:</t>
  </si>
  <si>
    <t>«Se confió a Dios, ¡que él lo libre,</t>
  </si>
  <si>
    <t>que él le salve, si tanto dice que le ama!»</t>
  </si>
  <si>
    <t>Sí, que tú me amas, sí, que tú me quieres,</t>
  </si>
  <si>
    <t>en el seno de mi madre me formaste;</t>
  </si>
  <si>
    <t>cuando me dio a luz ya me ofreció a ti,</t>
  </si>
  <si>
    <t>desde el vientre de mi madre tú ya eras mi Dios.</t>
  </si>
  <si>
    <t>Soy agua sucia que se tira,</t>
  </si>
  <si>
    <t>todos mis huesos se dislocan,</t>
  </si>
  <si>
    <t>mi corazón como cera, se derrite en mis entrañas.</t>
  </si>
  <si>
    <t>Mi paladar está seco como teja,</t>
  </si>
  <si>
    <t>y mi lengua está pegada a la garganta.</t>
  </si>
  <si>
    <t>Perros innumerables me rodean,</t>
  </si>
  <si>
    <t>una banda de malhechores me acomete,</t>
  </si>
  <si>
    <t>taladran mis manos y mis pies.</t>
  </si>
  <si>
    <t>Se pueden contar mis huesos;</t>
  </si>
  <si>
    <t>me observan y me miran,</t>
  </si>
  <si>
    <t>se reparten mis vestidos, se sortean mi túnica.</t>
  </si>
  <si>
    <t>¡Mas tú, Dios mío, no estés lejos!</t>
  </si>
  <si>
    <t>Ven en mi ayuda, fuerza mía,</t>
  </si>
  <si>
    <t>libra mi alma de la espada,</t>
  </si>
  <si>
    <t>libra mi vida de las fauces del león,</t>
  </si>
  <si>
    <t>libra mi alma de los cuernos de los búfalos.</t>
  </si>
  <si>
    <t>¡Anunciaré, yo, tu nombre a mis hermanos,</t>
  </si>
  <si>
    <t>en medio de la asamblea te cantaré!:</t>
  </si>
  <si>
    <t>«Los que a Yahveh amáis, dadle alabanza,</t>
  </si>
  <si>
    <t>raza de Jacob, glorificad a Yahveh,</t>
  </si>
  <si>
    <t>temedle, pueblo de Israel».</t>
  </si>
  <si>
    <t>Porque ha sido el único</t>
  </si>
  <si>
    <t>que no ha tenido asco de este pobre</t>
  </si>
  <si>
    <t>ni ha desdeñado la miseria de mi vida;</t>
  </si>
  <si>
    <t>no me ha ocultado su rostro cuando le invocaba,</t>
  </si>
  <si>
    <t>por eso, yo ahora sé que los pobres vivirán.</t>
  </si>
  <si>
    <t>Los pobres comerán, serán saciados,</t>
  </si>
  <si>
    <t>los que buscan a Yahveh lo encontrarán:</t>
  </si>
  <si>
    <t>¡su corazón, su corazón, vivirá para siempre!</t>
  </si>
  <si>
    <t>EN MEDIO DE AQUEL GENTÍO,</t>
  </si>
  <si>
    <t>EN MEDIO DE TODA AQUELLA GENTE</t>
  </si>
  <si>
    <t>UNA MUJER, UNA MUJER LE TOCÓ.</t>
  </si>
  <si>
    <t>«¿Quién es el que me ha tocado?</t>
  </si>
  <si>
    <t>¿Quién es el que me ha tocado?»</t>
  </si>
  <si>
    <t>dijo Cristo, dijo Cristo y se paró.</t>
  </si>
  <si>
    <t>Una mujer temblorosa,</t>
  </si>
  <si>
    <t>una mujer temblorosa</t>
  </si>
  <si>
    <t>dijo a Cristo: «¡He sido yo!</t>
  </si>
  <si>
    <t>«Que soy una mujer impura,</t>
  </si>
  <si>
    <t>que soy una mujer impura</t>
  </si>
  <si>
    <t>que sufro flujo de sangre.</t>
  </si>
  <si>
    <t>QUE SOY UNA MUJER IMPURA,</t>
  </si>
  <si>
    <t>QUE SOY UNA MUJER IMPURA</t>
  </si>
  <si>
    <t>QUE SUFRO FLUJO DE SANGRE.</t>
  </si>
  <si>
    <t>Mas al tocar tu vestido,</t>
  </si>
  <si>
    <t>mas al tocar tu vestido</t>
  </si>
  <si>
    <t>el flujo de sangre se curó».</t>
  </si>
  <si>
    <t>«Hija, tu fe,</t>
  </si>
  <si>
    <t>tu fe te ha salvado».</t>
  </si>
  <si>
    <t>Si quieres tú tocar a Cristo,</t>
  </si>
  <si>
    <t>si quieres tú tocar a Cristo,</t>
  </si>
  <si>
    <t>lo puedes tocar con la fe.</t>
  </si>
  <si>
    <t>Que Él es el Hijo de Dios,</t>
  </si>
  <si>
    <t>que Él es el Hijo de Dios</t>
  </si>
  <si>
    <t>que ha venido para curarte,</t>
  </si>
  <si>
    <t>para salvarte.</t>
  </si>
  <si>
    <t>EN UNA NOCHE OSCURA,</t>
  </si>
  <si>
    <t>CON ANSIAS, EN AMORES INFLAMADA,</t>
  </si>
  <si>
    <t>¡OH DICHOSA VENTURA!,</t>
  </si>
  <si>
    <t>SALÍ SIN SER NOTADA,</t>
  </si>
  <si>
    <t>ESTANDO YA MI CASA SOSEGADA.</t>
  </si>
  <si>
    <t>A oscuras y segura,</t>
  </si>
  <si>
    <t>por la secreta escala, disfrazada,</t>
  </si>
  <si>
    <t>¡oh dichosa ventura!,</t>
  </si>
  <si>
    <t>a oscuras y en celada,</t>
  </si>
  <si>
    <t>estando ya mi casa sosegada.</t>
  </si>
  <si>
    <t>En la noche dichosa,</t>
  </si>
  <si>
    <t>en secreto, que nadie me veía,</t>
  </si>
  <si>
    <t>ni yo miraba cosa,</t>
  </si>
  <si>
    <t>sin otra luz y guía,</t>
  </si>
  <si>
    <t>sino la que en el corazón ardía.</t>
  </si>
  <si>
    <t>Aquésta me guiaba</t>
  </si>
  <si>
    <t>más cierto que la luz del mediodía,</t>
  </si>
  <si>
    <t>adonde me esperaba</t>
  </si>
  <si>
    <t>quien yo bien me sabía,</t>
  </si>
  <si>
    <t>en parte donde nadie parecía.</t>
  </si>
  <si>
    <t>¡Oh noche que guiaste!</t>
  </si>
  <si>
    <t>¡oh noche amable más que la alborada!</t>
  </si>
  <si>
    <t>¡oh noche que juntaste</t>
  </si>
  <si>
    <t>Amado con amada,</t>
  </si>
  <si>
    <t>amada en el Amado transformada!</t>
  </si>
  <si>
    <t>¡OH NOCHE QUE GUIASTE!</t>
  </si>
  <si>
    <t>¡OH NOCHE AMABLE MÁS QUE LA ALBORADA!</t>
  </si>
  <si>
    <t>¡OH NOCHE QUE JUNTASTE</t>
  </si>
  <si>
    <t>AMADO CON AMADA,</t>
  </si>
  <si>
    <t>AMADA EN EL AMADO TRANSFORMADA!</t>
  </si>
  <si>
    <t>y abrir sus sellos</t>
  </si>
  <si>
    <t>porque tú has sido inmolado</t>
  </si>
  <si>
    <t>y has comprado con tu sangre</t>
  </si>
  <si>
    <t>hombres de toda raza,</t>
  </si>
  <si>
    <t>lengua, pueblo y nación;</t>
  </si>
  <si>
    <t>Y HAS HECHO DE ELLOS</t>
  </si>
  <si>
    <t>PARA NUESTRO DIOS</t>
  </si>
  <si>
    <t>UN REINO DE SACERDOTES,</t>
  </si>
  <si>
    <t>Y REINAN, Y REINAN</t>
  </si>
  <si>
    <t>SOBRE LA TIERRA.</t>
  </si>
  <si>
    <t>Eres digno, Cordero degollado,</t>
  </si>
  <si>
    <t>de tomar el libro</t>
  </si>
  <si>
    <t>porque has comprado con tu sangre</t>
  </si>
  <si>
    <t>Digno eres, Cordero degollado,</t>
  </si>
  <si>
    <t>de recibir el poder, la riqueza y la gloria,</t>
  </si>
  <si>
    <t>la sabiduría, el honor y la alabanza,</t>
  </si>
  <si>
    <t>ERES HERMOSO, EL MÁS HERMOSO</t>
  </si>
  <si>
    <t>DE LOS HIJOS DE ADÁN,</t>
  </si>
  <si>
    <t>DE LOS HIJOS DE ADÁN.</t>
  </si>
  <si>
    <t>LA GRACIA ESTÁ EN TUS LABIOS.</t>
  </si>
  <si>
    <t>ERES BENDITO,</t>
  </si>
  <si>
    <t>EL BENDITO PARA SIEMPRE.</t>
  </si>
  <si>
    <t>Ciñe la espada a tu flanco, oh valiente,</t>
  </si>
  <si>
    <t>Do#</t>
  </si>
  <si>
    <t>y marcha lleno de gloria y esplendor,</t>
  </si>
  <si>
    <t>cabalga por la verdad,</t>
  </si>
  <si>
    <t>la mansedumbre, la justicia.</t>
  </si>
  <si>
    <t>¡Tensa tu arco,</t>
  </si>
  <si>
    <t>que hace temible tu derecha!</t>
  </si>
  <si>
    <t>Agudas son tus flechas,</t>
  </si>
  <si>
    <t>te han sido entregados los pueblos.</t>
  </si>
  <si>
    <t>TE HAN SIDO ENTREGADOS</t>
  </si>
  <si>
    <t>LOS PUEBLOS.</t>
  </si>
  <si>
    <t>Desde los palacios de marfil</t>
  </si>
  <si>
    <t>las cítaras cantan para ti.</t>
  </si>
  <si>
    <t>Hijas de reyes son tus favoritas;</t>
  </si>
  <si>
    <t>a tu derecha está la reina,</t>
  </si>
  <si>
    <t>en oro de Ofir.</t>
  </si>
  <si>
    <t>A TU DERECHA ESTÁ LA REINA</t>
  </si>
  <si>
    <t>EN ORO DE OFIR.</t>
  </si>
  <si>
    <t>Escucha, hija, y mira, inclina el oído,</t>
  </si>
  <si>
    <t>olvida tu pueblo y la casa de tu padre,</t>
  </si>
  <si>
    <t>y el rey se prendará de tu belleza.</t>
  </si>
  <si>
    <t>Y EL REY SE PRENDARÁ</t>
  </si>
  <si>
    <t>DE TU BELLEZA.</t>
  </si>
  <si>
    <t>El es tu Señor, ¡entrégate a él!</t>
  </si>
  <si>
    <t>Y en lugar de padres, tendrás hijos,</t>
  </si>
  <si>
    <t>que serán príncipes sobre la tierra.</t>
  </si>
  <si>
    <t>El Espíritu Santo es el yugo suave,</t>
  </si>
  <si>
    <t>es el yugo suave y ligero.</t>
  </si>
  <si>
    <t>EL ESPÍRITU SANTO ES EL YUGO SUAVE,</t>
  </si>
  <si>
    <t>ES EL YUGO SUAVE Y LIGERO.</t>
  </si>
  <si>
    <t>Lleno de comprensión,</t>
  </si>
  <si>
    <t>lleno de misericordia con nuestras faltas,</t>
  </si>
  <si>
    <t>lleno de ternura y compasión</t>
  </si>
  <si>
    <t>y de amor sin límites.</t>
  </si>
  <si>
    <t>ES PACIENTE, ES BENIGNO,</t>
  </si>
  <si>
    <t>ES EL SUMO BIEN,</t>
  </si>
  <si>
    <t>ES EL DON DE DIOS,</t>
  </si>
  <si>
    <t>ES LA GARANTÍA DE LA VIDA ETERNA,</t>
  </si>
  <si>
    <t>ES EL «PARÁCLITO•.</t>
  </si>
  <si>
    <t>Habitando en el hombre,</t>
  </si>
  <si>
    <t>nos perdona siempre,</t>
  </si>
  <si>
    <t>habitando en el hombre,</t>
  </si>
  <si>
    <t>espera siempre.</t>
  </si>
  <si>
    <t>Lo comprende todo, lo excusa todo.</t>
  </si>
  <si>
    <t>Nos defiende siempre,</t>
  </si>
  <si>
    <t>y nos enseña a ser pacientes</t>
  </si>
  <si>
    <t>con nuestros pecados.</t>
  </si>
  <si>
    <t>Nos dice quiénes somos,</t>
  </si>
  <si>
    <t>y nos dice dónde andamos,</t>
  </si>
  <si>
    <t>cuál es el camino y porqué sufrimos.</t>
  </si>
  <si>
    <t>Nos dice que en nuestra vida todo es santo,</t>
  </si>
  <si>
    <t>que nuestra historia es santa,</t>
  </si>
  <si>
    <t>y nos conduce al abandono total en Cristo.</t>
  </si>
  <si>
    <t>En Él nada se pretende,</t>
  </si>
  <si>
    <t>se acepta todo, se soporta todo.</t>
  </si>
  <si>
    <t>Porque parecerse al Señor sobre la Cruz</t>
  </si>
  <si>
    <t>es nuestra gloria, es la verdad,</t>
  </si>
  <si>
    <t>es la Santidad, es nuestro ser Cristiano.</t>
  </si>
  <si>
    <t>ES EL «PARÁCLITO».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</si>
</sst>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5">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theme="0" tint="-0.499984740745262"/>
        <bgColor indexed="64"/>
      </patternFill>
    </fill>
  </fills>
  <borders count="21">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31" fillId="24" borderId="0" xfId="0" applyFont="1" applyFill="1"/>
    <xf numFmtId="0" fontId="31" fillId="24" borderId="0" xfId="0" applyFont="1" applyFill="1" applyAlignment="1">
      <alignment horizontal="center" vertical="center"/>
    </xf>
    <xf numFmtId="0" fontId="30" fillId="24" borderId="0" xfId="0" applyFont="1" applyFill="1" applyAlignment="1">
      <alignment vertical="center"/>
    </xf>
    <xf numFmtId="0" fontId="21" fillId="24" borderId="0" xfId="0" applyFont="1" applyFill="1" applyAlignment="1">
      <alignment horizontal="center" vertical="center"/>
    </xf>
    <xf numFmtId="0" fontId="34" fillId="24" borderId="6" xfId="0" applyFont="1" applyFill="1" applyBorder="1" applyAlignment="1">
      <alignment horizontal="center" vertical="center"/>
    </xf>
    <xf numFmtId="0" fontId="21" fillId="24" borderId="7" xfId="0" applyFont="1" applyFill="1" applyBorder="1" applyAlignment="1">
      <alignment horizontal="center" vertical="center"/>
    </xf>
    <xf numFmtId="0" fontId="34" fillId="24" borderId="0" xfId="0" applyFont="1" applyFill="1" applyAlignment="1">
      <alignment horizontal="center" vertical="center"/>
    </xf>
    <xf numFmtId="0" fontId="21" fillId="24" borderId="8" xfId="0" applyFont="1" applyFill="1" applyBorder="1" applyAlignment="1">
      <alignment horizontal="center" vertical="center"/>
    </xf>
    <xf numFmtId="0" fontId="34" fillId="24" borderId="9" xfId="0" applyFont="1" applyFill="1" applyBorder="1" applyAlignment="1">
      <alignment horizontal="center" vertical="center"/>
    </xf>
    <xf numFmtId="0" fontId="35" fillId="24" borderId="0" xfId="2" applyFont="1" applyFill="1" applyBorder="1" applyAlignment="1">
      <alignment horizontal="center" vertical="center"/>
    </xf>
    <xf numFmtId="0" fontId="36" fillId="24" borderId="10" xfId="0" applyFont="1" applyFill="1" applyBorder="1" applyAlignment="1">
      <alignment horizontal="center" vertical="center"/>
    </xf>
    <xf numFmtId="0" fontId="36" fillId="24" borderId="0" xfId="0" applyFont="1" applyFill="1" applyAlignment="1">
      <alignment horizontal="center" vertical="center"/>
    </xf>
    <xf numFmtId="0" fontId="36" fillId="24" borderId="11" xfId="0" applyFont="1" applyFill="1" applyBorder="1" applyAlignment="1">
      <alignment horizontal="center" vertical="center"/>
    </xf>
    <xf numFmtId="0" fontId="34" fillId="24" borderId="12" xfId="0" applyFont="1" applyFill="1" applyBorder="1" applyAlignment="1">
      <alignment horizontal="center" vertical="center"/>
    </xf>
    <xf numFmtId="0" fontId="34" fillId="24" borderId="7" xfId="0" applyFont="1" applyFill="1" applyBorder="1" applyAlignment="1">
      <alignment horizontal="center" vertical="center"/>
    </xf>
    <xf numFmtId="0" fontId="34" fillId="24" borderId="8" xfId="0" applyFont="1" applyFill="1" applyBorder="1" applyAlignment="1">
      <alignment horizontal="center" vertical="center"/>
    </xf>
    <xf numFmtId="0" fontId="36" fillId="24" borderId="13" xfId="0" applyFont="1" applyFill="1" applyBorder="1" applyAlignment="1">
      <alignment horizontal="center" vertical="center"/>
    </xf>
    <xf numFmtId="0" fontId="0" fillId="24" borderId="0" xfId="0" applyFill="1"/>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5364BF-C844-4301-834F-32DFADD447F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00EE00F-27CA-4B08-B6B8-0B877D8EDFF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1D67C89-0A09-4263-835A-1F12D1D5B50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F703EF-538F-4AF1-8392-FB97661BD2D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800-0000018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854DA4E-5805-4251-8395-C76AD54B1B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1A0B09-77CA-4C61-B8BB-A6241CB362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0900-0000019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E89BA-FD3F-4F2D-A3A0-2BB131BBB8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577A811-A86C-4AC8-93A5-487F59BC1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A00-0000019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68B43FA-0CD5-4362-A71D-1A66F88016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E67B23D-9E72-49B0-A775-356C4BC3D6E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B00-0000019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FFF4A71-3DDA-4264-908F-FAF5D7EF32C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757060-283C-4C58-882D-1F2DD320A8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0C00-0000019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6AB733A-3FC5-48C0-AD1D-043A759BDE9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DE300FA-F973-47AD-A9D3-6AE344AAEF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0D00-000001A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9F8A493-7718-44A6-A02E-DFB3A186005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477B9F2-0FD0-4C5D-B039-9C3212B0761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E00-000001A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72ED869-0AD0-49F8-A559-CF75C482A7B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73FB5-13BC-4C01-8F0E-478FA905EB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F00-000001A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75A04DE-4621-4825-AA11-A4A4C9E5072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B3897A8-D786-42F4-9342-8B9048978EE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000-000001A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253164-8106-4C00-97FE-B51D19B790B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8B5C1E-CEAC-4C67-BBE4-DB912D83DF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11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7C474AE-8F3A-483B-8387-C9F6990294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3ED05B-5BF1-4517-9364-8317F37C92E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E5939245-6DF7-400E-80F2-42B9ED71690E}"/>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515991-CB5B-4B1B-8001-07F71D49D93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70AE06-DC76-4D42-A764-B298079098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A03D8FAB-A470-4762-936F-7C4EB8BA21D2}"/>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25CE4A6-A856-411C-ACCA-58DF16023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5293C8C-51C5-49BD-BB85-DF63D61DFB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B812F255-0FD8-40B8-8F99-F361D56BA63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07DEC96-6611-4347-8688-9349EDC09E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A516A9B-222D-49B4-B2B8-B5A471739A6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136F1966-48D2-4781-A6FD-008C1C6F25A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1A1E055-C8B0-4F38-9781-5BCF96F28B3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80D722-F5A9-4FDA-A04A-729B27D2D15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2225" name="Button 1" hidden="1">
              <a:extLst>
                <a:ext uri="{63B3BB69-23CF-44E3-9099-C40C66FF867C}">
                  <a14:compatExt spid="_x0000_s52225"/>
                </a:ext>
                <a:ext uri="{FF2B5EF4-FFF2-40B4-BE49-F238E27FC236}">
                  <a16:creationId xmlns:a16="http://schemas.microsoft.com/office/drawing/2014/main" id="{AFB9A6CB-32BC-40F1-B61F-744C3CFCDF7D}"/>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2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3.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4.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5.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7.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8.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0.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2.bin"/><Relationship Id="rId5" Type="http://schemas.openxmlformats.org/officeDocument/2006/relationships/comments" Target="../comments19.xml"/><Relationship Id="rId4" Type="http://schemas.openxmlformats.org/officeDocument/2006/relationships/ctrlProp" Target="../ctrlProps/ctrlProp2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1026</v>
      </c>
    </row>
    <row r="3" spans="1:1" ht="60" x14ac:dyDescent="0.25">
      <c r="A3" s="102" t="s">
        <v>1027</v>
      </c>
    </row>
    <row r="5" spans="1:1" x14ac:dyDescent="0.25">
      <c r="A5" t="s">
        <v>1028</v>
      </c>
    </row>
    <row r="6" spans="1:1" ht="75" x14ac:dyDescent="0.25">
      <c r="A6" s="102" t="s">
        <v>1029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17" sqref="A17"/>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04" t="str" cm="1">
        <f t="array" aca="1" ref="B1" ca="1">MID(CELL("filename", B1), FIND("]", CELL("filename", B1)) + 1, 255)</f>
        <v>Indice</v>
      </c>
      <c r="C1" s="104"/>
      <c r="D1" s="104"/>
      <c r="E1" s="104"/>
      <c r="F1" s="36"/>
      <c r="G1" s="105"/>
      <c r="H1" s="105"/>
    </row>
    <row r="2" spans="1:8" ht="26.1" customHeight="1" x14ac:dyDescent="0.45">
      <c r="A2" s="37" t="s">
        <v>1025</v>
      </c>
      <c r="B2" s="37"/>
      <c r="C2" s="37"/>
      <c r="D2" s="37"/>
      <c r="E2" s="37"/>
      <c r="F2" s="38"/>
      <c r="G2" s="38"/>
      <c r="H2" s="38"/>
    </row>
    <row r="3" spans="1:8" ht="26.1" customHeight="1" x14ac:dyDescent="0.45">
      <c r="A3" s="37" t="s">
        <v>978</v>
      </c>
      <c r="B3" s="37"/>
      <c r="C3" s="37"/>
      <c r="D3" s="37"/>
      <c r="E3" s="37"/>
      <c r="F3" s="38"/>
      <c r="G3" s="38"/>
      <c r="H3" s="38"/>
    </row>
    <row r="4" spans="1:8" ht="26.1" customHeight="1" x14ac:dyDescent="0.45">
      <c r="A4" s="37" t="s">
        <v>979</v>
      </c>
      <c r="B4" s="37"/>
      <c r="C4" s="37"/>
      <c r="D4" s="37"/>
      <c r="E4" s="37"/>
      <c r="F4" s="38"/>
      <c r="G4" s="38"/>
      <c r="H4" s="38"/>
    </row>
    <row r="5" spans="1:8" ht="26.1" customHeight="1" x14ac:dyDescent="0.45">
      <c r="A5" s="37" t="s">
        <v>980</v>
      </c>
      <c r="B5" s="37"/>
      <c r="C5" s="37"/>
      <c r="D5" s="37"/>
      <c r="E5" s="37"/>
      <c r="F5" s="38"/>
      <c r="G5" s="38"/>
      <c r="H5" s="38"/>
    </row>
    <row r="6" spans="1:8" ht="26.1" customHeight="1" x14ac:dyDescent="0.45">
      <c r="A6" s="37" t="s">
        <v>981</v>
      </c>
      <c r="B6" s="37"/>
      <c r="C6" s="37"/>
      <c r="D6" s="37"/>
      <c r="E6" s="37"/>
      <c r="F6" s="38"/>
      <c r="G6" s="38"/>
      <c r="H6" s="38"/>
    </row>
    <row r="7" spans="1:8" ht="26.1" customHeight="1" x14ac:dyDescent="0.45">
      <c r="A7" s="37" t="s">
        <v>1021</v>
      </c>
      <c r="B7" s="37"/>
      <c r="C7" s="37"/>
      <c r="D7" s="37"/>
      <c r="E7" s="37"/>
      <c r="F7" s="38"/>
      <c r="G7" s="38"/>
      <c r="H7" s="38"/>
    </row>
    <row r="8" spans="1:8" ht="26.1" customHeight="1" x14ac:dyDescent="0.45">
      <c r="A8" s="37" t="s">
        <v>1245</v>
      </c>
      <c r="B8" s="37"/>
      <c r="C8" s="37"/>
      <c r="D8" s="37"/>
      <c r="E8" s="37"/>
      <c r="F8" s="38"/>
      <c r="G8" s="38"/>
      <c r="H8" s="38"/>
    </row>
    <row r="9" spans="1:8" ht="26.1" customHeight="1" x14ac:dyDescent="0.45">
      <c r="A9" s="37" t="s">
        <v>1246</v>
      </c>
      <c r="B9" s="37"/>
      <c r="C9" s="37"/>
      <c r="D9" s="37"/>
      <c r="E9" s="37"/>
      <c r="F9" s="38"/>
      <c r="G9" s="38"/>
      <c r="H9" s="38"/>
    </row>
    <row r="10" spans="1:8" ht="26.1" customHeight="1" x14ac:dyDescent="0.45">
      <c r="A10" s="37" t="s">
        <v>1247</v>
      </c>
      <c r="B10" s="37"/>
      <c r="C10" s="37"/>
      <c r="D10" s="37"/>
      <c r="E10" s="38"/>
      <c r="F10" s="38"/>
      <c r="G10" s="38"/>
      <c r="H10" s="38"/>
    </row>
    <row r="11" spans="1:8" ht="26.1" customHeight="1" x14ac:dyDescent="0.45">
      <c r="A11" s="37" t="s">
        <v>1248</v>
      </c>
      <c r="B11" s="37"/>
      <c r="C11" s="37"/>
      <c r="D11" s="37"/>
      <c r="E11" s="38"/>
      <c r="F11" s="38"/>
      <c r="G11" s="38"/>
      <c r="H11" s="38"/>
    </row>
    <row r="12" spans="1:8" ht="26.1" customHeight="1" x14ac:dyDescent="0.45">
      <c r="A12" s="37" t="s">
        <v>1249</v>
      </c>
      <c r="B12" s="37"/>
      <c r="C12" s="37"/>
      <c r="D12" s="37"/>
      <c r="E12" s="38"/>
      <c r="F12" s="38"/>
      <c r="G12" s="38"/>
      <c r="H12" s="38"/>
    </row>
    <row r="13" spans="1:8" ht="26.1" customHeight="1" x14ac:dyDescent="0.45">
      <c r="A13" s="37" t="s">
        <v>1250</v>
      </c>
      <c r="B13" s="37"/>
      <c r="C13" s="37"/>
      <c r="D13" s="37"/>
      <c r="E13" s="38"/>
      <c r="F13" s="38"/>
      <c r="G13" s="38"/>
      <c r="H13" s="38"/>
    </row>
    <row r="14" spans="1:8" ht="26.1" customHeight="1" x14ac:dyDescent="0.45">
      <c r="A14" s="37" t="s">
        <v>1251</v>
      </c>
      <c r="B14" s="37"/>
      <c r="C14" s="37"/>
      <c r="D14" s="37"/>
      <c r="E14" s="38"/>
      <c r="F14" s="38"/>
      <c r="G14" s="38"/>
      <c r="H14" s="38"/>
    </row>
    <row r="15" spans="1:8" ht="26.1" customHeight="1" x14ac:dyDescent="0.45">
      <c r="A15" s="37" t="s">
        <v>1252</v>
      </c>
      <c r="B15" s="37"/>
      <c r="C15" s="37"/>
      <c r="D15" s="37"/>
      <c r="E15" s="38"/>
      <c r="F15" s="38"/>
      <c r="G15" s="38"/>
      <c r="H15" s="38"/>
    </row>
    <row r="16" spans="1:8" ht="26.1" customHeight="1" x14ac:dyDescent="0.45">
      <c r="A16" s="37" t="s">
        <v>1253</v>
      </c>
      <c r="B16" s="37"/>
      <c r="C16" s="37"/>
      <c r="D16" s="37"/>
      <c r="E16" s="38"/>
      <c r="F16" s="38"/>
      <c r="G16" s="38"/>
      <c r="H16" s="38"/>
    </row>
    <row r="17" spans="1:8" ht="26.1" customHeight="1" x14ac:dyDescent="0.45">
      <c r="A17" s="37" t="s">
        <v>1254</v>
      </c>
      <c r="B17" s="37"/>
      <c r="C17" s="37"/>
      <c r="D17" s="37"/>
      <c r="E17" s="38"/>
      <c r="F17" s="38"/>
      <c r="G17" s="38"/>
      <c r="H17" s="38"/>
    </row>
    <row r="18" spans="1:8" ht="26.1" customHeight="1" x14ac:dyDescent="0.45">
      <c r="A18" s="37" t="s">
        <v>1022</v>
      </c>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6C8DD347-844F-4153-8675-A47E5C380AF5}"/>
    <hyperlink ref="A3" location="'Index'!A3" display="'Index'!A3" xr:uid="{DB508349-64E4-44A4-BB3F-D2938DF26DAA}"/>
    <hyperlink ref="A4" location="'Index Web'!A3" display="'Index Web'!A3" xr:uid="{F6D11E20-CAE0-41F1-A2AB-91EA5024C23E}"/>
    <hyperlink ref="A5" location="'cantosJS'!A3" display="'cantosJS'!A3" xr:uid="{DF92236D-E0C6-4880-A325-55AAADD74DAD}"/>
    <hyperlink ref="A6" location="'Find'!A3" display="'Find'!A3" xr:uid="{D46DDF19-502D-4A18-9E99-F7FD7BBECCDF}"/>
    <hyperlink ref="A7" location="'html'!A3" display="'html'!A3" xr:uid="{23E93B66-9EF4-47B3-B5BF-AFC91818C572}"/>
    <hyperlink ref="A8" location="'EL COMBATE ESCATOLÓGICO'!A3" display="'EL COMBATE ESCATOLÓGICO'!A3" xr:uid="{A47C99AF-F296-4FD2-BACD-B715B1CA95C0}"/>
    <hyperlink ref="A9" location="'EL ESPÍRITU DEL SEÑOR ESTÁ SOBR'!A3" display="'EL ESPÍRITU DEL SEÑOR ESTÁ SOBR'!A3" xr:uid="{C6B47BFE-509E-4A58-8443-D8BBDF3DBBDF}"/>
    <hyperlink ref="A10" location="'EL JACAL DE LOS PASTORES'!A3" display="'EL JACAL DE LOS PASTORES'!A3" xr:uid="{A5AD825F-EF53-4286-A062-ABFCE5FA287A}"/>
    <hyperlink ref="A11" location="'EL LAGARERO'!A3" display="'EL LAGARERO'!A3" xr:uid="{4CA31964-C932-432D-875A-37A5F386C7F5}"/>
    <hyperlink ref="A12" location="'EL MESÍAS LEÓN'!A3" display="'EL MESÍAS LEÓN'!A3" xr:uid="{0152F91A-AF54-4CC1-9D66-1B08C35C6E35}"/>
    <hyperlink ref="A13" location="'EL NECIO PIENSA QUE DIOS NO EXI'!A3" display="'EL NECIO PIENSA QUE DIOS NO EXI'!A3" xr:uid="{2D2F850E-E83E-41BA-85BA-3951EED6E1A4}"/>
    <hyperlink ref="A14" location="'EL PUEBLO QUE CAMINABA EN LAS T'!A3" display="'EL PUEBLO QUE CAMINABA EN LAS T'!A3" xr:uid="{1E168A7A-1192-46E4-84C2-A3D7F0F8A7E6}"/>
    <hyperlink ref="A15" location="'EL SEÑOR ANUNCIA UNA NOTICIA'!A3" display="'EL SEÑOR ANUNCIA UNA NOTICIA'!A3" xr:uid="{778D4F8D-3B42-4038-BC05-DC68E1082F1B}"/>
    <hyperlink ref="A16" location="'EL SEÑOR ES MI PASTOR'!A3" display="'EL SEÑOR ES MI PASTOR'!A3" xr:uid="{65363199-B756-49A6-ADD5-018F1DD52D5F}"/>
    <hyperlink ref="A17" location="'EL SEÑOR ME HA DADO'!A3" display="'EL SEÑOR ME HA DADO'!A3" xr:uid="{1BE455D2-78A7-4828-8394-49C0C2C42332}"/>
    <hyperlink ref="A18" location="'MARIA, MADRE MÍA'!A3" display="'MARIA, MADRE MÍA'!A3" xr:uid="{843DA5A5-5B94-41C0-8846-66C7786A6475}"/>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B1" sqref="B1"/>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1122</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91</v>
      </c>
      <c r="C69" s="6" t="s">
        <v>18</v>
      </c>
    </row>
    <row r="70" spans="1:8" x14ac:dyDescent="0.25">
      <c r="A70" s="1">
        <v>70</v>
      </c>
      <c r="B70" t="s">
        <v>92</v>
      </c>
      <c r="C70" s="7" t="s">
        <v>29</v>
      </c>
      <c r="D70" s="8" t="s">
        <v>30</v>
      </c>
      <c r="E70" t="s">
        <v>23</v>
      </c>
      <c r="F70" t="s">
        <v>48</v>
      </c>
      <c r="G70" s="6" t="s">
        <v>18</v>
      </c>
    </row>
    <row r="71" spans="1:8" x14ac:dyDescent="0.25">
      <c r="A71" s="1">
        <v>71</v>
      </c>
      <c r="B71" t="s">
        <v>93</v>
      </c>
      <c r="C71" s="6" t="s">
        <v>18</v>
      </c>
    </row>
    <row r="72" spans="1:8" x14ac:dyDescent="0.25">
      <c r="A72" s="1">
        <v>72</v>
      </c>
      <c r="B72" t="s">
        <v>94</v>
      </c>
      <c r="C72" s="2" t="s">
        <v>12</v>
      </c>
      <c r="D72" s="3" t="s">
        <v>13</v>
      </c>
      <c r="E72" s="4" t="s">
        <v>15</v>
      </c>
    </row>
    <row r="73" spans="1:8" x14ac:dyDescent="0.25">
      <c r="A73" s="1">
        <v>73</v>
      </c>
      <c r="B73" t="s">
        <v>95</v>
      </c>
      <c r="C73" t="s">
        <v>34</v>
      </c>
    </row>
    <row r="74" spans="1:8" x14ac:dyDescent="0.25">
      <c r="A74" s="1">
        <v>74</v>
      </c>
      <c r="B74" t="s">
        <v>96</v>
      </c>
      <c r="C74" s="7" t="s">
        <v>29</v>
      </c>
      <c r="D74" s="8" t="s">
        <v>30</v>
      </c>
      <c r="E74" s="5" t="s">
        <v>17</v>
      </c>
      <c r="F74" t="s">
        <v>64</v>
      </c>
    </row>
    <row r="75" spans="1:8" x14ac:dyDescent="0.25">
      <c r="A75" s="1">
        <v>75</v>
      </c>
      <c r="B75" t="s">
        <v>97</v>
      </c>
      <c r="C75" s="2" t="s">
        <v>12</v>
      </c>
      <c r="D75" s="3" t="s">
        <v>13</v>
      </c>
      <c r="E75" t="s">
        <v>48</v>
      </c>
      <c r="F75" t="s">
        <v>23</v>
      </c>
      <c r="G75" s="6" t="s">
        <v>18</v>
      </c>
    </row>
    <row r="76" spans="1:8" x14ac:dyDescent="0.25">
      <c r="A76" s="1">
        <v>76</v>
      </c>
      <c r="B76" t="s">
        <v>98</v>
      </c>
      <c r="C76" s="6" t="s">
        <v>18</v>
      </c>
    </row>
    <row r="77" spans="1:8" x14ac:dyDescent="0.25">
      <c r="A77" s="1">
        <v>77</v>
      </c>
      <c r="B77" t="s">
        <v>99</v>
      </c>
      <c r="C77" s="2" t="s">
        <v>12</v>
      </c>
      <c r="D77" s="3" t="s">
        <v>13</v>
      </c>
      <c r="E77" t="s">
        <v>34</v>
      </c>
      <c r="F77" t="s">
        <v>48</v>
      </c>
      <c r="G77" t="s">
        <v>46</v>
      </c>
      <c r="H77" s="6" t="s">
        <v>18</v>
      </c>
    </row>
    <row r="78" spans="1:8" x14ac:dyDescent="0.25">
      <c r="A78" s="1">
        <v>78</v>
      </c>
      <c r="B78" t="s">
        <v>100</v>
      </c>
      <c r="C78" s="2" t="s">
        <v>12</v>
      </c>
      <c r="D78" s="3" t="s">
        <v>13</v>
      </c>
      <c r="E78" t="s">
        <v>48</v>
      </c>
      <c r="F78" t="s">
        <v>46</v>
      </c>
      <c r="G78" s="6" t="s">
        <v>18</v>
      </c>
    </row>
    <row r="79" spans="1:8" x14ac:dyDescent="0.25">
      <c r="A79" s="1">
        <v>79</v>
      </c>
      <c r="B79" t="s">
        <v>101</v>
      </c>
      <c r="C79" t="s">
        <v>23</v>
      </c>
    </row>
    <row r="80" spans="1:8" x14ac:dyDescent="0.25">
      <c r="A80" s="1">
        <v>80</v>
      </c>
      <c r="B80" t="s">
        <v>102</v>
      </c>
      <c r="C80" s="5" t="s">
        <v>17</v>
      </c>
      <c r="D80" s="6" t="s">
        <v>18</v>
      </c>
    </row>
    <row r="81" spans="1:7" x14ac:dyDescent="0.25">
      <c r="A81" s="1">
        <v>81</v>
      </c>
      <c r="B81" t="s">
        <v>103</v>
      </c>
      <c r="C81" s="5" t="s">
        <v>17</v>
      </c>
      <c r="D81" t="s">
        <v>64</v>
      </c>
      <c r="E81" s="6" t="s">
        <v>18</v>
      </c>
    </row>
    <row r="82" spans="1:7" x14ac:dyDescent="0.25">
      <c r="A82" s="1">
        <v>82</v>
      </c>
      <c r="B82" t="s">
        <v>104</v>
      </c>
      <c r="C82" s="7" t="s">
        <v>29</v>
      </c>
      <c r="D82" s="8" t="s">
        <v>30</v>
      </c>
      <c r="E82" t="s">
        <v>23</v>
      </c>
      <c r="F82" s="4" t="s">
        <v>15</v>
      </c>
    </row>
    <row r="83" spans="1:7" x14ac:dyDescent="0.25">
      <c r="A83" s="1">
        <v>83</v>
      </c>
      <c r="B83" t="s">
        <v>105</v>
      </c>
      <c r="C83" s="5" t="s">
        <v>17</v>
      </c>
      <c r="D83" s="6" t="s">
        <v>18</v>
      </c>
    </row>
    <row r="84" spans="1:7" x14ac:dyDescent="0.25">
      <c r="A84" s="1">
        <v>84</v>
      </c>
      <c r="B84" t="s">
        <v>106</v>
      </c>
      <c r="C84" s="5" t="s">
        <v>17</v>
      </c>
      <c r="D84" t="s">
        <v>64</v>
      </c>
      <c r="E84" s="4" t="s">
        <v>15</v>
      </c>
    </row>
    <row r="85" spans="1:7" x14ac:dyDescent="0.25">
      <c r="A85" s="1">
        <v>85</v>
      </c>
      <c r="B85" t="s">
        <v>107</v>
      </c>
      <c r="C85" s="2" t="s">
        <v>12</v>
      </c>
      <c r="D85" s="3" t="s">
        <v>13</v>
      </c>
    </row>
    <row r="86" spans="1:7" x14ac:dyDescent="0.25">
      <c r="A86" s="1">
        <v>86</v>
      </c>
      <c r="B86" t="s">
        <v>108</v>
      </c>
      <c r="C86" s="2" t="s">
        <v>12</v>
      </c>
      <c r="D86" s="3" t="s">
        <v>13</v>
      </c>
      <c r="E86" t="s">
        <v>48</v>
      </c>
      <c r="F86" s="4" t="s">
        <v>15</v>
      </c>
    </row>
    <row r="87" spans="1:7" x14ac:dyDescent="0.25">
      <c r="A87" s="1">
        <v>87</v>
      </c>
      <c r="B87" t="s">
        <v>109</v>
      </c>
      <c r="C87" s="2" t="s">
        <v>12</v>
      </c>
      <c r="D87" s="3" t="s">
        <v>13</v>
      </c>
      <c r="E87" t="s">
        <v>64</v>
      </c>
      <c r="F87" s="4" t="s">
        <v>15</v>
      </c>
    </row>
    <row r="88" spans="1:7" x14ac:dyDescent="0.25">
      <c r="A88" s="1">
        <v>88</v>
      </c>
      <c r="B88" t="s">
        <v>110</v>
      </c>
      <c r="C88" s="7" t="s">
        <v>29</v>
      </c>
      <c r="D88" s="8" t="s">
        <v>30</v>
      </c>
    </row>
    <row r="89" spans="1:7" x14ac:dyDescent="0.25">
      <c r="A89" s="1">
        <v>89</v>
      </c>
      <c r="B89" t="s">
        <v>111</v>
      </c>
      <c r="C89" s="2" t="s">
        <v>12</v>
      </c>
      <c r="D89" s="3" t="s">
        <v>13</v>
      </c>
    </row>
    <row r="90" spans="1:7" x14ac:dyDescent="0.25">
      <c r="A90" s="1">
        <v>90</v>
      </c>
      <c r="B90" t="s">
        <v>112</v>
      </c>
      <c r="C90" s="2" t="s">
        <v>12</v>
      </c>
      <c r="D90" s="3" t="s">
        <v>13</v>
      </c>
    </row>
    <row r="91" spans="1:7" x14ac:dyDescent="0.25">
      <c r="A91" s="1">
        <v>91</v>
      </c>
      <c r="B91" t="s">
        <v>113</v>
      </c>
      <c r="C91" s="2" t="s">
        <v>12</v>
      </c>
      <c r="D91" s="3" t="s">
        <v>13</v>
      </c>
      <c r="E91" t="s">
        <v>48</v>
      </c>
      <c r="F91" t="s">
        <v>46</v>
      </c>
      <c r="G91" s="6" t="s">
        <v>18</v>
      </c>
    </row>
    <row r="92" spans="1:7" x14ac:dyDescent="0.25">
      <c r="A92" s="1">
        <v>92</v>
      </c>
      <c r="B92" t="s">
        <v>114</v>
      </c>
      <c r="C92" s="2" t="s">
        <v>12</v>
      </c>
      <c r="D92" s="3" t="s">
        <v>13</v>
      </c>
      <c r="E92" t="s">
        <v>46</v>
      </c>
      <c r="F92" s="4" t="s">
        <v>15</v>
      </c>
    </row>
    <row r="93" spans="1:7" x14ac:dyDescent="0.25">
      <c r="A93" s="1">
        <v>93</v>
      </c>
      <c r="B93" t="s">
        <v>115</v>
      </c>
      <c r="C93" s="5" t="s">
        <v>17</v>
      </c>
      <c r="D93" t="s">
        <v>64</v>
      </c>
    </row>
    <row r="94" spans="1:7" x14ac:dyDescent="0.25">
      <c r="A94" s="1">
        <v>94</v>
      </c>
      <c r="B94" t="s">
        <v>116</v>
      </c>
      <c r="C94" s="2" t="s">
        <v>12</v>
      </c>
      <c r="D94" s="3" t="s">
        <v>13</v>
      </c>
      <c r="E94" t="s">
        <v>34</v>
      </c>
      <c r="F94" s="6" t="s">
        <v>18</v>
      </c>
    </row>
    <row r="95" spans="1:7" x14ac:dyDescent="0.25">
      <c r="A95" s="1">
        <v>95</v>
      </c>
      <c r="B95" t="s">
        <v>117</v>
      </c>
      <c r="C95" s="4" t="s">
        <v>15</v>
      </c>
    </row>
    <row r="96" spans="1:7" x14ac:dyDescent="0.25">
      <c r="A96" s="1">
        <v>96</v>
      </c>
      <c r="B96" t="s">
        <v>118</v>
      </c>
      <c r="C96" s="9" t="s">
        <v>42</v>
      </c>
      <c r="D96" s="7" t="s">
        <v>29</v>
      </c>
      <c r="E96" s="8" t="s">
        <v>30</v>
      </c>
      <c r="F96" s="4" t="s">
        <v>15</v>
      </c>
    </row>
    <row r="97" spans="1:8" x14ac:dyDescent="0.25">
      <c r="A97" s="1">
        <v>97</v>
      </c>
      <c r="B97" t="s">
        <v>119</v>
      </c>
      <c r="C97" s="9" t="s">
        <v>42</v>
      </c>
      <c r="D97" s="5" t="s">
        <v>17</v>
      </c>
      <c r="E97" s="6" t="s">
        <v>18</v>
      </c>
    </row>
    <row r="98" spans="1:8" x14ac:dyDescent="0.25">
      <c r="A98" s="1">
        <v>98</v>
      </c>
      <c r="B98" t="s">
        <v>120</v>
      </c>
      <c r="C98" s="5" t="s">
        <v>17</v>
      </c>
    </row>
    <row r="99" spans="1:8" x14ac:dyDescent="0.25">
      <c r="A99" s="1">
        <v>99</v>
      </c>
      <c r="B99" t="s">
        <v>121</v>
      </c>
      <c r="C99" s="9" t="s">
        <v>42</v>
      </c>
      <c r="D99" s="5" t="s">
        <v>17</v>
      </c>
    </row>
    <row r="100" spans="1:8" x14ac:dyDescent="0.25">
      <c r="A100" s="1">
        <v>100</v>
      </c>
      <c r="B100" t="s">
        <v>122</v>
      </c>
      <c r="C100" t="s">
        <v>46</v>
      </c>
      <c r="D100" s="4" t="s">
        <v>15</v>
      </c>
    </row>
    <row r="101" spans="1:8" x14ac:dyDescent="0.25">
      <c r="A101" s="1">
        <v>101</v>
      </c>
      <c r="B101" t="s">
        <v>123</v>
      </c>
      <c r="C101" s="2" t="s">
        <v>12</v>
      </c>
      <c r="D101" s="3" t="s">
        <v>13</v>
      </c>
      <c r="E101" t="s">
        <v>48</v>
      </c>
      <c r="F101" s="6" t="s">
        <v>18</v>
      </c>
    </row>
    <row r="102" spans="1:8" x14ac:dyDescent="0.25">
      <c r="A102" s="1">
        <v>102</v>
      </c>
      <c r="B102" t="s">
        <v>124</v>
      </c>
      <c r="C102" s="5" t="s">
        <v>17</v>
      </c>
      <c r="D102" s="7" t="s">
        <v>29</v>
      </c>
      <c r="E102" s="8" t="s">
        <v>30</v>
      </c>
      <c r="F102" s="4" t="s">
        <v>15</v>
      </c>
    </row>
    <row r="103" spans="1:8" x14ac:dyDescent="0.25">
      <c r="A103" s="1">
        <v>103</v>
      </c>
      <c r="B103" t="s">
        <v>125</v>
      </c>
      <c r="C103" s="2" t="s">
        <v>12</v>
      </c>
      <c r="D103" s="3" t="s">
        <v>13</v>
      </c>
    </row>
    <row r="104" spans="1:8" x14ac:dyDescent="0.25">
      <c r="A104" s="1">
        <v>105</v>
      </c>
      <c r="B104" t="s">
        <v>126</v>
      </c>
      <c r="C104" s="5" t="s">
        <v>17</v>
      </c>
      <c r="D104" t="s">
        <v>23</v>
      </c>
      <c r="E104" s="6" t="s">
        <v>18</v>
      </c>
    </row>
    <row r="105" spans="1:8" x14ac:dyDescent="0.25">
      <c r="A105" s="1">
        <v>106</v>
      </c>
      <c r="B105" t="s">
        <v>127</v>
      </c>
      <c r="C105" s="5" t="s">
        <v>17</v>
      </c>
      <c r="D105" s="7" t="s">
        <v>29</v>
      </c>
      <c r="E105" s="8" t="s">
        <v>30</v>
      </c>
      <c r="F105" t="s">
        <v>23</v>
      </c>
      <c r="G105" s="6" t="s">
        <v>18</v>
      </c>
    </row>
    <row r="106" spans="1:8" x14ac:dyDescent="0.25">
      <c r="A106" s="1">
        <v>107</v>
      </c>
      <c r="B106" t="s">
        <v>128</v>
      </c>
      <c r="C106" s="7" t="s">
        <v>29</v>
      </c>
      <c r="D106" s="8" t="s">
        <v>30</v>
      </c>
      <c r="E106" s="2" t="s">
        <v>12</v>
      </c>
      <c r="F106" s="3" t="s">
        <v>13</v>
      </c>
      <c r="G106" t="s">
        <v>46</v>
      </c>
      <c r="H106" s="4" t="s">
        <v>15</v>
      </c>
    </row>
    <row r="107" spans="1:8" x14ac:dyDescent="0.25">
      <c r="A107" s="1">
        <v>108</v>
      </c>
      <c r="B107" t="s">
        <v>129</v>
      </c>
      <c r="C107" s="9" t="s">
        <v>42</v>
      </c>
      <c r="D107" s="4" t="s">
        <v>15</v>
      </c>
    </row>
    <row r="108" spans="1:8" x14ac:dyDescent="0.25">
      <c r="A108" s="1">
        <v>109</v>
      </c>
      <c r="B108" t="s">
        <v>130</v>
      </c>
      <c r="C108" s="9" t="s">
        <v>42</v>
      </c>
      <c r="D108" s="2" t="s">
        <v>12</v>
      </c>
      <c r="E108" t="s">
        <v>48</v>
      </c>
      <c r="F108" s="3" t="s">
        <v>13</v>
      </c>
    </row>
    <row r="109" spans="1:8" x14ac:dyDescent="0.25">
      <c r="A109" s="1">
        <v>110</v>
      </c>
      <c r="B109" t="s">
        <v>131</v>
      </c>
      <c r="C109" s="9" t="s">
        <v>42</v>
      </c>
      <c r="D109" s="4" t="s">
        <v>15</v>
      </c>
    </row>
    <row r="110" spans="1:8" x14ac:dyDescent="0.25">
      <c r="A110" s="1">
        <v>111</v>
      </c>
      <c r="B110" t="s">
        <v>132</v>
      </c>
      <c r="C110" s="9" t="s">
        <v>42</v>
      </c>
      <c r="D110" s="5" t="s">
        <v>17</v>
      </c>
      <c r="E110" t="s">
        <v>64</v>
      </c>
      <c r="F110" s="4" t="s">
        <v>15</v>
      </c>
    </row>
    <row r="111" spans="1:8" x14ac:dyDescent="0.25">
      <c r="A111" s="1">
        <v>112</v>
      </c>
      <c r="B111" t="s">
        <v>133</v>
      </c>
      <c r="C111" s="9" t="s">
        <v>42</v>
      </c>
      <c r="D111" s="7" t="s">
        <v>29</v>
      </c>
      <c r="E111" s="8" t="s">
        <v>30</v>
      </c>
    </row>
    <row r="112" spans="1:8" x14ac:dyDescent="0.25">
      <c r="A112" s="1">
        <v>113</v>
      </c>
      <c r="B112" t="s">
        <v>134</v>
      </c>
      <c r="C112" s="9" t="s">
        <v>42</v>
      </c>
      <c r="D112" s="5" t="s">
        <v>17</v>
      </c>
    </row>
    <row r="113" spans="1:6" x14ac:dyDescent="0.25">
      <c r="A113" s="1">
        <v>114</v>
      </c>
      <c r="B113" t="s">
        <v>135</v>
      </c>
      <c r="C113" s="2" t="s">
        <v>12</v>
      </c>
      <c r="D113" s="3" t="s">
        <v>13</v>
      </c>
      <c r="E113" t="s">
        <v>23</v>
      </c>
      <c r="F113" s="6" t="s">
        <v>18</v>
      </c>
    </row>
    <row r="114" spans="1:6" x14ac:dyDescent="0.25">
      <c r="A114" s="1">
        <v>115</v>
      </c>
      <c r="B114" t="s">
        <v>136</v>
      </c>
      <c r="C114" s="6" t="s">
        <v>18</v>
      </c>
    </row>
    <row r="115" spans="1:6" x14ac:dyDescent="0.25">
      <c r="A115" s="1">
        <v>116</v>
      </c>
      <c r="B115" t="s">
        <v>137</v>
      </c>
      <c r="C115" t="s">
        <v>34</v>
      </c>
      <c r="D115" s="6" t="s">
        <v>18</v>
      </c>
    </row>
    <row r="116" spans="1:6" x14ac:dyDescent="0.25">
      <c r="A116" s="1">
        <v>117</v>
      </c>
      <c r="B116" t="s">
        <v>138</v>
      </c>
      <c r="C116" s="5" t="s">
        <v>17</v>
      </c>
      <c r="D116" s="6" t="s">
        <v>18</v>
      </c>
    </row>
    <row r="117" spans="1:6" x14ac:dyDescent="0.25">
      <c r="A117" s="1">
        <v>118</v>
      </c>
      <c r="B117" t="s">
        <v>139</v>
      </c>
      <c r="C117" s="5" t="s">
        <v>17</v>
      </c>
      <c r="D117" s="6" t="s">
        <v>18</v>
      </c>
    </row>
    <row r="118" spans="1:6" x14ac:dyDescent="0.25">
      <c r="A118" s="1">
        <v>119</v>
      </c>
      <c r="B118" t="s">
        <v>140</v>
      </c>
      <c r="C118" s="6" t="s">
        <v>18</v>
      </c>
    </row>
    <row r="119" spans="1:6" x14ac:dyDescent="0.25">
      <c r="A119" s="1">
        <v>120</v>
      </c>
      <c r="B119" t="s">
        <v>141</v>
      </c>
      <c r="C119" s="2" t="s">
        <v>12</v>
      </c>
      <c r="D119" s="3" t="s">
        <v>13</v>
      </c>
      <c r="E119" s="4" t="s">
        <v>15</v>
      </c>
    </row>
    <row r="120" spans="1:6" x14ac:dyDescent="0.25">
      <c r="A120" s="1">
        <v>121</v>
      </c>
      <c r="B120" t="s">
        <v>142</v>
      </c>
      <c r="C120" t="s">
        <v>64</v>
      </c>
      <c r="D120" s="6" t="s">
        <v>18</v>
      </c>
    </row>
    <row r="121" spans="1:6" x14ac:dyDescent="0.25">
      <c r="A121" s="1">
        <v>122</v>
      </c>
      <c r="B121" t="s">
        <v>143</v>
      </c>
      <c r="C121" s="2" t="s">
        <v>12</v>
      </c>
      <c r="D121" s="3" t="s">
        <v>13</v>
      </c>
      <c r="E121" s="4" t="s">
        <v>15</v>
      </c>
    </row>
    <row r="122" spans="1:6" x14ac:dyDescent="0.25">
      <c r="A122" s="1">
        <v>123</v>
      </c>
      <c r="B122" t="s">
        <v>144</v>
      </c>
      <c r="C122" s="7" t="s">
        <v>29</v>
      </c>
      <c r="D122" s="8" t="s">
        <v>30</v>
      </c>
      <c r="E122" s="6" t="s">
        <v>18</v>
      </c>
    </row>
    <row r="123" spans="1:6" x14ac:dyDescent="0.25">
      <c r="A123" s="1">
        <v>124</v>
      </c>
      <c r="B123" t="s">
        <v>145</v>
      </c>
      <c r="C123" s="6" t="s">
        <v>18</v>
      </c>
    </row>
    <row r="124" spans="1:6" x14ac:dyDescent="0.25">
      <c r="A124" s="1">
        <v>125</v>
      </c>
      <c r="B124" t="s">
        <v>146</v>
      </c>
      <c r="C124" s="6" t="s">
        <v>18</v>
      </c>
    </row>
    <row r="125" spans="1:6" x14ac:dyDescent="0.25">
      <c r="A125" s="1">
        <v>126</v>
      </c>
      <c r="B125" t="s">
        <v>147</v>
      </c>
      <c r="C125" s="5" t="s">
        <v>17</v>
      </c>
      <c r="D125" t="s">
        <v>64</v>
      </c>
    </row>
    <row r="126" spans="1:6" x14ac:dyDescent="0.25">
      <c r="A126" s="1">
        <v>127</v>
      </c>
      <c r="B126" t="s">
        <v>148</v>
      </c>
      <c r="C126" s="2" t="s">
        <v>12</v>
      </c>
      <c r="D126" s="3" t="s">
        <v>13</v>
      </c>
      <c r="E126" t="s">
        <v>48</v>
      </c>
      <c r="F126" s="4" t="s">
        <v>15</v>
      </c>
    </row>
    <row r="127" spans="1:6" x14ac:dyDescent="0.25">
      <c r="A127" s="1">
        <v>128</v>
      </c>
      <c r="B127" t="s">
        <v>149</v>
      </c>
      <c r="C127" t="s">
        <v>23</v>
      </c>
      <c r="D127" s="6" t="s">
        <v>18</v>
      </c>
    </row>
    <row r="128" spans="1:6" x14ac:dyDescent="0.25">
      <c r="A128" s="1">
        <v>129</v>
      </c>
      <c r="B128" t="s">
        <v>150</v>
      </c>
      <c r="C128" s="2" t="s">
        <v>12</v>
      </c>
      <c r="D128" s="3" t="s">
        <v>13</v>
      </c>
      <c r="E128" t="s">
        <v>23</v>
      </c>
      <c r="F128" s="6" t="s">
        <v>18</v>
      </c>
    </row>
    <row r="129" spans="1:7" x14ac:dyDescent="0.25">
      <c r="A129" s="1">
        <v>130</v>
      </c>
      <c r="B129" t="s">
        <v>151</v>
      </c>
      <c r="C129" s="9" t="s">
        <v>42</v>
      </c>
      <c r="D129" s="2" t="s">
        <v>12</v>
      </c>
      <c r="E129" s="3" t="s">
        <v>13</v>
      </c>
    </row>
    <row r="130" spans="1:7" x14ac:dyDescent="0.25">
      <c r="A130" s="1">
        <v>131</v>
      </c>
      <c r="B130" t="s">
        <v>13</v>
      </c>
      <c r="C130" s="2" t="s">
        <v>12</v>
      </c>
      <c r="D130" s="3" t="s">
        <v>13</v>
      </c>
      <c r="E130" t="s">
        <v>48</v>
      </c>
    </row>
    <row r="131" spans="1:7" x14ac:dyDescent="0.25">
      <c r="A131" s="1">
        <v>132</v>
      </c>
      <c r="B131" t="s">
        <v>152</v>
      </c>
      <c r="C131" t="s">
        <v>34</v>
      </c>
      <c r="D131" s="6" t="s">
        <v>18</v>
      </c>
    </row>
    <row r="132" spans="1:7" x14ac:dyDescent="0.25">
      <c r="A132" s="1">
        <v>133</v>
      </c>
      <c r="B132" t="s">
        <v>153</v>
      </c>
      <c r="C132" s="2" t="s">
        <v>12</v>
      </c>
      <c r="D132" s="3" t="s">
        <v>13</v>
      </c>
      <c r="E132" t="s">
        <v>31</v>
      </c>
    </row>
    <row r="133" spans="1:7" x14ac:dyDescent="0.25">
      <c r="A133" s="1">
        <v>134</v>
      </c>
      <c r="B133" t="s">
        <v>154</v>
      </c>
      <c r="C133" s="5" t="s">
        <v>17</v>
      </c>
      <c r="D133" s="6" t="s">
        <v>18</v>
      </c>
    </row>
    <row r="134" spans="1:7" x14ac:dyDescent="0.25">
      <c r="A134" s="1">
        <v>135</v>
      </c>
      <c r="B134" t="s">
        <v>155</v>
      </c>
      <c r="C134" s="5" t="s">
        <v>17</v>
      </c>
      <c r="D134" s="4" t="s">
        <v>15</v>
      </c>
    </row>
    <row r="135" spans="1:7" x14ac:dyDescent="0.25">
      <c r="A135" s="1">
        <v>136</v>
      </c>
      <c r="B135" t="s">
        <v>156</v>
      </c>
      <c r="C135" s="5" t="s">
        <v>17</v>
      </c>
      <c r="D135" t="s">
        <v>23</v>
      </c>
      <c r="E135" s="6" t="s">
        <v>18</v>
      </c>
    </row>
    <row r="136" spans="1:7" x14ac:dyDescent="0.25">
      <c r="A136" s="1">
        <v>137</v>
      </c>
      <c r="B136" t="s">
        <v>157</v>
      </c>
      <c r="C136" s="6" t="s">
        <v>18</v>
      </c>
      <c r="D136" t="s">
        <v>34</v>
      </c>
    </row>
    <row r="137" spans="1:7" x14ac:dyDescent="0.25">
      <c r="A137" s="1">
        <v>138</v>
      </c>
      <c r="B137" t="s">
        <v>158</v>
      </c>
      <c r="C137" s="2" t="s">
        <v>12</v>
      </c>
      <c r="D137" s="3" t="s">
        <v>13</v>
      </c>
      <c r="E137" t="s">
        <v>48</v>
      </c>
      <c r="F137" t="s">
        <v>46</v>
      </c>
      <c r="G137" s="6" t="s">
        <v>18</v>
      </c>
    </row>
    <row r="138" spans="1:7" x14ac:dyDescent="0.25">
      <c r="A138" s="1">
        <v>139</v>
      </c>
      <c r="B138" t="s">
        <v>159</v>
      </c>
      <c r="C138" s="5" t="s">
        <v>17</v>
      </c>
      <c r="D138" t="s">
        <v>48</v>
      </c>
      <c r="E138" s="4" t="s">
        <v>15</v>
      </c>
    </row>
    <row r="139" spans="1:7" x14ac:dyDescent="0.25">
      <c r="A139" s="1">
        <v>140</v>
      </c>
      <c r="B139" t="s">
        <v>160</v>
      </c>
      <c r="C139" s="2" t="s">
        <v>12</v>
      </c>
      <c r="D139" s="3" t="s">
        <v>13</v>
      </c>
      <c r="E139" t="s">
        <v>46</v>
      </c>
    </row>
    <row r="140" spans="1:7" x14ac:dyDescent="0.25">
      <c r="A140" s="1">
        <v>141</v>
      </c>
      <c r="B140" t="s">
        <v>161</v>
      </c>
      <c r="C140" s="5" t="s">
        <v>17</v>
      </c>
      <c r="D140" s="6" t="s">
        <v>18</v>
      </c>
    </row>
    <row r="141" spans="1:7" x14ac:dyDescent="0.25">
      <c r="A141" s="1">
        <v>142</v>
      </c>
      <c r="B141" t="s">
        <v>162</v>
      </c>
      <c r="C141" s="2" t="s">
        <v>12</v>
      </c>
      <c r="D141" s="3" t="s">
        <v>13</v>
      </c>
      <c r="E141" t="s">
        <v>48</v>
      </c>
    </row>
    <row r="142" spans="1:7" x14ac:dyDescent="0.25">
      <c r="A142" s="1">
        <v>143</v>
      </c>
      <c r="B142" t="s">
        <v>163</v>
      </c>
      <c r="C142" s="2" t="s">
        <v>12</v>
      </c>
      <c r="D142" s="3" t="s">
        <v>13</v>
      </c>
      <c r="E142" s="4" t="s">
        <v>15</v>
      </c>
    </row>
    <row r="143" spans="1:7" x14ac:dyDescent="0.25">
      <c r="A143" s="1">
        <v>144</v>
      </c>
      <c r="B143" t="s">
        <v>164</v>
      </c>
      <c r="C143" s="9" t="s">
        <v>42</v>
      </c>
    </row>
    <row r="144" spans="1:7" x14ac:dyDescent="0.25">
      <c r="A144" s="1">
        <v>145</v>
      </c>
      <c r="B144" t="s">
        <v>165</v>
      </c>
      <c r="C144" t="s">
        <v>31</v>
      </c>
      <c r="D144" t="s">
        <v>34</v>
      </c>
    </row>
    <row r="145" spans="1:6" x14ac:dyDescent="0.25">
      <c r="A145" s="1">
        <v>146</v>
      </c>
      <c r="B145" t="s">
        <v>166</v>
      </c>
      <c r="C145" s="5" t="s">
        <v>17</v>
      </c>
    </row>
    <row r="146" spans="1:6" x14ac:dyDescent="0.25">
      <c r="A146" s="1">
        <v>147</v>
      </c>
      <c r="B146" t="s">
        <v>167</v>
      </c>
      <c r="C146" s="5" t="s">
        <v>17</v>
      </c>
      <c r="D146" s="6" t="s">
        <v>18</v>
      </c>
    </row>
    <row r="147" spans="1:6" x14ac:dyDescent="0.25">
      <c r="A147" s="1">
        <v>148</v>
      </c>
      <c r="B147" t="s">
        <v>168</v>
      </c>
      <c r="C147" s="4" t="s">
        <v>15</v>
      </c>
    </row>
    <row r="148" spans="1:6" x14ac:dyDescent="0.25">
      <c r="A148" s="1">
        <v>149</v>
      </c>
      <c r="B148" t="s">
        <v>169</v>
      </c>
      <c r="C148" s="9" t="s">
        <v>42</v>
      </c>
    </row>
    <row r="149" spans="1:6" x14ac:dyDescent="0.25">
      <c r="A149" s="1">
        <v>150</v>
      </c>
      <c r="B149" t="s">
        <v>170</v>
      </c>
      <c r="C149" t="s">
        <v>23</v>
      </c>
      <c r="D149" s="6" t="s">
        <v>18</v>
      </c>
    </row>
    <row r="150" spans="1:6" x14ac:dyDescent="0.25">
      <c r="A150" s="1">
        <v>151</v>
      </c>
      <c r="B150" t="s">
        <v>171</v>
      </c>
      <c r="C150" s="4" t="s">
        <v>15</v>
      </c>
    </row>
    <row r="151" spans="1:6" x14ac:dyDescent="0.25">
      <c r="A151" s="1">
        <v>152</v>
      </c>
      <c r="B151" t="s">
        <v>172</v>
      </c>
      <c r="C151" s="6" t="s">
        <v>18</v>
      </c>
    </row>
    <row r="152" spans="1:6" x14ac:dyDescent="0.25">
      <c r="A152" s="1">
        <v>153</v>
      </c>
      <c r="B152" t="s">
        <v>173</v>
      </c>
      <c r="C152" s="5" t="s">
        <v>17</v>
      </c>
      <c r="D152" s="6" t="s">
        <v>18</v>
      </c>
    </row>
    <row r="153" spans="1:6" x14ac:dyDescent="0.25">
      <c r="A153" s="1">
        <v>154</v>
      </c>
      <c r="B153" t="s">
        <v>174</v>
      </c>
      <c r="C153" s="9" t="s">
        <v>42</v>
      </c>
      <c r="D153" t="s">
        <v>46</v>
      </c>
      <c r="E153" s="6" t="s">
        <v>18</v>
      </c>
    </row>
    <row r="154" spans="1:6" x14ac:dyDescent="0.25">
      <c r="A154" s="1">
        <v>155</v>
      </c>
      <c r="B154" t="s">
        <v>175</v>
      </c>
      <c r="C154" s="9" t="s">
        <v>42</v>
      </c>
      <c r="D154" s="5" t="s">
        <v>17</v>
      </c>
      <c r="E154" t="s">
        <v>64</v>
      </c>
    </row>
    <row r="155" spans="1:6" x14ac:dyDescent="0.25">
      <c r="A155" s="1">
        <v>156</v>
      </c>
      <c r="B155" t="s">
        <v>176</v>
      </c>
      <c r="C155" s="9" t="s">
        <v>42</v>
      </c>
      <c r="D155" s="5" t="s">
        <v>17</v>
      </c>
      <c r="E155" t="s">
        <v>64</v>
      </c>
    </row>
    <row r="156" spans="1:6" x14ac:dyDescent="0.25">
      <c r="A156" s="1">
        <v>157</v>
      </c>
      <c r="B156" t="s">
        <v>177</v>
      </c>
      <c r="C156" s="2" t="s">
        <v>12</v>
      </c>
      <c r="D156" s="3" t="s">
        <v>13</v>
      </c>
      <c r="E156" s="6" t="s">
        <v>18</v>
      </c>
      <c r="F156" t="s">
        <v>34</v>
      </c>
    </row>
    <row r="157" spans="1:6" x14ac:dyDescent="0.25">
      <c r="A157" s="1">
        <v>158</v>
      </c>
      <c r="B157" t="s">
        <v>178</v>
      </c>
      <c r="C157" s="5" t="s">
        <v>17</v>
      </c>
      <c r="D157" s="6" t="s">
        <v>18</v>
      </c>
    </row>
    <row r="158" spans="1:6" x14ac:dyDescent="0.25">
      <c r="A158" s="1">
        <v>159</v>
      </c>
      <c r="B158" t="s">
        <v>179</v>
      </c>
      <c r="C158" s="5" t="s">
        <v>17</v>
      </c>
      <c r="D158" s="6" t="s">
        <v>18</v>
      </c>
    </row>
    <row r="159" spans="1:6" x14ac:dyDescent="0.25">
      <c r="A159" s="1">
        <v>160</v>
      </c>
      <c r="B159" t="s">
        <v>180</v>
      </c>
      <c r="C159" s="9" t="s">
        <v>42</v>
      </c>
      <c r="D159" s="2" t="s">
        <v>12</v>
      </c>
      <c r="E159" s="3" t="s">
        <v>13</v>
      </c>
      <c r="F159" t="s">
        <v>64</v>
      </c>
    </row>
    <row r="160" spans="1:6" x14ac:dyDescent="0.25">
      <c r="A160" s="1">
        <v>161</v>
      </c>
      <c r="B160" t="s">
        <v>181</v>
      </c>
      <c r="C160" s="5" t="s">
        <v>17</v>
      </c>
      <c r="D160" t="s">
        <v>23</v>
      </c>
      <c r="E160" s="6" t="s">
        <v>18</v>
      </c>
    </row>
    <row r="161" spans="1:9" x14ac:dyDescent="0.25">
      <c r="A161" s="1">
        <v>162</v>
      </c>
      <c r="B161" t="s">
        <v>182</v>
      </c>
      <c r="C161" s="7" t="s">
        <v>29</v>
      </c>
      <c r="D161" s="8" t="s">
        <v>30</v>
      </c>
      <c r="E161" s="2" t="s">
        <v>12</v>
      </c>
      <c r="F161" s="3" t="s">
        <v>13</v>
      </c>
      <c r="G161" t="s">
        <v>48</v>
      </c>
      <c r="H161" s="6" t="s">
        <v>18</v>
      </c>
    </row>
    <row r="162" spans="1:9" x14ac:dyDescent="0.25">
      <c r="A162" s="1">
        <v>163</v>
      </c>
      <c r="B162" t="s">
        <v>183</v>
      </c>
      <c r="C162" s="9" t="s">
        <v>42</v>
      </c>
      <c r="D162" s="7" t="s">
        <v>29</v>
      </c>
      <c r="E162" s="8" t="s">
        <v>30</v>
      </c>
      <c r="F162" s="2" t="s">
        <v>12</v>
      </c>
      <c r="G162" s="3" t="s">
        <v>13</v>
      </c>
      <c r="H162" t="s">
        <v>46</v>
      </c>
      <c r="I162" s="4" t="s">
        <v>15</v>
      </c>
    </row>
    <row r="163" spans="1:9" x14ac:dyDescent="0.25">
      <c r="A163" s="1">
        <v>164</v>
      </c>
      <c r="B163" t="s">
        <v>184</v>
      </c>
      <c r="C163" s="7" t="s">
        <v>29</v>
      </c>
      <c r="D163" s="8" t="s">
        <v>30</v>
      </c>
      <c r="E163" t="s">
        <v>31</v>
      </c>
    </row>
    <row r="164" spans="1:9" x14ac:dyDescent="0.25">
      <c r="A164" s="1">
        <v>165</v>
      </c>
      <c r="B164" t="s">
        <v>185</v>
      </c>
      <c r="C164" s="7" t="s">
        <v>29</v>
      </c>
      <c r="D164" s="8" t="s">
        <v>30</v>
      </c>
      <c r="E164" t="s">
        <v>31</v>
      </c>
    </row>
    <row r="165" spans="1:9" x14ac:dyDescent="0.25">
      <c r="A165" s="1">
        <v>166</v>
      </c>
      <c r="B165" t="s">
        <v>186</v>
      </c>
      <c r="C165" s="2" t="s">
        <v>12</v>
      </c>
      <c r="D165" s="3" t="s">
        <v>13</v>
      </c>
      <c r="E165" t="s">
        <v>23</v>
      </c>
      <c r="F165" t="s">
        <v>48</v>
      </c>
      <c r="G165" s="6" t="s">
        <v>18</v>
      </c>
    </row>
    <row r="166" spans="1:9" x14ac:dyDescent="0.25">
      <c r="A166" s="1">
        <v>167</v>
      </c>
      <c r="B166" t="s">
        <v>187</v>
      </c>
      <c r="C166" s="2" t="s">
        <v>12</v>
      </c>
      <c r="D166" s="3" t="s">
        <v>13</v>
      </c>
    </row>
    <row r="167" spans="1:9" x14ac:dyDescent="0.25">
      <c r="A167" s="1">
        <v>168</v>
      </c>
      <c r="B167" t="s">
        <v>188</v>
      </c>
      <c r="C167" s="7" t="s">
        <v>29</v>
      </c>
      <c r="D167" s="8" t="s">
        <v>30</v>
      </c>
      <c r="E167" s="4" t="s">
        <v>15</v>
      </c>
    </row>
    <row r="168" spans="1:9" x14ac:dyDescent="0.25">
      <c r="A168" s="1">
        <v>169</v>
      </c>
      <c r="B168" t="s">
        <v>189</v>
      </c>
      <c r="C168" s="2" t="s">
        <v>12</v>
      </c>
      <c r="D168" s="3" t="s">
        <v>13</v>
      </c>
    </row>
    <row r="169" spans="1:9" x14ac:dyDescent="0.25">
      <c r="A169" s="1">
        <v>170</v>
      </c>
      <c r="B169" t="s">
        <v>190</v>
      </c>
      <c r="C169" s="7" t="s">
        <v>29</v>
      </c>
      <c r="D169" s="8" t="s">
        <v>30</v>
      </c>
      <c r="E169" s="4" t="s">
        <v>15</v>
      </c>
      <c r="F169" s="6" t="s">
        <v>18</v>
      </c>
    </row>
    <row r="170" spans="1:9" x14ac:dyDescent="0.25">
      <c r="A170" s="1">
        <v>171</v>
      </c>
      <c r="B170" t="s">
        <v>191</v>
      </c>
      <c r="C170" s="9" t="s">
        <v>42</v>
      </c>
      <c r="D170" s="7" t="s">
        <v>29</v>
      </c>
      <c r="E170" s="8" t="s">
        <v>30</v>
      </c>
    </row>
    <row r="171" spans="1:9" x14ac:dyDescent="0.25">
      <c r="A171" s="1">
        <v>172</v>
      </c>
      <c r="B171" t="s">
        <v>192</v>
      </c>
      <c r="C171" s="7" t="s">
        <v>29</v>
      </c>
      <c r="D171" s="8" t="s">
        <v>30</v>
      </c>
      <c r="E171" s="4" t="s">
        <v>15</v>
      </c>
    </row>
    <row r="172" spans="1:9" x14ac:dyDescent="0.25">
      <c r="A172" s="1">
        <v>173</v>
      </c>
      <c r="B172" t="s">
        <v>193</v>
      </c>
      <c r="C172" s="4" t="s">
        <v>15</v>
      </c>
    </row>
    <row r="173" spans="1:9" x14ac:dyDescent="0.25">
      <c r="A173" s="1">
        <v>174</v>
      </c>
      <c r="B173" t="s">
        <v>194</v>
      </c>
      <c r="C173" s="7" t="s">
        <v>29</v>
      </c>
      <c r="D173" s="8" t="s">
        <v>30</v>
      </c>
      <c r="E173" t="s">
        <v>31</v>
      </c>
    </row>
    <row r="174" spans="1:9" x14ac:dyDescent="0.25">
      <c r="A174" s="1">
        <v>175</v>
      </c>
      <c r="B174" t="s">
        <v>195</v>
      </c>
      <c r="C174" s="5" t="s">
        <v>17</v>
      </c>
      <c r="D174" s="6" t="s">
        <v>18</v>
      </c>
    </row>
    <row r="175" spans="1:9" x14ac:dyDescent="0.25">
      <c r="A175" s="1">
        <v>176</v>
      </c>
      <c r="B175" t="s">
        <v>196</v>
      </c>
      <c r="C175" t="s">
        <v>23</v>
      </c>
      <c r="D175" s="6" t="s">
        <v>18</v>
      </c>
    </row>
    <row r="176" spans="1:9" x14ac:dyDescent="0.25">
      <c r="A176" s="1">
        <v>177</v>
      </c>
      <c r="B176" t="s">
        <v>197</v>
      </c>
      <c r="C176" t="s">
        <v>23</v>
      </c>
      <c r="D176" t="s">
        <v>46</v>
      </c>
      <c r="E176" s="6" t="s">
        <v>18</v>
      </c>
    </row>
    <row r="177" spans="1:5" x14ac:dyDescent="0.25">
      <c r="A177" s="1">
        <v>178</v>
      </c>
      <c r="B177" t="s">
        <v>198</v>
      </c>
      <c r="C177" s="5" t="s">
        <v>17</v>
      </c>
      <c r="D177" t="s">
        <v>23</v>
      </c>
      <c r="E177" s="4" t="s">
        <v>15</v>
      </c>
    </row>
    <row r="178" spans="1:5" x14ac:dyDescent="0.25">
      <c r="A178" s="10">
        <v>179</v>
      </c>
      <c r="B178" s="11" t="s">
        <v>199</v>
      </c>
      <c r="C178" s="5"/>
      <c r="E178" s="4"/>
    </row>
    <row r="179" spans="1:5" x14ac:dyDescent="0.25">
      <c r="A179" s="12">
        <v>180</v>
      </c>
      <c r="B179" s="13" t="s">
        <v>200</v>
      </c>
      <c r="C179" s="5"/>
      <c r="E179" s="4"/>
    </row>
    <row r="180" spans="1:5" x14ac:dyDescent="0.25">
      <c r="A180" s="10">
        <v>181</v>
      </c>
      <c r="B180" s="11" t="s">
        <v>201</v>
      </c>
      <c r="C180" s="2" t="s">
        <v>12</v>
      </c>
      <c r="E180" s="4"/>
    </row>
    <row r="181" spans="1:5" x14ac:dyDescent="0.25">
      <c r="A181" s="12">
        <v>182</v>
      </c>
      <c r="B181" s="13" t="s">
        <v>202</v>
      </c>
      <c r="C181" s="5"/>
      <c r="E181" s="4"/>
    </row>
    <row r="182" spans="1:5" x14ac:dyDescent="0.25">
      <c r="A182" s="10">
        <v>183</v>
      </c>
      <c r="B182" s="11" t="s">
        <v>203</v>
      </c>
      <c r="C182" s="5"/>
      <c r="E182" s="4"/>
    </row>
    <row r="183" spans="1:5" x14ac:dyDescent="0.25">
      <c r="A183" s="12">
        <v>185</v>
      </c>
      <c r="B183" s="13" t="s">
        <v>204</v>
      </c>
      <c r="C183" s="5"/>
      <c r="E183" s="4"/>
    </row>
    <row r="184" spans="1:5" x14ac:dyDescent="0.25">
      <c r="A184" s="10">
        <v>186</v>
      </c>
      <c r="B184" s="11" t="s">
        <v>205</v>
      </c>
      <c r="C184" s="5"/>
      <c r="E184" s="4"/>
    </row>
    <row r="185" spans="1:5" x14ac:dyDescent="0.25">
      <c r="A185" s="12">
        <v>187</v>
      </c>
      <c r="B185" s="13" t="s">
        <v>206</v>
      </c>
      <c r="C185" s="5"/>
      <c r="E185" s="4"/>
    </row>
    <row r="186" spans="1:5" x14ac:dyDescent="0.25">
      <c r="A186" s="10">
        <v>188</v>
      </c>
      <c r="B186" s="11" t="s">
        <v>207</v>
      </c>
      <c r="C186" s="5" t="s">
        <v>30</v>
      </c>
      <c r="D186" t="s">
        <v>208</v>
      </c>
      <c r="E186" s="4" t="s">
        <v>12</v>
      </c>
    </row>
    <row r="187" spans="1:5" x14ac:dyDescent="0.25">
      <c r="A187" s="12">
        <v>189</v>
      </c>
      <c r="B187" s="13" t="s">
        <v>209</v>
      </c>
      <c r="C187" s="5"/>
      <c r="E187" s="4"/>
    </row>
    <row r="188" spans="1:5" x14ac:dyDescent="0.25">
      <c r="A188" s="10">
        <v>191</v>
      </c>
      <c r="B188" s="11" t="s">
        <v>210</v>
      </c>
      <c r="C188" s="5" t="s">
        <v>211</v>
      </c>
      <c r="E188" s="4"/>
    </row>
    <row r="189" spans="1:5" x14ac:dyDescent="0.25">
      <c r="A189" s="12">
        <v>192</v>
      </c>
      <c r="B189" s="13" t="s">
        <v>210</v>
      </c>
      <c r="C189" s="5" t="s">
        <v>211</v>
      </c>
      <c r="E189" s="4"/>
    </row>
    <row r="190" spans="1:5" x14ac:dyDescent="0.25">
      <c r="A190" s="10">
        <v>193</v>
      </c>
      <c r="B190" s="11" t="s">
        <v>212</v>
      </c>
      <c r="C190" s="5"/>
      <c r="E190" s="4"/>
    </row>
    <row r="191" spans="1:5" x14ac:dyDescent="0.25">
      <c r="A191" s="12">
        <v>194</v>
      </c>
      <c r="B191" s="13" t="s">
        <v>213</v>
      </c>
      <c r="C191" s="5"/>
      <c r="E191" s="4"/>
    </row>
    <row r="192" spans="1:5" x14ac:dyDescent="0.25">
      <c r="A192" s="10">
        <v>197</v>
      </c>
      <c r="B192" s="11" t="s">
        <v>214</v>
      </c>
      <c r="C192" s="5"/>
      <c r="E192" s="4"/>
    </row>
    <row r="193" spans="1:5" x14ac:dyDescent="0.25">
      <c r="A193" s="12">
        <v>200</v>
      </c>
      <c r="B193" s="13" t="s">
        <v>215</v>
      </c>
      <c r="C193" s="5"/>
      <c r="E193" s="4"/>
    </row>
    <row r="194" spans="1:5" x14ac:dyDescent="0.25">
      <c r="A194" s="10">
        <v>204</v>
      </c>
      <c r="B194" s="11" t="s">
        <v>216</v>
      </c>
      <c r="C194" s="5" t="s">
        <v>29</v>
      </c>
      <c r="D194" t="s">
        <v>30</v>
      </c>
      <c r="E194" s="4"/>
    </row>
    <row r="195" spans="1:5" x14ac:dyDescent="0.25">
      <c r="A195" s="12">
        <v>205</v>
      </c>
      <c r="B195" s="13" t="s">
        <v>217</v>
      </c>
      <c r="C195" s="5" t="s">
        <v>12</v>
      </c>
      <c r="E195" s="4"/>
    </row>
    <row r="196" spans="1:5" x14ac:dyDescent="0.25">
      <c r="A196" s="10">
        <v>206</v>
      </c>
      <c r="B196" s="11" t="s">
        <v>218</v>
      </c>
      <c r="C196" s="5" t="s">
        <v>12</v>
      </c>
      <c r="E196" s="4"/>
    </row>
    <row r="197" spans="1:5" x14ac:dyDescent="0.25">
      <c r="A197" s="12">
        <v>208</v>
      </c>
      <c r="B197" s="13" t="s">
        <v>219</v>
      </c>
      <c r="C197" s="5"/>
      <c r="E197" s="4"/>
    </row>
    <row r="198" spans="1:5" x14ac:dyDescent="0.25">
      <c r="A198" s="10">
        <v>209</v>
      </c>
      <c r="B198" s="11" t="s">
        <v>220</v>
      </c>
      <c r="C198" s="5"/>
      <c r="E198" s="4"/>
    </row>
    <row r="199" spans="1:5" x14ac:dyDescent="0.25">
      <c r="A199" s="12">
        <v>210</v>
      </c>
      <c r="B199" s="13" t="s">
        <v>221</v>
      </c>
      <c r="C199" s="5"/>
      <c r="E199" s="4"/>
    </row>
    <row r="200" spans="1:5" x14ac:dyDescent="0.25">
      <c r="A200" s="10">
        <v>211</v>
      </c>
      <c r="B200" s="11" t="s">
        <v>222</v>
      </c>
      <c r="C200" s="5"/>
      <c r="E200" s="4"/>
    </row>
    <row r="201" spans="1:5" x14ac:dyDescent="0.25">
      <c r="A201" s="12">
        <v>212</v>
      </c>
      <c r="B201" s="13" t="s">
        <v>223</v>
      </c>
      <c r="C201" s="5"/>
      <c r="E201" s="4"/>
    </row>
    <row r="202" spans="1:5" x14ac:dyDescent="0.25">
      <c r="A202" s="10">
        <v>214</v>
      </c>
      <c r="B202" s="11" t="s">
        <v>224</v>
      </c>
      <c r="C202" s="5"/>
      <c r="E202" s="4"/>
    </row>
    <row r="203" spans="1:5" x14ac:dyDescent="0.25">
      <c r="A203" s="12">
        <v>215</v>
      </c>
      <c r="B203" s="13" t="s">
        <v>225</v>
      </c>
      <c r="C203" s="5"/>
      <c r="E203" s="4"/>
    </row>
    <row r="204" spans="1:5" x14ac:dyDescent="0.25">
      <c r="A204" s="10">
        <v>216</v>
      </c>
      <c r="B204" s="11" t="s">
        <v>226</v>
      </c>
      <c r="C204" s="5"/>
      <c r="E204" s="4"/>
    </row>
    <row r="205" spans="1:5" x14ac:dyDescent="0.25">
      <c r="A205" s="12">
        <v>217</v>
      </c>
      <c r="B205" s="13" t="s">
        <v>227</v>
      </c>
      <c r="C205" s="5"/>
      <c r="E205" s="4"/>
    </row>
    <row r="206" spans="1:5" x14ac:dyDescent="0.25">
      <c r="A206" s="10">
        <v>218</v>
      </c>
      <c r="B206" s="11" t="s">
        <v>228</v>
      </c>
      <c r="C206" s="5"/>
      <c r="E206" s="4"/>
    </row>
    <row r="207" spans="1:5" x14ac:dyDescent="0.25">
      <c r="A207" s="12">
        <v>219</v>
      </c>
      <c r="B207" s="13" t="s">
        <v>229</v>
      </c>
      <c r="C207" s="5"/>
      <c r="E207" s="4"/>
    </row>
    <row r="208" spans="1:5" x14ac:dyDescent="0.25">
      <c r="A208" s="10">
        <v>220</v>
      </c>
      <c r="B208" s="11" t="s">
        <v>230</v>
      </c>
      <c r="C208" s="5"/>
      <c r="E208" s="4"/>
    </row>
    <row r="209" spans="1:6" x14ac:dyDescent="0.25">
      <c r="A209" s="14">
        <v>221</v>
      </c>
      <c r="B209" s="15" t="s">
        <v>231</v>
      </c>
      <c r="C209" s="5"/>
      <c r="E209" s="4"/>
    </row>
    <row r="210" spans="1:6" x14ac:dyDescent="0.25">
      <c r="A210" s="16">
        <v>222</v>
      </c>
      <c r="B210" s="17" t="s">
        <v>232</v>
      </c>
      <c r="C210" t="s">
        <v>48</v>
      </c>
      <c r="D210" s="6" t="s">
        <v>18</v>
      </c>
    </row>
    <row r="211" spans="1:6" x14ac:dyDescent="0.25">
      <c r="A211" s="14">
        <v>223</v>
      </c>
      <c r="B211" s="15" t="s">
        <v>233</v>
      </c>
      <c r="C211" s="9" t="s">
        <v>42</v>
      </c>
      <c r="D211" s="6" t="s">
        <v>18</v>
      </c>
    </row>
    <row r="212" spans="1:6" x14ac:dyDescent="0.25">
      <c r="A212" s="16">
        <v>224</v>
      </c>
      <c r="B212" s="17" t="s">
        <v>234</v>
      </c>
      <c r="C212" t="s">
        <v>48</v>
      </c>
      <c r="D212" s="4" t="s">
        <v>15</v>
      </c>
    </row>
    <row r="213" spans="1:6" x14ac:dyDescent="0.25">
      <c r="A213" s="14">
        <v>225</v>
      </c>
      <c r="B213" s="15" t="s">
        <v>235</v>
      </c>
      <c r="C213" s="4" t="s">
        <v>15</v>
      </c>
    </row>
    <row r="214" spans="1:6" x14ac:dyDescent="0.25">
      <c r="A214" s="16">
        <v>226</v>
      </c>
      <c r="B214" s="17" t="s">
        <v>236</v>
      </c>
      <c r="C214" s="5" t="s">
        <v>17</v>
      </c>
    </row>
    <row r="215" spans="1:6" x14ac:dyDescent="0.25">
      <c r="A215" s="14">
        <v>227</v>
      </c>
      <c r="B215" s="15" t="s">
        <v>237</v>
      </c>
      <c r="C215" s="5"/>
    </row>
    <row r="216" spans="1:6" x14ac:dyDescent="0.25">
      <c r="A216" s="16">
        <v>228</v>
      </c>
      <c r="B216" s="17" t="s">
        <v>238</v>
      </c>
      <c r="C216" s="6" t="s">
        <v>18</v>
      </c>
    </row>
    <row r="217" spans="1:6" x14ac:dyDescent="0.25">
      <c r="A217" s="14">
        <v>229</v>
      </c>
      <c r="B217" s="15" t="s">
        <v>239</v>
      </c>
      <c r="C217" s="4" t="s">
        <v>15</v>
      </c>
    </row>
    <row r="218" spans="1:6" x14ac:dyDescent="0.25">
      <c r="A218" s="16">
        <v>230</v>
      </c>
      <c r="B218" s="17" t="s">
        <v>240</v>
      </c>
      <c r="C218" s="4" t="s">
        <v>15</v>
      </c>
    </row>
    <row r="219" spans="1:6" x14ac:dyDescent="0.25">
      <c r="A219" s="14">
        <v>231</v>
      </c>
      <c r="B219" s="15" t="s">
        <v>241</v>
      </c>
      <c r="C219" s="5" t="s">
        <v>17</v>
      </c>
      <c r="D219" s="6" t="s">
        <v>18</v>
      </c>
    </row>
    <row r="220" spans="1:6" x14ac:dyDescent="0.25">
      <c r="A220" s="16">
        <v>232</v>
      </c>
      <c r="B220" s="17" t="s">
        <v>242</v>
      </c>
      <c r="C220" s="6" t="s">
        <v>18</v>
      </c>
    </row>
    <row r="221" spans="1:6" x14ac:dyDescent="0.25">
      <c r="A221" s="14">
        <v>233</v>
      </c>
      <c r="B221" s="15" t="s">
        <v>243</v>
      </c>
      <c r="C221" s="6" t="s">
        <v>18</v>
      </c>
    </row>
    <row r="222" spans="1:6" x14ac:dyDescent="0.25">
      <c r="A222" s="16">
        <v>234</v>
      </c>
      <c r="B222" s="17" t="s">
        <v>244</v>
      </c>
      <c r="C222" s="6" t="s">
        <v>18</v>
      </c>
    </row>
    <row r="223" spans="1:6" x14ac:dyDescent="0.25">
      <c r="A223" s="14">
        <v>235</v>
      </c>
      <c r="B223" s="15" t="s">
        <v>245</v>
      </c>
      <c r="C223" s="5" t="s">
        <v>17</v>
      </c>
    </row>
    <row r="224" spans="1:6" x14ac:dyDescent="0.25">
      <c r="A224" s="16">
        <v>236</v>
      </c>
      <c r="B224" s="17" t="s">
        <v>246</v>
      </c>
      <c r="C224" s="7" t="s">
        <v>29</v>
      </c>
      <c r="D224" s="8" t="s">
        <v>30</v>
      </c>
      <c r="E224" s="5" t="s">
        <v>17</v>
      </c>
      <c r="F224" s="6" t="s">
        <v>18</v>
      </c>
    </row>
    <row r="225" spans="1:5" x14ac:dyDescent="0.25">
      <c r="A225" s="18">
        <v>237</v>
      </c>
      <c r="B225" s="19" t="s">
        <v>247</v>
      </c>
      <c r="C225" s="2" t="s">
        <v>12</v>
      </c>
      <c r="D225" s="3" t="s">
        <v>13</v>
      </c>
    </row>
    <row r="226" spans="1:5" x14ac:dyDescent="0.25">
      <c r="A226" s="20">
        <v>238</v>
      </c>
      <c r="B226" s="21" t="s">
        <v>248</v>
      </c>
      <c r="C226" s="2"/>
      <c r="D226" s="3"/>
    </row>
    <row r="227" spans="1:5" x14ac:dyDescent="0.25">
      <c r="A227" s="18">
        <v>239</v>
      </c>
      <c r="B227" s="19" t="s">
        <v>249</v>
      </c>
      <c r="C227" s="2"/>
      <c r="D227" s="3"/>
    </row>
    <row r="228" spans="1:5" x14ac:dyDescent="0.25">
      <c r="A228" s="20">
        <v>240</v>
      </c>
      <c r="B228" s="21" t="s">
        <v>250</v>
      </c>
      <c r="C228" s="6" t="s">
        <v>18</v>
      </c>
    </row>
    <row r="229" spans="1:5" x14ac:dyDescent="0.25">
      <c r="A229" s="18">
        <v>241</v>
      </c>
      <c r="B229" s="19" t="s">
        <v>251</v>
      </c>
      <c r="C229" s="2" t="s">
        <v>12</v>
      </c>
      <c r="D229" s="3" t="s">
        <v>13</v>
      </c>
      <c r="E229" s="6" t="s">
        <v>18</v>
      </c>
    </row>
    <row r="230" spans="1:5" x14ac:dyDescent="0.25">
      <c r="A230" s="20">
        <v>242</v>
      </c>
      <c r="B230" s="21" t="s">
        <v>252</v>
      </c>
      <c r="C230" s="2"/>
      <c r="D230" s="3"/>
      <c r="E230" s="6"/>
    </row>
    <row r="231" spans="1:5" x14ac:dyDescent="0.25">
      <c r="A231" s="18">
        <v>243</v>
      </c>
      <c r="B231" s="19" t="s">
        <v>253</v>
      </c>
      <c r="C231" s="6" t="s">
        <v>18</v>
      </c>
    </row>
    <row r="232" spans="1:5" x14ac:dyDescent="0.25">
      <c r="A232" s="20">
        <v>244</v>
      </c>
      <c r="B232" s="21" t="s">
        <v>254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81" sqref="C81"/>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713</v>
      </c>
    </row>
    <row r="2" spans="1:16" x14ac:dyDescent="0.25">
      <c r="A2" t="s">
        <v>258</v>
      </c>
      <c r="B2" t="s">
        <v>259</v>
      </c>
      <c r="C2" t="s">
        <v>1</v>
      </c>
      <c r="D2" t="s">
        <v>264</v>
      </c>
      <c r="E2" t="s">
        <v>263</v>
      </c>
      <c r="F2" t="s">
        <v>2</v>
      </c>
      <c r="G2" t="s">
        <v>3</v>
      </c>
      <c r="H2" t="s">
        <v>4</v>
      </c>
      <c r="I2" t="s">
        <v>5</v>
      </c>
      <c r="J2" t="s">
        <v>6</v>
      </c>
      <c r="K2" t="s">
        <v>7</v>
      </c>
      <c r="L2" t="s">
        <v>8</v>
      </c>
      <c r="M2" t="s">
        <v>482</v>
      </c>
      <c r="N2" t="s">
        <v>712</v>
      </c>
      <c r="O2" t="s">
        <v>714</v>
      </c>
      <c r="P2" t="s">
        <v>1012</v>
      </c>
    </row>
    <row r="3" spans="1:16" x14ac:dyDescent="0.25">
      <c r="A3" s="1">
        <v>1</v>
      </c>
      <c r="B3" s="1">
        <v>2</v>
      </c>
      <c r="C3" t="s">
        <v>11</v>
      </c>
      <c r="D3" t="s">
        <v>265</v>
      </c>
      <c r="E3" t="s">
        <v>261</v>
      </c>
      <c r="F3" s="2" t="s">
        <v>12</v>
      </c>
      <c r="G3" s="3" t="s">
        <v>13</v>
      </c>
      <c r="H3" t="s">
        <v>48</v>
      </c>
      <c r="M3" t="s">
        <v>483</v>
      </c>
      <c r="N3" t="str">
        <f>"""" &amp; _xlfn.TEXTJOIN(""",""",TRUE,Table223[[#This Row],[Categoria1]:[Categoria7]]) &amp; """"</f>
        <v>"Pascua","Pentecostés","Comunión"</v>
      </c>
      <c r="O3" t="s">
        <v>715</v>
      </c>
      <c r="P3" t="str">
        <f>"""" &amp; _xlfn.TEXTJOIN(""",""",TRUE,Table223[[#This Row],[Categoria]:[Categoria7]]) &amp; """"</f>
        <v>"Precatecumenado","Pascua","Pentecostés","Comunión"</v>
      </c>
    </row>
    <row r="4" spans="1:16" x14ac:dyDescent="0.25">
      <c r="A4" s="1">
        <v>2</v>
      </c>
      <c r="B4" s="1">
        <v>3</v>
      </c>
      <c r="C4" t="s">
        <v>14</v>
      </c>
      <c r="D4" t="s">
        <v>266</v>
      </c>
      <c r="E4" t="s">
        <v>261</v>
      </c>
      <c r="F4" s="4" t="s">
        <v>15</v>
      </c>
      <c r="M4" t="s">
        <v>484</v>
      </c>
      <c r="N4" t="str">
        <f>"""" &amp; _xlfn.TEXTJOIN(""",""",TRUE,Table223[[#This Row],[Categoria1]:[Categoria7]]) &amp; """"</f>
        <v>"Nuevo Testamento"</v>
      </c>
      <c r="O4" t="s">
        <v>716</v>
      </c>
      <c r="P4" t="str">
        <f>"""" &amp; _xlfn.TEXTJOIN(""",""",TRUE,Table223[[#This Row],[Categoria]:[Categoria7]]) &amp; """"</f>
        <v>"Precatecumenado","Nuevo Testamento"</v>
      </c>
    </row>
    <row r="5" spans="1:16" x14ac:dyDescent="0.25">
      <c r="A5" s="1">
        <v>3</v>
      </c>
      <c r="B5" s="1">
        <v>4</v>
      </c>
      <c r="C5" t="s">
        <v>16</v>
      </c>
      <c r="D5" t="s">
        <v>267</v>
      </c>
      <c r="E5" t="s">
        <v>261</v>
      </c>
      <c r="F5" s="5" t="s">
        <v>17</v>
      </c>
      <c r="G5" s="5" t="s">
        <v>211</v>
      </c>
      <c r="H5" s="6" t="s">
        <v>18</v>
      </c>
      <c r="M5" t="s">
        <v>485</v>
      </c>
      <c r="N5" t="str">
        <f>"""" &amp; _xlfn.TEXTJOIN(""",""",TRUE,Table223[[#This Row],[Categoria1]:[Categoria7]]) &amp; """"</f>
        <v>"Cuaresma","Penitencial","Antiguo Testamento"</v>
      </c>
      <c r="O5" t="s">
        <v>717</v>
      </c>
      <c r="P5" t="str">
        <f>"""" &amp; _xlfn.TEXTJOIN(""",""",TRUE,Table223[[#This Row],[Categoria]:[Categoria7]]) &amp; """"</f>
        <v>"Precatecumenado","Cuaresma","Penitencial","Antiguo Testamento"</v>
      </c>
    </row>
    <row r="6" spans="1:16" x14ac:dyDescent="0.25">
      <c r="A6" s="1">
        <v>4</v>
      </c>
      <c r="B6" s="1">
        <v>5</v>
      </c>
      <c r="C6" t="s">
        <v>19</v>
      </c>
      <c r="D6" t="s">
        <v>268</v>
      </c>
      <c r="E6" t="s">
        <v>261</v>
      </c>
      <c r="F6" s="5" t="s">
        <v>17</v>
      </c>
      <c r="G6" s="5" t="s">
        <v>211</v>
      </c>
      <c r="H6" s="6" t="s">
        <v>18</v>
      </c>
      <c r="M6" t="s">
        <v>486</v>
      </c>
      <c r="N6" t="str">
        <f>"""" &amp; _xlfn.TEXTJOIN(""",""",TRUE,Table223[[#This Row],[Categoria1]:[Categoria7]]) &amp; """"</f>
        <v>"Cuaresma","Penitencial","Antiguo Testamento"</v>
      </c>
      <c r="O6" t="s">
        <v>718</v>
      </c>
      <c r="P6" t="str">
        <f>"""" &amp; _xlfn.TEXTJOIN(""",""",TRUE,Table223[[#This Row],[Categoria]:[Categoria7]]) &amp; """"</f>
        <v>"Precatecumenado","Cuaresma","Penitencial","Antiguo Testamento"</v>
      </c>
    </row>
    <row r="7" spans="1:16" x14ac:dyDescent="0.25">
      <c r="A7" s="1">
        <v>5</v>
      </c>
      <c r="B7" s="1">
        <v>6</v>
      </c>
      <c r="C7" t="s">
        <v>20</v>
      </c>
      <c r="D7" t="s">
        <v>269</v>
      </c>
      <c r="E7" t="s">
        <v>261</v>
      </c>
      <c r="F7" s="5" t="s">
        <v>17</v>
      </c>
      <c r="G7" s="5" t="s">
        <v>211</v>
      </c>
      <c r="H7" s="6" t="s">
        <v>18</v>
      </c>
      <c r="M7" t="s">
        <v>487</v>
      </c>
      <c r="N7" t="str">
        <f>"""" &amp; _xlfn.TEXTJOIN(""",""",TRUE,Table223[[#This Row],[Categoria1]:[Categoria7]]) &amp; """"</f>
        <v>"Cuaresma","Penitencial","Antiguo Testamento"</v>
      </c>
      <c r="O7" t="s">
        <v>803</v>
      </c>
      <c r="P7" t="str">
        <f>"""" &amp; _xlfn.TEXTJOIN(""",""",TRUE,Table223[[#This Row],[Categoria]:[Categoria7]]) &amp; """"</f>
        <v>"Precatecumenado","Cuaresma","Penitencial","Antiguo Testamento"</v>
      </c>
    </row>
    <row r="8" spans="1:16" x14ac:dyDescent="0.25">
      <c r="A8" s="1">
        <v>6</v>
      </c>
      <c r="B8" s="1">
        <v>7</v>
      </c>
      <c r="C8" t="s">
        <v>21</v>
      </c>
      <c r="D8" t="s">
        <v>270</v>
      </c>
      <c r="E8" t="s">
        <v>261</v>
      </c>
      <c r="F8" s="5" t="s">
        <v>17</v>
      </c>
      <c r="G8" s="5" t="s">
        <v>211</v>
      </c>
      <c r="H8" s="6" t="s">
        <v>18</v>
      </c>
      <c r="M8" t="s">
        <v>488</v>
      </c>
      <c r="N8" t="str">
        <f>"""" &amp; _xlfn.TEXTJOIN(""",""",TRUE,Table223[[#This Row],[Categoria1]:[Categoria7]]) &amp; """"</f>
        <v>"Cuaresma","Penitencial","Antiguo Testamento"</v>
      </c>
      <c r="O8" t="s">
        <v>804</v>
      </c>
      <c r="P8" t="str">
        <f>"""" &amp; _xlfn.TEXTJOIN(""",""",TRUE,Table223[[#This Row],[Categoria]:[Categoria7]]) &amp; """"</f>
        <v>"Precatecumenado","Cuaresma","Penitencial","Antiguo Testamento"</v>
      </c>
    </row>
    <row r="9" spans="1:16" x14ac:dyDescent="0.25">
      <c r="A9" s="1">
        <v>7</v>
      </c>
      <c r="B9" s="1">
        <v>8</v>
      </c>
      <c r="C9" t="s">
        <v>22</v>
      </c>
      <c r="D9" t="s">
        <v>271</v>
      </c>
      <c r="E9" t="s">
        <v>261</v>
      </c>
      <c r="F9" s="2" t="s">
        <v>12</v>
      </c>
      <c r="G9" s="3" t="s">
        <v>13</v>
      </c>
      <c r="H9" s="4" t="s">
        <v>15</v>
      </c>
      <c r="I9" t="s">
        <v>23</v>
      </c>
      <c r="M9" t="s">
        <v>489</v>
      </c>
      <c r="N9" t="str">
        <f>"""" &amp; _xlfn.TEXTJOIN(""",""",TRUE,Table223[[#This Row],[Categoria1]:[Categoria7]]) &amp; """"</f>
        <v>"Pascua","Pentecostés","Nuevo Testamento","Entrada"</v>
      </c>
      <c r="O9" t="s">
        <v>719</v>
      </c>
      <c r="P9" t="str">
        <f>"""" &amp; _xlfn.TEXTJOIN(""",""",TRUE,Table223[[#This Row],[Categoria]:[Categoria7]]) &amp; """"</f>
        <v>"Precatecumenado","Pascua","Pentecostés","Nuevo Testamento","Entrada"</v>
      </c>
    </row>
    <row r="10" spans="1:16" x14ac:dyDescent="0.25">
      <c r="A10" s="1">
        <v>8</v>
      </c>
      <c r="B10" s="1">
        <v>9</v>
      </c>
      <c r="C10" t="s">
        <v>24</v>
      </c>
      <c r="D10" t="s">
        <v>272</v>
      </c>
      <c r="E10" t="s">
        <v>261</v>
      </c>
      <c r="F10" t="s">
        <v>23</v>
      </c>
      <c r="G10" s="6" t="s">
        <v>18</v>
      </c>
      <c r="M10" t="s">
        <v>490</v>
      </c>
      <c r="N10" t="str">
        <f>"""" &amp; _xlfn.TEXTJOIN(""",""",TRUE,Table223[[#This Row],[Categoria1]:[Categoria7]]) &amp; """"</f>
        <v>"Entrada","Antiguo Testamento"</v>
      </c>
      <c r="O10" t="s">
        <v>720</v>
      </c>
      <c r="P10" t="str">
        <f>"""" &amp; _xlfn.TEXTJOIN(""",""",TRUE,Table223[[#This Row],[Categoria]:[Categoria7]]) &amp; """"</f>
        <v>"Precatecumenado","Entrada","Antiguo Testamento"</v>
      </c>
    </row>
    <row r="11" spans="1:16" x14ac:dyDescent="0.25">
      <c r="A11" s="1">
        <v>9</v>
      </c>
      <c r="B11" s="1">
        <v>11</v>
      </c>
      <c r="C11" t="s">
        <v>25</v>
      </c>
      <c r="D11" t="s">
        <v>273</v>
      </c>
      <c r="E11" t="s">
        <v>261</v>
      </c>
      <c r="F11" t="s">
        <v>23</v>
      </c>
      <c r="G11" s="6" t="s">
        <v>18</v>
      </c>
      <c r="M11" t="s">
        <v>491</v>
      </c>
      <c r="N11" t="str">
        <f>"""" &amp; _xlfn.TEXTJOIN(""",""",TRUE,Table223[[#This Row],[Categoria1]:[Categoria7]]) &amp; """"</f>
        <v>"Entrada","Antiguo Testamento"</v>
      </c>
      <c r="O11" t="s">
        <v>722</v>
      </c>
      <c r="P11" t="str">
        <f>"""" &amp; _xlfn.TEXTJOIN(""",""",TRUE,Table223[[#This Row],[Categoria]:[Categoria7]]) &amp; """"</f>
        <v>"Precatecumenado","Entrada","Antiguo Testamento"</v>
      </c>
    </row>
    <row r="12" spans="1:16" x14ac:dyDescent="0.25">
      <c r="A12" s="1">
        <v>10</v>
      </c>
      <c r="B12" s="1">
        <v>13</v>
      </c>
      <c r="C12" t="s">
        <v>26</v>
      </c>
      <c r="D12" t="s">
        <v>274</v>
      </c>
      <c r="E12" t="s">
        <v>261</v>
      </c>
      <c r="F12" s="5" t="s">
        <v>17</v>
      </c>
      <c r="G12" s="5" t="s">
        <v>211</v>
      </c>
      <c r="H12" s="6" t="s">
        <v>18</v>
      </c>
      <c r="M12" t="s">
        <v>492</v>
      </c>
      <c r="N12" t="str">
        <f>"""" &amp; _xlfn.TEXTJOIN(""",""",TRUE,Table223[[#This Row],[Categoria1]:[Categoria7]]) &amp; """"</f>
        <v>"Cuaresma","Penitencial","Antiguo Testamento"</v>
      </c>
      <c r="O12" t="s">
        <v>723</v>
      </c>
      <c r="P12" t="str">
        <f>"""" &amp; _xlfn.TEXTJOIN(""",""",TRUE,Table223[[#This Row],[Categoria]:[Categoria7]]) &amp; """"</f>
        <v>"Precatecumenado","Cuaresma","Penitencial","Antiguo Testamento"</v>
      </c>
    </row>
    <row r="13" spans="1:16" x14ac:dyDescent="0.25">
      <c r="A13" s="1">
        <v>11</v>
      </c>
      <c r="B13" s="1">
        <v>14</v>
      </c>
      <c r="C13" t="s">
        <v>27</v>
      </c>
      <c r="D13" t="s">
        <v>275</v>
      </c>
      <c r="E13" t="s">
        <v>261</v>
      </c>
      <c r="F13" s="6" t="s">
        <v>18</v>
      </c>
      <c r="M13" t="s">
        <v>493</v>
      </c>
      <c r="N13" t="str">
        <f>"""" &amp; _xlfn.TEXTJOIN(""",""",TRUE,Table223[[#This Row],[Categoria1]:[Categoria7]]) &amp; """"</f>
        <v>"Antiguo Testamento"</v>
      </c>
      <c r="O13" t="s">
        <v>724</v>
      </c>
      <c r="P13" t="str">
        <f>"""" &amp; _xlfn.TEXTJOIN(""",""",TRUE,Table223[[#This Row],[Categoria]:[Categoria7]]) &amp; """"</f>
        <v>"Precatecumenado","Antiguo Testamento"</v>
      </c>
    </row>
    <row r="14" spans="1:16" x14ac:dyDescent="0.25">
      <c r="A14" s="1">
        <v>12</v>
      </c>
      <c r="B14" s="1">
        <v>15</v>
      </c>
      <c r="C14" t="s">
        <v>28</v>
      </c>
      <c r="D14" t="s">
        <v>276</v>
      </c>
      <c r="E14" t="s">
        <v>261</v>
      </c>
      <c r="F14" s="7" t="s">
        <v>29</v>
      </c>
      <c r="G14" s="8" t="s">
        <v>30</v>
      </c>
      <c r="H14" t="s">
        <v>31</v>
      </c>
      <c r="M14" t="s">
        <v>494</v>
      </c>
      <c r="N14" t="str">
        <f>"""" &amp; _xlfn.TEXTJOIN(""",""",TRUE,Table223[[#This Row],[Categoria1]:[Categoria7]]) &amp; """"</f>
        <v>"Adviento","Navidad","Niños"</v>
      </c>
      <c r="O14" t="s">
        <v>725</v>
      </c>
      <c r="P14" t="str">
        <f>"""" &amp; _xlfn.TEXTJOIN(""",""",TRUE,Table223[[#This Row],[Categoria]:[Categoria7]]) &amp; """"</f>
        <v>"Precatecumenado","Adviento","Navidad","Niños"</v>
      </c>
    </row>
    <row r="15" spans="1:16" x14ac:dyDescent="0.25">
      <c r="A15" s="1">
        <v>13</v>
      </c>
      <c r="B15" s="1">
        <v>18</v>
      </c>
      <c r="C15" t="s">
        <v>32</v>
      </c>
      <c r="D15" t="s">
        <v>277</v>
      </c>
      <c r="E15" t="s">
        <v>261</v>
      </c>
      <c r="F15" s="6" t="s">
        <v>18</v>
      </c>
      <c r="M15" t="s">
        <v>495</v>
      </c>
      <c r="N15" t="str">
        <f>"""" &amp; _xlfn.TEXTJOIN(""",""",TRUE,Table223[[#This Row],[Categoria1]:[Categoria7]]) &amp; """"</f>
        <v>"Antiguo Testamento"</v>
      </c>
      <c r="O15" t="s">
        <v>727</v>
      </c>
      <c r="P15" t="str">
        <f>"""" &amp; _xlfn.TEXTJOIN(""",""",TRUE,Table223[[#This Row],[Categoria]:[Categoria7]]) &amp; """"</f>
        <v>"Precatecumenado","Antiguo Testamento"</v>
      </c>
    </row>
    <row r="16" spans="1:16" x14ac:dyDescent="0.25">
      <c r="A16" s="1">
        <v>14</v>
      </c>
      <c r="B16" s="1">
        <v>19</v>
      </c>
      <c r="C16" t="s">
        <v>33</v>
      </c>
      <c r="D16" t="s">
        <v>278</v>
      </c>
      <c r="E16" t="s">
        <v>261</v>
      </c>
      <c r="F16" s="2" t="s">
        <v>12</v>
      </c>
      <c r="G16" s="3" t="s">
        <v>13</v>
      </c>
      <c r="H16" t="s">
        <v>34</v>
      </c>
      <c r="I16" t="s">
        <v>31</v>
      </c>
      <c r="J16" s="6" t="s">
        <v>18</v>
      </c>
      <c r="M16" t="s">
        <v>496</v>
      </c>
      <c r="N16" t="str">
        <f>"""" &amp; _xlfn.TEXTJOIN(""",""",TRUE,Table223[[#This Row],[Categoria1]:[Categoria7]]) &amp; """"</f>
        <v>"Pascua","Pentecostés","Paz","Niños","Antiguo Testamento"</v>
      </c>
      <c r="O16" t="s">
        <v>728</v>
      </c>
      <c r="P16" t="str">
        <f>"""" &amp; _xlfn.TEXTJOIN(""",""",TRUE,Table223[[#This Row],[Categoria]:[Categoria7]]) &amp; """"</f>
        <v>"Precatecumenado","Pascua","Pentecostés","Paz","Niños","Antiguo Testamento"</v>
      </c>
    </row>
    <row r="17" spans="1:16" x14ac:dyDescent="0.25">
      <c r="A17" s="1">
        <v>15</v>
      </c>
      <c r="B17" s="1">
        <v>20</v>
      </c>
      <c r="C17" t="s">
        <v>35</v>
      </c>
      <c r="D17" t="s">
        <v>279</v>
      </c>
      <c r="E17" t="s">
        <v>261</v>
      </c>
      <c r="F17" s="2" t="s">
        <v>12</v>
      </c>
      <c r="G17" s="3" t="s">
        <v>13</v>
      </c>
      <c r="H17" s="4" t="s">
        <v>15</v>
      </c>
      <c r="M17" t="s">
        <v>497</v>
      </c>
      <c r="N17" t="str">
        <f>"""" &amp; _xlfn.TEXTJOIN(""",""",TRUE,Table223[[#This Row],[Categoria1]:[Categoria7]]) &amp; """"</f>
        <v>"Pascua","Pentecostés","Nuevo Testamento"</v>
      </c>
      <c r="O17" t="s">
        <v>729</v>
      </c>
      <c r="P17" t="str">
        <f>"""" &amp; _xlfn.TEXTJOIN(""",""",TRUE,Table223[[#This Row],[Categoria]:[Categoria7]]) &amp; """"</f>
        <v>"Precatecumenado","Pascua","Pentecostés","Nuevo Testamento"</v>
      </c>
    </row>
    <row r="18" spans="1:16" x14ac:dyDescent="0.25">
      <c r="A18" s="1">
        <v>16</v>
      </c>
      <c r="B18" s="1">
        <v>21</v>
      </c>
      <c r="C18" t="s">
        <v>36</v>
      </c>
      <c r="D18" t="s">
        <v>280</v>
      </c>
      <c r="E18" t="s">
        <v>261</v>
      </c>
      <c r="F18" t="s">
        <v>23</v>
      </c>
      <c r="G18" s="6" t="s">
        <v>18</v>
      </c>
      <c r="M18" t="s">
        <v>498</v>
      </c>
      <c r="N18" t="str">
        <f>"""" &amp; _xlfn.TEXTJOIN(""",""",TRUE,Table223[[#This Row],[Categoria1]:[Categoria7]]) &amp; """"</f>
        <v>"Entrada","Antiguo Testamento"</v>
      </c>
      <c r="O18" t="s">
        <v>730</v>
      </c>
      <c r="P18" t="str">
        <f>"""" &amp; _xlfn.TEXTJOIN(""",""",TRUE,Table223[[#This Row],[Categoria]:[Categoria7]]) &amp; """"</f>
        <v>"Precatecumenado","Entrada","Antiguo Testamento"</v>
      </c>
    </row>
    <row r="19" spans="1:16" x14ac:dyDescent="0.25">
      <c r="A19" s="1">
        <v>17</v>
      </c>
      <c r="B19" s="1">
        <v>22</v>
      </c>
      <c r="C19" t="s">
        <v>37</v>
      </c>
      <c r="D19" t="s">
        <v>281</v>
      </c>
      <c r="E19" t="s">
        <v>261</v>
      </c>
      <c r="F19" t="s">
        <v>23</v>
      </c>
      <c r="G19" s="4" t="s">
        <v>15</v>
      </c>
      <c r="M19" t="s">
        <v>499</v>
      </c>
      <c r="N19" t="str">
        <f>"""" &amp; _xlfn.TEXTJOIN(""",""",TRUE,Table223[[#This Row],[Categoria1]:[Categoria7]]) &amp; """"</f>
        <v>"Entrada","Nuevo Testamento"</v>
      </c>
      <c r="O19" t="s">
        <v>731</v>
      </c>
      <c r="P19" t="str">
        <f>"""" &amp; _xlfn.TEXTJOIN(""",""",TRUE,Table223[[#This Row],[Categoria]:[Categoria7]]) &amp; """"</f>
        <v>"Precatecumenado","Entrada","Nuevo Testamento"</v>
      </c>
    </row>
    <row r="20" spans="1:16" x14ac:dyDescent="0.25">
      <c r="A20" s="1">
        <v>18</v>
      </c>
      <c r="B20" s="1">
        <v>23</v>
      </c>
      <c r="C20" t="s">
        <v>38</v>
      </c>
      <c r="D20" t="s">
        <v>282</v>
      </c>
      <c r="E20" t="s">
        <v>261</v>
      </c>
      <c r="F20" s="5" t="s">
        <v>17</v>
      </c>
      <c r="G20" s="5" t="s">
        <v>211</v>
      </c>
      <c r="H20" s="6" t="s">
        <v>18</v>
      </c>
      <c r="M20" t="s">
        <v>500</v>
      </c>
      <c r="N20" t="str">
        <f>"""" &amp; _xlfn.TEXTJOIN(""",""",TRUE,Table223[[#This Row],[Categoria1]:[Categoria7]]) &amp; """"</f>
        <v>"Cuaresma","Penitencial","Antiguo Testamento"</v>
      </c>
      <c r="O20" t="s">
        <v>732</v>
      </c>
      <c r="P20" t="str">
        <f>"""" &amp; _xlfn.TEXTJOIN(""",""",TRUE,Table223[[#This Row],[Categoria]:[Categoria7]]) &amp; """"</f>
        <v>"Precatecumenado","Cuaresma","Penitencial","Antiguo Testamento"</v>
      </c>
    </row>
    <row r="21" spans="1:16" x14ac:dyDescent="0.25">
      <c r="A21" s="1">
        <v>19</v>
      </c>
      <c r="B21" s="1">
        <v>25</v>
      </c>
      <c r="C21" t="s">
        <v>39</v>
      </c>
      <c r="D21" t="s">
        <v>283</v>
      </c>
      <c r="E21" t="s">
        <v>261</v>
      </c>
      <c r="F21" s="2" t="s">
        <v>12</v>
      </c>
      <c r="G21" s="3" t="s">
        <v>13</v>
      </c>
      <c r="H21" s="6" t="s">
        <v>18</v>
      </c>
      <c r="M21" t="s">
        <v>501</v>
      </c>
      <c r="N21" t="str">
        <f>"""" &amp; _xlfn.TEXTJOIN(""",""",TRUE,Table223[[#This Row],[Categoria1]:[Categoria7]]) &amp; """"</f>
        <v>"Pascua","Pentecostés","Antiguo Testamento"</v>
      </c>
      <c r="O21" t="s">
        <v>733</v>
      </c>
      <c r="P21" t="str">
        <f>"""" &amp; _xlfn.TEXTJOIN(""",""",TRUE,Table223[[#This Row],[Categoria]:[Categoria7]]) &amp; """"</f>
        <v>"Precatecumenado","Pascua","Pentecostés","Antiguo Testamento"</v>
      </c>
    </row>
    <row r="22" spans="1:16" x14ac:dyDescent="0.25">
      <c r="A22" s="1">
        <v>20</v>
      </c>
      <c r="B22" s="1">
        <v>26</v>
      </c>
      <c r="C22" t="s">
        <v>40</v>
      </c>
      <c r="D22" t="s">
        <v>284</v>
      </c>
      <c r="E22" t="s">
        <v>261</v>
      </c>
      <c r="F22" s="5" t="s">
        <v>17</v>
      </c>
      <c r="G22" s="5" t="s">
        <v>211</v>
      </c>
      <c r="H22" s="4" t="s">
        <v>15</v>
      </c>
      <c r="M22" t="s">
        <v>502</v>
      </c>
      <c r="N22" t="str">
        <f>"""" &amp; _xlfn.TEXTJOIN(""",""",TRUE,Table223[[#This Row],[Categoria1]:[Categoria7]]) &amp; """"</f>
        <v>"Cuaresma","Penitencial","Nuevo Testamento"</v>
      </c>
      <c r="O22" t="s">
        <v>734</v>
      </c>
      <c r="P22" t="str">
        <f>"""" &amp; _xlfn.TEXTJOIN(""",""",TRUE,Table223[[#This Row],[Categoria]:[Categoria7]]) &amp; """"</f>
        <v>"Precatecumenado","Cuaresma","Penitencial","Nuevo Testamento"</v>
      </c>
    </row>
    <row r="23" spans="1:16" x14ac:dyDescent="0.25">
      <c r="A23" s="1">
        <v>21</v>
      </c>
      <c r="B23" s="1">
        <v>27</v>
      </c>
      <c r="C23" t="s">
        <v>41</v>
      </c>
      <c r="D23" t="s">
        <v>478</v>
      </c>
      <c r="E23" t="s">
        <v>261</v>
      </c>
      <c r="F23" s="9" t="s">
        <v>42</v>
      </c>
      <c r="G23" s="4" t="s">
        <v>15</v>
      </c>
      <c r="M23" t="s">
        <v>503</v>
      </c>
      <c r="N23" t="str">
        <f>"""" &amp; _xlfn.TEXTJOIN(""",""",TRUE,Table223[[#This Row],[Categoria1]:[Categoria7]]) &amp; """"</f>
        <v>"Vírgen María","Nuevo Testamento"</v>
      </c>
      <c r="O23" t="s">
        <v>735</v>
      </c>
      <c r="P23" t="str">
        <f>"""" &amp; _xlfn.TEXTJOIN(""",""",TRUE,Table223[[#This Row],[Categoria]:[Categoria7]]) &amp; """"</f>
        <v>"Precatecumenado","Vírgen María","Nuevo Testamento"</v>
      </c>
    </row>
    <row r="24" spans="1:16" x14ac:dyDescent="0.25">
      <c r="A24" s="1">
        <v>22</v>
      </c>
      <c r="B24" s="1">
        <v>28</v>
      </c>
      <c r="C24" t="s">
        <v>970</v>
      </c>
      <c r="D24" t="s">
        <v>479</v>
      </c>
      <c r="E24" t="s">
        <v>261</v>
      </c>
      <c r="F24" s="9" t="s">
        <v>42</v>
      </c>
      <c r="G24" s="4" t="s">
        <v>15</v>
      </c>
      <c r="M24" t="s">
        <v>971</v>
      </c>
      <c r="N24" t="str">
        <f>"""" &amp; _xlfn.TEXTJOIN(""",""",TRUE,Table223[[#This Row],[Categoria1]:[Categoria7]]) &amp; """"</f>
        <v>"Vírgen María","Nuevo Testamento"</v>
      </c>
      <c r="O24" t="s">
        <v>736</v>
      </c>
      <c r="P24" t="str">
        <f>"""" &amp; _xlfn.TEXTJOIN(""",""",TRUE,Table223[[#This Row],[Categoria]:[Categoria7]]) &amp; """"</f>
        <v>"Precatecumenado","Vírgen María","Nuevo Testamento"</v>
      </c>
    </row>
    <row r="25" spans="1:16" x14ac:dyDescent="0.25">
      <c r="A25" s="1">
        <v>23</v>
      </c>
      <c r="B25" s="1">
        <v>29</v>
      </c>
      <c r="C25" t="s">
        <v>44</v>
      </c>
      <c r="D25" t="s">
        <v>447</v>
      </c>
      <c r="E25" t="s">
        <v>261</v>
      </c>
      <c r="F25" s="5" t="s">
        <v>17</v>
      </c>
      <c r="G25" s="5" t="s">
        <v>211</v>
      </c>
      <c r="H25" s="6" t="s">
        <v>18</v>
      </c>
      <c r="M25" t="s">
        <v>504</v>
      </c>
      <c r="N25" t="str">
        <f>"""" &amp; _xlfn.TEXTJOIN(""",""",TRUE,Table223[[#This Row],[Categoria1]:[Categoria7]]) &amp; """"</f>
        <v>"Cuaresma","Penitencial","Antiguo Testamento"</v>
      </c>
      <c r="O25" t="s">
        <v>808</v>
      </c>
      <c r="P25" t="str">
        <f>"""" &amp; _xlfn.TEXTJOIN(""",""",TRUE,Table223[[#This Row],[Categoria]:[Categoria7]]) &amp; """"</f>
        <v>"Precatecumenado","Cuaresma","Penitencial","Antiguo Testamento"</v>
      </c>
    </row>
    <row r="26" spans="1:16" x14ac:dyDescent="0.25">
      <c r="A26" s="1">
        <v>24</v>
      </c>
      <c r="B26" s="1">
        <v>30</v>
      </c>
      <c r="C26" t="s">
        <v>45</v>
      </c>
      <c r="D26" t="s">
        <v>285</v>
      </c>
      <c r="E26" t="s">
        <v>261</v>
      </c>
      <c r="F26" t="s">
        <v>34</v>
      </c>
      <c r="G26" t="s">
        <v>46</v>
      </c>
      <c r="H26" s="6" t="s">
        <v>18</v>
      </c>
      <c r="M26" t="s">
        <v>505</v>
      </c>
      <c r="N26" t="str">
        <f>"""" &amp; _xlfn.TEXTJOIN(""",""",TRUE,Table223[[#This Row],[Categoria1]:[Categoria7]]) &amp; """"</f>
        <v>"Paz","Final","Antiguo Testamento"</v>
      </c>
      <c r="O26" t="s">
        <v>809</v>
      </c>
      <c r="P26" t="str">
        <f>"""" &amp; _xlfn.TEXTJOIN(""",""",TRUE,Table223[[#This Row],[Categoria]:[Categoria7]]) &amp; """"</f>
        <v>"Precatecumenado","Paz","Final","Antiguo Testamento"</v>
      </c>
    </row>
    <row r="27" spans="1:16" x14ac:dyDescent="0.25">
      <c r="A27" s="1">
        <v>25</v>
      </c>
      <c r="B27" s="1">
        <v>31</v>
      </c>
      <c r="C27" t="s">
        <v>47</v>
      </c>
      <c r="D27" t="s">
        <v>448</v>
      </c>
      <c r="E27" t="s">
        <v>261</v>
      </c>
      <c r="F27" s="5" t="s">
        <v>17</v>
      </c>
      <c r="G27" s="5" t="s">
        <v>211</v>
      </c>
      <c r="H27" t="s">
        <v>48</v>
      </c>
      <c r="I27" s="6" t="s">
        <v>18</v>
      </c>
      <c r="M27" t="s">
        <v>506</v>
      </c>
      <c r="N27" t="str">
        <f>"""" &amp; _xlfn.TEXTJOIN(""",""",TRUE,Table223[[#This Row],[Categoria1]:[Categoria7]]) &amp; """"</f>
        <v>"Cuaresma","Penitencial","Comunión","Antiguo Testamento"</v>
      </c>
      <c r="O27" t="s">
        <v>810</v>
      </c>
      <c r="P27" t="str">
        <f>"""" &amp; _xlfn.TEXTJOIN(""",""",TRUE,Table223[[#This Row],[Categoria]:[Categoria7]]) &amp; """"</f>
        <v>"Precatecumenado","Cuaresma","Penitencial","Comunión","Antiguo Testamento"</v>
      </c>
    </row>
    <row r="28" spans="1:16" x14ac:dyDescent="0.25">
      <c r="A28" s="1">
        <v>26</v>
      </c>
      <c r="B28" s="1">
        <v>32</v>
      </c>
      <c r="C28" t="s">
        <v>49</v>
      </c>
      <c r="D28" t="s">
        <v>449</v>
      </c>
      <c r="E28" t="s">
        <v>261</v>
      </c>
      <c r="F28" s="5" t="s">
        <v>17</v>
      </c>
      <c r="G28" s="5" t="s">
        <v>211</v>
      </c>
      <c r="H28" s="6" t="s">
        <v>18</v>
      </c>
      <c r="M28" t="s">
        <v>507</v>
      </c>
      <c r="N28" t="str">
        <f>"""" &amp; _xlfn.TEXTJOIN(""",""",TRUE,Table223[[#This Row],[Categoria1]:[Categoria7]]) &amp; """"</f>
        <v>"Cuaresma","Penitencial","Antiguo Testamento"</v>
      </c>
      <c r="O28" t="s">
        <v>737</v>
      </c>
      <c r="P28" t="str">
        <f>"""" &amp; _xlfn.TEXTJOIN(""",""",TRUE,Table223[[#This Row],[Categoria]:[Categoria7]]) &amp; """"</f>
        <v>"Precatecumenado","Cuaresma","Penitencial","Antiguo Testamento"</v>
      </c>
    </row>
    <row r="29" spans="1:16" x14ac:dyDescent="0.25">
      <c r="A29" s="1">
        <v>27</v>
      </c>
      <c r="B29" s="1">
        <v>34</v>
      </c>
      <c r="C29" t="s">
        <v>50</v>
      </c>
      <c r="D29" t="s">
        <v>286</v>
      </c>
      <c r="E29" t="s">
        <v>261</v>
      </c>
      <c r="F29" s="9" t="s">
        <v>42</v>
      </c>
      <c r="G29" t="s">
        <v>23</v>
      </c>
      <c r="H29" s="4" t="s">
        <v>15</v>
      </c>
      <c r="M29" t="s">
        <v>508</v>
      </c>
      <c r="N29" t="str">
        <f>"""" &amp; _xlfn.TEXTJOIN(""",""",TRUE,Table223[[#This Row],[Categoria1]:[Categoria7]]) &amp; """"</f>
        <v>"Vírgen María","Entrada","Nuevo Testamento"</v>
      </c>
      <c r="O29" t="s">
        <v>811</v>
      </c>
      <c r="P29" t="str">
        <f>"""" &amp; _xlfn.TEXTJOIN(""",""",TRUE,Table223[[#This Row],[Categoria]:[Categoria7]]) &amp; """"</f>
        <v>"Precatecumenado","Vírgen María","Entrada","Nuevo Testamento"</v>
      </c>
    </row>
    <row r="30" spans="1:16" x14ac:dyDescent="0.25">
      <c r="A30" s="1">
        <v>28</v>
      </c>
      <c r="B30" s="1">
        <v>35</v>
      </c>
      <c r="C30" t="s">
        <v>51</v>
      </c>
      <c r="D30" t="s">
        <v>287</v>
      </c>
      <c r="E30" t="s">
        <v>261</v>
      </c>
      <c r="F30" s="6" t="s">
        <v>18</v>
      </c>
      <c r="M30" t="s">
        <v>509</v>
      </c>
      <c r="N30" t="str">
        <f>"""" &amp; _xlfn.TEXTJOIN(""",""",TRUE,Table223[[#This Row],[Categoria1]:[Categoria7]]) &amp; """"</f>
        <v>"Antiguo Testamento"</v>
      </c>
      <c r="O30" t="s">
        <v>812</v>
      </c>
      <c r="P30" t="str">
        <f>"""" &amp; _xlfn.TEXTJOIN(""",""",TRUE,Table223[[#This Row],[Categoria]:[Categoria7]]) &amp; """"</f>
        <v>"Precatecumenado","Antiguo Testamento"</v>
      </c>
    </row>
    <row r="31" spans="1:16" x14ac:dyDescent="0.25">
      <c r="A31" s="1">
        <v>29</v>
      </c>
      <c r="B31" s="1">
        <v>36</v>
      </c>
      <c r="C31" t="s">
        <v>52</v>
      </c>
      <c r="D31" t="s">
        <v>288</v>
      </c>
      <c r="E31" t="s">
        <v>261</v>
      </c>
      <c r="F31" s="7" t="s">
        <v>29</v>
      </c>
      <c r="G31" s="8" t="s">
        <v>30</v>
      </c>
      <c r="H31" s="4" t="s">
        <v>15</v>
      </c>
      <c r="M31" t="s">
        <v>510</v>
      </c>
      <c r="N31" t="str">
        <f>"""" &amp; _xlfn.TEXTJOIN(""",""",TRUE,Table223[[#This Row],[Categoria1]:[Categoria7]]) &amp; """"</f>
        <v>"Adviento","Navidad","Nuevo Testamento"</v>
      </c>
      <c r="O31" t="s">
        <v>813</v>
      </c>
      <c r="P31" t="str">
        <f>"""" &amp; _xlfn.TEXTJOIN(""",""",TRUE,Table223[[#This Row],[Categoria]:[Categoria7]]) &amp; """"</f>
        <v>"Precatecumenado","Adviento","Navidad","Nuevo Testamento"</v>
      </c>
    </row>
    <row r="32" spans="1:16" x14ac:dyDescent="0.25">
      <c r="A32" s="1">
        <v>30</v>
      </c>
      <c r="B32" s="1">
        <v>37</v>
      </c>
      <c r="C32" t="s">
        <v>53</v>
      </c>
      <c r="D32" t="s">
        <v>289</v>
      </c>
      <c r="E32" t="s">
        <v>261</v>
      </c>
      <c r="F32" s="4" t="s">
        <v>15</v>
      </c>
      <c r="M32" t="s">
        <v>511</v>
      </c>
      <c r="N32" t="str">
        <f>"""" &amp; _xlfn.TEXTJOIN(""",""",TRUE,Table223[[#This Row],[Categoria1]:[Categoria7]]) &amp; """"</f>
        <v>"Nuevo Testamento"</v>
      </c>
      <c r="O32" t="s">
        <v>814</v>
      </c>
      <c r="P32" t="str">
        <f>"""" &amp; _xlfn.TEXTJOIN(""",""",TRUE,Table223[[#This Row],[Categoria]:[Categoria7]]) &amp; """"</f>
        <v>"Precatecumenado","Nuevo Testamento"</v>
      </c>
    </row>
    <row r="33" spans="1:16" x14ac:dyDescent="0.25">
      <c r="A33" s="1">
        <v>31</v>
      </c>
      <c r="B33" s="1">
        <v>38</v>
      </c>
      <c r="C33" t="s">
        <v>54</v>
      </c>
      <c r="D33" t="s">
        <v>290</v>
      </c>
      <c r="E33" t="s">
        <v>261</v>
      </c>
      <c r="F33" s="6" t="s">
        <v>18</v>
      </c>
      <c r="M33" t="s">
        <v>512</v>
      </c>
      <c r="N33" t="str">
        <f>"""" &amp; _xlfn.TEXTJOIN(""",""",TRUE,Table223[[#This Row],[Categoria1]:[Categoria7]]) &amp; """"</f>
        <v>"Antiguo Testamento"</v>
      </c>
      <c r="O33" t="s">
        <v>739</v>
      </c>
      <c r="P33" t="str">
        <f>"""" &amp; _xlfn.TEXTJOIN(""",""",TRUE,Table223[[#This Row],[Categoria]:[Categoria7]]) &amp; """"</f>
        <v>"Precatecumenado","Antiguo Testamento"</v>
      </c>
    </row>
    <row r="34" spans="1:16" x14ac:dyDescent="0.25">
      <c r="A34" s="1">
        <v>32</v>
      </c>
      <c r="B34" s="1">
        <v>39</v>
      </c>
      <c r="C34" t="s">
        <v>55</v>
      </c>
      <c r="D34" t="s">
        <v>291</v>
      </c>
      <c r="E34" t="s">
        <v>261</v>
      </c>
      <c r="F34" t="s">
        <v>23</v>
      </c>
      <c r="G34" s="6" t="s">
        <v>18</v>
      </c>
      <c r="M34" t="s">
        <v>513</v>
      </c>
      <c r="N34" t="str">
        <f>"""" &amp; _xlfn.TEXTJOIN(""",""",TRUE,Table223[[#This Row],[Categoria1]:[Categoria7]]) &amp; """"</f>
        <v>"Entrada","Antiguo Testamento"</v>
      </c>
      <c r="O34" t="s">
        <v>815</v>
      </c>
      <c r="P34" t="str">
        <f>"""" &amp; _xlfn.TEXTJOIN(""",""",TRUE,Table223[[#This Row],[Categoria]:[Categoria7]]) &amp; """"</f>
        <v>"Precatecumenado","Entrada","Antiguo Testamento"</v>
      </c>
    </row>
    <row r="35" spans="1:16" x14ac:dyDescent="0.25">
      <c r="A35" s="1">
        <v>33</v>
      </c>
      <c r="B35" s="1">
        <v>40</v>
      </c>
      <c r="C35" t="s">
        <v>56</v>
      </c>
      <c r="D35" t="s">
        <v>292</v>
      </c>
      <c r="E35" t="s">
        <v>261</v>
      </c>
      <c r="F35" s="6" t="s">
        <v>18</v>
      </c>
      <c r="M35" t="s">
        <v>514</v>
      </c>
      <c r="N35" t="str">
        <f>"""" &amp; _xlfn.TEXTJOIN(""",""",TRUE,Table223[[#This Row],[Categoria1]:[Categoria7]]) &amp; """"</f>
        <v>"Antiguo Testamento"</v>
      </c>
      <c r="O35" t="s">
        <v>740</v>
      </c>
      <c r="P35" t="str">
        <f>"""" &amp; _xlfn.TEXTJOIN(""",""",TRUE,Table223[[#This Row],[Categoria]:[Categoria7]]) &amp; """"</f>
        <v>"Precatecumenado","Antiguo Testamento"</v>
      </c>
    </row>
    <row r="36" spans="1:16" x14ac:dyDescent="0.25">
      <c r="A36" s="1">
        <v>34</v>
      </c>
      <c r="B36" s="1">
        <v>41</v>
      </c>
      <c r="C36" t="s">
        <v>57</v>
      </c>
      <c r="D36" t="s">
        <v>293</v>
      </c>
      <c r="E36" t="s">
        <v>261</v>
      </c>
      <c r="F36" s="2" t="s">
        <v>12</v>
      </c>
      <c r="G36" s="3" t="s">
        <v>13</v>
      </c>
      <c r="H36" s="6" t="s">
        <v>18</v>
      </c>
      <c r="M36" t="s">
        <v>515</v>
      </c>
      <c r="N36" t="str">
        <f>"""" &amp; _xlfn.TEXTJOIN(""",""",TRUE,Table223[[#This Row],[Categoria1]:[Categoria7]]) &amp; """"</f>
        <v>"Pascua","Pentecostés","Antiguo Testamento"</v>
      </c>
      <c r="O36" t="s">
        <v>741</v>
      </c>
      <c r="P36" t="str">
        <f>"""" &amp; _xlfn.TEXTJOIN(""",""",TRUE,Table223[[#This Row],[Categoria]:[Categoria7]]) &amp; """"</f>
        <v>"Precatecumenado","Pascua","Pentecostés","Antiguo Testamento"</v>
      </c>
    </row>
    <row r="37" spans="1:16" x14ac:dyDescent="0.25">
      <c r="A37" s="1">
        <v>35</v>
      </c>
      <c r="B37" s="1">
        <v>42</v>
      </c>
      <c r="C37" t="s">
        <v>58</v>
      </c>
      <c r="D37" t="s">
        <v>294</v>
      </c>
      <c r="E37" t="s">
        <v>261</v>
      </c>
      <c r="F37" s="5" t="s">
        <v>17</v>
      </c>
      <c r="G37" s="5" t="s">
        <v>211</v>
      </c>
      <c r="H37" s="4" t="s">
        <v>15</v>
      </c>
      <c r="M37" t="s">
        <v>516</v>
      </c>
      <c r="N37" t="str">
        <f>"""" &amp; _xlfn.TEXTJOIN(""",""",TRUE,Table223[[#This Row],[Categoria1]:[Categoria7]]) &amp; """"</f>
        <v>"Cuaresma","Penitencial","Nuevo Testamento"</v>
      </c>
      <c r="O37" t="s">
        <v>816</v>
      </c>
      <c r="P37" t="str">
        <f>"""" &amp; _xlfn.TEXTJOIN(""",""",TRUE,Table223[[#This Row],[Categoria]:[Categoria7]]) &amp; """"</f>
        <v>"Precatecumenado","Cuaresma","Penitencial","Nuevo Testamento"</v>
      </c>
    </row>
    <row r="38" spans="1:16" x14ac:dyDescent="0.25">
      <c r="A38" s="1">
        <v>36</v>
      </c>
      <c r="B38" s="1">
        <v>43</v>
      </c>
      <c r="C38" t="s">
        <v>59</v>
      </c>
      <c r="D38" t="s">
        <v>295</v>
      </c>
      <c r="E38" t="s">
        <v>261</v>
      </c>
      <c r="F38" t="s">
        <v>48</v>
      </c>
      <c r="G38" t="s">
        <v>46</v>
      </c>
      <c r="M38" t="s">
        <v>517</v>
      </c>
      <c r="N38" t="str">
        <f>"""" &amp; _xlfn.TEXTJOIN(""",""",TRUE,Table223[[#This Row],[Categoria1]:[Categoria7]]) &amp; """"</f>
        <v>"Comunión","Final"</v>
      </c>
      <c r="O38" t="s">
        <v>817</v>
      </c>
      <c r="P38" t="str">
        <f>"""" &amp; _xlfn.TEXTJOIN(""",""",TRUE,Table223[[#This Row],[Categoria]:[Categoria7]]) &amp; """"</f>
        <v>"Precatecumenado","Comunión","Final"</v>
      </c>
    </row>
    <row r="39" spans="1:16" x14ac:dyDescent="0.25">
      <c r="A39" s="1">
        <v>37</v>
      </c>
      <c r="B39" s="1">
        <v>45</v>
      </c>
      <c r="C39" t="s">
        <v>60</v>
      </c>
      <c r="D39" t="s">
        <v>296</v>
      </c>
      <c r="E39" t="s">
        <v>261</v>
      </c>
      <c r="F39" s="4" t="s">
        <v>15</v>
      </c>
      <c r="M39" t="s">
        <v>518</v>
      </c>
      <c r="N39" t="str">
        <f>"""" &amp; _xlfn.TEXTJOIN(""",""",TRUE,Table223[[#This Row],[Categoria1]:[Categoria7]]) &amp; """"</f>
        <v>"Nuevo Testamento"</v>
      </c>
      <c r="O39" t="s">
        <v>819</v>
      </c>
      <c r="P39" t="str">
        <f>"""" &amp; _xlfn.TEXTJOIN(""",""",TRUE,Table223[[#This Row],[Categoria]:[Categoria7]]) &amp; """"</f>
        <v>"Precatecumenado","Nuevo Testamento"</v>
      </c>
    </row>
    <row r="40" spans="1:16" x14ac:dyDescent="0.25">
      <c r="A40" s="1">
        <v>38</v>
      </c>
      <c r="B40" s="1">
        <v>48</v>
      </c>
      <c r="C40" t="s">
        <v>61</v>
      </c>
      <c r="D40" t="s">
        <v>297</v>
      </c>
      <c r="E40" t="s">
        <v>261</v>
      </c>
      <c r="F40" t="s">
        <v>34</v>
      </c>
      <c r="G40" s="6" t="s">
        <v>18</v>
      </c>
      <c r="M40" t="s">
        <v>519</v>
      </c>
      <c r="N40" t="str">
        <f>"""" &amp; _xlfn.TEXTJOIN(""",""",TRUE,Table223[[#This Row],[Categoria1]:[Categoria7]]) &amp; """"</f>
        <v>"Paz","Antiguo Testamento"</v>
      </c>
      <c r="O40" t="s">
        <v>743</v>
      </c>
      <c r="P40" t="str">
        <f>"""" &amp; _xlfn.TEXTJOIN(""",""",TRUE,Table223[[#This Row],[Categoria]:[Categoria7]]) &amp; """"</f>
        <v>"Precatecumenado","Paz","Antiguo Testamento"</v>
      </c>
    </row>
    <row r="41" spans="1:16" x14ac:dyDescent="0.25">
      <c r="A41" s="1">
        <v>39</v>
      </c>
      <c r="B41" s="1">
        <v>49</v>
      </c>
      <c r="C41" t="s">
        <v>62</v>
      </c>
      <c r="D41" t="s">
        <v>298</v>
      </c>
      <c r="E41" t="s">
        <v>261</v>
      </c>
      <c r="F41" s="5" t="s">
        <v>17</v>
      </c>
      <c r="G41" s="5" t="s">
        <v>211</v>
      </c>
      <c r="H41" s="6" t="s">
        <v>18</v>
      </c>
      <c r="M41" t="s">
        <v>520</v>
      </c>
      <c r="N41" t="str">
        <f>"""" &amp; _xlfn.TEXTJOIN(""",""",TRUE,Table223[[#This Row],[Categoria1]:[Categoria7]]) &amp; """"</f>
        <v>"Cuaresma","Penitencial","Antiguo Testamento"</v>
      </c>
      <c r="O41" t="s">
        <v>821</v>
      </c>
      <c r="P41" t="str">
        <f>"""" &amp; _xlfn.TEXTJOIN(""",""",TRUE,Table223[[#This Row],[Categoria]:[Categoria7]]) &amp; """"</f>
        <v>"Precatecumenado","Cuaresma","Penitencial","Antiguo Testamento"</v>
      </c>
    </row>
    <row r="42" spans="1:16" x14ac:dyDescent="0.25">
      <c r="A42" s="1">
        <v>40</v>
      </c>
      <c r="B42" s="1">
        <v>51</v>
      </c>
      <c r="C42" t="s">
        <v>63</v>
      </c>
      <c r="D42" t="s">
        <v>299</v>
      </c>
      <c r="E42" t="s">
        <v>261</v>
      </c>
      <c r="F42" s="9" t="s">
        <v>42</v>
      </c>
      <c r="G42" s="5" t="s">
        <v>17</v>
      </c>
      <c r="H42" s="5" t="s">
        <v>211</v>
      </c>
      <c r="I42" s="2" t="s">
        <v>12</v>
      </c>
      <c r="J42" s="3" t="s">
        <v>13</v>
      </c>
      <c r="K42" t="s">
        <v>64</v>
      </c>
      <c r="M42" t="s">
        <v>521</v>
      </c>
      <c r="N42" t="str">
        <f>"""" &amp; _xlfn.TEXTJOIN(""",""",TRUE,Table223[[#This Row],[Categoria1]:[Categoria7]]) &amp; """"</f>
        <v>"Vírgen María","Cuaresma","Penitencial","Pascua","Pentecostés","Fracción Del Pan"</v>
      </c>
      <c r="O42" t="s">
        <v>822</v>
      </c>
      <c r="P42" t="str">
        <f>"""" &amp; _xlfn.TEXTJOIN(""",""",TRUE,Table223[[#This Row],[Categoria]:[Categoria7]]) &amp; """"</f>
        <v>"Precatecumenado","Vírgen María","Cuaresma","Penitencial","Pascua","Pentecostés","Fracción Del Pan"</v>
      </c>
    </row>
    <row r="43" spans="1:16" x14ac:dyDescent="0.25">
      <c r="A43" s="1">
        <v>41</v>
      </c>
      <c r="B43" s="1">
        <v>52</v>
      </c>
      <c r="C43" t="s">
        <v>65</v>
      </c>
      <c r="D43" t="s">
        <v>300</v>
      </c>
      <c r="E43" t="s">
        <v>261</v>
      </c>
      <c r="F43" s="7" t="s">
        <v>29</v>
      </c>
      <c r="G43" s="8" t="s">
        <v>30</v>
      </c>
      <c r="H43" t="s">
        <v>23</v>
      </c>
      <c r="I43" s="6" t="s">
        <v>18</v>
      </c>
      <c r="J43" t="s">
        <v>34</v>
      </c>
      <c r="K43" t="s">
        <v>46</v>
      </c>
      <c r="M43" t="s">
        <v>522</v>
      </c>
      <c r="N43" t="str">
        <f>"""" &amp; _xlfn.TEXTJOIN(""",""",TRUE,Table223[[#This Row],[Categoria1]:[Categoria7]]) &amp; """"</f>
        <v>"Adviento","Navidad","Entrada","Antiguo Testamento","Paz","Final"</v>
      </c>
      <c r="O43" t="s">
        <v>823</v>
      </c>
      <c r="P43" t="str">
        <f>"""" &amp; _xlfn.TEXTJOIN(""",""",TRUE,Table223[[#This Row],[Categoria]:[Categoria7]]) &amp; """"</f>
        <v>"Precatecumenado","Adviento","Navidad","Entrada","Antiguo Testamento","Paz","Final"</v>
      </c>
    </row>
    <row r="44" spans="1:16" x14ac:dyDescent="0.25">
      <c r="A44" s="1">
        <v>42</v>
      </c>
      <c r="B44" s="1">
        <v>55</v>
      </c>
      <c r="C44" t="s">
        <v>66</v>
      </c>
      <c r="D44" t="s">
        <v>301</v>
      </c>
      <c r="E44" t="s">
        <v>261</v>
      </c>
      <c r="F44" s="2" t="s">
        <v>12</v>
      </c>
      <c r="G44" s="3" t="s">
        <v>13</v>
      </c>
      <c r="H44" s="4" t="s">
        <v>15</v>
      </c>
      <c r="M44" t="s">
        <v>523</v>
      </c>
      <c r="N44" t="str">
        <f>"""" &amp; _xlfn.TEXTJOIN(""",""",TRUE,Table223[[#This Row],[Categoria1]:[Categoria7]]) &amp; """"</f>
        <v>"Pascua","Pentecostés","Nuevo Testamento"</v>
      </c>
      <c r="O44" t="s">
        <v>747</v>
      </c>
      <c r="P44" t="str">
        <f>"""" &amp; _xlfn.TEXTJOIN(""",""",TRUE,Table223[[#This Row],[Categoria]:[Categoria7]]) &amp; """"</f>
        <v>"Precatecumenado","Pascua","Pentecostés","Nuevo Testamento"</v>
      </c>
    </row>
    <row r="45" spans="1:16" x14ac:dyDescent="0.25">
      <c r="A45" s="1">
        <v>43</v>
      </c>
      <c r="B45" s="1">
        <v>57</v>
      </c>
      <c r="C45" t="s">
        <v>67</v>
      </c>
      <c r="D45" t="s">
        <v>302</v>
      </c>
      <c r="E45" t="s">
        <v>261</v>
      </c>
      <c r="F45" s="5" t="s">
        <v>17</v>
      </c>
      <c r="G45" s="5" t="s">
        <v>211</v>
      </c>
      <c r="H45" s="7" t="s">
        <v>29</v>
      </c>
      <c r="I45" s="8" t="s">
        <v>30</v>
      </c>
      <c r="J45" s="6" t="s">
        <v>18</v>
      </c>
      <c r="K45" t="s">
        <v>23</v>
      </c>
      <c r="M45" t="s">
        <v>524</v>
      </c>
      <c r="N45" t="str">
        <f>"""" &amp; _xlfn.TEXTJOIN(""",""",TRUE,Table223[[#This Row],[Categoria1]:[Categoria7]]) &amp; """"</f>
        <v>"Cuaresma","Penitencial","Adviento","Navidad","Antiguo Testamento","Entrada"</v>
      </c>
      <c r="O45" t="s">
        <v>748</v>
      </c>
      <c r="P45" t="str">
        <f>"""" &amp; _xlfn.TEXTJOIN(""",""",TRUE,Table223[[#This Row],[Categoria]:[Categoria7]]) &amp; """"</f>
        <v>"Precatecumenado","Cuaresma","Penitencial","Adviento","Navidad","Antiguo Testamento","Entrada"</v>
      </c>
    </row>
    <row r="46" spans="1:16" x14ac:dyDescent="0.25">
      <c r="A46" s="1">
        <v>44</v>
      </c>
      <c r="B46" s="1">
        <v>58</v>
      </c>
      <c r="C46" t="s">
        <v>68</v>
      </c>
      <c r="D46" t="s">
        <v>303</v>
      </c>
      <c r="E46" t="s">
        <v>261</v>
      </c>
      <c r="F46" s="2" t="s">
        <v>12</v>
      </c>
      <c r="G46" s="3" t="s">
        <v>13</v>
      </c>
      <c r="H46" s="6" t="s">
        <v>18</v>
      </c>
      <c r="M46" t="s">
        <v>525</v>
      </c>
      <c r="N46" t="str">
        <f>"""" &amp; _xlfn.TEXTJOIN(""",""",TRUE,Table223[[#This Row],[Categoria1]:[Categoria7]]) &amp; """"</f>
        <v>"Pascua","Pentecostés","Antiguo Testamento"</v>
      </c>
      <c r="O46" t="s">
        <v>749</v>
      </c>
      <c r="P46" t="str">
        <f>"""" &amp; _xlfn.TEXTJOIN(""",""",TRUE,Table223[[#This Row],[Categoria]:[Categoria7]]) &amp; """"</f>
        <v>"Precatecumenado","Pascua","Pentecostés","Antiguo Testamento"</v>
      </c>
    </row>
    <row r="47" spans="1:16" x14ac:dyDescent="0.25">
      <c r="A47" s="1">
        <v>45</v>
      </c>
      <c r="B47" s="1">
        <v>59</v>
      </c>
      <c r="C47" t="s">
        <v>69</v>
      </c>
      <c r="D47" t="s">
        <v>304</v>
      </c>
      <c r="E47" t="s">
        <v>261</v>
      </c>
      <c r="F47" s="2" t="s">
        <v>12</v>
      </c>
      <c r="G47" s="3" t="s">
        <v>13</v>
      </c>
      <c r="H47" t="s">
        <v>34</v>
      </c>
      <c r="M47" t="s">
        <v>526</v>
      </c>
      <c r="N47" t="str">
        <f>"""" &amp; _xlfn.TEXTJOIN(""",""",TRUE,Table223[[#This Row],[Categoria1]:[Categoria7]]) &amp; """"</f>
        <v>"Pascua","Pentecostés","Paz"</v>
      </c>
      <c r="O47" t="s">
        <v>825</v>
      </c>
      <c r="P47" t="str">
        <f>"""" &amp; _xlfn.TEXTJOIN(""",""",TRUE,Table223[[#This Row],[Categoria]:[Categoria7]]) &amp; """"</f>
        <v>"Precatecumenado","Pascua","Pentecostés","Paz"</v>
      </c>
    </row>
    <row r="48" spans="1:16" x14ac:dyDescent="0.25">
      <c r="A48" s="1">
        <v>47</v>
      </c>
      <c r="B48" s="1">
        <v>60</v>
      </c>
      <c r="C48" t="s">
        <v>70</v>
      </c>
      <c r="D48" t="s">
        <v>305</v>
      </c>
      <c r="E48" t="s">
        <v>261</v>
      </c>
      <c r="F48" s="5" t="s">
        <v>17</v>
      </c>
      <c r="G48" s="5" t="s">
        <v>211</v>
      </c>
      <c r="H48" s="7" t="s">
        <v>29</v>
      </c>
      <c r="I48" s="8" t="s">
        <v>30</v>
      </c>
      <c r="J48" s="6" t="s">
        <v>18</v>
      </c>
      <c r="M48" t="s">
        <v>527</v>
      </c>
      <c r="N48" t="str">
        <f>"""" &amp; _xlfn.TEXTJOIN(""",""",TRUE,Table223[[#This Row],[Categoria1]:[Categoria7]]) &amp; """"</f>
        <v>"Cuaresma","Penitencial","Adviento","Navidad","Antiguo Testamento"</v>
      </c>
      <c r="O48" t="s">
        <v>750</v>
      </c>
      <c r="P48" t="str">
        <f>"""" &amp; _xlfn.TEXTJOIN(""",""",TRUE,Table223[[#This Row],[Categoria]:[Categoria7]]) &amp; """"</f>
        <v>"Precatecumenado","Cuaresma","Penitencial","Adviento","Navidad","Antiguo Testamento"</v>
      </c>
    </row>
    <row r="49" spans="1:16" x14ac:dyDescent="0.25">
      <c r="A49" s="1">
        <v>48</v>
      </c>
      <c r="B49" s="1">
        <v>62</v>
      </c>
      <c r="C49" t="s">
        <v>71</v>
      </c>
      <c r="D49" t="s">
        <v>306</v>
      </c>
      <c r="E49" t="s">
        <v>261</v>
      </c>
      <c r="F49" s="5" t="s">
        <v>17</v>
      </c>
      <c r="G49" s="5" t="s">
        <v>211</v>
      </c>
      <c r="H49" s="7" t="s">
        <v>29</v>
      </c>
      <c r="I49" s="8" t="s">
        <v>30</v>
      </c>
      <c r="J49" t="s">
        <v>23</v>
      </c>
      <c r="K49" s="6" t="s">
        <v>18</v>
      </c>
      <c r="M49" t="s">
        <v>528</v>
      </c>
      <c r="N49" t="str">
        <f>"""" &amp; _xlfn.TEXTJOIN(""",""",TRUE,Table223[[#This Row],[Categoria1]:[Categoria7]]) &amp; """"</f>
        <v>"Cuaresma","Penitencial","Adviento","Navidad","Entrada","Antiguo Testamento"</v>
      </c>
      <c r="O49" t="s">
        <v>751</v>
      </c>
      <c r="P49" t="str">
        <f>"""" &amp; _xlfn.TEXTJOIN(""",""",TRUE,Table223[[#This Row],[Categoria]:[Categoria7]]) &amp; """"</f>
        <v>"Precatecumenado","Cuaresma","Penitencial","Adviento","Navidad","Entrada","Antiguo Testamento"</v>
      </c>
    </row>
    <row r="50" spans="1:16" x14ac:dyDescent="0.25">
      <c r="A50" s="1">
        <v>49</v>
      </c>
      <c r="B50" s="1">
        <v>63</v>
      </c>
      <c r="C50" t="s">
        <v>72</v>
      </c>
      <c r="D50" t="s">
        <v>307</v>
      </c>
      <c r="E50" t="s">
        <v>261</v>
      </c>
      <c r="F50" s="6" t="s">
        <v>18</v>
      </c>
      <c r="M50" t="s">
        <v>529</v>
      </c>
      <c r="N50" t="str">
        <f>"""" &amp; _xlfn.TEXTJOIN(""",""",TRUE,Table223[[#This Row],[Categoria1]:[Categoria7]]) &amp; """"</f>
        <v>"Antiguo Testamento"</v>
      </c>
      <c r="O50" t="s">
        <v>827</v>
      </c>
      <c r="P50" t="str">
        <f>"""" &amp; _xlfn.TEXTJOIN(""",""",TRUE,Table223[[#This Row],[Categoria]:[Categoria7]]) &amp; """"</f>
        <v>"Precatecumenado","Antiguo Testamento"</v>
      </c>
    </row>
    <row r="51" spans="1:16" x14ac:dyDescent="0.25">
      <c r="A51" s="1">
        <v>50</v>
      </c>
      <c r="B51" s="1">
        <v>64</v>
      </c>
      <c r="C51" t="s">
        <v>73</v>
      </c>
      <c r="D51" t="s">
        <v>308</v>
      </c>
      <c r="E51" t="s">
        <v>261</v>
      </c>
      <c r="F51" t="s">
        <v>46</v>
      </c>
      <c r="G51" s="4" t="s">
        <v>15</v>
      </c>
      <c r="M51" t="s">
        <v>530</v>
      </c>
      <c r="N51" t="str">
        <f>"""" &amp; _xlfn.TEXTJOIN(""",""",TRUE,Table223[[#This Row],[Categoria1]:[Categoria7]]) &amp; """"</f>
        <v>"Final","Nuevo Testamento"</v>
      </c>
      <c r="O51" t="s">
        <v>752</v>
      </c>
      <c r="P51" t="str">
        <f>"""" &amp; _xlfn.TEXTJOIN(""",""",TRUE,Table223[[#This Row],[Categoria]:[Categoria7]]) &amp; """"</f>
        <v>"Precatecumenado","Final","Nuevo Testamento"</v>
      </c>
    </row>
    <row r="52" spans="1:16" x14ac:dyDescent="0.25">
      <c r="A52" s="1">
        <v>51</v>
      </c>
      <c r="B52" s="1">
        <v>65</v>
      </c>
      <c r="C52" t="s">
        <v>74</v>
      </c>
      <c r="D52" t="s">
        <v>309</v>
      </c>
      <c r="E52" t="s">
        <v>261</v>
      </c>
      <c r="F52" s="2" t="s">
        <v>12</v>
      </c>
      <c r="G52" s="3" t="s">
        <v>13</v>
      </c>
      <c r="H52" s="6" t="s">
        <v>18</v>
      </c>
      <c r="M52" t="s">
        <v>531</v>
      </c>
      <c r="N52" t="str">
        <f>"""" &amp; _xlfn.TEXTJOIN(""",""",TRUE,Table223[[#This Row],[Categoria1]:[Categoria7]]) &amp; """"</f>
        <v>"Pascua","Pentecostés","Antiguo Testamento"</v>
      </c>
      <c r="O52" t="s">
        <v>828</v>
      </c>
      <c r="P52" t="str">
        <f>"""" &amp; _xlfn.TEXTJOIN(""",""",TRUE,Table223[[#This Row],[Categoria]:[Categoria7]]) &amp; """"</f>
        <v>"Precatecumenado","Pascua","Pentecostés","Antiguo Testamento"</v>
      </c>
    </row>
    <row r="53" spans="1:16" x14ac:dyDescent="0.25">
      <c r="A53" s="1">
        <v>52</v>
      </c>
      <c r="B53" s="1">
        <v>66</v>
      </c>
      <c r="C53" t="s">
        <v>75</v>
      </c>
      <c r="D53" t="s">
        <v>310</v>
      </c>
      <c r="E53" t="s">
        <v>261</v>
      </c>
      <c r="F53" s="6" t="s">
        <v>18</v>
      </c>
      <c r="M53" t="s">
        <v>532</v>
      </c>
      <c r="N53" t="str">
        <f>"""" &amp; _xlfn.TEXTJOIN(""",""",TRUE,Table223[[#This Row],[Categoria1]:[Categoria7]]) &amp; """"</f>
        <v>"Antiguo Testamento"</v>
      </c>
      <c r="O53" t="s">
        <v>829</v>
      </c>
      <c r="P53" t="str">
        <f>"""" &amp; _xlfn.TEXTJOIN(""",""",TRUE,Table223[[#This Row],[Categoria]:[Categoria7]]) &amp; """"</f>
        <v>"Precatecumenado","Antiguo Testamento"</v>
      </c>
    </row>
    <row r="54" spans="1:16" x14ac:dyDescent="0.25">
      <c r="A54" s="1">
        <v>53</v>
      </c>
      <c r="B54" s="1">
        <v>67</v>
      </c>
      <c r="C54" t="s">
        <v>76</v>
      </c>
      <c r="D54" t="s">
        <v>311</v>
      </c>
      <c r="E54" t="s">
        <v>261</v>
      </c>
      <c r="F54" s="2" t="s">
        <v>12</v>
      </c>
      <c r="G54" s="3" t="s">
        <v>13</v>
      </c>
      <c r="H54" t="s">
        <v>23</v>
      </c>
      <c r="I54" s="4" t="s">
        <v>15</v>
      </c>
      <c r="M54" t="s">
        <v>533</v>
      </c>
      <c r="N54" t="str">
        <f>"""" &amp; _xlfn.TEXTJOIN(""",""",TRUE,Table223[[#This Row],[Categoria1]:[Categoria7]]) &amp; """"</f>
        <v>"Pascua","Pentecostés","Entrada","Nuevo Testamento"</v>
      </c>
      <c r="O54" t="s">
        <v>753</v>
      </c>
      <c r="P54" t="str">
        <f>"""" &amp; _xlfn.TEXTJOIN(""",""",TRUE,Table223[[#This Row],[Categoria]:[Categoria7]]) &amp; """"</f>
        <v>"Precatecumenado","Pascua","Pentecostés","Entrada","Nuevo Testamento"</v>
      </c>
    </row>
    <row r="55" spans="1:16" x14ac:dyDescent="0.25">
      <c r="A55" s="1">
        <v>54</v>
      </c>
      <c r="B55" s="1">
        <v>68</v>
      </c>
      <c r="C55" t="s">
        <v>77</v>
      </c>
      <c r="D55" t="s">
        <v>312</v>
      </c>
      <c r="E55" t="s">
        <v>261</v>
      </c>
      <c r="F55" s="2" t="s">
        <v>12</v>
      </c>
      <c r="G55" s="3" t="s">
        <v>13</v>
      </c>
      <c r="H55" t="s">
        <v>23</v>
      </c>
      <c r="I55" t="s">
        <v>48</v>
      </c>
      <c r="J55" s="4" t="s">
        <v>15</v>
      </c>
      <c r="M55" t="s">
        <v>534</v>
      </c>
      <c r="N55" t="str">
        <f>"""" &amp; _xlfn.TEXTJOIN(""",""",TRUE,Table223[[#This Row],[Categoria1]:[Categoria7]]) &amp; """"</f>
        <v>"Pascua","Pentecostés","Entrada","Comunión","Nuevo Testamento"</v>
      </c>
      <c r="O55" t="s">
        <v>830</v>
      </c>
      <c r="P55" t="str">
        <f>"""" &amp; _xlfn.TEXTJOIN(""",""",TRUE,Table223[[#This Row],[Categoria]:[Categoria7]]) &amp; """"</f>
        <v>"Precatecumenado","Pascua","Pentecostés","Entrada","Comunión","Nuevo Testamento"</v>
      </c>
    </row>
    <row r="56" spans="1:16" x14ac:dyDescent="0.25">
      <c r="A56" s="1">
        <v>55</v>
      </c>
      <c r="B56" s="1">
        <v>69</v>
      </c>
      <c r="C56" t="s">
        <v>78</v>
      </c>
      <c r="D56" t="s">
        <v>313</v>
      </c>
      <c r="E56" t="s">
        <v>261</v>
      </c>
      <c r="F56" s="2" t="s">
        <v>12</v>
      </c>
      <c r="G56" s="3" t="s">
        <v>13</v>
      </c>
      <c r="H56" t="s">
        <v>48</v>
      </c>
      <c r="I56" s="6" t="s">
        <v>18</v>
      </c>
      <c r="M56" t="s">
        <v>535</v>
      </c>
      <c r="N56" t="str">
        <f>"""" &amp; _xlfn.TEXTJOIN(""",""",TRUE,Table223[[#This Row],[Categoria1]:[Categoria7]]) &amp; """"</f>
        <v>"Pascua","Pentecostés","Comunión","Antiguo Testamento"</v>
      </c>
      <c r="O56" t="s">
        <v>754</v>
      </c>
      <c r="P56" t="str">
        <f>"""" &amp; _xlfn.TEXTJOIN(""",""",TRUE,Table223[[#This Row],[Categoria]:[Categoria7]]) &amp; """"</f>
        <v>"Precatecumenado","Pascua","Pentecostés","Comunión","Antiguo Testamento"</v>
      </c>
    </row>
    <row r="57" spans="1:16" x14ac:dyDescent="0.25">
      <c r="A57" s="1">
        <v>56</v>
      </c>
      <c r="B57" s="1">
        <v>70</v>
      </c>
      <c r="C57" t="s">
        <v>79</v>
      </c>
      <c r="D57" t="s">
        <v>314</v>
      </c>
      <c r="E57" t="s">
        <v>261</v>
      </c>
      <c r="F57" t="s">
        <v>64</v>
      </c>
      <c r="G57" s="6" t="s">
        <v>18</v>
      </c>
      <c r="M57" t="s">
        <v>536</v>
      </c>
      <c r="N57" t="str">
        <f>"""" &amp; _xlfn.TEXTJOIN(""",""",TRUE,Table223[[#This Row],[Categoria1]:[Categoria7]]) &amp; """"</f>
        <v>"Fracción Del Pan","Antiguo Testamento"</v>
      </c>
      <c r="O57" t="s">
        <v>831</v>
      </c>
      <c r="P57" t="str">
        <f>"""" &amp; _xlfn.TEXTJOIN(""",""",TRUE,Table223[[#This Row],[Categoria]:[Categoria7]]) &amp; """"</f>
        <v>"Precatecumenado","Fracción Del Pan","Antiguo Testamento"</v>
      </c>
    </row>
    <row r="58" spans="1:16" x14ac:dyDescent="0.25">
      <c r="A58" s="1">
        <v>57</v>
      </c>
      <c r="B58" s="1">
        <v>71</v>
      </c>
      <c r="C58" t="s">
        <v>80</v>
      </c>
      <c r="D58" t="s">
        <v>315</v>
      </c>
      <c r="E58" t="s">
        <v>261</v>
      </c>
      <c r="F58" s="2" t="s">
        <v>12</v>
      </c>
      <c r="G58" s="3" t="s">
        <v>13</v>
      </c>
      <c r="H58" t="s">
        <v>64</v>
      </c>
      <c r="M58" t="s">
        <v>537</v>
      </c>
      <c r="N58" t="str">
        <f>"""" &amp; _xlfn.TEXTJOIN(""",""",TRUE,Table223[[#This Row],[Categoria1]:[Categoria7]]) &amp; """"</f>
        <v>"Pascua","Pentecostés","Fracción Del Pan"</v>
      </c>
      <c r="O58" t="s">
        <v>832</v>
      </c>
      <c r="P58" t="str">
        <f>"""" &amp; _xlfn.TEXTJOIN(""",""",TRUE,Table223[[#This Row],[Categoria]:[Categoria7]]) &amp; """"</f>
        <v>"Precatecumenado","Pascua","Pentecostés","Fracción Del Pan"</v>
      </c>
    </row>
    <row r="59" spans="1:16" x14ac:dyDescent="0.25">
      <c r="A59" s="1">
        <v>58</v>
      </c>
      <c r="B59" s="1">
        <v>73</v>
      </c>
      <c r="C59" t="s">
        <v>1122</v>
      </c>
      <c r="D59" t="s">
        <v>316</v>
      </c>
      <c r="E59" t="s">
        <v>261</v>
      </c>
      <c r="F59" s="6" t="s">
        <v>18</v>
      </c>
      <c r="M59" t="s">
        <v>538</v>
      </c>
      <c r="N59" t="str">
        <f>"""" &amp; _xlfn.TEXTJOIN(""",""",TRUE,Table223[[#This Row],[Categoria1]:[Categoria7]]) &amp; """"</f>
        <v>"Antiguo Testamento"</v>
      </c>
      <c r="O59" t="s">
        <v>834</v>
      </c>
      <c r="P59" t="str">
        <f>"""" &amp; _xlfn.TEXTJOIN(""",""",TRUE,Table223[[#This Row],[Categoria]:[Categoria7]]) &amp; """"</f>
        <v>"Precatecumenado","Antiguo Testamento"</v>
      </c>
    </row>
    <row r="60" spans="1:16" x14ac:dyDescent="0.25">
      <c r="A60" s="1">
        <v>59</v>
      </c>
      <c r="B60" s="1">
        <v>74</v>
      </c>
      <c r="C60" t="s">
        <v>81</v>
      </c>
      <c r="D60" t="s">
        <v>317</v>
      </c>
      <c r="E60" t="s">
        <v>261</v>
      </c>
      <c r="F60" s="7" t="s">
        <v>29</v>
      </c>
      <c r="G60" s="8" t="s">
        <v>30</v>
      </c>
      <c r="H60" s="6" t="s">
        <v>18</v>
      </c>
      <c r="M60" t="s">
        <v>539</v>
      </c>
      <c r="N60" t="str">
        <f>"""" &amp; _xlfn.TEXTJOIN(""",""",TRUE,Table223[[#This Row],[Categoria1]:[Categoria7]]) &amp; """"</f>
        <v>"Adviento","Navidad","Antiguo Testamento"</v>
      </c>
      <c r="O60" t="s">
        <v>835</v>
      </c>
      <c r="P60" t="str">
        <f>"""" &amp; _xlfn.TEXTJOIN(""",""",TRUE,Table223[[#This Row],[Categoria]:[Categoria7]]) &amp; """"</f>
        <v>"Precatecumenado","Adviento","Navidad","Antiguo Testamento"</v>
      </c>
    </row>
    <row r="61" spans="1:16" x14ac:dyDescent="0.25">
      <c r="A61" s="1">
        <v>60</v>
      </c>
      <c r="B61" s="1">
        <v>76</v>
      </c>
      <c r="C61" t="s">
        <v>82</v>
      </c>
      <c r="D61" t="s">
        <v>318</v>
      </c>
      <c r="E61" t="s">
        <v>261</v>
      </c>
      <c r="F61" t="s">
        <v>23</v>
      </c>
      <c r="G61" s="6" t="s">
        <v>18</v>
      </c>
      <c r="M61" t="s">
        <v>540</v>
      </c>
      <c r="N61" t="str">
        <f>"""" &amp; _xlfn.TEXTJOIN(""",""",TRUE,Table223[[#This Row],[Categoria1]:[Categoria7]]) &amp; """"</f>
        <v>"Entrada","Antiguo Testamento"</v>
      </c>
      <c r="O61" t="s">
        <v>836</v>
      </c>
      <c r="P61" t="str">
        <f>"""" &amp; _xlfn.TEXTJOIN(""",""",TRUE,Table223[[#This Row],[Categoria]:[Categoria7]]) &amp; """"</f>
        <v>"Precatecumenado","Entrada","Antiguo Testamento"</v>
      </c>
    </row>
    <row r="62" spans="1:16" x14ac:dyDescent="0.25">
      <c r="A62" s="1">
        <v>61</v>
      </c>
      <c r="B62" s="1">
        <v>77</v>
      </c>
      <c r="C62" t="s">
        <v>83</v>
      </c>
      <c r="D62" t="s">
        <v>319</v>
      </c>
      <c r="E62" t="s">
        <v>261</v>
      </c>
      <c r="F62" s="2" t="s">
        <v>12</v>
      </c>
      <c r="G62" s="3" t="s">
        <v>13</v>
      </c>
      <c r="H62" t="s">
        <v>48</v>
      </c>
      <c r="I62" s="6" t="s">
        <v>18</v>
      </c>
      <c r="M62" t="s">
        <v>541</v>
      </c>
      <c r="N62" t="str">
        <f>"""" &amp; _xlfn.TEXTJOIN(""",""",TRUE,Table223[[#This Row],[Categoria1]:[Categoria7]]) &amp; """"</f>
        <v>"Pascua","Pentecostés","Comunión","Antiguo Testamento"</v>
      </c>
      <c r="O62" t="s">
        <v>837</v>
      </c>
      <c r="P62" t="str">
        <f>"""" &amp; _xlfn.TEXTJOIN(""",""",TRUE,Table223[[#This Row],[Categoria]:[Categoria7]]) &amp; """"</f>
        <v>"Precatecumenado","Pascua","Pentecostés","Comunión","Antiguo Testamento"</v>
      </c>
    </row>
    <row r="63" spans="1:16" x14ac:dyDescent="0.25">
      <c r="A63" s="1">
        <v>62</v>
      </c>
      <c r="B63" s="1">
        <v>78</v>
      </c>
      <c r="C63" t="s">
        <v>84</v>
      </c>
      <c r="D63" t="s">
        <v>320</v>
      </c>
      <c r="E63" t="s">
        <v>261</v>
      </c>
      <c r="F63" t="s">
        <v>64</v>
      </c>
      <c r="G63" s="6" t="s">
        <v>18</v>
      </c>
      <c r="H63" s="103" t="s">
        <v>211</v>
      </c>
      <c r="M63" t="s">
        <v>542</v>
      </c>
      <c r="N63" t="str">
        <f>"""" &amp; _xlfn.TEXTJOIN(""",""",TRUE,Table223[[#This Row],[Categoria1]:[Categoria7]]) &amp; """"</f>
        <v>"Fracción Del Pan","Antiguo Testamento","Penitencial"</v>
      </c>
      <c r="O63" t="s">
        <v>838</v>
      </c>
      <c r="P63" t="str">
        <f>"""" &amp; _xlfn.TEXTJOIN(""",""",TRUE,Table223[[#This Row],[Categoria]:[Categoria7]]) &amp; """"</f>
        <v>"Precatecumenado","Fracción Del Pan","Antiguo Testamento","Penitencial"</v>
      </c>
    </row>
    <row r="64" spans="1:16" x14ac:dyDescent="0.25">
      <c r="A64" s="1">
        <v>63</v>
      </c>
      <c r="B64" s="1">
        <v>79</v>
      </c>
      <c r="C64" t="s">
        <v>85</v>
      </c>
      <c r="D64" t="s">
        <v>321</v>
      </c>
      <c r="E64" t="s">
        <v>261</v>
      </c>
      <c r="F64" s="6" t="s">
        <v>18</v>
      </c>
      <c r="G64" s="7" t="s">
        <v>29</v>
      </c>
      <c r="H64" s="8" t="s">
        <v>30</v>
      </c>
      <c r="I64" s="103" t="s">
        <v>17</v>
      </c>
      <c r="J64" s="103" t="s">
        <v>211</v>
      </c>
      <c r="M64" t="s">
        <v>543</v>
      </c>
      <c r="N64" t="str">
        <f>"""" &amp; _xlfn.TEXTJOIN(""",""",TRUE,Table223[[#This Row],[Categoria1]:[Categoria7]]) &amp; """"</f>
        <v>"Antiguo Testamento","Adviento","Navidad","Cuaresma","Penitencial"</v>
      </c>
      <c r="O64" t="s">
        <v>839</v>
      </c>
      <c r="P64" t="str">
        <f>"""" &amp; _xlfn.TEXTJOIN(""",""",TRUE,Table223[[#This Row],[Categoria]:[Categoria7]]) &amp; """"</f>
        <v>"Precatecumenado","Antiguo Testamento","Adviento","Navidad","Cuaresma","Penitencial"</v>
      </c>
    </row>
    <row r="65" spans="1:16" x14ac:dyDescent="0.25">
      <c r="A65" s="1">
        <v>64</v>
      </c>
      <c r="B65" s="1">
        <v>80</v>
      </c>
      <c r="C65" t="s">
        <v>86</v>
      </c>
      <c r="D65" t="s">
        <v>322</v>
      </c>
      <c r="E65" t="s">
        <v>261</v>
      </c>
      <c r="F65" t="s">
        <v>48</v>
      </c>
      <c r="G65" s="4" t="s">
        <v>15</v>
      </c>
      <c r="M65" t="s">
        <v>544</v>
      </c>
      <c r="N65" t="str">
        <f>"""" &amp; _xlfn.TEXTJOIN(""",""",TRUE,Table223[[#This Row],[Categoria1]:[Categoria7]]) &amp; """"</f>
        <v>"Comunión","Nuevo Testamento"</v>
      </c>
      <c r="O65" t="s">
        <v>840</v>
      </c>
      <c r="P65" t="str">
        <f>"""" &amp; _xlfn.TEXTJOIN(""",""",TRUE,Table223[[#This Row],[Categoria]:[Categoria7]]) &amp; """"</f>
        <v>"Precatecumenado","Comunión","Nuevo Testamento"</v>
      </c>
    </row>
    <row r="66" spans="1:16" x14ac:dyDescent="0.25">
      <c r="A66" s="1">
        <v>65</v>
      </c>
      <c r="B66" s="1">
        <v>81</v>
      </c>
      <c r="C66" t="s">
        <v>87</v>
      </c>
      <c r="D66" t="s">
        <v>323</v>
      </c>
      <c r="E66" t="s">
        <v>261</v>
      </c>
      <c r="F66" t="s">
        <v>48</v>
      </c>
      <c r="G66" s="4" t="s">
        <v>15</v>
      </c>
      <c r="M66" t="s">
        <v>545</v>
      </c>
      <c r="N66" t="str">
        <f>"""" &amp; _xlfn.TEXTJOIN(""",""",TRUE,Table223[[#This Row],[Categoria1]:[Categoria7]]) &amp; """"</f>
        <v>"Comunión","Nuevo Testamento"</v>
      </c>
      <c r="O66" t="s">
        <v>756</v>
      </c>
      <c r="P66" t="str">
        <f>"""" &amp; _xlfn.TEXTJOIN(""",""",TRUE,Table223[[#This Row],[Categoria]:[Categoria7]]) &amp; """"</f>
        <v>"Precatecumenado","Comunión","Nuevo Testamento"</v>
      </c>
    </row>
    <row r="67" spans="1:16" x14ac:dyDescent="0.25">
      <c r="A67" s="1">
        <v>66</v>
      </c>
      <c r="B67" s="1">
        <v>82</v>
      </c>
      <c r="C67" t="s">
        <v>88</v>
      </c>
      <c r="D67" t="s">
        <v>324</v>
      </c>
      <c r="E67" t="s">
        <v>261</v>
      </c>
      <c r="F67" s="2" t="s">
        <v>12</v>
      </c>
      <c r="G67" s="3" t="s">
        <v>13</v>
      </c>
      <c r="H67" t="s">
        <v>64</v>
      </c>
      <c r="I67" s="4" t="s">
        <v>15</v>
      </c>
      <c r="M67" t="s">
        <v>546</v>
      </c>
      <c r="N67" t="str">
        <f>"""" &amp; _xlfn.TEXTJOIN(""",""",TRUE,Table223[[#This Row],[Categoria1]:[Categoria7]]) &amp; """"</f>
        <v>"Pascua","Pentecostés","Fracción Del Pan","Nuevo Testamento"</v>
      </c>
      <c r="O67" t="s">
        <v>757</v>
      </c>
      <c r="P67" t="str">
        <f>"""" &amp; _xlfn.TEXTJOIN(""",""",TRUE,Table223[[#This Row],[Categoria]:[Categoria7]]) &amp; """"</f>
        <v>"Precatecumenado","Pascua","Pentecostés","Fracción Del Pan","Nuevo Testamento"</v>
      </c>
    </row>
    <row r="68" spans="1:16" x14ac:dyDescent="0.25">
      <c r="A68" s="1">
        <v>67</v>
      </c>
      <c r="B68" s="1">
        <v>83</v>
      </c>
      <c r="C68" t="s">
        <v>89</v>
      </c>
      <c r="D68" t="s">
        <v>325</v>
      </c>
      <c r="E68" t="s">
        <v>261</v>
      </c>
      <c r="F68" t="s">
        <v>48</v>
      </c>
      <c r="G68" t="s">
        <v>46</v>
      </c>
      <c r="H68" s="6" t="s">
        <v>18</v>
      </c>
      <c r="M68" t="s">
        <v>547</v>
      </c>
      <c r="N68" t="str">
        <f>"""" &amp; _xlfn.TEXTJOIN(""",""",TRUE,Table223[[#This Row],[Categoria1]:[Categoria7]]) &amp; """"</f>
        <v>"Comunión","Final","Antiguo Testamento"</v>
      </c>
      <c r="O68" t="s">
        <v>841</v>
      </c>
      <c r="P68" t="str">
        <f>"""" &amp; _xlfn.TEXTJOIN(""",""",TRUE,Table223[[#This Row],[Categoria]:[Categoria7]]) &amp; """"</f>
        <v>"Precatecumenado","Comunión","Final","Antiguo Testamento"</v>
      </c>
    </row>
    <row r="69" spans="1:16" x14ac:dyDescent="0.25">
      <c r="A69" s="1">
        <v>68</v>
      </c>
      <c r="B69" s="1">
        <v>84</v>
      </c>
      <c r="C69" t="s">
        <v>90</v>
      </c>
      <c r="D69" t="s">
        <v>326</v>
      </c>
      <c r="E69" t="s">
        <v>261</v>
      </c>
      <c r="F69" s="2" t="s">
        <v>12</v>
      </c>
      <c r="G69" s="3" t="s">
        <v>13</v>
      </c>
      <c r="H69" t="s">
        <v>23</v>
      </c>
      <c r="I69" t="s">
        <v>48</v>
      </c>
      <c r="M69" t="s">
        <v>548</v>
      </c>
      <c r="N69" t="str">
        <f>"""" &amp; _xlfn.TEXTJOIN(""",""",TRUE,Table223[[#This Row],[Categoria1]:[Categoria7]]) &amp; """"</f>
        <v>"Pascua","Pentecostés","Entrada","Comunión"</v>
      </c>
      <c r="O69" t="s">
        <v>842</v>
      </c>
      <c r="P69" t="str">
        <f>"""" &amp; _xlfn.TEXTJOIN(""",""",TRUE,Table223[[#This Row],[Categoria]:[Categoria7]]) &amp; """"</f>
        <v>"Precatecumenado","Pascua","Pentecostés","Entrada","Comunión"</v>
      </c>
    </row>
    <row r="70" spans="1:16" x14ac:dyDescent="0.25">
      <c r="A70" s="1">
        <v>69</v>
      </c>
      <c r="B70" s="1">
        <v>85</v>
      </c>
      <c r="C70" t="s">
        <v>91</v>
      </c>
      <c r="D70" t="s">
        <v>327</v>
      </c>
      <c r="E70" t="s">
        <v>261</v>
      </c>
      <c r="F70" s="6" t="s">
        <v>18</v>
      </c>
      <c r="M70" t="s">
        <v>549</v>
      </c>
      <c r="N70" t="str">
        <f>"""" &amp; _xlfn.TEXTJOIN(""",""",TRUE,Table223[[#This Row],[Categoria1]:[Categoria7]]) &amp; """"</f>
        <v>"Antiguo Testamento"</v>
      </c>
      <c r="O70" t="s">
        <v>843</v>
      </c>
      <c r="P70" t="str">
        <f>"""" &amp; _xlfn.TEXTJOIN(""",""",TRUE,Table223[[#This Row],[Categoria]:[Categoria7]]) &amp; """"</f>
        <v>"Precatecumenado","Antiguo Testamento"</v>
      </c>
    </row>
    <row r="71" spans="1:16" x14ac:dyDescent="0.25">
      <c r="A71" s="1">
        <v>70</v>
      </c>
      <c r="B71" s="1">
        <v>86</v>
      </c>
      <c r="C71" t="s">
        <v>92</v>
      </c>
      <c r="D71" t="s">
        <v>328</v>
      </c>
      <c r="E71" t="s">
        <v>261</v>
      </c>
      <c r="F71" s="7" t="s">
        <v>29</v>
      </c>
      <c r="G71" s="8" t="s">
        <v>30</v>
      </c>
      <c r="H71" t="s">
        <v>23</v>
      </c>
      <c r="I71" t="s">
        <v>48</v>
      </c>
      <c r="J71" s="6" t="s">
        <v>18</v>
      </c>
      <c r="M71" t="s">
        <v>550</v>
      </c>
      <c r="N71" t="str">
        <f>"""" &amp; _xlfn.TEXTJOIN(""",""",TRUE,Table223[[#This Row],[Categoria1]:[Categoria7]]) &amp; """"</f>
        <v>"Adviento","Navidad","Entrada","Comunión","Antiguo Testamento"</v>
      </c>
      <c r="O71" t="s">
        <v>844</v>
      </c>
      <c r="P71" t="str">
        <f>"""" &amp; _xlfn.TEXTJOIN(""",""",TRUE,Table223[[#This Row],[Categoria]:[Categoria7]]) &amp; """"</f>
        <v>"Precatecumenado","Adviento","Navidad","Entrada","Comunión","Antiguo Testamento"</v>
      </c>
    </row>
    <row r="72" spans="1:16" x14ac:dyDescent="0.25">
      <c r="A72" s="1">
        <v>71</v>
      </c>
      <c r="B72" s="1">
        <v>87</v>
      </c>
      <c r="C72" t="s">
        <v>93</v>
      </c>
      <c r="D72" t="s">
        <v>450</v>
      </c>
      <c r="E72" t="s">
        <v>261</v>
      </c>
      <c r="F72" s="6" t="s">
        <v>18</v>
      </c>
      <c r="M72" t="s">
        <v>551</v>
      </c>
      <c r="N72" t="str">
        <f>"""" &amp; _xlfn.TEXTJOIN(""",""",TRUE,Table223[[#This Row],[Categoria1]:[Categoria7]]) &amp; """"</f>
        <v>"Antiguo Testamento"</v>
      </c>
      <c r="O72" t="s">
        <v>845</v>
      </c>
      <c r="P72" t="str">
        <f>"""" &amp; _xlfn.TEXTJOIN(""",""",TRUE,Table223[[#This Row],[Categoria]:[Categoria7]]) &amp; """"</f>
        <v>"Precatecumenado","Antiguo Testamento"</v>
      </c>
    </row>
    <row r="73" spans="1:16" x14ac:dyDescent="0.25">
      <c r="A73" s="1">
        <v>72</v>
      </c>
      <c r="B73" s="1">
        <v>88</v>
      </c>
      <c r="C73" t="s">
        <v>94</v>
      </c>
      <c r="D73" t="s">
        <v>480</v>
      </c>
      <c r="E73" t="s">
        <v>261</v>
      </c>
      <c r="F73" s="2" t="s">
        <v>12</v>
      </c>
      <c r="G73" s="3" t="s">
        <v>13</v>
      </c>
      <c r="H73" s="4" t="s">
        <v>15</v>
      </c>
      <c r="M73" t="s">
        <v>552</v>
      </c>
      <c r="N73" t="str">
        <f>"""" &amp; _xlfn.TEXTJOIN(""",""",TRUE,Table223[[#This Row],[Categoria1]:[Categoria7]]) &amp; """"</f>
        <v>"Pascua","Pentecostés","Nuevo Testamento"</v>
      </c>
      <c r="O73" t="s">
        <v>758</v>
      </c>
      <c r="P73" t="str">
        <f>"""" &amp; _xlfn.TEXTJOIN(""",""",TRUE,Table223[[#This Row],[Categoria]:[Categoria7]]) &amp; """"</f>
        <v>"Precatecumenado","Pascua","Pentecostés","Nuevo Testamento"</v>
      </c>
    </row>
    <row r="74" spans="1:16" x14ac:dyDescent="0.25">
      <c r="A74" s="1">
        <v>73</v>
      </c>
      <c r="B74" s="1">
        <v>89</v>
      </c>
      <c r="C74" t="s">
        <v>95</v>
      </c>
      <c r="D74" t="s">
        <v>329</v>
      </c>
      <c r="E74" t="s">
        <v>261</v>
      </c>
      <c r="F74" t="s">
        <v>34</v>
      </c>
      <c r="M74" t="s">
        <v>553</v>
      </c>
      <c r="N74" t="str">
        <f>"""" &amp; _xlfn.TEXTJOIN(""",""",TRUE,Table223[[#This Row],[Categoria1]:[Categoria7]]) &amp; """"</f>
        <v>"Paz"</v>
      </c>
      <c r="O74" t="s">
        <v>846</v>
      </c>
      <c r="P74" t="str">
        <f>"""" &amp; _xlfn.TEXTJOIN(""",""",TRUE,Table223[[#This Row],[Categoria]:[Categoria7]]) &amp; """"</f>
        <v>"Precatecumenado","Paz"</v>
      </c>
    </row>
    <row r="75" spans="1:16" x14ac:dyDescent="0.25">
      <c r="A75" s="1">
        <v>74</v>
      </c>
      <c r="B75" s="1">
        <v>90</v>
      </c>
      <c r="C75" t="s">
        <v>96</v>
      </c>
      <c r="D75" t="s">
        <v>330</v>
      </c>
      <c r="E75" t="s">
        <v>261</v>
      </c>
      <c r="F75" s="7" t="s">
        <v>29</v>
      </c>
      <c r="G75" s="8" t="s">
        <v>30</v>
      </c>
      <c r="H75" s="5" t="s">
        <v>17</v>
      </c>
      <c r="I75" s="5" t="s">
        <v>211</v>
      </c>
      <c r="J75" t="s">
        <v>64</v>
      </c>
      <c r="M75" t="s">
        <v>554</v>
      </c>
      <c r="N75" t="str">
        <f>"""" &amp; _xlfn.TEXTJOIN(""",""",TRUE,Table223[[#This Row],[Categoria1]:[Categoria7]]) &amp; """"</f>
        <v>"Adviento","Navidad","Cuaresma","Penitencial","Fracción Del Pan"</v>
      </c>
      <c r="O75" t="s">
        <v>847</v>
      </c>
      <c r="P75" t="str">
        <f>"""" &amp; _xlfn.TEXTJOIN(""",""",TRUE,Table223[[#This Row],[Categoria]:[Categoria7]]) &amp; """"</f>
        <v>"Precatecumenado","Adviento","Navidad","Cuaresma","Penitencial","Fracción Del Pan"</v>
      </c>
    </row>
    <row r="76" spans="1:16" x14ac:dyDescent="0.25">
      <c r="A76" s="1">
        <v>75</v>
      </c>
      <c r="B76" s="1">
        <v>91</v>
      </c>
      <c r="C76" t="s">
        <v>97</v>
      </c>
      <c r="D76" t="s">
        <v>451</v>
      </c>
      <c r="E76" t="s">
        <v>261</v>
      </c>
      <c r="F76" s="2" t="s">
        <v>12</v>
      </c>
      <c r="G76" s="3" t="s">
        <v>13</v>
      </c>
      <c r="H76" t="s">
        <v>48</v>
      </c>
      <c r="I76" t="s">
        <v>23</v>
      </c>
      <c r="J76" s="6" t="s">
        <v>18</v>
      </c>
      <c r="M76" t="s">
        <v>555</v>
      </c>
      <c r="N76" t="str">
        <f>"""" &amp; _xlfn.TEXTJOIN(""",""",TRUE,Table223[[#This Row],[Categoria1]:[Categoria7]]) &amp; """"</f>
        <v>"Pascua","Pentecostés","Comunión","Entrada","Antiguo Testamento"</v>
      </c>
      <c r="O76" t="s">
        <v>848</v>
      </c>
      <c r="P76" t="str">
        <f>"""" &amp; _xlfn.TEXTJOIN(""",""",TRUE,Table223[[#This Row],[Categoria]:[Categoria7]]) &amp; """"</f>
        <v>"Precatecumenado","Pascua","Pentecostés","Comunión","Entrada","Antiguo Testamento"</v>
      </c>
    </row>
    <row r="77" spans="1:16" x14ac:dyDescent="0.25">
      <c r="A77" s="1">
        <v>76</v>
      </c>
      <c r="B77" s="1">
        <v>92</v>
      </c>
      <c r="C77" t="s">
        <v>98</v>
      </c>
      <c r="D77" t="s">
        <v>452</v>
      </c>
      <c r="E77" t="s">
        <v>261</v>
      </c>
      <c r="F77" s="6" t="s">
        <v>18</v>
      </c>
      <c r="M77" t="s">
        <v>556</v>
      </c>
      <c r="N77" t="str">
        <f>"""" &amp; _xlfn.TEXTJOIN(""",""",TRUE,Table223[[#This Row],[Categoria1]:[Categoria7]]) &amp; """"</f>
        <v>"Antiguo Testamento"</v>
      </c>
      <c r="O77" t="s">
        <v>849</v>
      </c>
      <c r="P77" t="str">
        <f>"""" &amp; _xlfn.TEXTJOIN(""",""",TRUE,Table223[[#This Row],[Categoria]:[Categoria7]]) &amp; """"</f>
        <v>"Precatecumenado","Antiguo Testamento"</v>
      </c>
    </row>
    <row r="78" spans="1:16" x14ac:dyDescent="0.25">
      <c r="A78" s="1">
        <v>77</v>
      </c>
      <c r="B78" s="1">
        <v>94</v>
      </c>
      <c r="C78" t="s">
        <v>99</v>
      </c>
      <c r="D78" t="s">
        <v>453</v>
      </c>
      <c r="E78" t="s">
        <v>261</v>
      </c>
      <c r="F78" s="2" t="s">
        <v>12</v>
      </c>
      <c r="G78" s="3" t="s">
        <v>13</v>
      </c>
      <c r="H78" t="s">
        <v>34</v>
      </c>
      <c r="I78" t="s">
        <v>48</v>
      </c>
      <c r="J78" t="s">
        <v>46</v>
      </c>
      <c r="K78" s="6" t="s">
        <v>18</v>
      </c>
      <c r="M78" t="s">
        <v>557</v>
      </c>
      <c r="N78" t="str">
        <f>"""" &amp; _xlfn.TEXTJOIN(""",""",TRUE,Table223[[#This Row],[Categoria1]:[Categoria7]]) &amp; """"</f>
        <v>"Pascua","Pentecostés","Paz","Comunión","Final","Antiguo Testamento"</v>
      </c>
      <c r="O78" t="s">
        <v>850</v>
      </c>
      <c r="P78" t="str">
        <f>"""" &amp; _xlfn.TEXTJOIN(""",""",TRUE,Table223[[#This Row],[Categoria]:[Categoria7]]) &amp; """"</f>
        <v>"Precatecumenado","Pascua","Pentecostés","Paz","Comunión","Final","Antiguo Testamento"</v>
      </c>
    </row>
    <row r="79" spans="1:16" x14ac:dyDescent="0.25">
      <c r="A79" s="1">
        <v>78</v>
      </c>
      <c r="B79" s="1">
        <v>95</v>
      </c>
      <c r="C79" t="s">
        <v>100</v>
      </c>
      <c r="D79" t="s">
        <v>331</v>
      </c>
      <c r="E79" t="s">
        <v>261</v>
      </c>
      <c r="F79" s="2" t="s">
        <v>12</v>
      </c>
      <c r="G79" s="3" t="s">
        <v>13</v>
      </c>
      <c r="H79" t="s">
        <v>48</v>
      </c>
      <c r="I79" t="s">
        <v>46</v>
      </c>
      <c r="J79" s="6" t="s">
        <v>18</v>
      </c>
      <c r="M79" t="s">
        <v>558</v>
      </c>
      <c r="N79" t="str">
        <f>"""" &amp; _xlfn.TEXTJOIN(""",""",TRUE,Table223[[#This Row],[Categoria1]:[Categoria7]]) &amp; """"</f>
        <v>"Pascua","Pentecostés","Comunión","Final","Antiguo Testamento"</v>
      </c>
      <c r="O79" t="s">
        <v>851</v>
      </c>
      <c r="P79" t="str">
        <f>"""" &amp; _xlfn.TEXTJOIN(""",""",TRUE,Table223[[#This Row],[Categoria]:[Categoria7]]) &amp; """"</f>
        <v>"Precatecumenado","Pascua","Pentecostés","Comunión","Final","Antiguo Testamento"</v>
      </c>
    </row>
    <row r="80" spans="1:16" x14ac:dyDescent="0.25">
      <c r="A80" s="1">
        <v>79</v>
      </c>
      <c r="B80" s="1">
        <v>96</v>
      </c>
      <c r="C80" t="s">
        <v>101</v>
      </c>
      <c r="D80" t="s">
        <v>332</v>
      </c>
      <c r="E80" t="s">
        <v>261</v>
      </c>
      <c r="F80" t="s">
        <v>23</v>
      </c>
      <c r="M80" t="s">
        <v>559</v>
      </c>
      <c r="N80" t="str">
        <f>"""" &amp; _xlfn.TEXTJOIN(""",""",TRUE,Table223[[#This Row],[Categoria1]:[Categoria7]]) &amp; """"</f>
        <v>"Entrada"</v>
      </c>
      <c r="O80" t="s">
        <v>852</v>
      </c>
      <c r="P80" t="str">
        <f>"""" &amp; _xlfn.TEXTJOIN(""",""",TRUE,Table223[[#This Row],[Categoria]:[Categoria7]]) &amp; """"</f>
        <v>"Precatecumenado","Entrada"</v>
      </c>
    </row>
    <row r="81" spans="1:16" x14ac:dyDescent="0.25">
      <c r="A81" s="1">
        <v>80</v>
      </c>
      <c r="B81" s="1">
        <v>97</v>
      </c>
      <c r="C81" t="s">
        <v>102</v>
      </c>
      <c r="D81" t="s">
        <v>454</v>
      </c>
      <c r="E81" t="s">
        <v>261</v>
      </c>
      <c r="F81" s="5" t="s">
        <v>17</v>
      </c>
      <c r="G81" s="5" t="s">
        <v>211</v>
      </c>
      <c r="H81" s="6" t="s">
        <v>18</v>
      </c>
      <c r="M81" t="s">
        <v>560</v>
      </c>
      <c r="N81" t="str">
        <f>"""" &amp; _xlfn.TEXTJOIN(""",""",TRUE,Table223[[#This Row],[Categoria1]:[Categoria7]]) &amp; """"</f>
        <v>"Cuaresma","Penitencial","Antiguo Testamento"</v>
      </c>
      <c r="O81" t="s">
        <v>853</v>
      </c>
      <c r="P81" t="str">
        <f>"""" &amp; _xlfn.TEXTJOIN(""",""",TRUE,Table223[[#This Row],[Categoria]:[Categoria7]]) &amp; """"</f>
        <v>"Precatecumenado","Cuaresma","Penitencial","Antiguo Testamento"</v>
      </c>
    </row>
    <row r="82" spans="1:16" x14ac:dyDescent="0.25">
      <c r="A82" s="1">
        <v>81</v>
      </c>
      <c r="B82" s="1">
        <v>98</v>
      </c>
      <c r="C82" t="s">
        <v>103</v>
      </c>
      <c r="D82" t="s">
        <v>333</v>
      </c>
      <c r="E82" t="s">
        <v>261</v>
      </c>
      <c r="F82" s="5" t="s">
        <v>17</v>
      </c>
      <c r="G82" s="5" t="s">
        <v>211</v>
      </c>
      <c r="H82" t="s">
        <v>64</v>
      </c>
      <c r="I82" s="6" t="s">
        <v>18</v>
      </c>
      <c r="M82" t="s">
        <v>561</v>
      </c>
      <c r="N82" t="str">
        <f>"""" &amp; _xlfn.TEXTJOIN(""",""",TRUE,Table223[[#This Row],[Categoria1]:[Categoria7]]) &amp; """"</f>
        <v>"Cuaresma","Penitencial","Fracción Del Pan","Antiguo Testamento"</v>
      </c>
      <c r="O82" t="s">
        <v>760</v>
      </c>
      <c r="P82" t="str">
        <f>"""" &amp; _xlfn.TEXTJOIN(""",""",TRUE,Table223[[#This Row],[Categoria]:[Categoria7]]) &amp; """"</f>
        <v>"Precatecumenado","Cuaresma","Penitencial","Fracción Del Pan","Antiguo Testamento"</v>
      </c>
    </row>
    <row r="83" spans="1:16" x14ac:dyDescent="0.25">
      <c r="A83" s="1">
        <v>82</v>
      </c>
      <c r="B83" s="1">
        <v>100</v>
      </c>
      <c r="C83" t="s">
        <v>104</v>
      </c>
      <c r="D83" t="s">
        <v>334</v>
      </c>
      <c r="E83" t="s">
        <v>261</v>
      </c>
      <c r="F83" s="7" t="s">
        <v>29</v>
      </c>
      <c r="G83" s="8" t="s">
        <v>30</v>
      </c>
      <c r="H83" t="s">
        <v>23</v>
      </c>
      <c r="I83" s="4" t="s">
        <v>15</v>
      </c>
      <c r="M83" t="s">
        <v>562</v>
      </c>
      <c r="N83" t="str">
        <f>"""" &amp; _xlfn.TEXTJOIN(""",""",TRUE,Table223[[#This Row],[Categoria1]:[Categoria7]]) &amp; """"</f>
        <v>"Adviento","Navidad","Entrada","Nuevo Testamento"</v>
      </c>
      <c r="O83" t="s">
        <v>762</v>
      </c>
      <c r="P83" t="str">
        <f>"""" &amp; _xlfn.TEXTJOIN(""",""",TRUE,Table223[[#This Row],[Categoria]:[Categoria7]]) &amp; """"</f>
        <v>"Precatecumenado","Adviento","Navidad","Entrada","Nuevo Testamento"</v>
      </c>
    </row>
    <row r="84" spans="1:16" x14ac:dyDescent="0.25">
      <c r="A84" s="1">
        <v>83</v>
      </c>
      <c r="B84" s="1">
        <v>101</v>
      </c>
      <c r="C84" t="s">
        <v>105</v>
      </c>
      <c r="D84" t="s">
        <v>335</v>
      </c>
      <c r="E84" t="s">
        <v>261</v>
      </c>
      <c r="F84" s="5" t="s">
        <v>17</v>
      </c>
      <c r="G84" s="6" t="s">
        <v>18</v>
      </c>
      <c r="M84" t="s">
        <v>563</v>
      </c>
      <c r="N84" t="str">
        <f>"""" &amp; _xlfn.TEXTJOIN(""",""",TRUE,Table223[[#This Row],[Categoria1]:[Categoria7]]) &amp; """"</f>
        <v>"Cuaresma","Antiguo Testamento"</v>
      </c>
      <c r="O84" t="s">
        <v>854</v>
      </c>
      <c r="P84" t="str">
        <f>"""" &amp; _xlfn.TEXTJOIN(""",""",TRUE,Table223[[#This Row],[Categoria]:[Categoria7]]) &amp; """"</f>
        <v>"Precatecumenado","Cuaresma","Antiguo Testamento"</v>
      </c>
    </row>
    <row r="85" spans="1:16" x14ac:dyDescent="0.25">
      <c r="A85" s="1">
        <v>84</v>
      </c>
      <c r="B85" s="1">
        <v>103</v>
      </c>
      <c r="C85" t="s">
        <v>106</v>
      </c>
      <c r="D85" t="s">
        <v>336</v>
      </c>
      <c r="E85" t="s">
        <v>261</v>
      </c>
      <c r="F85" s="5" t="s">
        <v>17</v>
      </c>
      <c r="G85" s="5" t="s">
        <v>211</v>
      </c>
      <c r="H85" t="s">
        <v>64</v>
      </c>
      <c r="I85" s="4" t="s">
        <v>15</v>
      </c>
      <c r="M85" t="s">
        <v>564</v>
      </c>
      <c r="N85" t="str">
        <f>"""" &amp; _xlfn.TEXTJOIN(""",""",TRUE,Table223[[#This Row],[Categoria1]:[Categoria7]]) &amp; """"</f>
        <v>"Cuaresma","Penitencial","Fracción Del Pan","Nuevo Testamento"</v>
      </c>
      <c r="O85" t="s">
        <v>856</v>
      </c>
      <c r="P85" t="str">
        <f>"""" &amp; _xlfn.TEXTJOIN(""",""",TRUE,Table223[[#This Row],[Categoria]:[Categoria7]]) &amp; """"</f>
        <v>"Precatecumenado","Cuaresma","Penitencial","Fracción Del Pan","Nuevo Testamento"</v>
      </c>
    </row>
    <row r="86" spans="1:16" x14ac:dyDescent="0.25">
      <c r="A86" s="1">
        <v>85</v>
      </c>
      <c r="B86" s="1">
        <v>104</v>
      </c>
      <c r="C86" t="s">
        <v>107</v>
      </c>
      <c r="D86" t="s">
        <v>337</v>
      </c>
      <c r="E86" t="s">
        <v>261</v>
      </c>
      <c r="F86" s="2" t="s">
        <v>12</v>
      </c>
      <c r="G86" s="3" t="s">
        <v>13</v>
      </c>
      <c r="M86" t="s">
        <v>565</v>
      </c>
      <c r="N86" t="str">
        <f>"""" &amp; _xlfn.TEXTJOIN(""",""",TRUE,Table223[[#This Row],[Categoria1]:[Categoria7]]) &amp; """"</f>
        <v>"Pascua","Pentecostés"</v>
      </c>
      <c r="O86" t="s">
        <v>763</v>
      </c>
      <c r="P86" t="str">
        <f>"""" &amp; _xlfn.TEXTJOIN(""",""",TRUE,Table223[[#This Row],[Categoria]:[Categoria7]]) &amp; """"</f>
        <v>"Precatecumenado","Pascua","Pentecostés"</v>
      </c>
    </row>
    <row r="87" spans="1:16" x14ac:dyDescent="0.25">
      <c r="A87" s="1">
        <v>86</v>
      </c>
      <c r="B87" s="1">
        <v>105</v>
      </c>
      <c r="C87" t="s">
        <v>108</v>
      </c>
      <c r="D87" t="s">
        <v>338</v>
      </c>
      <c r="E87" t="s">
        <v>261</v>
      </c>
      <c r="F87" s="2" t="s">
        <v>12</v>
      </c>
      <c r="G87" s="3" t="s">
        <v>13</v>
      </c>
      <c r="H87" t="s">
        <v>48</v>
      </c>
      <c r="I87" s="4" t="s">
        <v>15</v>
      </c>
      <c r="M87" t="s">
        <v>566</v>
      </c>
      <c r="N87" t="str">
        <f>"""" &amp; _xlfn.TEXTJOIN(""",""",TRUE,Table223[[#This Row],[Categoria1]:[Categoria7]]) &amp; """"</f>
        <v>"Pascua","Pentecostés","Comunión","Nuevo Testamento"</v>
      </c>
      <c r="O87" t="s">
        <v>764</v>
      </c>
      <c r="P87" t="str">
        <f>"""" &amp; _xlfn.TEXTJOIN(""",""",TRUE,Table223[[#This Row],[Categoria]:[Categoria7]]) &amp; """"</f>
        <v>"Precatecumenado","Pascua","Pentecostés","Comunión","Nuevo Testamento"</v>
      </c>
    </row>
    <row r="88" spans="1:16" x14ac:dyDescent="0.25">
      <c r="A88" s="1">
        <v>87</v>
      </c>
      <c r="B88" s="1">
        <v>107</v>
      </c>
      <c r="C88" t="s">
        <v>109</v>
      </c>
      <c r="D88" t="s">
        <v>339</v>
      </c>
      <c r="E88" t="s">
        <v>261</v>
      </c>
      <c r="F88" s="2" t="s">
        <v>12</v>
      </c>
      <c r="G88" s="3" t="s">
        <v>13</v>
      </c>
      <c r="H88" t="s">
        <v>64</v>
      </c>
      <c r="I88" s="4" t="s">
        <v>15</v>
      </c>
      <c r="M88" t="s">
        <v>567</v>
      </c>
      <c r="N88" t="str">
        <f>"""" &amp; _xlfn.TEXTJOIN(""",""",TRUE,Table223[[#This Row],[Categoria1]:[Categoria7]]) &amp; """"</f>
        <v>"Pascua","Pentecostés","Fracción Del Pan","Nuevo Testamento"</v>
      </c>
      <c r="O88" t="s">
        <v>858</v>
      </c>
      <c r="P88" t="str">
        <f>"""" &amp; _xlfn.TEXTJOIN(""",""",TRUE,Table223[[#This Row],[Categoria]:[Categoria7]]) &amp; """"</f>
        <v>"Precatecumenado","Pascua","Pentecostés","Fracción Del Pan","Nuevo Testamento"</v>
      </c>
    </row>
    <row r="89" spans="1:16" x14ac:dyDescent="0.25">
      <c r="A89" s="1">
        <v>88</v>
      </c>
      <c r="B89" s="1">
        <v>108</v>
      </c>
      <c r="C89" t="s">
        <v>110</v>
      </c>
      <c r="D89" t="s">
        <v>340</v>
      </c>
      <c r="E89" t="s">
        <v>261</v>
      </c>
      <c r="F89" s="7" t="s">
        <v>29</v>
      </c>
      <c r="G89" s="8" t="s">
        <v>30</v>
      </c>
      <c r="M89" t="s">
        <v>568</v>
      </c>
      <c r="N89" t="str">
        <f>"""" &amp; _xlfn.TEXTJOIN(""",""",TRUE,Table223[[#This Row],[Categoria1]:[Categoria7]]) &amp; """"</f>
        <v>"Adviento","Navidad"</v>
      </c>
      <c r="O89" t="s">
        <v>765</v>
      </c>
      <c r="P89" t="str">
        <f>"""" &amp; _xlfn.TEXTJOIN(""",""",TRUE,Table223[[#This Row],[Categoria]:[Categoria7]]) &amp; """"</f>
        <v>"Precatecumenado","Adviento","Navidad"</v>
      </c>
    </row>
    <row r="90" spans="1:16" x14ac:dyDescent="0.25">
      <c r="A90" s="1">
        <v>89</v>
      </c>
      <c r="B90" s="1">
        <v>109</v>
      </c>
      <c r="C90" t="s">
        <v>111</v>
      </c>
      <c r="D90" t="s">
        <v>341</v>
      </c>
      <c r="E90" t="s">
        <v>261</v>
      </c>
      <c r="F90" s="2" t="s">
        <v>12</v>
      </c>
      <c r="G90" s="3" t="s">
        <v>13</v>
      </c>
      <c r="M90" t="s">
        <v>569</v>
      </c>
      <c r="N90" t="str">
        <f>"""" &amp; _xlfn.TEXTJOIN(""",""",TRUE,Table223[[#This Row],[Categoria1]:[Categoria7]]) &amp; """"</f>
        <v>"Pascua","Pentecostés"</v>
      </c>
      <c r="O90" t="s">
        <v>859</v>
      </c>
      <c r="P90" t="str">
        <f>"""" &amp; _xlfn.TEXTJOIN(""",""",TRUE,Table223[[#This Row],[Categoria]:[Categoria7]]) &amp; """"</f>
        <v>"Precatecumenado","Pascua","Pentecostés"</v>
      </c>
    </row>
    <row r="91" spans="1:16" x14ac:dyDescent="0.25">
      <c r="A91" s="1">
        <v>90</v>
      </c>
      <c r="B91" s="1">
        <v>110</v>
      </c>
      <c r="C91" t="s">
        <v>112</v>
      </c>
      <c r="D91" t="s">
        <v>342</v>
      </c>
      <c r="E91" t="s">
        <v>261</v>
      </c>
      <c r="F91" s="2" t="s">
        <v>12</v>
      </c>
      <c r="G91" s="3" t="s">
        <v>13</v>
      </c>
      <c r="M91" t="s">
        <v>570</v>
      </c>
      <c r="N91" t="str">
        <f>"""" &amp; _xlfn.TEXTJOIN(""",""",TRUE,Table223[[#This Row],[Categoria1]:[Categoria7]]) &amp; """"</f>
        <v>"Pascua","Pentecostés"</v>
      </c>
      <c r="O91" t="s">
        <v>766</v>
      </c>
      <c r="P91" t="str">
        <f>"""" &amp; _xlfn.TEXTJOIN(""",""",TRUE,Table223[[#This Row],[Categoria]:[Categoria7]]) &amp; """"</f>
        <v>"Precatecumenado","Pascua","Pentecostés"</v>
      </c>
    </row>
    <row r="92" spans="1:16" x14ac:dyDescent="0.25">
      <c r="A92" s="1">
        <v>91</v>
      </c>
      <c r="B92" s="1">
        <v>111</v>
      </c>
      <c r="C92" t="s">
        <v>113</v>
      </c>
      <c r="D92" t="s">
        <v>343</v>
      </c>
      <c r="E92" t="s">
        <v>261</v>
      </c>
      <c r="F92" s="2" t="s">
        <v>12</v>
      </c>
      <c r="G92" s="3" t="s">
        <v>13</v>
      </c>
      <c r="H92" t="s">
        <v>48</v>
      </c>
      <c r="I92" t="s">
        <v>46</v>
      </c>
      <c r="J92" s="6" t="s">
        <v>18</v>
      </c>
      <c r="M92" t="s">
        <v>571</v>
      </c>
      <c r="N92" t="str">
        <f>"""" &amp; _xlfn.TEXTJOIN(""",""",TRUE,Table223[[#This Row],[Categoria1]:[Categoria7]]) &amp; """"</f>
        <v>"Pascua","Pentecostés","Comunión","Final","Antiguo Testamento"</v>
      </c>
      <c r="O92" t="s">
        <v>860</v>
      </c>
      <c r="P92" t="str">
        <f>"""" &amp; _xlfn.TEXTJOIN(""",""",TRUE,Table223[[#This Row],[Categoria]:[Categoria7]]) &amp; """"</f>
        <v>"Precatecumenado","Pascua","Pentecostés","Comunión","Final","Antiguo Testamento"</v>
      </c>
    </row>
    <row r="93" spans="1:16" x14ac:dyDescent="0.25">
      <c r="A93" s="1">
        <v>92</v>
      </c>
      <c r="B93" s="1">
        <v>112</v>
      </c>
      <c r="C93" t="s">
        <v>114</v>
      </c>
      <c r="D93" t="s">
        <v>344</v>
      </c>
      <c r="E93" t="s">
        <v>261</v>
      </c>
      <c r="F93" s="2" t="s">
        <v>12</v>
      </c>
      <c r="G93" s="3" t="s">
        <v>13</v>
      </c>
      <c r="H93" t="s">
        <v>46</v>
      </c>
      <c r="I93" s="4" t="s">
        <v>15</v>
      </c>
      <c r="M93" t="s">
        <v>572</v>
      </c>
      <c r="N93" t="str">
        <f>"""" &amp; _xlfn.TEXTJOIN(""",""",TRUE,Table223[[#This Row],[Categoria1]:[Categoria7]]) &amp; """"</f>
        <v>"Pascua","Pentecostés","Final","Nuevo Testamento"</v>
      </c>
      <c r="O93" t="s">
        <v>861</v>
      </c>
      <c r="P93" t="str">
        <f>"""" &amp; _xlfn.TEXTJOIN(""",""",TRUE,Table223[[#This Row],[Categoria]:[Categoria7]]) &amp; """"</f>
        <v>"Precatecumenado","Pascua","Pentecostés","Final","Nuevo Testamento"</v>
      </c>
    </row>
    <row r="94" spans="1:16" x14ac:dyDescent="0.25">
      <c r="A94" s="1">
        <v>93</v>
      </c>
      <c r="B94" s="1">
        <v>113</v>
      </c>
      <c r="C94" t="s">
        <v>115</v>
      </c>
      <c r="D94" t="s">
        <v>345</v>
      </c>
      <c r="E94" t="s">
        <v>261</v>
      </c>
      <c r="F94" s="5" t="s">
        <v>17</v>
      </c>
      <c r="G94" s="5" t="s">
        <v>211</v>
      </c>
      <c r="H94" t="s">
        <v>64</v>
      </c>
      <c r="M94" t="s">
        <v>573</v>
      </c>
      <c r="N94" t="str">
        <f>"""" &amp; _xlfn.TEXTJOIN(""",""",TRUE,Table223[[#This Row],[Categoria1]:[Categoria7]]) &amp; """"</f>
        <v>"Cuaresma","Penitencial","Fracción Del Pan"</v>
      </c>
      <c r="O94" t="s">
        <v>862</v>
      </c>
      <c r="P94" t="str">
        <f>"""" &amp; _xlfn.TEXTJOIN(""",""",TRUE,Table223[[#This Row],[Categoria]:[Categoria7]]) &amp; """"</f>
        <v>"Precatecumenado","Cuaresma","Penitencial","Fracción Del Pan"</v>
      </c>
    </row>
    <row r="95" spans="1:16" x14ac:dyDescent="0.25">
      <c r="A95" s="1">
        <v>94</v>
      </c>
      <c r="B95" s="1">
        <v>115</v>
      </c>
      <c r="C95" t="s">
        <v>116</v>
      </c>
      <c r="D95" t="s">
        <v>346</v>
      </c>
      <c r="E95" t="s">
        <v>261</v>
      </c>
      <c r="F95" s="2" t="s">
        <v>12</v>
      </c>
      <c r="G95" s="3" t="s">
        <v>13</v>
      </c>
      <c r="H95" t="s">
        <v>34</v>
      </c>
      <c r="I95" s="6" t="s">
        <v>18</v>
      </c>
      <c r="M95" t="s">
        <v>574</v>
      </c>
      <c r="N95" t="str">
        <f>"""" &amp; _xlfn.TEXTJOIN(""",""",TRUE,Table223[[#This Row],[Categoria1]:[Categoria7]]) &amp; """"</f>
        <v>"Pascua","Pentecostés","Paz","Antiguo Testamento"</v>
      </c>
      <c r="O95" t="s">
        <v>863</v>
      </c>
      <c r="P95" t="str">
        <f>"""" &amp; _xlfn.TEXTJOIN(""",""",TRUE,Table223[[#This Row],[Categoria]:[Categoria7]]) &amp; """"</f>
        <v>"Precatecumenado","Pascua","Pentecostés","Paz","Antiguo Testamento"</v>
      </c>
    </row>
    <row r="96" spans="1:16" x14ac:dyDescent="0.25">
      <c r="A96" s="1">
        <v>95</v>
      </c>
      <c r="B96" s="1">
        <v>116</v>
      </c>
      <c r="C96" t="s">
        <v>117</v>
      </c>
      <c r="D96" t="s">
        <v>347</v>
      </c>
      <c r="E96" t="s">
        <v>261</v>
      </c>
      <c r="F96" s="4" t="s">
        <v>15</v>
      </c>
      <c r="M96" t="s">
        <v>575</v>
      </c>
      <c r="N96" t="str">
        <f>"""" &amp; _xlfn.TEXTJOIN(""",""",TRUE,Table223[[#This Row],[Categoria1]:[Categoria7]]) &amp; """"</f>
        <v>"Nuevo Testamento"</v>
      </c>
      <c r="O96" t="s">
        <v>768</v>
      </c>
      <c r="P96" t="str">
        <f>"""" &amp; _xlfn.TEXTJOIN(""",""",TRUE,Table223[[#This Row],[Categoria]:[Categoria7]]) &amp; """"</f>
        <v>"Precatecumenado","Nuevo Testamento"</v>
      </c>
    </row>
    <row r="97" spans="1:16" x14ac:dyDescent="0.25">
      <c r="A97" s="1">
        <v>96</v>
      </c>
      <c r="B97" s="1">
        <v>117</v>
      </c>
      <c r="C97" t="s">
        <v>118</v>
      </c>
      <c r="D97" t="s">
        <v>348</v>
      </c>
      <c r="E97" t="s">
        <v>261</v>
      </c>
      <c r="F97" s="9" t="s">
        <v>42</v>
      </c>
      <c r="G97" s="7" t="s">
        <v>29</v>
      </c>
      <c r="H97" s="8" t="s">
        <v>30</v>
      </c>
      <c r="I97" s="4" t="s">
        <v>15</v>
      </c>
      <c r="M97" t="s">
        <v>576</v>
      </c>
      <c r="N97" t="str">
        <f>"""" &amp; _xlfn.TEXTJOIN(""",""",TRUE,Table223[[#This Row],[Categoria1]:[Categoria7]]) &amp; """"</f>
        <v>"Vírgen María","Adviento","Navidad","Nuevo Testamento"</v>
      </c>
      <c r="O97" t="s">
        <v>864</v>
      </c>
      <c r="P97" t="str">
        <f>"""" &amp; _xlfn.TEXTJOIN(""",""",TRUE,Table223[[#This Row],[Categoria]:[Categoria7]]) &amp; """"</f>
        <v>"Precatecumenado","Vírgen María","Adviento","Navidad","Nuevo Testamento"</v>
      </c>
    </row>
    <row r="98" spans="1:16" x14ac:dyDescent="0.25">
      <c r="A98" s="1">
        <v>97</v>
      </c>
      <c r="B98" s="1">
        <v>118</v>
      </c>
      <c r="C98" t="s">
        <v>119</v>
      </c>
      <c r="D98" t="s">
        <v>349</v>
      </c>
      <c r="E98" t="s">
        <v>261</v>
      </c>
      <c r="F98" s="9" t="s">
        <v>42</v>
      </c>
      <c r="G98" s="5" t="s">
        <v>17</v>
      </c>
      <c r="H98" s="5" t="s">
        <v>211</v>
      </c>
      <c r="I98" s="6" t="s">
        <v>18</v>
      </c>
      <c r="M98" t="s">
        <v>577</v>
      </c>
      <c r="N98" t="str">
        <f>"""" &amp; _xlfn.TEXTJOIN(""",""",TRUE,Table223[[#This Row],[Categoria1]:[Categoria7]]) &amp; """"</f>
        <v>"Vírgen María","Cuaresma","Penitencial","Antiguo Testamento"</v>
      </c>
      <c r="O98" t="s">
        <v>865</v>
      </c>
      <c r="P98" t="str">
        <f>"""" &amp; _xlfn.TEXTJOIN(""",""",TRUE,Table223[[#This Row],[Categoria]:[Categoria7]]) &amp; """"</f>
        <v>"Precatecumenado","Vírgen María","Cuaresma","Penitencial","Antiguo Testamento"</v>
      </c>
    </row>
    <row r="99" spans="1:16" x14ac:dyDescent="0.25">
      <c r="A99" s="1">
        <v>98</v>
      </c>
      <c r="B99" s="1">
        <v>119</v>
      </c>
      <c r="C99" t="s">
        <v>120</v>
      </c>
      <c r="D99" t="s">
        <v>350</v>
      </c>
      <c r="E99" t="s">
        <v>261</v>
      </c>
      <c r="F99" s="5" t="s">
        <v>17</v>
      </c>
      <c r="G99" s="5" t="s">
        <v>211</v>
      </c>
      <c r="M99" t="s">
        <v>578</v>
      </c>
      <c r="N99" t="str">
        <f>"""" &amp; _xlfn.TEXTJOIN(""",""",TRUE,Table223[[#This Row],[Categoria1]:[Categoria7]]) &amp; """"</f>
        <v>"Cuaresma","Penitencial"</v>
      </c>
      <c r="O99" t="s">
        <v>769</v>
      </c>
      <c r="P99" t="str">
        <f>"""" &amp; _xlfn.TEXTJOIN(""",""",TRUE,Table223[[#This Row],[Categoria]:[Categoria7]]) &amp; """"</f>
        <v>"Precatecumenado","Cuaresma","Penitencial"</v>
      </c>
    </row>
    <row r="100" spans="1:16" x14ac:dyDescent="0.25">
      <c r="A100" s="1">
        <v>99</v>
      </c>
      <c r="B100" s="1">
        <v>121</v>
      </c>
      <c r="C100" t="s">
        <v>121</v>
      </c>
      <c r="D100" t="s">
        <v>351</v>
      </c>
      <c r="E100" t="s">
        <v>261</v>
      </c>
      <c r="F100" s="9" t="s">
        <v>42</v>
      </c>
      <c r="G100" s="5" t="s">
        <v>17</v>
      </c>
      <c r="H100" s="5" t="s">
        <v>211</v>
      </c>
      <c r="M100" t="s">
        <v>579</v>
      </c>
      <c r="N100" t="str">
        <f>"""" &amp; _xlfn.TEXTJOIN(""",""",TRUE,Table223[[#This Row],[Categoria1]:[Categoria7]]) &amp; """"</f>
        <v>"Vírgen María","Cuaresma","Penitencial"</v>
      </c>
      <c r="O100" t="s">
        <v>770</v>
      </c>
      <c r="P100" t="str">
        <f>"""" &amp; _xlfn.TEXTJOIN(""",""",TRUE,Table223[[#This Row],[Categoria]:[Categoria7]]) &amp; """"</f>
        <v>"Precatecumenado","Vírgen María","Cuaresma","Penitencial"</v>
      </c>
    </row>
    <row r="101" spans="1:16" x14ac:dyDescent="0.25">
      <c r="A101" s="1">
        <v>100</v>
      </c>
      <c r="B101" s="1">
        <v>122</v>
      </c>
      <c r="C101" t="s">
        <v>122</v>
      </c>
      <c r="D101" t="s">
        <v>352</v>
      </c>
      <c r="E101" t="s">
        <v>261</v>
      </c>
      <c r="F101" t="s">
        <v>46</v>
      </c>
      <c r="G101" s="4" t="s">
        <v>15</v>
      </c>
      <c r="M101" t="s">
        <v>580</v>
      </c>
      <c r="N101" t="str">
        <f>"""" &amp; _xlfn.TEXTJOIN(""",""",TRUE,Table223[[#This Row],[Categoria1]:[Categoria7]]) &amp; """"</f>
        <v>"Final","Nuevo Testamento"</v>
      </c>
      <c r="O101" t="s">
        <v>867</v>
      </c>
      <c r="P101" t="str">
        <f>"""" &amp; _xlfn.TEXTJOIN(""",""",TRUE,Table223[[#This Row],[Categoria]:[Categoria7]]) &amp; """"</f>
        <v>"Precatecumenado","Final","Nuevo Testamento"</v>
      </c>
    </row>
    <row r="102" spans="1:16" x14ac:dyDescent="0.25">
      <c r="A102" s="1">
        <v>101</v>
      </c>
      <c r="B102" s="1">
        <v>123</v>
      </c>
      <c r="C102" t="s">
        <v>123</v>
      </c>
      <c r="D102" t="s">
        <v>353</v>
      </c>
      <c r="E102" t="s">
        <v>261</v>
      </c>
      <c r="F102" s="2" t="s">
        <v>12</v>
      </c>
      <c r="G102" s="3" t="s">
        <v>13</v>
      </c>
      <c r="H102" t="s">
        <v>48</v>
      </c>
      <c r="I102" s="6" t="s">
        <v>18</v>
      </c>
      <c r="M102" t="s">
        <v>581</v>
      </c>
      <c r="N102" t="str">
        <f>"""" &amp; _xlfn.TEXTJOIN(""",""",TRUE,Table223[[#This Row],[Categoria1]:[Categoria7]]) &amp; """"</f>
        <v>"Pascua","Pentecostés","Comunión","Antiguo Testamento"</v>
      </c>
      <c r="O102" t="s">
        <v>868</v>
      </c>
      <c r="P102" t="str">
        <f>"""" &amp; _xlfn.TEXTJOIN(""",""",TRUE,Table223[[#This Row],[Categoria]:[Categoria7]]) &amp; """"</f>
        <v>"Precatecumenado","Pascua","Pentecostés","Comunión","Antiguo Testamento"</v>
      </c>
    </row>
    <row r="103" spans="1:16" x14ac:dyDescent="0.25">
      <c r="A103" s="1">
        <v>102</v>
      </c>
      <c r="B103" s="1">
        <v>124</v>
      </c>
      <c r="C103" t="s">
        <v>124</v>
      </c>
      <c r="D103" t="s">
        <v>354</v>
      </c>
      <c r="E103" t="s">
        <v>261</v>
      </c>
      <c r="F103" s="5" t="s">
        <v>17</v>
      </c>
      <c r="G103" s="5" t="s">
        <v>211</v>
      </c>
      <c r="H103" s="7" t="s">
        <v>29</v>
      </c>
      <c r="I103" s="8" t="s">
        <v>30</v>
      </c>
      <c r="J103" s="4" t="s">
        <v>15</v>
      </c>
      <c r="M103" t="s">
        <v>582</v>
      </c>
      <c r="N103" t="str">
        <f>"""" &amp; _xlfn.TEXTJOIN(""",""",TRUE,Table223[[#This Row],[Categoria1]:[Categoria7]]) &amp; """"</f>
        <v>"Cuaresma","Penitencial","Adviento","Navidad","Nuevo Testamento"</v>
      </c>
      <c r="O103" t="s">
        <v>771</v>
      </c>
      <c r="P103" t="str">
        <f>"""" &amp; _xlfn.TEXTJOIN(""",""",TRUE,Table223[[#This Row],[Categoria]:[Categoria7]]) &amp; """"</f>
        <v>"Precatecumenado","Cuaresma","Penitencial","Adviento","Navidad","Nuevo Testamento"</v>
      </c>
    </row>
    <row r="104" spans="1:16" x14ac:dyDescent="0.25">
      <c r="A104" s="1">
        <v>103</v>
      </c>
      <c r="B104" s="1">
        <v>125</v>
      </c>
      <c r="C104" t="s">
        <v>125</v>
      </c>
      <c r="D104" t="s">
        <v>355</v>
      </c>
      <c r="E104" t="s">
        <v>261</v>
      </c>
      <c r="F104" s="2" t="s">
        <v>12</v>
      </c>
      <c r="G104" s="3" t="s">
        <v>13</v>
      </c>
      <c r="M104" t="s">
        <v>583</v>
      </c>
      <c r="N104" t="str">
        <f>"""" &amp; _xlfn.TEXTJOIN(""",""",TRUE,Table223[[#This Row],[Categoria1]:[Categoria7]]) &amp; """"</f>
        <v>"Pascua","Pentecostés"</v>
      </c>
      <c r="O104" t="s">
        <v>869</v>
      </c>
      <c r="P104" t="str">
        <f>"""" &amp; _xlfn.TEXTJOIN(""",""",TRUE,Table223[[#This Row],[Categoria]:[Categoria7]]) &amp; """"</f>
        <v>"Precatecumenado","Pascua","Pentecostés"</v>
      </c>
    </row>
    <row r="105" spans="1:16" x14ac:dyDescent="0.25">
      <c r="A105" s="1">
        <v>105</v>
      </c>
      <c r="B105" s="1">
        <v>129</v>
      </c>
      <c r="C105" t="s">
        <v>126</v>
      </c>
      <c r="D105" t="s">
        <v>455</v>
      </c>
      <c r="E105" t="s">
        <v>261</v>
      </c>
      <c r="F105" s="5" t="s">
        <v>17</v>
      </c>
      <c r="G105" s="5" t="s">
        <v>211</v>
      </c>
      <c r="H105" t="s">
        <v>23</v>
      </c>
      <c r="I105" s="6" t="s">
        <v>18</v>
      </c>
      <c r="M105" t="s">
        <v>584</v>
      </c>
      <c r="N105" t="str">
        <f>"""" &amp; _xlfn.TEXTJOIN(""",""",TRUE,Table223[[#This Row],[Categoria1]:[Categoria7]]) &amp; """"</f>
        <v>"Cuaresma","Penitencial","Entrada","Antiguo Testamento"</v>
      </c>
      <c r="O105" t="s">
        <v>872</v>
      </c>
      <c r="P105" t="str">
        <f>"""" &amp; _xlfn.TEXTJOIN(""",""",TRUE,Table223[[#This Row],[Categoria]:[Categoria7]]) &amp; """"</f>
        <v>"Precatecumenado","Cuaresma","Penitencial","Entrada","Antiguo Testamento"</v>
      </c>
    </row>
    <row r="106" spans="1:16" x14ac:dyDescent="0.25">
      <c r="A106" s="1">
        <v>106</v>
      </c>
      <c r="B106" s="1">
        <v>130</v>
      </c>
      <c r="C106" t="s">
        <v>127</v>
      </c>
      <c r="D106" t="s">
        <v>456</v>
      </c>
      <c r="E106" t="s">
        <v>261</v>
      </c>
      <c r="F106" s="5" t="s">
        <v>17</v>
      </c>
      <c r="G106" s="5" t="s">
        <v>211</v>
      </c>
      <c r="H106" s="7" t="s">
        <v>29</v>
      </c>
      <c r="I106" s="8" t="s">
        <v>30</v>
      </c>
      <c r="J106" t="s">
        <v>23</v>
      </c>
      <c r="K106" s="6" t="s">
        <v>18</v>
      </c>
      <c r="M106" t="s">
        <v>585</v>
      </c>
      <c r="N106" t="str">
        <f>"""" &amp; _xlfn.TEXTJOIN(""",""",TRUE,Table223[[#This Row],[Categoria1]:[Categoria7]]) &amp; """"</f>
        <v>"Cuaresma","Penitencial","Adviento","Navidad","Entrada","Antiguo Testamento"</v>
      </c>
      <c r="O106" t="s">
        <v>873</v>
      </c>
      <c r="P106" t="str">
        <f>"""" &amp; _xlfn.TEXTJOIN(""",""",TRUE,Table223[[#This Row],[Categoria]:[Categoria7]]) &amp; """"</f>
        <v>"Precatecumenado","Cuaresma","Penitencial","Adviento","Navidad","Entrada","Antiguo Testamento"</v>
      </c>
    </row>
    <row r="107" spans="1:16" x14ac:dyDescent="0.25">
      <c r="A107" s="1">
        <v>107</v>
      </c>
      <c r="B107" s="1">
        <v>131</v>
      </c>
      <c r="C107" t="s">
        <v>128</v>
      </c>
      <c r="D107" t="s">
        <v>356</v>
      </c>
      <c r="E107" t="s">
        <v>261</v>
      </c>
      <c r="F107" s="7" t="s">
        <v>29</v>
      </c>
      <c r="G107" s="8" t="s">
        <v>30</v>
      </c>
      <c r="H107" s="2" t="s">
        <v>12</v>
      </c>
      <c r="I107" s="3" t="s">
        <v>13</v>
      </c>
      <c r="J107" t="s">
        <v>46</v>
      </c>
      <c r="K107" s="4" t="s">
        <v>15</v>
      </c>
      <c r="M107" t="s">
        <v>586</v>
      </c>
      <c r="N107" t="str">
        <f>"""" &amp; _xlfn.TEXTJOIN(""",""",TRUE,Table223[[#This Row],[Categoria1]:[Categoria7]]) &amp; """"</f>
        <v>"Adviento","Navidad","Pascua","Pentecostés","Final","Nuevo Testamento"</v>
      </c>
      <c r="O107" t="s">
        <v>874</v>
      </c>
      <c r="P107" t="str">
        <f>"""" &amp; _xlfn.TEXTJOIN(""",""",TRUE,Table223[[#This Row],[Categoria]:[Categoria7]]) &amp; """"</f>
        <v>"Precatecumenado","Adviento","Navidad","Pascua","Pentecostés","Final","Nuevo Testamento"</v>
      </c>
    </row>
    <row r="108" spans="1:16" x14ac:dyDescent="0.25">
      <c r="A108" s="1">
        <v>108</v>
      </c>
      <c r="B108" s="1">
        <v>132</v>
      </c>
      <c r="C108" t="s">
        <v>129</v>
      </c>
      <c r="D108" t="s">
        <v>357</v>
      </c>
      <c r="E108" t="s">
        <v>261</v>
      </c>
      <c r="F108" s="9" t="s">
        <v>42</v>
      </c>
      <c r="G108" s="4" t="s">
        <v>15</v>
      </c>
      <c r="M108" t="s">
        <v>587</v>
      </c>
      <c r="N108" t="str">
        <f>"""" &amp; _xlfn.TEXTJOIN(""",""",TRUE,Table223[[#This Row],[Categoria1]:[Categoria7]]) &amp; """"</f>
        <v>"Vírgen María","Nuevo Testamento"</v>
      </c>
      <c r="O108" t="s">
        <v>772</v>
      </c>
      <c r="P108" t="str">
        <f>"""" &amp; _xlfn.TEXTJOIN(""",""",TRUE,Table223[[#This Row],[Categoria]:[Categoria7]]) &amp; """"</f>
        <v>"Precatecumenado","Vírgen María","Nuevo Testamento"</v>
      </c>
    </row>
    <row r="109" spans="1:16" x14ac:dyDescent="0.25">
      <c r="A109" s="1">
        <v>109</v>
      </c>
      <c r="B109" s="1">
        <v>134</v>
      </c>
      <c r="C109" t="s">
        <v>130</v>
      </c>
      <c r="D109" t="s">
        <v>358</v>
      </c>
      <c r="E109" t="s">
        <v>261</v>
      </c>
      <c r="F109" s="9" t="s">
        <v>42</v>
      </c>
      <c r="G109" s="2" t="s">
        <v>12</v>
      </c>
      <c r="H109" t="s">
        <v>48</v>
      </c>
      <c r="I109" s="3" t="s">
        <v>13</v>
      </c>
      <c r="M109" t="s">
        <v>588</v>
      </c>
      <c r="N109" t="str">
        <f>"""" &amp; _xlfn.TEXTJOIN(""",""",TRUE,Table223[[#This Row],[Categoria1]:[Categoria7]]) &amp; """"</f>
        <v>"Vírgen María","Pascua","Comunión","Pentecostés"</v>
      </c>
      <c r="O109" t="s">
        <v>773</v>
      </c>
      <c r="P109" t="str">
        <f>"""" &amp; _xlfn.TEXTJOIN(""",""",TRUE,Table223[[#This Row],[Categoria]:[Categoria7]]) &amp; """"</f>
        <v>"Precatecumenado","Vírgen María","Pascua","Comunión","Pentecostés"</v>
      </c>
    </row>
    <row r="110" spans="1:16" x14ac:dyDescent="0.25">
      <c r="A110" s="1">
        <v>110</v>
      </c>
      <c r="B110" s="1">
        <v>133</v>
      </c>
      <c r="C110" t="s">
        <v>131</v>
      </c>
      <c r="D110" t="s">
        <v>359</v>
      </c>
      <c r="E110" t="s">
        <v>261</v>
      </c>
      <c r="F110" s="9" t="s">
        <v>42</v>
      </c>
      <c r="G110" s="4" t="s">
        <v>15</v>
      </c>
      <c r="M110" t="s">
        <v>589</v>
      </c>
      <c r="N110" t="str">
        <f>"""" &amp; _xlfn.TEXTJOIN(""",""",TRUE,Table223[[#This Row],[Categoria1]:[Categoria7]]) &amp; """"</f>
        <v>"Vírgen María","Nuevo Testamento"</v>
      </c>
      <c r="O110" t="s">
        <v>875</v>
      </c>
      <c r="P110" t="str">
        <f>"""" &amp; _xlfn.TEXTJOIN(""",""",TRUE,Table223[[#This Row],[Categoria]:[Categoria7]]) &amp; """"</f>
        <v>"Precatecumenado","Vírgen María","Nuevo Testamento"</v>
      </c>
    </row>
    <row r="111" spans="1:16" x14ac:dyDescent="0.25">
      <c r="A111" s="1">
        <v>111</v>
      </c>
      <c r="B111" s="1">
        <v>135</v>
      </c>
      <c r="C111" t="s">
        <v>132</v>
      </c>
      <c r="D111" t="s">
        <v>360</v>
      </c>
      <c r="E111" t="s">
        <v>261</v>
      </c>
      <c r="F111" s="9" t="s">
        <v>42</v>
      </c>
      <c r="G111" s="5" t="s">
        <v>17</v>
      </c>
      <c r="H111" s="5" t="s">
        <v>211</v>
      </c>
      <c r="I111" t="s">
        <v>64</v>
      </c>
      <c r="J111" s="4" t="s">
        <v>15</v>
      </c>
      <c r="M111" t="s">
        <v>590</v>
      </c>
      <c r="N111" t="str">
        <f>"""" &amp; _xlfn.TEXTJOIN(""",""",TRUE,Table223[[#This Row],[Categoria1]:[Categoria7]]) &amp; """"</f>
        <v>"Vírgen María","Cuaresma","Penitencial","Fracción Del Pan","Nuevo Testamento"</v>
      </c>
      <c r="O111" t="s">
        <v>876</v>
      </c>
      <c r="P111" t="str">
        <f>"""" &amp; _xlfn.TEXTJOIN(""",""",TRUE,Table223[[#This Row],[Categoria]:[Categoria7]]) &amp; """"</f>
        <v>"Precatecumenado","Vírgen María","Cuaresma","Penitencial","Fracción Del Pan","Nuevo Testamento"</v>
      </c>
    </row>
    <row r="112" spans="1:16" x14ac:dyDescent="0.25">
      <c r="A112" s="1">
        <v>112</v>
      </c>
      <c r="B112" s="1">
        <v>136</v>
      </c>
      <c r="C112" t="s">
        <v>133</v>
      </c>
      <c r="D112" t="s">
        <v>361</v>
      </c>
      <c r="E112" t="s">
        <v>261</v>
      </c>
      <c r="F112" s="9" t="s">
        <v>42</v>
      </c>
      <c r="G112" s="7" t="s">
        <v>29</v>
      </c>
      <c r="H112" s="8" t="s">
        <v>30</v>
      </c>
      <c r="M112" t="s">
        <v>591</v>
      </c>
      <c r="N112" t="str">
        <f>"""" &amp; _xlfn.TEXTJOIN(""",""",TRUE,Table223[[#This Row],[Categoria1]:[Categoria7]]) &amp; """"</f>
        <v>"Vírgen María","Adviento","Navidad"</v>
      </c>
      <c r="O112" t="s">
        <v>774</v>
      </c>
      <c r="P112" t="str">
        <f>"""" &amp; _xlfn.TEXTJOIN(""",""",TRUE,Table223[[#This Row],[Categoria]:[Categoria7]]) &amp; """"</f>
        <v>"Precatecumenado","Vírgen María","Adviento","Navidad"</v>
      </c>
    </row>
    <row r="113" spans="1:16" x14ac:dyDescent="0.25">
      <c r="A113" s="1">
        <v>113</v>
      </c>
      <c r="B113" s="1">
        <v>137</v>
      </c>
      <c r="C113" t="s">
        <v>134</v>
      </c>
      <c r="D113" t="s">
        <v>362</v>
      </c>
      <c r="E113" t="s">
        <v>261</v>
      </c>
      <c r="F113" s="9" t="s">
        <v>42</v>
      </c>
      <c r="G113" s="5" t="s">
        <v>17</v>
      </c>
      <c r="H113" s="5" t="s">
        <v>211</v>
      </c>
      <c r="M113" t="s">
        <v>592</v>
      </c>
      <c r="N113" t="str">
        <f>"""" &amp; _xlfn.TEXTJOIN(""",""",TRUE,Table223[[#This Row],[Categoria1]:[Categoria7]]) &amp; """"</f>
        <v>"Vírgen María","Cuaresma","Penitencial"</v>
      </c>
      <c r="O113" t="s">
        <v>775</v>
      </c>
      <c r="P113" t="str">
        <f>"""" &amp; _xlfn.TEXTJOIN(""",""",TRUE,Table223[[#This Row],[Categoria]:[Categoria7]]) &amp; """"</f>
        <v>"Precatecumenado","Vírgen María","Cuaresma","Penitencial"</v>
      </c>
    </row>
    <row r="114" spans="1:16" x14ac:dyDescent="0.25">
      <c r="A114" s="1">
        <v>114</v>
      </c>
      <c r="B114" s="1">
        <v>138</v>
      </c>
      <c r="C114" t="s">
        <v>135</v>
      </c>
      <c r="D114" t="s">
        <v>457</v>
      </c>
      <c r="E114" t="s">
        <v>261</v>
      </c>
      <c r="F114" s="2" t="s">
        <v>12</v>
      </c>
      <c r="G114" s="3" t="s">
        <v>13</v>
      </c>
      <c r="H114" t="s">
        <v>23</v>
      </c>
      <c r="I114" s="6" t="s">
        <v>18</v>
      </c>
      <c r="M114" t="s">
        <v>593</v>
      </c>
      <c r="N114" t="str">
        <f>"""" &amp; _xlfn.TEXTJOIN(""",""",TRUE,Table223[[#This Row],[Categoria1]:[Categoria7]]) &amp; """"</f>
        <v>"Pascua","Pentecostés","Entrada","Antiguo Testamento"</v>
      </c>
      <c r="O114" t="s">
        <v>776</v>
      </c>
      <c r="P114" t="str">
        <f>"""" &amp; _xlfn.TEXTJOIN(""",""",TRUE,Table223[[#This Row],[Categoria]:[Categoria7]]) &amp; """"</f>
        <v>"Precatecumenado","Pascua","Pentecostés","Entrada","Antiguo Testamento"</v>
      </c>
    </row>
    <row r="115" spans="1:16" x14ac:dyDescent="0.25">
      <c r="A115" s="1">
        <v>115</v>
      </c>
      <c r="B115" s="1">
        <v>139</v>
      </c>
      <c r="C115" t="s">
        <v>136</v>
      </c>
      <c r="D115" t="s">
        <v>363</v>
      </c>
      <c r="E115" t="s">
        <v>261</v>
      </c>
      <c r="F115" s="6" t="s">
        <v>18</v>
      </c>
      <c r="M115" t="s">
        <v>594</v>
      </c>
      <c r="N115" t="str">
        <f>"""" &amp; _xlfn.TEXTJOIN(""",""",TRUE,Table223[[#This Row],[Categoria1]:[Categoria7]]) &amp; """"</f>
        <v>"Antiguo Testamento"</v>
      </c>
      <c r="O115" t="s">
        <v>877</v>
      </c>
      <c r="P115" t="str">
        <f>"""" &amp; _xlfn.TEXTJOIN(""",""",TRUE,Table223[[#This Row],[Categoria]:[Categoria7]]) &amp; """"</f>
        <v>"Precatecumenado","Antiguo Testamento"</v>
      </c>
    </row>
    <row r="116" spans="1:16" x14ac:dyDescent="0.25">
      <c r="A116" s="1">
        <v>116</v>
      </c>
      <c r="B116" s="1">
        <v>141</v>
      </c>
      <c r="C116" t="s">
        <v>137</v>
      </c>
      <c r="D116" t="s">
        <v>297</v>
      </c>
      <c r="E116" t="s">
        <v>261</v>
      </c>
      <c r="F116" t="s">
        <v>34</v>
      </c>
      <c r="G116" s="6" t="s">
        <v>18</v>
      </c>
      <c r="M116" t="s">
        <v>595</v>
      </c>
      <c r="N116" t="str">
        <f>"""" &amp; _xlfn.TEXTJOIN(""",""",TRUE,Table223[[#This Row],[Categoria1]:[Categoria7]]) &amp; """"</f>
        <v>"Paz","Antiguo Testamento"</v>
      </c>
      <c r="O116" t="s">
        <v>879</v>
      </c>
      <c r="P116" t="str">
        <f>"""" &amp; _xlfn.TEXTJOIN(""",""",TRUE,Table223[[#This Row],[Categoria]:[Categoria7]]) &amp; """"</f>
        <v>"Precatecumenado","Paz","Antiguo Testamento"</v>
      </c>
    </row>
    <row r="117" spans="1:16" x14ac:dyDescent="0.25">
      <c r="A117" s="1">
        <v>117</v>
      </c>
      <c r="B117" s="1">
        <v>143</v>
      </c>
      <c r="C117" t="s">
        <v>138</v>
      </c>
      <c r="D117" t="s">
        <v>458</v>
      </c>
      <c r="E117" t="s">
        <v>261</v>
      </c>
      <c r="F117" s="5" t="s">
        <v>17</v>
      </c>
      <c r="G117" s="5" t="s">
        <v>211</v>
      </c>
      <c r="H117" s="6" t="s">
        <v>18</v>
      </c>
      <c r="M117" t="s">
        <v>596</v>
      </c>
      <c r="N117" t="str">
        <f>"""" &amp; _xlfn.TEXTJOIN(""",""",TRUE,Table223[[#This Row],[Categoria1]:[Categoria7]]) &amp; """"</f>
        <v>"Cuaresma","Penitencial","Antiguo Testamento"</v>
      </c>
      <c r="O117" t="s">
        <v>777</v>
      </c>
      <c r="P117" t="str">
        <f>"""" &amp; _xlfn.TEXTJOIN(""",""",TRUE,Table223[[#This Row],[Categoria]:[Categoria7]]) &amp; """"</f>
        <v>"Precatecumenado","Cuaresma","Penitencial","Antiguo Testamento"</v>
      </c>
    </row>
    <row r="118" spans="1:16" x14ac:dyDescent="0.25">
      <c r="A118" s="1">
        <v>118</v>
      </c>
      <c r="B118" s="1">
        <v>142</v>
      </c>
      <c r="C118" t="s">
        <v>139</v>
      </c>
      <c r="D118" t="s">
        <v>459</v>
      </c>
      <c r="E118" t="s">
        <v>261</v>
      </c>
      <c r="F118" s="5" t="s">
        <v>17</v>
      </c>
      <c r="G118" s="5" t="s">
        <v>211</v>
      </c>
      <c r="H118" s="6" t="s">
        <v>18</v>
      </c>
      <c r="M118" t="s">
        <v>597</v>
      </c>
      <c r="N118" t="str">
        <f>"""" &amp; _xlfn.TEXTJOIN(""",""",TRUE,Table223[[#This Row],[Categoria1]:[Categoria7]]) &amp; """"</f>
        <v>"Cuaresma","Penitencial","Antiguo Testamento"</v>
      </c>
      <c r="O118" t="s">
        <v>880</v>
      </c>
      <c r="P118" t="str">
        <f>"""" &amp; _xlfn.TEXTJOIN(""",""",TRUE,Table223[[#This Row],[Categoria]:[Categoria7]]) &amp; """"</f>
        <v>"Precatecumenado","Cuaresma","Penitencial","Antiguo Testamento"</v>
      </c>
    </row>
    <row r="119" spans="1:16" x14ac:dyDescent="0.25">
      <c r="A119" s="1">
        <v>119</v>
      </c>
      <c r="B119" s="1">
        <v>144</v>
      </c>
      <c r="C119" t="s">
        <v>140</v>
      </c>
      <c r="D119" t="s">
        <v>460</v>
      </c>
      <c r="E119" t="s">
        <v>261</v>
      </c>
      <c r="F119" s="6" t="s">
        <v>18</v>
      </c>
      <c r="M119" t="s">
        <v>598</v>
      </c>
      <c r="N119" t="str">
        <f>"""" &amp; _xlfn.TEXTJOIN(""",""",TRUE,Table223[[#This Row],[Categoria1]:[Categoria7]]) &amp; """"</f>
        <v>"Antiguo Testamento"</v>
      </c>
      <c r="O119" t="s">
        <v>881</v>
      </c>
      <c r="P119" t="str">
        <f>"""" &amp; _xlfn.TEXTJOIN(""",""",TRUE,Table223[[#This Row],[Categoria]:[Categoria7]]) &amp; """"</f>
        <v>"Precatecumenado","Antiguo Testamento"</v>
      </c>
    </row>
    <row r="120" spans="1:16" x14ac:dyDescent="0.25">
      <c r="A120" s="1">
        <v>120</v>
      </c>
      <c r="B120" s="1">
        <v>146</v>
      </c>
      <c r="C120" t="s">
        <v>141</v>
      </c>
      <c r="D120" t="s">
        <v>364</v>
      </c>
      <c r="E120" t="s">
        <v>261</v>
      </c>
      <c r="F120" s="2" t="s">
        <v>12</v>
      </c>
      <c r="G120" s="3" t="s">
        <v>13</v>
      </c>
      <c r="H120" s="4" t="s">
        <v>15</v>
      </c>
      <c r="M120" t="s">
        <v>599</v>
      </c>
      <c r="N120" t="str">
        <f>"""" &amp; _xlfn.TEXTJOIN(""",""",TRUE,Table223[[#This Row],[Categoria1]:[Categoria7]]) &amp; """"</f>
        <v>"Pascua","Pentecostés","Nuevo Testamento"</v>
      </c>
      <c r="O120" t="s">
        <v>883</v>
      </c>
      <c r="P120" t="str">
        <f>"""" &amp; _xlfn.TEXTJOIN(""",""",TRUE,Table223[[#This Row],[Categoria]:[Categoria7]]) &amp; """"</f>
        <v>"Precatecumenado","Pascua","Pentecostés","Nuevo Testamento"</v>
      </c>
    </row>
    <row r="121" spans="1:16" x14ac:dyDescent="0.25">
      <c r="A121" s="1">
        <v>121</v>
      </c>
      <c r="B121" s="1">
        <v>147</v>
      </c>
      <c r="C121" t="s">
        <v>142</v>
      </c>
      <c r="D121" t="s">
        <v>365</v>
      </c>
      <c r="E121" t="s">
        <v>261</v>
      </c>
      <c r="F121" t="s">
        <v>64</v>
      </c>
      <c r="G121" s="6" t="s">
        <v>18</v>
      </c>
      <c r="M121" t="s">
        <v>600</v>
      </c>
      <c r="N121" t="str">
        <f>"""" &amp; _xlfn.TEXTJOIN(""",""",TRUE,Table223[[#This Row],[Categoria1]:[Categoria7]]) &amp; """"</f>
        <v>"Fracción Del Pan","Antiguo Testamento"</v>
      </c>
      <c r="O121" t="s">
        <v>884</v>
      </c>
      <c r="P121" t="str">
        <f>"""" &amp; _xlfn.TEXTJOIN(""",""",TRUE,Table223[[#This Row],[Categoria]:[Categoria7]]) &amp; """"</f>
        <v>"Precatecumenado","Fracción Del Pan","Antiguo Testamento"</v>
      </c>
    </row>
    <row r="122" spans="1:16" x14ac:dyDescent="0.25">
      <c r="A122" s="1">
        <v>122</v>
      </c>
      <c r="B122" s="1">
        <v>150</v>
      </c>
      <c r="C122" t="s">
        <v>143</v>
      </c>
      <c r="D122" t="s">
        <v>366</v>
      </c>
      <c r="E122" t="s">
        <v>261</v>
      </c>
      <c r="F122" s="2" t="s">
        <v>12</v>
      </c>
      <c r="G122" s="3" t="s">
        <v>13</v>
      </c>
      <c r="H122" s="4" t="s">
        <v>15</v>
      </c>
      <c r="M122" t="s">
        <v>601</v>
      </c>
      <c r="N122" t="str">
        <f>"""" &amp; _xlfn.TEXTJOIN(""",""",TRUE,Table223[[#This Row],[Categoria1]:[Categoria7]]) &amp; """"</f>
        <v>"Pascua","Pentecostés","Nuevo Testamento"</v>
      </c>
      <c r="O122" t="s">
        <v>779</v>
      </c>
      <c r="P122" t="str">
        <f>"""" &amp; _xlfn.TEXTJOIN(""",""",TRUE,Table223[[#This Row],[Categoria]:[Categoria7]]) &amp; """"</f>
        <v>"Precatecumenado","Pascua","Pentecostés","Nuevo Testamento"</v>
      </c>
    </row>
    <row r="123" spans="1:16" x14ac:dyDescent="0.25">
      <c r="A123" s="1">
        <v>123</v>
      </c>
      <c r="B123" s="1">
        <v>151</v>
      </c>
      <c r="C123" t="s">
        <v>144</v>
      </c>
      <c r="D123" t="s">
        <v>367</v>
      </c>
      <c r="E123" t="s">
        <v>261</v>
      </c>
      <c r="F123" s="7" t="s">
        <v>29</v>
      </c>
      <c r="G123" s="8" t="s">
        <v>30</v>
      </c>
      <c r="H123" s="6" t="s">
        <v>18</v>
      </c>
      <c r="M123" t="s">
        <v>602</v>
      </c>
      <c r="N123" t="str">
        <f>"""" &amp; _xlfn.TEXTJOIN(""",""",TRUE,Table223[[#This Row],[Categoria1]:[Categoria7]]) &amp; """"</f>
        <v>"Adviento","Navidad","Antiguo Testamento"</v>
      </c>
      <c r="O123" t="s">
        <v>886</v>
      </c>
      <c r="P123" t="str">
        <f>"""" &amp; _xlfn.TEXTJOIN(""",""",TRUE,Table223[[#This Row],[Categoria]:[Categoria7]]) &amp; """"</f>
        <v>"Precatecumenado","Adviento","Navidad","Antiguo Testamento"</v>
      </c>
    </row>
    <row r="124" spans="1:16" x14ac:dyDescent="0.25">
      <c r="A124" s="1">
        <v>124</v>
      </c>
      <c r="B124" s="1">
        <v>152</v>
      </c>
      <c r="C124" t="s">
        <v>145</v>
      </c>
      <c r="D124" t="s">
        <v>461</v>
      </c>
      <c r="E124" t="s">
        <v>261</v>
      </c>
      <c r="F124" s="6" t="s">
        <v>18</v>
      </c>
      <c r="M124" t="s">
        <v>603</v>
      </c>
      <c r="N124" t="str">
        <f>"""" &amp; _xlfn.TEXTJOIN(""",""",TRUE,Table223[[#This Row],[Categoria1]:[Categoria7]]) &amp; """"</f>
        <v>"Antiguo Testamento"</v>
      </c>
      <c r="O124" t="s">
        <v>780</v>
      </c>
      <c r="P124" t="str">
        <f>"""" &amp; _xlfn.TEXTJOIN(""",""",TRUE,Table223[[#This Row],[Categoria]:[Categoria7]]) &amp; """"</f>
        <v>"Precatecumenado","Antiguo Testamento"</v>
      </c>
    </row>
    <row r="125" spans="1:16" x14ac:dyDescent="0.25">
      <c r="A125" s="1">
        <v>125</v>
      </c>
      <c r="B125" s="1">
        <v>153</v>
      </c>
      <c r="C125" t="s">
        <v>146</v>
      </c>
      <c r="D125" t="s">
        <v>462</v>
      </c>
      <c r="E125" t="s">
        <v>261</v>
      </c>
      <c r="F125" s="6" t="s">
        <v>18</v>
      </c>
      <c r="M125" t="s">
        <v>604</v>
      </c>
      <c r="N125" t="str">
        <f>"""" &amp; _xlfn.TEXTJOIN(""",""",TRUE,Table223[[#This Row],[Categoria1]:[Categoria7]]) &amp; """"</f>
        <v>"Antiguo Testamento"</v>
      </c>
      <c r="O125" t="s">
        <v>887</v>
      </c>
      <c r="P125" t="str">
        <f>"""" &amp; _xlfn.TEXTJOIN(""",""",TRUE,Table223[[#This Row],[Categoria]:[Categoria7]]) &amp; """"</f>
        <v>"Precatecumenado","Antiguo Testamento"</v>
      </c>
    </row>
    <row r="126" spans="1:16" x14ac:dyDescent="0.25">
      <c r="A126" s="1">
        <v>126</v>
      </c>
      <c r="B126" s="1">
        <v>154</v>
      </c>
      <c r="C126" t="s">
        <v>147</v>
      </c>
      <c r="D126" t="s">
        <v>368</v>
      </c>
      <c r="E126" t="s">
        <v>261</v>
      </c>
      <c r="F126" s="5" t="s">
        <v>17</v>
      </c>
      <c r="G126" s="5" t="s">
        <v>211</v>
      </c>
      <c r="H126" t="s">
        <v>64</v>
      </c>
      <c r="M126" t="s">
        <v>605</v>
      </c>
      <c r="N126" t="str">
        <f>"""" &amp; _xlfn.TEXTJOIN(""",""",TRUE,Table223[[#This Row],[Categoria1]:[Categoria7]]) &amp; """"</f>
        <v>"Cuaresma","Penitencial","Fracción Del Pan"</v>
      </c>
      <c r="O126" t="s">
        <v>888</v>
      </c>
      <c r="P126" t="str">
        <f>"""" &amp; _xlfn.TEXTJOIN(""",""",TRUE,Table223[[#This Row],[Categoria]:[Categoria7]]) &amp; """"</f>
        <v>"Precatecumenado","Cuaresma","Penitencial","Fracción Del Pan"</v>
      </c>
    </row>
    <row r="127" spans="1:16" x14ac:dyDescent="0.25">
      <c r="A127" s="1">
        <v>127</v>
      </c>
      <c r="B127" s="1">
        <v>155</v>
      </c>
      <c r="C127" t="s">
        <v>148</v>
      </c>
      <c r="D127" t="s">
        <v>369</v>
      </c>
      <c r="E127" t="s">
        <v>261</v>
      </c>
      <c r="F127" s="2" t="s">
        <v>12</v>
      </c>
      <c r="G127" s="3" t="s">
        <v>13</v>
      </c>
      <c r="H127" t="s">
        <v>48</v>
      </c>
      <c r="I127" s="4" t="s">
        <v>15</v>
      </c>
      <c r="M127" t="s">
        <v>606</v>
      </c>
      <c r="N127" t="str">
        <f>"""" &amp; _xlfn.TEXTJOIN(""",""",TRUE,Table223[[#This Row],[Categoria1]:[Categoria7]]) &amp; """"</f>
        <v>"Pascua","Pentecostés","Comunión","Nuevo Testamento"</v>
      </c>
      <c r="O127" t="s">
        <v>889</v>
      </c>
      <c r="P127" t="str">
        <f>"""" &amp; _xlfn.TEXTJOIN(""",""",TRUE,Table223[[#This Row],[Categoria]:[Categoria7]]) &amp; """"</f>
        <v>"Precatecumenado","Pascua","Pentecostés","Comunión","Nuevo Testamento"</v>
      </c>
    </row>
    <row r="128" spans="1:16" x14ac:dyDescent="0.25">
      <c r="A128" s="1">
        <v>128</v>
      </c>
      <c r="B128" s="1">
        <v>157</v>
      </c>
      <c r="C128" t="s">
        <v>149</v>
      </c>
      <c r="D128" t="s">
        <v>370</v>
      </c>
      <c r="E128" t="s">
        <v>261</v>
      </c>
      <c r="F128" t="s">
        <v>23</v>
      </c>
      <c r="G128" s="6" t="s">
        <v>18</v>
      </c>
      <c r="M128" t="s">
        <v>607</v>
      </c>
      <c r="N128" t="str">
        <f>"""" &amp; _xlfn.TEXTJOIN(""",""",TRUE,Table223[[#This Row],[Categoria1]:[Categoria7]]) &amp; """"</f>
        <v>"Entrada","Antiguo Testamento"</v>
      </c>
      <c r="O128" t="s">
        <v>891</v>
      </c>
      <c r="P128" t="str">
        <f>"""" &amp; _xlfn.TEXTJOIN(""",""",TRUE,Table223[[#This Row],[Categoria]:[Categoria7]]) &amp; """"</f>
        <v>"Precatecumenado","Entrada","Antiguo Testamento"</v>
      </c>
    </row>
    <row r="129" spans="1:16" x14ac:dyDescent="0.25">
      <c r="A129" s="1">
        <v>129</v>
      </c>
      <c r="B129" s="1">
        <v>158</v>
      </c>
      <c r="C129" t="s">
        <v>150</v>
      </c>
      <c r="D129" t="s">
        <v>371</v>
      </c>
      <c r="E129" t="s">
        <v>261</v>
      </c>
      <c r="F129" s="2" t="s">
        <v>12</v>
      </c>
      <c r="G129" s="3" t="s">
        <v>13</v>
      </c>
      <c r="H129" t="s">
        <v>23</v>
      </c>
      <c r="I129" s="6" t="s">
        <v>18</v>
      </c>
      <c r="M129" t="s">
        <v>608</v>
      </c>
      <c r="N129" t="str">
        <f>"""" &amp; _xlfn.TEXTJOIN(""",""",TRUE,Table223[[#This Row],[Categoria1]:[Categoria7]]) &amp; """"</f>
        <v>"Pascua","Pentecostés","Entrada","Antiguo Testamento"</v>
      </c>
      <c r="O129" t="s">
        <v>892</v>
      </c>
      <c r="P129" t="str">
        <f>"""" &amp; _xlfn.TEXTJOIN(""",""",TRUE,Table223[[#This Row],[Categoria]:[Categoria7]]) &amp; """"</f>
        <v>"Precatecumenado","Pascua","Pentecostés","Entrada","Antiguo Testamento"</v>
      </c>
    </row>
    <row r="130" spans="1:16" x14ac:dyDescent="0.25">
      <c r="A130" s="1">
        <v>130</v>
      </c>
      <c r="B130" s="1">
        <v>160</v>
      </c>
      <c r="C130" t="s">
        <v>151</v>
      </c>
      <c r="D130" t="s">
        <v>372</v>
      </c>
      <c r="E130" t="s">
        <v>261</v>
      </c>
      <c r="F130" s="9" t="s">
        <v>42</v>
      </c>
      <c r="G130" s="2" t="s">
        <v>12</v>
      </c>
      <c r="H130" s="3" t="s">
        <v>13</v>
      </c>
      <c r="M130" t="s">
        <v>609</v>
      </c>
      <c r="N130" t="str">
        <f>"""" &amp; _xlfn.TEXTJOIN(""",""",TRUE,Table223[[#This Row],[Categoria1]:[Categoria7]]) &amp; """"</f>
        <v>"Vírgen María","Pascua","Pentecostés"</v>
      </c>
      <c r="O130" t="s">
        <v>893</v>
      </c>
      <c r="P130" t="str">
        <f>"""" &amp; _xlfn.TEXTJOIN(""",""",TRUE,Table223[[#This Row],[Categoria]:[Categoria7]]) &amp; """"</f>
        <v>"Precatecumenado","Vírgen María","Pascua","Pentecostés"</v>
      </c>
    </row>
    <row r="131" spans="1:16" x14ac:dyDescent="0.25">
      <c r="A131" s="1">
        <v>131</v>
      </c>
      <c r="B131" s="1">
        <v>161</v>
      </c>
      <c r="C131" t="s">
        <v>13</v>
      </c>
      <c r="D131" t="s">
        <v>373</v>
      </c>
      <c r="E131" t="s">
        <v>261</v>
      </c>
      <c r="F131" s="2" t="s">
        <v>12</v>
      </c>
      <c r="G131" s="3" t="s">
        <v>13</v>
      </c>
      <c r="H131" t="s">
        <v>48</v>
      </c>
      <c r="M131" t="s">
        <v>610</v>
      </c>
      <c r="N131" t="str">
        <f>"""" &amp; _xlfn.TEXTJOIN(""",""",TRUE,Table223[[#This Row],[Categoria1]:[Categoria7]]) &amp; """"</f>
        <v>"Pascua","Pentecostés","Comunión"</v>
      </c>
      <c r="O131" t="s">
        <v>894</v>
      </c>
      <c r="P131" t="str">
        <f>"""" &amp; _xlfn.TEXTJOIN(""",""",TRUE,Table223[[#This Row],[Categoria]:[Categoria7]]) &amp; """"</f>
        <v>"Precatecumenado","Pascua","Pentecostés","Comunión"</v>
      </c>
    </row>
    <row r="132" spans="1:16" x14ac:dyDescent="0.25">
      <c r="A132" s="1">
        <v>132</v>
      </c>
      <c r="B132" s="1">
        <v>165</v>
      </c>
      <c r="C132" t="s">
        <v>152</v>
      </c>
      <c r="D132" t="s">
        <v>463</v>
      </c>
      <c r="E132" t="s">
        <v>261</v>
      </c>
      <c r="F132" t="s">
        <v>34</v>
      </c>
      <c r="G132" s="6" t="s">
        <v>18</v>
      </c>
      <c r="M132" t="s">
        <v>611</v>
      </c>
      <c r="N132" t="str">
        <f>"""" &amp; _xlfn.TEXTJOIN(""",""",TRUE,Table223[[#This Row],[Categoria1]:[Categoria7]]) &amp; """"</f>
        <v>"Paz","Antiguo Testamento"</v>
      </c>
      <c r="O132" t="s">
        <v>898</v>
      </c>
      <c r="P132" t="str">
        <f>"""" &amp; _xlfn.TEXTJOIN(""",""",TRUE,Table223[[#This Row],[Categoria]:[Categoria7]]) &amp; """"</f>
        <v>"Precatecumenado","Paz","Antiguo Testamento"</v>
      </c>
    </row>
    <row r="133" spans="1:16" x14ac:dyDescent="0.25">
      <c r="A133" s="1">
        <v>133</v>
      </c>
      <c r="B133" s="1">
        <v>166</v>
      </c>
      <c r="C133" t="s">
        <v>153</v>
      </c>
      <c r="D133" t="s">
        <v>374</v>
      </c>
      <c r="E133" t="s">
        <v>261</v>
      </c>
      <c r="F133" s="2" t="s">
        <v>12</v>
      </c>
      <c r="G133" s="3" t="s">
        <v>13</v>
      </c>
      <c r="H133" t="s">
        <v>31</v>
      </c>
      <c r="M133" t="s">
        <v>612</v>
      </c>
      <c r="N133" t="str">
        <f>"""" &amp; _xlfn.TEXTJOIN(""",""",TRUE,Table223[[#This Row],[Categoria1]:[Categoria7]]) &amp; """"</f>
        <v>"Pascua","Pentecostés","Niños"</v>
      </c>
      <c r="O133" t="s">
        <v>782</v>
      </c>
      <c r="P133" t="str">
        <f>"""" &amp; _xlfn.TEXTJOIN(""",""",TRUE,Table223[[#This Row],[Categoria]:[Categoria7]]) &amp; """"</f>
        <v>"Precatecumenado","Pascua","Pentecostés","Niños"</v>
      </c>
    </row>
    <row r="134" spans="1:16" x14ac:dyDescent="0.25">
      <c r="A134" s="1">
        <v>134</v>
      </c>
      <c r="B134" s="1">
        <v>167</v>
      </c>
      <c r="C134" t="s">
        <v>154</v>
      </c>
      <c r="D134" t="s">
        <v>375</v>
      </c>
      <c r="E134" t="s">
        <v>261</v>
      </c>
      <c r="F134" s="5" t="s">
        <v>17</v>
      </c>
      <c r="G134" s="5" t="s">
        <v>211</v>
      </c>
      <c r="H134" s="6" t="s">
        <v>18</v>
      </c>
      <c r="M134" t="s">
        <v>613</v>
      </c>
      <c r="N134" t="str">
        <f>"""" &amp; _xlfn.TEXTJOIN(""",""",TRUE,Table223[[#This Row],[Categoria1]:[Categoria7]]) &amp; """"</f>
        <v>"Cuaresma","Penitencial","Antiguo Testamento"</v>
      </c>
      <c r="O134" t="s">
        <v>899</v>
      </c>
      <c r="P134" t="str">
        <f>"""" &amp; _xlfn.TEXTJOIN(""",""",TRUE,Table223[[#This Row],[Categoria]:[Categoria7]]) &amp; """"</f>
        <v>"Precatecumenado","Cuaresma","Penitencial","Antiguo Testamento"</v>
      </c>
    </row>
    <row r="135" spans="1:16" x14ac:dyDescent="0.25">
      <c r="A135" s="1">
        <v>135</v>
      </c>
      <c r="B135" s="1">
        <v>168</v>
      </c>
      <c r="C135" t="s">
        <v>155</v>
      </c>
      <c r="D135" t="s">
        <v>376</v>
      </c>
      <c r="E135" t="s">
        <v>261</v>
      </c>
      <c r="F135" s="5" t="s">
        <v>17</v>
      </c>
      <c r="G135" s="5" t="s">
        <v>211</v>
      </c>
      <c r="H135" s="4" t="s">
        <v>15</v>
      </c>
      <c r="M135" t="s">
        <v>614</v>
      </c>
      <c r="N135" t="str">
        <f>"""" &amp; _xlfn.TEXTJOIN(""",""",TRUE,Table223[[#This Row],[Categoria1]:[Categoria7]]) &amp; """"</f>
        <v>"Cuaresma","Penitencial","Nuevo Testamento"</v>
      </c>
      <c r="O135" t="s">
        <v>900</v>
      </c>
      <c r="P135" t="str">
        <f>"""" &amp; _xlfn.TEXTJOIN(""",""",TRUE,Table223[[#This Row],[Categoria]:[Categoria7]]) &amp; """"</f>
        <v>"Precatecumenado","Cuaresma","Penitencial","Nuevo Testamento"</v>
      </c>
    </row>
    <row r="136" spans="1:16" x14ac:dyDescent="0.25">
      <c r="A136" s="1">
        <v>136</v>
      </c>
      <c r="B136" s="1">
        <v>172</v>
      </c>
      <c r="C136" t="s">
        <v>156</v>
      </c>
      <c r="D136" t="s">
        <v>464</v>
      </c>
      <c r="E136" t="s">
        <v>261</v>
      </c>
      <c r="F136" s="5" t="s">
        <v>17</v>
      </c>
      <c r="G136" s="5" t="s">
        <v>211</v>
      </c>
      <c r="H136" t="s">
        <v>23</v>
      </c>
      <c r="I136" s="6" t="s">
        <v>18</v>
      </c>
      <c r="M136" t="s">
        <v>615</v>
      </c>
      <c r="N136" t="str">
        <f>"""" &amp; _xlfn.TEXTJOIN(""",""",TRUE,Table223[[#This Row],[Categoria1]:[Categoria7]]) &amp; """"</f>
        <v>"Cuaresma","Penitencial","Entrada","Antiguo Testamento"</v>
      </c>
      <c r="O136" t="s">
        <v>903</v>
      </c>
      <c r="P136" t="str">
        <f>"""" &amp; _xlfn.TEXTJOIN(""",""",TRUE,Table223[[#This Row],[Categoria]:[Categoria7]]) &amp; """"</f>
        <v>"Precatecumenado","Cuaresma","Penitencial","Entrada","Antiguo Testamento"</v>
      </c>
    </row>
    <row r="137" spans="1:16" x14ac:dyDescent="0.25">
      <c r="A137" s="1">
        <v>137</v>
      </c>
      <c r="B137" s="1">
        <v>173</v>
      </c>
      <c r="C137" t="s">
        <v>157</v>
      </c>
      <c r="D137" t="s">
        <v>297</v>
      </c>
      <c r="E137" t="s">
        <v>261</v>
      </c>
      <c r="F137" s="6" t="s">
        <v>18</v>
      </c>
      <c r="G137" t="s">
        <v>34</v>
      </c>
      <c r="M137" t="s">
        <v>616</v>
      </c>
      <c r="N137" t="str">
        <f>"""" &amp; _xlfn.TEXTJOIN(""",""",TRUE,Table223[[#This Row],[Categoria1]:[Categoria7]]) &amp; """"</f>
        <v>"Antiguo Testamento","Paz"</v>
      </c>
      <c r="O137" t="s">
        <v>904</v>
      </c>
      <c r="P137" t="str">
        <f>"""" &amp; _xlfn.TEXTJOIN(""",""",TRUE,Table223[[#This Row],[Categoria]:[Categoria7]]) &amp; """"</f>
        <v>"Precatecumenado","Antiguo Testamento","Paz"</v>
      </c>
    </row>
    <row r="138" spans="1:16" x14ac:dyDescent="0.25">
      <c r="A138" s="1">
        <v>138</v>
      </c>
      <c r="B138" s="1">
        <v>174</v>
      </c>
      <c r="C138" t="s">
        <v>158</v>
      </c>
      <c r="D138" t="s">
        <v>377</v>
      </c>
      <c r="E138" t="s">
        <v>261</v>
      </c>
      <c r="F138" s="2" t="s">
        <v>12</v>
      </c>
      <c r="G138" s="3" t="s">
        <v>13</v>
      </c>
      <c r="H138" t="s">
        <v>48</v>
      </c>
      <c r="I138" t="s">
        <v>46</v>
      </c>
      <c r="J138" s="6" t="s">
        <v>18</v>
      </c>
      <c r="M138" t="s">
        <v>617</v>
      </c>
      <c r="N138" t="str">
        <f>"""" &amp; _xlfn.TEXTJOIN(""",""",TRUE,Table223[[#This Row],[Categoria1]:[Categoria7]]) &amp; """"</f>
        <v>"Pascua","Pentecostés","Comunión","Final","Antiguo Testamento"</v>
      </c>
      <c r="O138" t="s">
        <v>905</v>
      </c>
      <c r="P138" t="str">
        <f>"""" &amp; _xlfn.TEXTJOIN(""",""",TRUE,Table223[[#This Row],[Categoria]:[Categoria7]]) &amp; """"</f>
        <v>"Precatecumenado","Pascua","Pentecostés","Comunión","Final","Antiguo Testamento"</v>
      </c>
    </row>
    <row r="139" spans="1:16" x14ac:dyDescent="0.25">
      <c r="A139" s="1">
        <v>139</v>
      </c>
      <c r="B139" s="1">
        <v>175</v>
      </c>
      <c r="C139" t="s">
        <v>159</v>
      </c>
      <c r="D139" t="s">
        <v>378</v>
      </c>
      <c r="E139" t="s">
        <v>261</v>
      </c>
      <c r="F139" s="5" t="s">
        <v>17</v>
      </c>
      <c r="G139" s="5" t="s">
        <v>211</v>
      </c>
      <c r="H139" t="s">
        <v>48</v>
      </c>
      <c r="I139" s="4" t="s">
        <v>15</v>
      </c>
      <c r="M139" t="s">
        <v>618</v>
      </c>
      <c r="N139" t="str">
        <f>"""" &amp; _xlfn.TEXTJOIN(""",""",TRUE,Table223[[#This Row],[Categoria1]:[Categoria7]]) &amp; """"</f>
        <v>"Cuaresma","Penitencial","Comunión","Nuevo Testamento"</v>
      </c>
      <c r="O139" t="s">
        <v>906</v>
      </c>
      <c r="P139" t="str">
        <f>"""" &amp; _xlfn.TEXTJOIN(""",""",TRUE,Table223[[#This Row],[Categoria]:[Categoria7]]) &amp; """"</f>
        <v>"Precatecumenado","Cuaresma","Penitencial","Comunión","Nuevo Testamento"</v>
      </c>
    </row>
    <row r="140" spans="1:16" x14ac:dyDescent="0.25">
      <c r="A140" s="1">
        <v>140</v>
      </c>
      <c r="B140" s="1">
        <v>176</v>
      </c>
      <c r="C140" t="s">
        <v>160</v>
      </c>
      <c r="D140" t="s">
        <v>379</v>
      </c>
      <c r="E140" t="s">
        <v>261</v>
      </c>
      <c r="F140" s="2" t="s">
        <v>12</v>
      </c>
      <c r="G140" s="3" t="s">
        <v>13</v>
      </c>
      <c r="H140" t="s">
        <v>46</v>
      </c>
      <c r="M140" t="s">
        <v>619</v>
      </c>
      <c r="N140" t="str">
        <f>"""" &amp; _xlfn.TEXTJOIN(""",""",TRUE,Table223[[#This Row],[Categoria1]:[Categoria7]]) &amp; """"</f>
        <v>"Pascua","Pentecostés","Final"</v>
      </c>
      <c r="O140" t="s">
        <v>907</v>
      </c>
      <c r="P140" t="str">
        <f>"""" &amp; _xlfn.TEXTJOIN(""",""",TRUE,Table223[[#This Row],[Categoria]:[Categoria7]]) &amp; """"</f>
        <v>"Precatecumenado","Pascua","Pentecostés","Final"</v>
      </c>
    </row>
    <row r="141" spans="1:16" x14ac:dyDescent="0.25">
      <c r="A141" s="1">
        <v>141</v>
      </c>
      <c r="B141" s="1">
        <v>177</v>
      </c>
      <c r="C141" t="s">
        <v>161</v>
      </c>
      <c r="D141" t="s">
        <v>465</v>
      </c>
      <c r="E141" t="s">
        <v>261</v>
      </c>
      <c r="F141" s="5" t="s">
        <v>17</v>
      </c>
      <c r="G141" s="5" t="s">
        <v>211</v>
      </c>
      <c r="H141" s="6" t="s">
        <v>18</v>
      </c>
      <c r="M141" t="s">
        <v>620</v>
      </c>
      <c r="N141" t="str">
        <f>"""" &amp; _xlfn.TEXTJOIN(""",""",TRUE,Table223[[#This Row],[Categoria1]:[Categoria7]]) &amp; """"</f>
        <v>"Cuaresma","Penitencial","Antiguo Testamento"</v>
      </c>
      <c r="O141" t="s">
        <v>908</v>
      </c>
      <c r="P141" t="str">
        <f>"""" &amp; _xlfn.TEXTJOIN(""",""",TRUE,Table223[[#This Row],[Categoria]:[Categoria7]]) &amp; """"</f>
        <v>"Precatecumenado","Cuaresma","Penitencial","Antiguo Testamento"</v>
      </c>
    </row>
    <row r="142" spans="1:16" x14ac:dyDescent="0.25">
      <c r="A142" s="1">
        <v>142</v>
      </c>
      <c r="B142" s="1">
        <v>178</v>
      </c>
      <c r="C142" t="s">
        <v>162</v>
      </c>
      <c r="D142" t="s">
        <v>368</v>
      </c>
      <c r="E142" t="s">
        <v>261</v>
      </c>
      <c r="F142" s="2" t="s">
        <v>12</v>
      </c>
      <c r="G142" s="3" t="s">
        <v>13</v>
      </c>
      <c r="H142" t="s">
        <v>48</v>
      </c>
      <c r="M142" t="s">
        <v>621</v>
      </c>
      <c r="N142" t="str">
        <f>"""" &amp; _xlfn.TEXTJOIN(""",""",TRUE,Table223[[#This Row],[Categoria1]:[Categoria7]]) &amp; """"</f>
        <v>"Pascua","Pentecostés","Comunión"</v>
      </c>
      <c r="O142" t="s">
        <v>909</v>
      </c>
      <c r="P142" t="str">
        <f>"""" &amp; _xlfn.TEXTJOIN(""",""",TRUE,Table223[[#This Row],[Categoria]:[Categoria7]]) &amp; """"</f>
        <v>"Precatecumenado","Pascua","Pentecostés","Comunión"</v>
      </c>
    </row>
    <row r="143" spans="1:16" x14ac:dyDescent="0.25">
      <c r="A143" s="1">
        <v>143</v>
      </c>
      <c r="B143" s="1">
        <v>179</v>
      </c>
      <c r="C143" t="s">
        <v>163</v>
      </c>
      <c r="D143" t="s">
        <v>380</v>
      </c>
      <c r="E143" t="s">
        <v>261</v>
      </c>
      <c r="F143" s="2" t="s">
        <v>12</v>
      </c>
      <c r="G143" s="3" t="s">
        <v>13</v>
      </c>
      <c r="H143" s="4" t="s">
        <v>15</v>
      </c>
      <c r="M143" t="s">
        <v>622</v>
      </c>
      <c r="N143" t="str">
        <f>"""" &amp; _xlfn.TEXTJOIN(""",""",TRUE,Table223[[#This Row],[Categoria1]:[Categoria7]]) &amp; """"</f>
        <v>"Pascua","Pentecostés","Nuevo Testamento"</v>
      </c>
      <c r="O143" t="s">
        <v>910</v>
      </c>
      <c r="P143" t="str">
        <f>"""" &amp; _xlfn.TEXTJOIN(""",""",TRUE,Table223[[#This Row],[Categoria]:[Categoria7]]) &amp; """"</f>
        <v>"Precatecumenado","Pascua","Pentecostés","Nuevo Testamento"</v>
      </c>
    </row>
    <row r="144" spans="1:16" x14ac:dyDescent="0.25">
      <c r="A144" s="1">
        <v>144</v>
      </c>
      <c r="B144" s="1">
        <v>185</v>
      </c>
      <c r="C144" t="s">
        <v>164</v>
      </c>
      <c r="D144" t="s">
        <v>381</v>
      </c>
      <c r="E144" t="s">
        <v>261</v>
      </c>
      <c r="F144" s="9" t="s">
        <v>42</v>
      </c>
      <c r="M144" t="s">
        <v>623</v>
      </c>
      <c r="N144" t="str">
        <f>"""" &amp; _xlfn.TEXTJOIN(""",""",TRUE,Table223[[#This Row],[Categoria1]:[Categoria7]]) &amp; """"</f>
        <v>"Vírgen María"</v>
      </c>
      <c r="O144" t="s">
        <v>913</v>
      </c>
      <c r="P144" t="str">
        <f>"""" &amp; _xlfn.TEXTJOIN(""",""",TRUE,Table223[[#This Row],[Categoria]:[Categoria7]]) &amp; """"</f>
        <v>"Precatecumenado","Vírgen María"</v>
      </c>
    </row>
    <row r="145" spans="1:16" x14ac:dyDescent="0.25">
      <c r="A145" s="1">
        <v>145</v>
      </c>
      <c r="B145" s="1">
        <v>192</v>
      </c>
      <c r="C145" t="s">
        <v>165</v>
      </c>
      <c r="D145" t="s">
        <v>329</v>
      </c>
      <c r="E145" t="s">
        <v>261</v>
      </c>
      <c r="F145" t="s">
        <v>31</v>
      </c>
      <c r="G145" t="s">
        <v>34</v>
      </c>
      <c r="M145" t="s">
        <v>624</v>
      </c>
      <c r="N145" t="str">
        <f>"""" &amp; _xlfn.TEXTJOIN(""",""",TRUE,Table223[[#This Row],[Categoria1]:[Categoria7]]) &amp; """"</f>
        <v>"Niños","Paz"</v>
      </c>
      <c r="O145" t="s">
        <v>790</v>
      </c>
      <c r="P145" t="str">
        <f>"""" &amp; _xlfn.TEXTJOIN(""",""",TRUE,Table223[[#This Row],[Categoria]:[Categoria7]]) &amp; """"</f>
        <v>"Precatecumenado","Niños","Paz"</v>
      </c>
    </row>
    <row r="146" spans="1:16" x14ac:dyDescent="0.25">
      <c r="A146" s="1">
        <v>146</v>
      </c>
      <c r="B146" s="1">
        <v>193</v>
      </c>
      <c r="C146" t="s">
        <v>166</v>
      </c>
      <c r="D146" t="s">
        <v>368</v>
      </c>
      <c r="E146" t="s">
        <v>261</v>
      </c>
      <c r="F146" s="5" t="s">
        <v>17</v>
      </c>
      <c r="G146" s="5" t="s">
        <v>211</v>
      </c>
      <c r="M146" t="s">
        <v>625</v>
      </c>
      <c r="N146" t="str">
        <f>"""" &amp; _xlfn.TEXTJOIN(""",""",TRUE,Table223[[#This Row],[Categoria1]:[Categoria7]]) &amp; """"</f>
        <v>"Cuaresma","Penitencial"</v>
      </c>
      <c r="O146" t="s">
        <v>917</v>
      </c>
      <c r="P146" t="str">
        <f>"""" &amp; _xlfn.TEXTJOIN(""",""",TRUE,Table223[[#This Row],[Categoria]:[Categoria7]]) &amp; """"</f>
        <v>"Precatecumenado","Cuaresma","Penitencial"</v>
      </c>
    </row>
    <row r="147" spans="1:16" x14ac:dyDescent="0.25">
      <c r="A147" s="1">
        <v>147</v>
      </c>
      <c r="B147" s="1">
        <v>194</v>
      </c>
      <c r="C147" t="s">
        <v>167</v>
      </c>
      <c r="D147" t="s">
        <v>382</v>
      </c>
      <c r="E147" t="s">
        <v>261</v>
      </c>
      <c r="F147" s="5" t="s">
        <v>17</v>
      </c>
      <c r="G147" s="5" t="s">
        <v>211</v>
      </c>
      <c r="H147" s="6" t="s">
        <v>18</v>
      </c>
      <c r="M147" t="s">
        <v>626</v>
      </c>
      <c r="N147" t="str">
        <f>"""" &amp; _xlfn.TEXTJOIN(""",""",TRUE,Table223[[#This Row],[Categoria1]:[Categoria7]]) &amp; """"</f>
        <v>"Cuaresma","Penitencial","Antiguo Testamento"</v>
      </c>
      <c r="O147" t="s">
        <v>918</v>
      </c>
      <c r="P147" t="str">
        <f>"""" &amp; _xlfn.TEXTJOIN(""",""",TRUE,Table223[[#This Row],[Categoria]:[Categoria7]]) &amp; """"</f>
        <v>"Precatecumenado","Cuaresma","Penitencial","Antiguo Testamento"</v>
      </c>
    </row>
    <row r="148" spans="1:16" x14ac:dyDescent="0.25">
      <c r="A148" s="1">
        <v>148</v>
      </c>
      <c r="B148" s="1">
        <v>196</v>
      </c>
      <c r="C148" t="s">
        <v>168</v>
      </c>
      <c r="D148" t="s">
        <v>383</v>
      </c>
      <c r="E148" t="s">
        <v>261</v>
      </c>
      <c r="F148" s="4" t="s">
        <v>15</v>
      </c>
      <c r="M148" t="s">
        <v>627</v>
      </c>
      <c r="N148" t="str">
        <f>"""" &amp; _xlfn.TEXTJOIN(""",""",TRUE,Table223[[#This Row],[Categoria1]:[Categoria7]]) &amp; """"</f>
        <v>"Nuevo Testamento"</v>
      </c>
      <c r="O148" t="s">
        <v>792</v>
      </c>
      <c r="P148" t="str">
        <f>"""" &amp; _xlfn.TEXTJOIN(""",""",TRUE,Table223[[#This Row],[Categoria]:[Categoria7]]) &amp; """"</f>
        <v>"Precatecumenado","Nuevo Testamento"</v>
      </c>
    </row>
    <row r="149" spans="1:16" x14ac:dyDescent="0.25">
      <c r="A149" s="1">
        <v>149</v>
      </c>
      <c r="B149" s="1">
        <v>198</v>
      </c>
      <c r="C149" t="s">
        <v>169</v>
      </c>
      <c r="D149" t="s">
        <v>384</v>
      </c>
      <c r="E149" t="s">
        <v>261</v>
      </c>
      <c r="F149" s="9" t="s">
        <v>42</v>
      </c>
      <c r="M149" t="s">
        <v>628</v>
      </c>
      <c r="N149" t="str">
        <f>"""" &amp; _xlfn.TEXTJOIN(""",""",TRUE,Table223[[#This Row],[Categoria1]:[Categoria7]]) &amp; """"</f>
        <v>"Vírgen María"</v>
      </c>
      <c r="O149" t="s">
        <v>919</v>
      </c>
      <c r="P149" t="str">
        <f>"""" &amp; _xlfn.TEXTJOIN(""",""",TRUE,Table223[[#This Row],[Categoria]:[Categoria7]]) &amp; """"</f>
        <v>"Precatecumenado","Vírgen María"</v>
      </c>
    </row>
    <row r="150" spans="1:16" x14ac:dyDescent="0.25">
      <c r="A150" s="1">
        <v>150</v>
      </c>
      <c r="B150" s="1">
        <v>199</v>
      </c>
      <c r="C150" t="s">
        <v>170</v>
      </c>
      <c r="D150" t="s">
        <v>466</v>
      </c>
      <c r="E150" t="s">
        <v>261</v>
      </c>
      <c r="F150" t="s">
        <v>23</v>
      </c>
      <c r="G150" s="6" t="s">
        <v>18</v>
      </c>
      <c r="M150" t="s">
        <v>629</v>
      </c>
      <c r="N150" t="str">
        <f>"""" &amp; _xlfn.TEXTJOIN(""",""",TRUE,Table223[[#This Row],[Categoria1]:[Categoria7]]) &amp; """"</f>
        <v>"Entrada","Antiguo Testamento"</v>
      </c>
      <c r="O150" t="s">
        <v>920</v>
      </c>
      <c r="P150" t="str">
        <f>"""" &amp; _xlfn.TEXTJOIN(""",""",TRUE,Table223[[#This Row],[Categoria]:[Categoria7]]) &amp; """"</f>
        <v>"Precatecumenado","Entrada","Antiguo Testamento"</v>
      </c>
    </row>
    <row r="151" spans="1:16" x14ac:dyDescent="0.25">
      <c r="A151" s="1">
        <v>151</v>
      </c>
      <c r="B151" s="1">
        <v>200</v>
      </c>
      <c r="C151" t="s">
        <v>171</v>
      </c>
      <c r="D151" t="s">
        <v>385</v>
      </c>
      <c r="E151" t="s">
        <v>261</v>
      </c>
      <c r="F151" s="4" t="s">
        <v>15</v>
      </c>
      <c r="M151" t="s">
        <v>630</v>
      </c>
      <c r="N151" t="str">
        <f>"""" &amp; _xlfn.TEXTJOIN(""",""",TRUE,Table223[[#This Row],[Categoria1]:[Categoria7]]) &amp; """"</f>
        <v>"Nuevo Testamento"</v>
      </c>
      <c r="O151" t="s">
        <v>921</v>
      </c>
      <c r="P151" t="str">
        <f>"""" &amp; _xlfn.TEXTJOIN(""",""",TRUE,Table223[[#This Row],[Categoria]:[Categoria7]]) &amp; """"</f>
        <v>"Precatecumenado","Nuevo Testamento"</v>
      </c>
    </row>
    <row r="152" spans="1:16" x14ac:dyDescent="0.25">
      <c r="A152" s="1">
        <v>152</v>
      </c>
      <c r="B152" s="1">
        <v>201</v>
      </c>
      <c r="C152" t="s">
        <v>172</v>
      </c>
      <c r="D152" t="s">
        <v>467</v>
      </c>
      <c r="E152" t="s">
        <v>261</v>
      </c>
      <c r="F152" s="6" t="s">
        <v>18</v>
      </c>
      <c r="M152" t="s">
        <v>631</v>
      </c>
      <c r="N152" t="str">
        <f>"""" &amp; _xlfn.TEXTJOIN(""",""",TRUE,Table223[[#This Row],[Categoria1]:[Categoria7]]) &amp; """"</f>
        <v>"Antiguo Testamento"</v>
      </c>
      <c r="O152" t="s">
        <v>922</v>
      </c>
      <c r="P152" t="str">
        <f>"""" &amp; _xlfn.TEXTJOIN(""",""",TRUE,Table223[[#This Row],[Categoria]:[Categoria7]]) &amp; """"</f>
        <v>"Precatecumenado","Antiguo Testamento"</v>
      </c>
    </row>
    <row r="153" spans="1:16" x14ac:dyDescent="0.25">
      <c r="A153" s="1">
        <v>153</v>
      </c>
      <c r="B153" s="1">
        <v>202</v>
      </c>
      <c r="C153" t="s">
        <v>173</v>
      </c>
      <c r="D153" t="s">
        <v>468</v>
      </c>
      <c r="E153" t="s">
        <v>261</v>
      </c>
      <c r="F153" s="5" t="s">
        <v>17</v>
      </c>
      <c r="G153" s="5" t="s">
        <v>211</v>
      </c>
      <c r="H153" s="6" t="s">
        <v>18</v>
      </c>
      <c r="M153" t="s">
        <v>632</v>
      </c>
      <c r="N153" t="str">
        <f>"""" &amp; _xlfn.TEXTJOIN(""",""",TRUE,Table223[[#This Row],[Categoria1]:[Categoria7]]) &amp; """"</f>
        <v>"Cuaresma","Penitencial","Antiguo Testamento"</v>
      </c>
      <c r="O153" t="s">
        <v>794</v>
      </c>
      <c r="P153" t="str">
        <f>"""" &amp; _xlfn.TEXTJOIN(""",""",TRUE,Table223[[#This Row],[Categoria]:[Categoria7]]) &amp; """"</f>
        <v>"Precatecumenado","Cuaresma","Penitencial","Antiguo Testamento"</v>
      </c>
    </row>
    <row r="154" spans="1:16" x14ac:dyDescent="0.25">
      <c r="A154" s="1">
        <v>154</v>
      </c>
      <c r="B154" s="1">
        <v>204</v>
      </c>
      <c r="C154" t="s">
        <v>174</v>
      </c>
      <c r="D154" t="s">
        <v>469</v>
      </c>
      <c r="E154" t="s">
        <v>261</v>
      </c>
      <c r="F154" s="9" t="s">
        <v>42</v>
      </c>
      <c r="G154" t="s">
        <v>46</v>
      </c>
      <c r="H154" s="6" t="s">
        <v>18</v>
      </c>
      <c r="M154" t="s">
        <v>633</v>
      </c>
      <c r="N154" t="str">
        <f>"""" &amp; _xlfn.TEXTJOIN(""",""",TRUE,Table223[[#This Row],[Categoria1]:[Categoria7]]) &amp; """"</f>
        <v>"Vírgen María","Final","Antiguo Testamento"</v>
      </c>
      <c r="O154" t="s">
        <v>796</v>
      </c>
      <c r="P154" t="str">
        <f>"""" &amp; _xlfn.TEXTJOIN(""",""",TRUE,Table223[[#This Row],[Categoria]:[Categoria7]]) &amp; """"</f>
        <v>"Precatecumenado","Vírgen María","Final","Antiguo Testamento"</v>
      </c>
    </row>
    <row r="155" spans="1:16" x14ac:dyDescent="0.25">
      <c r="A155" s="1">
        <v>155</v>
      </c>
      <c r="B155" s="1">
        <v>205</v>
      </c>
      <c r="C155" t="s">
        <v>175</v>
      </c>
      <c r="D155" t="s">
        <v>368</v>
      </c>
      <c r="E155" t="s">
        <v>261</v>
      </c>
      <c r="F155" s="9" t="s">
        <v>42</v>
      </c>
      <c r="G155" s="5" t="s">
        <v>17</v>
      </c>
      <c r="H155" s="5" t="s">
        <v>211</v>
      </c>
      <c r="I155" t="s">
        <v>64</v>
      </c>
      <c r="M155" t="s">
        <v>634</v>
      </c>
      <c r="N155" t="str">
        <f>"""" &amp; _xlfn.TEXTJOIN(""",""",TRUE,Table223[[#This Row],[Categoria1]:[Categoria7]]) &amp; """"</f>
        <v>"Vírgen María","Cuaresma","Penitencial","Fracción Del Pan"</v>
      </c>
      <c r="O155" t="s">
        <v>923</v>
      </c>
      <c r="P155" t="str">
        <f>"""" &amp; _xlfn.TEXTJOIN(""",""",TRUE,Table223[[#This Row],[Categoria]:[Categoria7]]) &amp; """"</f>
        <v>"Precatecumenado","Vírgen María","Cuaresma","Penitencial","Fracción Del Pan"</v>
      </c>
    </row>
    <row r="156" spans="1:16" x14ac:dyDescent="0.25">
      <c r="A156" s="1">
        <v>156</v>
      </c>
      <c r="B156" s="1">
        <v>206</v>
      </c>
      <c r="C156" t="s">
        <v>176</v>
      </c>
      <c r="D156" t="s">
        <v>386</v>
      </c>
      <c r="E156" t="s">
        <v>261</v>
      </c>
      <c r="F156" s="9" t="s">
        <v>42</v>
      </c>
      <c r="G156" s="5" t="s">
        <v>17</v>
      </c>
      <c r="H156" s="5" t="s">
        <v>211</v>
      </c>
      <c r="I156" t="s">
        <v>64</v>
      </c>
      <c r="M156" t="s">
        <v>635</v>
      </c>
      <c r="N156" t="str">
        <f>"""" &amp; _xlfn.TEXTJOIN(""",""",TRUE,Table223[[#This Row],[Categoria1]:[Categoria7]]) &amp; """"</f>
        <v>"Vírgen María","Cuaresma","Penitencial","Fracción Del Pan"</v>
      </c>
      <c r="O156" t="s">
        <v>924</v>
      </c>
      <c r="P156" t="str">
        <f>"""" &amp; _xlfn.TEXTJOIN(""",""",TRUE,Table223[[#This Row],[Categoria]:[Categoria7]]) &amp; """"</f>
        <v>"Precatecumenado","Vírgen María","Cuaresma","Penitencial","Fracción Del Pan"</v>
      </c>
    </row>
    <row r="157" spans="1:16" x14ac:dyDescent="0.25">
      <c r="A157" s="1">
        <v>157</v>
      </c>
      <c r="B157" s="1">
        <v>208</v>
      </c>
      <c r="C157" t="s">
        <v>177</v>
      </c>
      <c r="D157" t="s">
        <v>470</v>
      </c>
      <c r="E157" t="s">
        <v>261</v>
      </c>
      <c r="F157" s="2" t="s">
        <v>12</v>
      </c>
      <c r="G157" s="3" t="s">
        <v>13</v>
      </c>
      <c r="H157" s="6" t="s">
        <v>18</v>
      </c>
      <c r="I157" t="s">
        <v>34</v>
      </c>
      <c r="M157" t="s">
        <v>636</v>
      </c>
      <c r="N157" t="str">
        <f>"""" &amp; _xlfn.TEXTJOIN(""",""",TRUE,Table223[[#This Row],[Categoria1]:[Categoria7]]) &amp; """"</f>
        <v>"Pascua","Pentecostés","Antiguo Testamento","Paz"</v>
      </c>
      <c r="O157" t="s">
        <v>926</v>
      </c>
      <c r="P157" t="str">
        <f>"""" &amp; _xlfn.TEXTJOIN(""",""",TRUE,Table223[[#This Row],[Categoria]:[Categoria7]]) &amp; """"</f>
        <v>"Precatecumenado","Pascua","Pentecostés","Antiguo Testamento","Paz"</v>
      </c>
    </row>
    <row r="158" spans="1:16" x14ac:dyDescent="0.25">
      <c r="A158" s="1">
        <v>158</v>
      </c>
      <c r="B158" s="1">
        <v>210</v>
      </c>
      <c r="C158" t="s">
        <v>178</v>
      </c>
      <c r="D158" t="s">
        <v>471</v>
      </c>
      <c r="E158" t="s">
        <v>261</v>
      </c>
      <c r="F158" s="5" t="s">
        <v>17</v>
      </c>
      <c r="G158" s="5" t="s">
        <v>211</v>
      </c>
      <c r="H158" s="6" t="s">
        <v>18</v>
      </c>
      <c r="M158" t="s">
        <v>637</v>
      </c>
      <c r="N158" t="str">
        <f>"""" &amp; _xlfn.TEXTJOIN(""",""",TRUE,Table223[[#This Row],[Categoria1]:[Categoria7]]) &amp; """"</f>
        <v>"Cuaresma","Penitencial","Antiguo Testamento"</v>
      </c>
      <c r="O158" t="s">
        <v>927</v>
      </c>
      <c r="P158" t="str">
        <f>"""" &amp; _xlfn.TEXTJOIN(""",""",TRUE,Table223[[#This Row],[Categoria]:[Categoria7]]) &amp; """"</f>
        <v>"Precatecumenado","Cuaresma","Penitencial","Antiguo Testamento"</v>
      </c>
    </row>
    <row r="159" spans="1:16" x14ac:dyDescent="0.25">
      <c r="A159" s="1">
        <v>159</v>
      </c>
      <c r="B159" s="1">
        <v>211</v>
      </c>
      <c r="C159" t="s">
        <v>179</v>
      </c>
      <c r="D159" t="s">
        <v>472</v>
      </c>
      <c r="E159" t="s">
        <v>261</v>
      </c>
      <c r="F159" s="5" t="s">
        <v>17</v>
      </c>
      <c r="G159" s="5" t="s">
        <v>211</v>
      </c>
      <c r="H159" s="6" t="s">
        <v>18</v>
      </c>
      <c r="M159" t="s">
        <v>638</v>
      </c>
      <c r="N159" t="str">
        <f>"""" &amp; _xlfn.TEXTJOIN(""",""",TRUE,Table223[[#This Row],[Categoria1]:[Categoria7]]) &amp; """"</f>
        <v>"Cuaresma","Penitencial","Antiguo Testamento"</v>
      </c>
      <c r="O159" t="s">
        <v>928</v>
      </c>
      <c r="P159" t="str">
        <f>"""" &amp; _xlfn.TEXTJOIN(""",""",TRUE,Table223[[#This Row],[Categoria]:[Categoria7]]) &amp; """"</f>
        <v>"Precatecumenado","Cuaresma","Penitencial","Antiguo Testamento"</v>
      </c>
    </row>
    <row r="160" spans="1:16" x14ac:dyDescent="0.25">
      <c r="A160" s="1">
        <v>160</v>
      </c>
      <c r="B160" s="1">
        <v>213</v>
      </c>
      <c r="C160" t="s">
        <v>180</v>
      </c>
      <c r="D160" t="s">
        <v>387</v>
      </c>
      <c r="E160" t="s">
        <v>261</v>
      </c>
      <c r="F160" s="9" t="s">
        <v>42</v>
      </c>
      <c r="G160" s="2" t="s">
        <v>12</v>
      </c>
      <c r="H160" s="3" t="s">
        <v>13</v>
      </c>
      <c r="I160" t="s">
        <v>64</v>
      </c>
      <c r="M160" t="s">
        <v>639</v>
      </c>
      <c r="N160" t="str">
        <f>"""" &amp; _xlfn.TEXTJOIN(""",""",TRUE,Table223[[#This Row],[Categoria1]:[Categoria7]]) &amp; """"</f>
        <v>"Vírgen María","Pascua","Pentecostés","Fracción Del Pan"</v>
      </c>
      <c r="O160" t="s">
        <v>798</v>
      </c>
      <c r="P160" t="str">
        <f>"""" &amp; _xlfn.TEXTJOIN(""",""",TRUE,Table223[[#This Row],[Categoria]:[Categoria7]]) &amp; """"</f>
        <v>"Precatecumenado","Vírgen María","Pascua","Pentecostés","Fracción Del Pan"</v>
      </c>
    </row>
    <row r="161" spans="1:16" x14ac:dyDescent="0.25">
      <c r="A161" s="1">
        <v>161</v>
      </c>
      <c r="B161" s="1">
        <v>214</v>
      </c>
      <c r="C161" t="s">
        <v>181</v>
      </c>
      <c r="D161" t="s">
        <v>473</v>
      </c>
      <c r="E161" t="s">
        <v>261</v>
      </c>
      <c r="F161" s="5" t="s">
        <v>17</v>
      </c>
      <c r="G161" s="5" t="s">
        <v>211</v>
      </c>
      <c r="H161" t="s">
        <v>23</v>
      </c>
      <c r="I161" s="6" t="s">
        <v>18</v>
      </c>
      <c r="M161" t="s">
        <v>640</v>
      </c>
      <c r="N161" t="str">
        <f>"""" &amp; _xlfn.TEXTJOIN(""",""",TRUE,Table223[[#This Row],[Categoria1]:[Categoria7]]) &amp; """"</f>
        <v>"Cuaresma","Penitencial","Entrada","Antiguo Testamento"</v>
      </c>
      <c r="O161" t="s">
        <v>930</v>
      </c>
      <c r="P161" t="str">
        <f>"""" &amp; _xlfn.TEXTJOIN(""",""",TRUE,Table223[[#This Row],[Categoria]:[Categoria7]]) &amp; """"</f>
        <v>"Precatecumenado","Cuaresma","Penitencial","Entrada","Antiguo Testamento"</v>
      </c>
    </row>
    <row r="162" spans="1:16" x14ac:dyDescent="0.25">
      <c r="A162" s="1">
        <v>162</v>
      </c>
      <c r="B162" s="1">
        <v>215</v>
      </c>
      <c r="C162" t="s">
        <v>182</v>
      </c>
      <c r="D162" t="s">
        <v>388</v>
      </c>
      <c r="E162" t="s">
        <v>261</v>
      </c>
      <c r="F162" s="7" t="s">
        <v>29</v>
      </c>
      <c r="G162" s="8" t="s">
        <v>30</v>
      </c>
      <c r="H162" s="2" t="s">
        <v>12</v>
      </c>
      <c r="I162" s="3" t="s">
        <v>13</v>
      </c>
      <c r="J162" t="s">
        <v>48</v>
      </c>
      <c r="K162" s="6" t="s">
        <v>18</v>
      </c>
      <c r="M162" t="s">
        <v>641</v>
      </c>
      <c r="N162" t="str">
        <f>"""" &amp; _xlfn.TEXTJOIN(""",""",TRUE,Table223[[#This Row],[Categoria1]:[Categoria7]]) &amp; """"</f>
        <v>"Adviento","Navidad","Pascua","Pentecostés","Comunión","Antiguo Testamento"</v>
      </c>
      <c r="O162" t="s">
        <v>931</v>
      </c>
      <c r="P162" t="str">
        <f>"""" &amp; _xlfn.TEXTJOIN(""",""",TRUE,Table223[[#This Row],[Categoria]:[Categoria7]]) &amp; """"</f>
        <v>"Precatecumenado","Adviento","Navidad","Pascua","Pentecostés","Comunión","Antiguo Testamento"</v>
      </c>
    </row>
    <row r="163" spans="1:16" x14ac:dyDescent="0.25">
      <c r="A163" s="1">
        <v>163</v>
      </c>
      <c r="B163" s="1">
        <v>216</v>
      </c>
      <c r="C163" t="s">
        <v>183</v>
      </c>
      <c r="D163" t="s">
        <v>389</v>
      </c>
      <c r="E163" t="s">
        <v>261</v>
      </c>
      <c r="F163" s="9" t="s">
        <v>42</v>
      </c>
      <c r="G163" s="7" t="s">
        <v>29</v>
      </c>
      <c r="H163" s="8" t="s">
        <v>30</v>
      </c>
      <c r="I163" s="2" t="s">
        <v>12</v>
      </c>
      <c r="J163" s="3" t="s">
        <v>13</v>
      </c>
      <c r="K163" t="s">
        <v>46</v>
      </c>
      <c r="L163" s="4" t="s">
        <v>15</v>
      </c>
      <c r="M163" t="s">
        <v>642</v>
      </c>
      <c r="N163" t="str">
        <f>"""" &amp; _xlfn.TEXTJOIN(""",""",TRUE,Table223[[#This Row],[Categoria1]:[Categoria7]]) &amp; """"</f>
        <v>"Vírgen María","Adviento","Navidad","Pascua","Pentecostés","Final","Nuevo Testamento"</v>
      </c>
      <c r="O163" t="s">
        <v>932</v>
      </c>
      <c r="P163" t="str">
        <f>"""" &amp; _xlfn.TEXTJOIN(""",""",TRUE,Table223[[#This Row],[Categoria]:[Categoria7]]) &amp; """"</f>
        <v>"Precatecumenado","Vírgen María","Adviento","Navidad","Pascua","Pentecostés","Final","Nuevo Testamento"</v>
      </c>
    </row>
    <row r="164" spans="1:16" x14ac:dyDescent="0.25">
      <c r="A164" s="1">
        <v>164</v>
      </c>
      <c r="B164" s="1">
        <v>217</v>
      </c>
      <c r="C164" t="s">
        <v>184</v>
      </c>
      <c r="D164" t="s">
        <v>276</v>
      </c>
      <c r="E164" t="s">
        <v>261</v>
      </c>
      <c r="F164" s="7" t="s">
        <v>29</v>
      </c>
      <c r="G164" s="8" t="s">
        <v>30</v>
      </c>
      <c r="H164" t="s">
        <v>31</v>
      </c>
      <c r="M164" t="s">
        <v>643</v>
      </c>
      <c r="N164" t="str">
        <f>"""" &amp; _xlfn.TEXTJOIN(""",""",TRUE,Table223[[#This Row],[Categoria1]:[Categoria7]]) &amp; """"</f>
        <v>"Adviento","Navidad","Niños"</v>
      </c>
      <c r="O164" t="s">
        <v>933</v>
      </c>
      <c r="P164" t="str">
        <f>"""" &amp; _xlfn.TEXTJOIN(""",""",TRUE,Table223[[#This Row],[Categoria]:[Categoria7]]) &amp; """"</f>
        <v>"Precatecumenado","Adviento","Navidad","Niños"</v>
      </c>
    </row>
    <row r="165" spans="1:16" x14ac:dyDescent="0.25">
      <c r="A165" s="1">
        <v>165</v>
      </c>
      <c r="B165" s="1">
        <v>218</v>
      </c>
      <c r="C165" t="s">
        <v>185</v>
      </c>
      <c r="D165" t="s">
        <v>276</v>
      </c>
      <c r="E165" t="s">
        <v>261</v>
      </c>
      <c r="F165" s="7" t="s">
        <v>29</v>
      </c>
      <c r="G165" s="8" t="s">
        <v>30</v>
      </c>
      <c r="H165" t="s">
        <v>31</v>
      </c>
      <c r="M165" t="s">
        <v>644</v>
      </c>
      <c r="N165" t="str">
        <f>"""" &amp; _xlfn.TEXTJOIN(""",""",TRUE,Table223[[#This Row],[Categoria1]:[Categoria7]]) &amp; """"</f>
        <v>"Adviento","Navidad","Niños"</v>
      </c>
      <c r="O165" t="s">
        <v>934</v>
      </c>
      <c r="P165" t="str">
        <f>"""" &amp; _xlfn.TEXTJOIN(""",""",TRUE,Table223[[#This Row],[Categoria]:[Categoria7]]) &amp; """"</f>
        <v>"Precatecumenado","Adviento","Navidad","Niños"</v>
      </c>
    </row>
    <row r="166" spans="1:16" x14ac:dyDescent="0.25">
      <c r="A166" s="1">
        <v>166</v>
      </c>
      <c r="B166" s="1">
        <v>219</v>
      </c>
      <c r="C166" t="s">
        <v>186</v>
      </c>
      <c r="D166" t="s">
        <v>390</v>
      </c>
      <c r="E166" t="s">
        <v>261</v>
      </c>
      <c r="F166" s="2" t="s">
        <v>12</v>
      </c>
      <c r="G166" s="3" t="s">
        <v>13</v>
      </c>
      <c r="H166" t="s">
        <v>23</v>
      </c>
      <c r="I166" t="s">
        <v>48</v>
      </c>
      <c r="J166" s="6" t="s">
        <v>18</v>
      </c>
      <c r="M166" t="s">
        <v>645</v>
      </c>
      <c r="N166" t="str">
        <f>"""" &amp; _xlfn.TEXTJOIN(""",""",TRUE,Table223[[#This Row],[Categoria1]:[Categoria7]]) &amp; """"</f>
        <v>"Pascua","Pentecostés","Entrada","Comunión","Antiguo Testamento"</v>
      </c>
      <c r="O166" t="s">
        <v>935</v>
      </c>
      <c r="P166" t="str">
        <f>"""" &amp; _xlfn.TEXTJOIN(""",""",TRUE,Table223[[#This Row],[Categoria]:[Categoria7]]) &amp; """"</f>
        <v>"Precatecumenado","Pascua","Pentecostés","Entrada","Comunión","Antiguo Testamento"</v>
      </c>
    </row>
    <row r="167" spans="1:16" x14ac:dyDescent="0.25">
      <c r="A167" s="1">
        <v>167</v>
      </c>
      <c r="B167" s="1">
        <v>220</v>
      </c>
      <c r="C167" t="s">
        <v>187</v>
      </c>
      <c r="D167" t="s">
        <v>391</v>
      </c>
      <c r="E167" t="s">
        <v>261</v>
      </c>
      <c r="F167" s="2" t="s">
        <v>12</v>
      </c>
      <c r="G167" s="3" t="s">
        <v>13</v>
      </c>
      <c r="M167" t="s">
        <v>646</v>
      </c>
      <c r="N167" t="str">
        <f>"""" &amp; _xlfn.TEXTJOIN(""",""",TRUE,Table223[[#This Row],[Categoria1]:[Categoria7]]) &amp; """"</f>
        <v>"Pascua","Pentecostés"</v>
      </c>
      <c r="O167" t="s">
        <v>799</v>
      </c>
      <c r="P167" t="str">
        <f>"""" &amp; _xlfn.TEXTJOIN(""",""",TRUE,Table223[[#This Row],[Categoria]:[Categoria7]]) &amp; """"</f>
        <v>"Precatecumenado","Pascua","Pentecostés"</v>
      </c>
    </row>
    <row r="168" spans="1:16" x14ac:dyDescent="0.25">
      <c r="A168" s="1">
        <v>168</v>
      </c>
      <c r="B168" s="1">
        <v>221</v>
      </c>
      <c r="C168" t="s">
        <v>188</v>
      </c>
      <c r="D168" t="s">
        <v>392</v>
      </c>
      <c r="E168" t="s">
        <v>261</v>
      </c>
      <c r="F168" s="7" t="s">
        <v>29</v>
      </c>
      <c r="G168" s="8" t="s">
        <v>30</v>
      </c>
      <c r="H168" s="4" t="s">
        <v>15</v>
      </c>
      <c r="M168" t="s">
        <v>647</v>
      </c>
      <c r="N168" t="str">
        <f>"""" &amp; _xlfn.TEXTJOIN(""",""",TRUE,Table223[[#This Row],[Categoria1]:[Categoria7]]) &amp; """"</f>
        <v>"Adviento","Navidad","Nuevo Testamento"</v>
      </c>
      <c r="O168" t="s">
        <v>936</v>
      </c>
      <c r="P168" t="str">
        <f>"""" &amp; _xlfn.TEXTJOIN(""",""",TRUE,Table223[[#This Row],[Categoria]:[Categoria7]]) &amp; """"</f>
        <v>"Precatecumenado","Adviento","Navidad","Nuevo Testamento"</v>
      </c>
    </row>
    <row r="169" spans="1:16" x14ac:dyDescent="0.25">
      <c r="A169" s="1">
        <v>169</v>
      </c>
      <c r="B169" s="1">
        <v>222</v>
      </c>
      <c r="C169" t="s">
        <v>189</v>
      </c>
      <c r="D169" t="s">
        <v>386</v>
      </c>
      <c r="E169" t="s">
        <v>261</v>
      </c>
      <c r="F169" s="2" t="s">
        <v>12</v>
      </c>
      <c r="G169" s="3" t="s">
        <v>13</v>
      </c>
      <c r="M169" t="s">
        <v>648</v>
      </c>
      <c r="N169" t="str">
        <f>"""" &amp; _xlfn.TEXTJOIN(""",""",TRUE,Table223[[#This Row],[Categoria1]:[Categoria7]]) &amp; """"</f>
        <v>"Pascua","Pentecostés"</v>
      </c>
      <c r="O169" t="s">
        <v>800</v>
      </c>
      <c r="P169" t="str">
        <f>"""" &amp; _xlfn.TEXTJOIN(""",""",TRUE,Table223[[#This Row],[Categoria]:[Categoria7]]) &amp; """"</f>
        <v>"Precatecumenado","Pascua","Pentecostés"</v>
      </c>
    </row>
    <row r="170" spans="1:16" x14ac:dyDescent="0.25">
      <c r="A170" s="1">
        <v>170</v>
      </c>
      <c r="B170" s="1">
        <v>223</v>
      </c>
      <c r="C170" t="s">
        <v>190</v>
      </c>
      <c r="D170" t="s">
        <v>393</v>
      </c>
      <c r="E170" t="s">
        <v>261</v>
      </c>
      <c r="F170" s="7" t="s">
        <v>29</v>
      </c>
      <c r="G170" s="8" t="s">
        <v>30</v>
      </c>
      <c r="H170" s="4" t="s">
        <v>15</v>
      </c>
      <c r="I170" s="6" t="s">
        <v>18</v>
      </c>
      <c r="M170" t="s">
        <v>649</v>
      </c>
      <c r="N170" t="str">
        <f>"""" &amp; _xlfn.TEXTJOIN(""",""",TRUE,Table223[[#This Row],[Categoria1]:[Categoria7]]) &amp; """"</f>
        <v>"Adviento","Navidad","Nuevo Testamento","Antiguo Testamento"</v>
      </c>
      <c r="O170" t="s">
        <v>937</v>
      </c>
      <c r="P170" t="str">
        <f>"""" &amp; _xlfn.TEXTJOIN(""",""",TRUE,Table223[[#This Row],[Categoria]:[Categoria7]]) &amp; """"</f>
        <v>"Precatecumenado","Adviento","Navidad","Nuevo Testamento","Antiguo Testamento"</v>
      </c>
    </row>
    <row r="171" spans="1:16" x14ac:dyDescent="0.25">
      <c r="A171" s="1">
        <v>171</v>
      </c>
      <c r="B171" s="1">
        <v>224</v>
      </c>
      <c r="C171" t="s">
        <v>191</v>
      </c>
      <c r="D171" t="s">
        <v>394</v>
      </c>
      <c r="E171" t="s">
        <v>261</v>
      </c>
      <c r="F171" s="9" t="s">
        <v>42</v>
      </c>
      <c r="G171" s="7" t="s">
        <v>29</v>
      </c>
      <c r="H171" s="8" t="s">
        <v>30</v>
      </c>
      <c r="M171" t="s">
        <v>650</v>
      </c>
      <c r="N171" t="str">
        <f>"""" &amp; _xlfn.TEXTJOIN(""",""",TRUE,Table223[[#This Row],[Categoria1]:[Categoria7]]) &amp; """"</f>
        <v>"Vírgen María","Adviento","Navidad"</v>
      </c>
      <c r="O171" t="s">
        <v>938</v>
      </c>
      <c r="P171" t="str">
        <f>"""" &amp; _xlfn.TEXTJOIN(""",""",TRUE,Table223[[#This Row],[Categoria]:[Categoria7]]) &amp; """"</f>
        <v>"Precatecumenado","Vírgen María","Adviento","Navidad"</v>
      </c>
    </row>
    <row r="172" spans="1:16" x14ac:dyDescent="0.25">
      <c r="A172" s="1">
        <v>172</v>
      </c>
      <c r="B172" s="1">
        <v>225</v>
      </c>
      <c r="C172" t="s">
        <v>192</v>
      </c>
      <c r="D172" t="s">
        <v>395</v>
      </c>
      <c r="E172" t="s">
        <v>261</v>
      </c>
      <c r="F172" s="7" t="s">
        <v>29</v>
      </c>
      <c r="G172" s="8" t="s">
        <v>30</v>
      </c>
      <c r="H172" s="4" t="s">
        <v>15</v>
      </c>
      <c r="M172" t="s">
        <v>651</v>
      </c>
      <c r="N172" t="str">
        <f>"""" &amp; _xlfn.TEXTJOIN(""",""",TRUE,Table223[[#This Row],[Categoria1]:[Categoria7]]) &amp; """"</f>
        <v>"Adviento","Navidad","Nuevo Testamento"</v>
      </c>
      <c r="O172" t="s">
        <v>939</v>
      </c>
      <c r="P172" t="str">
        <f>"""" &amp; _xlfn.TEXTJOIN(""",""",TRUE,Table223[[#This Row],[Categoria]:[Categoria7]]) &amp; """"</f>
        <v>"Precatecumenado","Adviento","Navidad","Nuevo Testamento"</v>
      </c>
    </row>
    <row r="173" spans="1:16" x14ac:dyDescent="0.25">
      <c r="A173" s="1">
        <v>173</v>
      </c>
      <c r="B173" s="1">
        <v>226</v>
      </c>
      <c r="C173" t="s">
        <v>193</v>
      </c>
      <c r="D173" t="s">
        <v>396</v>
      </c>
      <c r="E173" t="s">
        <v>261</v>
      </c>
      <c r="F173" s="4" t="s">
        <v>15</v>
      </c>
      <c r="M173" t="s">
        <v>652</v>
      </c>
      <c r="N173" t="str">
        <f>"""" &amp; _xlfn.TEXTJOIN(""",""",TRUE,Table223[[#This Row],[Categoria1]:[Categoria7]]) &amp; """"</f>
        <v>"Nuevo Testamento"</v>
      </c>
      <c r="O173" t="s">
        <v>940</v>
      </c>
      <c r="P173" t="str">
        <f>"""" &amp; _xlfn.TEXTJOIN(""",""",TRUE,Table223[[#This Row],[Categoria]:[Categoria7]]) &amp; """"</f>
        <v>"Precatecumenado","Nuevo Testamento"</v>
      </c>
    </row>
    <row r="174" spans="1:16" x14ac:dyDescent="0.25">
      <c r="A174" s="1">
        <v>174</v>
      </c>
      <c r="B174" s="1">
        <v>227</v>
      </c>
      <c r="C174" t="s">
        <v>194</v>
      </c>
      <c r="D174" t="s">
        <v>276</v>
      </c>
      <c r="E174" t="s">
        <v>261</v>
      </c>
      <c r="F174" s="7" t="s">
        <v>29</v>
      </c>
      <c r="G174" s="8" t="s">
        <v>30</v>
      </c>
      <c r="H174" t="s">
        <v>31</v>
      </c>
      <c r="M174" t="s">
        <v>653</v>
      </c>
      <c r="N174" t="str">
        <f>"""" &amp; _xlfn.TEXTJOIN(""",""",TRUE,Table223[[#This Row],[Categoria1]:[Categoria7]]) &amp; """"</f>
        <v>"Adviento","Navidad","Niños"</v>
      </c>
      <c r="O174" t="s">
        <v>941</v>
      </c>
      <c r="P174" t="str">
        <f>"""" &amp; _xlfn.TEXTJOIN(""",""",TRUE,Table223[[#This Row],[Categoria]:[Categoria7]]) &amp; """"</f>
        <v>"Precatecumenado","Adviento","Navidad","Niños"</v>
      </c>
    </row>
    <row r="175" spans="1:16" x14ac:dyDescent="0.25">
      <c r="A175" s="1">
        <v>175</v>
      </c>
      <c r="B175" s="1">
        <v>228</v>
      </c>
      <c r="C175" t="s">
        <v>195</v>
      </c>
      <c r="D175" t="s">
        <v>397</v>
      </c>
      <c r="E175" t="s">
        <v>261</v>
      </c>
      <c r="F175" s="5" t="s">
        <v>17</v>
      </c>
      <c r="G175" s="5" t="s">
        <v>211</v>
      </c>
      <c r="H175" s="6" t="s">
        <v>18</v>
      </c>
      <c r="M175" t="s">
        <v>654</v>
      </c>
      <c r="N175" t="str">
        <f>"""" &amp; _xlfn.TEXTJOIN(""",""",TRUE,Table223[[#This Row],[Categoria1]:[Categoria7]]) &amp; """"</f>
        <v>"Cuaresma","Penitencial","Antiguo Testamento"</v>
      </c>
      <c r="O175" t="s">
        <v>942</v>
      </c>
      <c r="P175" t="str">
        <f>"""" &amp; _xlfn.TEXTJOIN(""",""",TRUE,Table223[[#This Row],[Categoria]:[Categoria7]]) &amp; """"</f>
        <v>"Precatecumenado","Cuaresma","Penitencial","Antiguo Testamento"</v>
      </c>
    </row>
    <row r="176" spans="1:16" x14ac:dyDescent="0.25">
      <c r="A176" s="1">
        <v>176</v>
      </c>
      <c r="B176" s="1">
        <v>229</v>
      </c>
      <c r="C176" t="s">
        <v>196</v>
      </c>
      <c r="D176" t="s">
        <v>474</v>
      </c>
      <c r="E176" t="s">
        <v>261</v>
      </c>
      <c r="F176" t="s">
        <v>23</v>
      </c>
      <c r="G176" s="6" t="s">
        <v>18</v>
      </c>
      <c r="M176" t="s">
        <v>655</v>
      </c>
      <c r="N176" t="str">
        <f>"""" &amp; _xlfn.TEXTJOIN(""",""",TRUE,Table223[[#This Row],[Categoria1]:[Categoria7]]) &amp; """"</f>
        <v>"Entrada","Antiguo Testamento"</v>
      </c>
      <c r="O176" t="s">
        <v>801</v>
      </c>
      <c r="P176" t="str">
        <f>"""" &amp; _xlfn.TEXTJOIN(""",""",TRUE,Table223[[#This Row],[Categoria]:[Categoria7]]) &amp; """"</f>
        <v>"Precatecumenado","Entrada","Antiguo Testamento"</v>
      </c>
    </row>
    <row r="177" spans="1:16" x14ac:dyDescent="0.25">
      <c r="A177" s="1">
        <v>177</v>
      </c>
      <c r="B177" s="1">
        <v>230</v>
      </c>
      <c r="C177" t="s">
        <v>197</v>
      </c>
      <c r="D177" t="s">
        <v>398</v>
      </c>
      <c r="E177" t="s">
        <v>261</v>
      </c>
      <c r="F177" t="s">
        <v>23</v>
      </c>
      <c r="G177" t="s">
        <v>46</v>
      </c>
      <c r="H177" s="6" t="s">
        <v>18</v>
      </c>
      <c r="M177" t="s">
        <v>656</v>
      </c>
      <c r="N177" t="str">
        <f>"""" &amp; _xlfn.TEXTJOIN(""",""",TRUE,Table223[[#This Row],[Categoria1]:[Categoria7]]) &amp; """"</f>
        <v>"Entrada","Final","Antiguo Testamento"</v>
      </c>
      <c r="O177" t="s">
        <v>943</v>
      </c>
      <c r="P177" t="str">
        <f>"""" &amp; _xlfn.TEXTJOIN(""",""",TRUE,Table223[[#This Row],[Categoria]:[Categoria7]]) &amp; """"</f>
        <v>"Precatecumenado","Entrada","Final","Antiguo Testamento"</v>
      </c>
    </row>
    <row r="178" spans="1:16" x14ac:dyDescent="0.25">
      <c r="A178" s="1">
        <v>178</v>
      </c>
      <c r="B178" s="1">
        <v>231</v>
      </c>
      <c r="C178" t="s">
        <v>198</v>
      </c>
      <c r="D178" t="s">
        <v>399</v>
      </c>
      <c r="E178" t="s">
        <v>261</v>
      </c>
      <c r="F178" s="5" t="s">
        <v>17</v>
      </c>
      <c r="G178" s="5" t="s">
        <v>211</v>
      </c>
      <c r="H178" t="s">
        <v>23</v>
      </c>
      <c r="I178" s="4" t="s">
        <v>15</v>
      </c>
      <c r="M178" t="s">
        <v>657</v>
      </c>
      <c r="N178" t="str">
        <f>"""" &amp; _xlfn.TEXTJOIN(""",""",TRUE,Table223[[#This Row],[Categoria1]:[Categoria7]]) &amp; """"</f>
        <v>"Cuaresma","Penitencial","Entrada","Nuevo Testamento"</v>
      </c>
      <c r="O178" t="s">
        <v>944</v>
      </c>
      <c r="P178" t="str">
        <f>"""" &amp; _xlfn.TEXTJOIN(""",""",TRUE,Table223[[#This Row],[Categoria]:[Categoria7]]) &amp; """"</f>
        <v>"Precatecumenado","Cuaresma","Penitencial","Entrada","Nuevo Testamento"</v>
      </c>
    </row>
    <row r="179" spans="1:16" x14ac:dyDescent="0.25">
      <c r="A179" s="10">
        <v>179</v>
      </c>
      <c r="B179" s="1">
        <v>10</v>
      </c>
      <c r="C179" s="11" t="s">
        <v>199</v>
      </c>
      <c r="D179" s="11" t="s">
        <v>400</v>
      </c>
      <c r="E179" s="11" t="s">
        <v>969</v>
      </c>
      <c r="F179" s="5"/>
      <c r="H179" s="4"/>
      <c r="M179" t="s">
        <v>658</v>
      </c>
      <c r="N179" t="str">
        <f>"""" &amp; _xlfn.TEXTJOIN(""",""",TRUE,Table223[[#This Row],[Categoria1]:[Categoria7]]) &amp; """"</f>
        <v>""</v>
      </c>
      <c r="O179" t="s">
        <v>721</v>
      </c>
      <c r="P179" t="str">
        <f>"""" &amp; _xlfn.TEXTJOIN(""",""",TRUE,Table223[[#This Row],[Categoria]:[Categoria7]]) &amp; """"</f>
        <v>"Liturgia"</v>
      </c>
    </row>
    <row r="180" spans="1:16" x14ac:dyDescent="0.25">
      <c r="A180" s="12">
        <v>180</v>
      </c>
      <c r="B180" s="1">
        <v>16</v>
      </c>
      <c r="C180" s="13" t="s">
        <v>200</v>
      </c>
      <c r="D180" s="13" t="s">
        <v>401</v>
      </c>
      <c r="E180" s="13" t="s">
        <v>969</v>
      </c>
      <c r="F180" s="5"/>
      <c r="H180" s="4"/>
      <c r="M180" t="s">
        <v>659</v>
      </c>
      <c r="N180" t="str">
        <f>"""" &amp; _xlfn.TEXTJOIN(""",""",TRUE,Table223[[#This Row],[Categoria1]:[Categoria7]]) &amp; """"</f>
        <v>""</v>
      </c>
      <c r="O180" t="s">
        <v>806</v>
      </c>
      <c r="P180" t="str">
        <f>"""" &amp; _xlfn.TEXTJOIN(""",""",TRUE,Table223[[#This Row],[Categoria]:[Categoria7]]) &amp; """"</f>
        <v>"Liturgia"</v>
      </c>
    </row>
    <row r="181" spans="1:16" x14ac:dyDescent="0.25">
      <c r="A181" s="10">
        <v>181</v>
      </c>
      <c r="B181" s="1">
        <v>17</v>
      </c>
      <c r="C181" s="11" t="s">
        <v>201</v>
      </c>
      <c r="D181" s="11" t="s">
        <v>402</v>
      </c>
      <c r="E181" s="11" t="s">
        <v>969</v>
      </c>
      <c r="F181" s="2" t="s">
        <v>12</v>
      </c>
      <c r="H181" s="4"/>
      <c r="M181" t="s">
        <v>660</v>
      </c>
      <c r="N181" t="str">
        <f>"""" &amp; _xlfn.TEXTJOIN(""",""",TRUE,Table223[[#This Row],[Categoria1]:[Categoria7]]) &amp; """"</f>
        <v>"Pascua"</v>
      </c>
      <c r="O181" t="s">
        <v>726</v>
      </c>
      <c r="P181" t="str">
        <f>"""" &amp; _xlfn.TEXTJOIN(""",""",TRUE,Table223[[#This Row],[Categoria]:[Categoria7]]) &amp; """"</f>
        <v>"Liturgia","Pascua"</v>
      </c>
    </row>
    <row r="182" spans="1:16" x14ac:dyDescent="0.25">
      <c r="A182" s="12">
        <v>182</v>
      </c>
      <c r="B182" s="1">
        <v>24</v>
      </c>
      <c r="C182" s="13" t="s">
        <v>202</v>
      </c>
      <c r="D182" s="13" t="s">
        <v>403</v>
      </c>
      <c r="E182" s="13" t="s">
        <v>969</v>
      </c>
      <c r="F182" s="5"/>
      <c r="H182" s="4"/>
      <c r="M182" t="s">
        <v>661</v>
      </c>
      <c r="N182" t="str">
        <f>"""" &amp; _xlfn.TEXTJOIN(""",""",TRUE,Table223[[#This Row],[Categoria1]:[Categoria7]]) &amp; """"</f>
        <v>""</v>
      </c>
      <c r="O182" t="s">
        <v>807</v>
      </c>
      <c r="P182" t="str">
        <f>"""" &amp; _xlfn.TEXTJOIN(""",""",TRUE,Table223[[#This Row],[Categoria]:[Categoria7]]) &amp; """"</f>
        <v>"Liturgia"</v>
      </c>
    </row>
    <row r="183" spans="1:16" x14ac:dyDescent="0.25">
      <c r="A183" s="10">
        <v>183</v>
      </c>
      <c r="B183" s="1">
        <v>33</v>
      </c>
      <c r="C183" s="11" t="s">
        <v>203</v>
      </c>
      <c r="D183" s="11" t="s">
        <v>404</v>
      </c>
      <c r="E183" s="11" t="s">
        <v>969</v>
      </c>
      <c r="F183" s="5"/>
      <c r="H183" s="4"/>
      <c r="M183" t="s">
        <v>662</v>
      </c>
      <c r="N183" t="str">
        <f>"""" &amp; _xlfn.TEXTJOIN(""",""",TRUE,Table223[[#This Row],[Categoria1]:[Categoria7]]) &amp; """"</f>
        <v>""</v>
      </c>
      <c r="O183" t="s">
        <v>738</v>
      </c>
      <c r="P183" t="str">
        <f>"""" &amp; _xlfn.TEXTJOIN(""",""",TRUE,Table223[[#This Row],[Categoria]:[Categoria7]]) &amp; """"</f>
        <v>"Liturgia"</v>
      </c>
    </row>
    <row r="184" spans="1:16" x14ac:dyDescent="0.25">
      <c r="A184" s="12">
        <v>185</v>
      </c>
      <c r="B184" s="1">
        <v>44</v>
      </c>
      <c r="C184" s="13" t="s">
        <v>204</v>
      </c>
      <c r="D184" s="13" t="s">
        <v>405</v>
      </c>
      <c r="E184" s="13" t="s">
        <v>969</v>
      </c>
      <c r="F184" s="5"/>
      <c r="H184" s="4"/>
      <c r="M184" t="s">
        <v>663</v>
      </c>
      <c r="N184" t="str">
        <f>"""" &amp; _xlfn.TEXTJOIN(""",""",TRUE,Table223[[#This Row],[Categoria1]:[Categoria7]]) &amp; """"</f>
        <v>""</v>
      </c>
      <c r="O184" t="s">
        <v>818</v>
      </c>
      <c r="P184" t="str">
        <f>"""" &amp; _xlfn.TEXTJOIN(""",""",TRUE,Table223[[#This Row],[Categoria]:[Categoria7]]) &amp; """"</f>
        <v>"Liturgia"</v>
      </c>
    </row>
    <row r="185" spans="1:16" x14ac:dyDescent="0.25">
      <c r="A185" s="10">
        <v>186</v>
      </c>
      <c r="B185" s="1">
        <v>53</v>
      </c>
      <c r="C185" s="11" t="s">
        <v>205</v>
      </c>
      <c r="D185" s="11" t="s">
        <v>406</v>
      </c>
      <c r="E185" s="11" t="s">
        <v>969</v>
      </c>
      <c r="F185" s="5"/>
      <c r="H185" s="4"/>
      <c r="M185" t="s">
        <v>664</v>
      </c>
      <c r="N185" t="str">
        <f>"""" &amp; _xlfn.TEXTJOIN(""",""",TRUE,Table223[[#This Row],[Categoria1]:[Categoria7]]) &amp; """"</f>
        <v>""</v>
      </c>
      <c r="O185" t="s">
        <v>745</v>
      </c>
      <c r="P185" t="str">
        <f>"""" &amp; _xlfn.TEXTJOIN(""",""",TRUE,Table223[[#This Row],[Categoria]:[Categoria7]]) &amp; """"</f>
        <v>"Liturgia"</v>
      </c>
    </row>
    <row r="186" spans="1:16" x14ac:dyDescent="0.25">
      <c r="A186" s="12">
        <v>187</v>
      </c>
      <c r="B186" s="1">
        <v>54</v>
      </c>
      <c r="C186" s="13" t="s">
        <v>206</v>
      </c>
      <c r="D186" s="13" t="s">
        <v>407</v>
      </c>
      <c r="E186" s="13" t="s">
        <v>969</v>
      </c>
      <c r="F186" s="5"/>
      <c r="H186" s="4"/>
      <c r="M186" t="s">
        <v>665</v>
      </c>
      <c r="N186" t="str">
        <f>"""" &amp; _xlfn.TEXTJOIN(""",""",TRUE,Table223[[#This Row],[Categoria1]:[Categoria7]]) &amp; """"</f>
        <v>""</v>
      </c>
      <c r="O186" t="s">
        <v>746</v>
      </c>
      <c r="P186" t="str">
        <f>"""" &amp; _xlfn.TEXTJOIN(""",""",TRUE,Table223[[#This Row],[Categoria]:[Categoria7]]) &amp; """"</f>
        <v>"Liturgia"</v>
      </c>
    </row>
    <row r="187" spans="1:16" x14ac:dyDescent="0.25">
      <c r="A187" s="10">
        <v>188</v>
      </c>
      <c r="B187" s="1">
        <v>93</v>
      </c>
      <c r="C187" s="11" t="s">
        <v>207</v>
      </c>
      <c r="D187" s="11" t="s">
        <v>408</v>
      </c>
      <c r="E187" s="11" t="s">
        <v>969</v>
      </c>
      <c r="F187" s="5" t="s">
        <v>30</v>
      </c>
      <c r="G187" t="s">
        <v>208</v>
      </c>
      <c r="H187" s="4" t="s">
        <v>12</v>
      </c>
      <c r="M187" t="s">
        <v>666</v>
      </c>
      <c r="N187" t="str">
        <f>"""" &amp; _xlfn.TEXTJOIN(""",""",TRUE,Table223[[#This Row],[Categoria1]:[Categoria7]]) &amp; """"</f>
        <v>"Navidad","Orinario","Pascua"</v>
      </c>
      <c r="O187" t="s">
        <v>759</v>
      </c>
      <c r="P187" t="str">
        <f>"""" &amp; _xlfn.TEXTJOIN(""",""",TRUE,Table223[[#This Row],[Categoria]:[Categoria7]]) &amp; """"</f>
        <v>"Liturgia","Navidad","Orinario","Pascua"</v>
      </c>
    </row>
    <row r="188" spans="1:16" x14ac:dyDescent="0.25">
      <c r="A188" s="12">
        <v>189</v>
      </c>
      <c r="B188" s="1">
        <v>126</v>
      </c>
      <c r="C188" s="13" t="s">
        <v>209</v>
      </c>
      <c r="D188" s="13" t="s">
        <v>404</v>
      </c>
      <c r="E188" s="13" t="s">
        <v>969</v>
      </c>
      <c r="F188" s="5"/>
      <c r="H188" s="4"/>
      <c r="M188" t="s">
        <v>667</v>
      </c>
      <c r="N188" t="str">
        <f>"""" &amp; _xlfn.TEXTJOIN(""",""",TRUE,Table223[[#This Row],[Categoria1]:[Categoria7]]) &amp; """"</f>
        <v>""</v>
      </c>
      <c r="O188" t="s">
        <v>870</v>
      </c>
      <c r="P188" t="str">
        <f>"""" &amp; _xlfn.TEXTJOIN(""",""",TRUE,Table223[[#This Row],[Categoria]:[Categoria7]]) &amp; """"</f>
        <v>"Liturgia"</v>
      </c>
    </row>
    <row r="189" spans="1:16" x14ac:dyDescent="0.25">
      <c r="A189" s="10">
        <v>191</v>
      </c>
      <c r="B189" s="1">
        <v>127</v>
      </c>
      <c r="C189" s="11" t="s">
        <v>210</v>
      </c>
      <c r="D189" s="11" t="s">
        <v>409</v>
      </c>
      <c r="E189" s="11" t="s">
        <v>969</v>
      </c>
      <c r="F189" s="5" t="s">
        <v>211</v>
      </c>
      <c r="H189" s="4"/>
      <c r="M189" t="s">
        <v>668</v>
      </c>
      <c r="N189" t="str">
        <f>"""" &amp; _xlfn.TEXTJOIN(""",""",TRUE,Table223[[#This Row],[Categoria1]:[Categoria7]]) &amp; """"</f>
        <v>"Penitencial"</v>
      </c>
      <c r="O189" t="s">
        <v>871</v>
      </c>
      <c r="P189" t="str">
        <f>"""" &amp; _xlfn.TEXTJOIN(""",""",TRUE,Table223[[#This Row],[Categoria]:[Categoria7]]) &amp; """"</f>
        <v>"Liturgia","Penitencial"</v>
      </c>
    </row>
    <row r="190" spans="1:16" x14ac:dyDescent="0.25">
      <c r="A190" s="12">
        <v>192</v>
      </c>
      <c r="B190" s="1">
        <v>128</v>
      </c>
      <c r="C190" s="13" t="s">
        <v>965</v>
      </c>
      <c r="D190" s="13" t="s">
        <v>410</v>
      </c>
      <c r="E190" s="13" t="s">
        <v>969</v>
      </c>
      <c r="F190" s="5" t="s">
        <v>211</v>
      </c>
      <c r="H190" s="4"/>
      <c r="M190" t="s">
        <v>966</v>
      </c>
      <c r="N190" t="str">
        <f>"""" &amp; _xlfn.TEXTJOIN(""",""",TRUE,Table223[[#This Row],[Categoria1]:[Categoria7]]) &amp; """"</f>
        <v>"Penitencial"</v>
      </c>
      <c r="O190" t="s">
        <v>967</v>
      </c>
      <c r="P190" t="str">
        <f>"""" &amp; _xlfn.TEXTJOIN(""",""",TRUE,Table223[[#This Row],[Categoria]:[Categoria7]]) &amp; """"</f>
        <v>"Liturgia","Penitencial"</v>
      </c>
    </row>
    <row r="191" spans="1:16" x14ac:dyDescent="0.25">
      <c r="A191" s="10">
        <v>193</v>
      </c>
      <c r="B191" s="1">
        <v>159</v>
      </c>
      <c r="C191" s="11" t="s">
        <v>212</v>
      </c>
      <c r="D191" s="11" t="s">
        <v>411</v>
      </c>
      <c r="E191" s="11" t="s">
        <v>969</v>
      </c>
      <c r="F191" s="5"/>
      <c r="H191" s="4"/>
      <c r="M191" t="s">
        <v>669</v>
      </c>
      <c r="N191" t="str">
        <f>"""" &amp; _xlfn.TEXTJOIN(""",""",TRUE,Table223[[#This Row],[Categoria1]:[Categoria7]]) &amp; """"</f>
        <v>""</v>
      </c>
      <c r="O191" t="s">
        <v>781</v>
      </c>
      <c r="P191" t="str">
        <f>"""" &amp; _xlfn.TEXTJOIN(""",""",TRUE,Table223[[#This Row],[Categoria]:[Categoria7]]) &amp; """"</f>
        <v>"Liturgia"</v>
      </c>
    </row>
    <row r="192" spans="1:16" x14ac:dyDescent="0.25">
      <c r="A192" s="12">
        <v>194</v>
      </c>
      <c r="B192" s="1">
        <v>162</v>
      </c>
      <c r="C192" s="13" t="s">
        <v>213</v>
      </c>
      <c r="D192" s="13" t="s">
        <v>412</v>
      </c>
      <c r="E192" s="13" t="s">
        <v>969</v>
      </c>
      <c r="F192" s="5"/>
      <c r="H192" s="4"/>
      <c r="M192" t="s">
        <v>670</v>
      </c>
      <c r="N192" t="str">
        <f>"""" &amp; _xlfn.TEXTJOIN(""",""",TRUE,Table223[[#This Row],[Categoria1]:[Categoria7]]) &amp; """"</f>
        <v>""</v>
      </c>
      <c r="O192" t="s">
        <v>895</v>
      </c>
      <c r="P192" t="str">
        <f>"""" &amp; _xlfn.TEXTJOIN(""",""",TRUE,Table223[[#This Row],[Categoria]:[Categoria7]]) &amp; """"</f>
        <v>"Liturgia"</v>
      </c>
    </row>
    <row r="193" spans="1:16" x14ac:dyDescent="0.25">
      <c r="A193" s="10">
        <v>197</v>
      </c>
      <c r="B193" s="1">
        <v>163</v>
      </c>
      <c r="C193" s="11" t="s">
        <v>214</v>
      </c>
      <c r="D193" s="11" t="s">
        <v>413</v>
      </c>
      <c r="E193" s="11" t="s">
        <v>969</v>
      </c>
      <c r="F193" s="5"/>
      <c r="H193" s="4"/>
      <c r="M193" t="s">
        <v>671</v>
      </c>
      <c r="N193" t="str">
        <f>"""" &amp; _xlfn.TEXTJOIN(""",""",TRUE,Table223[[#This Row],[Categoria1]:[Categoria7]]) &amp; """"</f>
        <v>""</v>
      </c>
      <c r="O193" t="s">
        <v>896</v>
      </c>
      <c r="P193" t="str">
        <f>"""" &amp; _xlfn.TEXTJOIN(""",""",TRUE,Table223[[#This Row],[Categoria]:[Categoria7]]) &amp; """"</f>
        <v>"Liturgia"</v>
      </c>
    </row>
    <row r="194" spans="1:16" x14ac:dyDescent="0.25">
      <c r="A194" s="12">
        <v>200</v>
      </c>
      <c r="B194" s="1">
        <v>164</v>
      </c>
      <c r="C194" s="13" t="s">
        <v>215</v>
      </c>
      <c r="D194" s="13" t="s">
        <v>414</v>
      </c>
      <c r="E194" s="13" t="s">
        <v>969</v>
      </c>
      <c r="F194" s="5"/>
      <c r="H194" s="4"/>
      <c r="M194" t="s">
        <v>672</v>
      </c>
      <c r="N194" t="str">
        <f>"""" &amp; _xlfn.TEXTJOIN(""",""",TRUE,Table223[[#This Row],[Categoria1]:[Categoria7]]) &amp; """"</f>
        <v>""</v>
      </c>
      <c r="O194" t="s">
        <v>897</v>
      </c>
      <c r="P194" t="str">
        <f>"""" &amp; _xlfn.TEXTJOIN(""",""",TRUE,Table223[[#This Row],[Categoria]:[Categoria7]]) &amp; """"</f>
        <v>"Liturgia"</v>
      </c>
    </row>
    <row r="195" spans="1:16" x14ac:dyDescent="0.25">
      <c r="A195" s="10">
        <v>204</v>
      </c>
      <c r="B195" s="1">
        <v>169</v>
      </c>
      <c r="C195" s="11" t="s">
        <v>216</v>
      </c>
      <c r="D195" s="11" t="s">
        <v>415</v>
      </c>
      <c r="E195" s="11" t="s">
        <v>969</v>
      </c>
      <c r="F195" s="5" t="s">
        <v>29</v>
      </c>
      <c r="G195" t="s">
        <v>30</v>
      </c>
      <c r="H195" s="4"/>
      <c r="M195" t="s">
        <v>673</v>
      </c>
      <c r="N195" t="str">
        <f>"""" &amp; _xlfn.TEXTJOIN(""",""",TRUE,Table223[[#This Row],[Categoria1]:[Categoria7]]) &amp; """"</f>
        <v>"Adviento","Navidad"</v>
      </c>
      <c r="O195" t="s">
        <v>901</v>
      </c>
      <c r="P195" t="str">
        <f>"""" &amp; _xlfn.TEXTJOIN(""",""",TRUE,Table223[[#This Row],[Categoria]:[Categoria7]]) &amp; """"</f>
        <v>"Liturgia","Adviento","Navidad"</v>
      </c>
    </row>
    <row r="196" spans="1:16" x14ac:dyDescent="0.25">
      <c r="A196" s="12">
        <v>205</v>
      </c>
      <c r="B196" s="1">
        <v>170</v>
      </c>
      <c r="C196" s="13" t="s">
        <v>217</v>
      </c>
      <c r="D196" s="13" t="s">
        <v>416</v>
      </c>
      <c r="E196" s="13" t="s">
        <v>969</v>
      </c>
      <c r="F196" s="5" t="s">
        <v>12</v>
      </c>
      <c r="H196" s="4"/>
      <c r="M196" t="s">
        <v>674</v>
      </c>
      <c r="N196" t="str">
        <f>"""" &amp; _xlfn.TEXTJOIN(""",""",TRUE,Table223[[#This Row],[Categoria1]:[Categoria7]]) &amp; """"</f>
        <v>"Pascua"</v>
      </c>
      <c r="O196" t="s">
        <v>902</v>
      </c>
      <c r="P196" t="str">
        <f>"""" &amp; _xlfn.TEXTJOIN(""",""",TRUE,Table223[[#This Row],[Categoria]:[Categoria7]]) &amp; """"</f>
        <v>"Liturgia","Pascua"</v>
      </c>
    </row>
    <row r="197" spans="1:16" x14ac:dyDescent="0.25">
      <c r="A197" s="10">
        <v>206</v>
      </c>
      <c r="B197" s="1">
        <v>171</v>
      </c>
      <c r="C197" s="11" t="s">
        <v>218</v>
      </c>
      <c r="D197" s="11" t="s">
        <v>417</v>
      </c>
      <c r="E197" s="11" t="s">
        <v>969</v>
      </c>
      <c r="F197" s="5" t="s">
        <v>12</v>
      </c>
      <c r="H197" s="4"/>
      <c r="M197" t="s">
        <v>675</v>
      </c>
      <c r="N197" t="str">
        <f>"""" &amp; _xlfn.TEXTJOIN(""",""",TRUE,Table223[[#This Row],[Categoria1]:[Categoria7]]) &amp; """"</f>
        <v>"Pascua"</v>
      </c>
      <c r="O197" t="s">
        <v>783</v>
      </c>
      <c r="P197" t="str">
        <f>"""" &amp; _xlfn.TEXTJOIN(""",""",TRUE,Table223[[#This Row],[Categoria]:[Categoria7]]) &amp; """"</f>
        <v>"Liturgia","Pascua"</v>
      </c>
    </row>
    <row r="198" spans="1:16" x14ac:dyDescent="0.25">
      <c r="A198" s="12">
        <v>208</v>
      </c>
      <c r="B198" s="1">
        <v>180</v>
      </c>
      <c r="C198" s="13" t="s">
        <v>219</v>
      </c>
      <c r="D198" s="13" t="s">
        <v>418</v>
      </c>
      <c r="E198" s="13" t="s">
        <v>969</v>
      </c>
      <c r="F198" s="5"/>
      <c r="H198" s="4"/>
      <c r="M198" t="s">
        <v>676</v>
      </c>
      <c r="N198" t="str">
        <f>"""" &amp; _xlfn.TEXTJOIN(""",""",TRUE,Table223[[#This Row],[Categoria1]:[Categoria7]]) &amp; """"</f>
        <v>""</v>
      </c>
      <c r="O198" t="s">
        <v>911</v>
      </c>
      <c r="P198" t="str">
        <f>"""" &amp; _xlfn.TEXTJOIN(""",""",TRUE,Table223[[#This Row],[Categoria]:[Categoria7]]) &amp; """"</f>
        <v>"Liturgia"</v>
      </c>
    </row>
    <row r="199" spans="1:16" x14ac:dyDescent="0.25">
      <c r="A199" s="10">
        <v>209</v>
      </c>
      <c r="B199" s="1">
        <v>181</v>
      </c>
      <c r="C199" s="11" t="s">
        <v>220</v>
      </c>
      <c r="D199" s="11" t="s">
        <v>419</v>
      </c>
      <c r="E199" s="11" t="s">
        <v>969</v>
      </c>
      <c r="F199" s="5"/>
      <c r="H199" s="4"/>
      <c r="M199" t="s">
        <v>677</v>
      </c>
      <c r="N199" t="str">
        <f>"""" &amp; _xlfn.TEXTJOIN(""",""",TRUE,Table223[[#This Row],[Categoria1]:[Categoria7]]) &amp; """"</f>
        <v>""</v>
      </c>
      <c r="O199" t="s">
        <v>784</v>
      </c>
      <c r="P199" t="str">
        <f>"""" &amp; _xlfn.TEXTJOIN(""",""",TRUE,Table223[[#This Row],[Categoria]:[Categoria7]]) &amp; """"</f>
        <v>"Liturgia"</v>
      </c>
    </row>
    <row r="200" spans="1:16" x14ac:dyDescent="0.25">
      <c r="A200" s="12">
        <v>210</v>
      </c>
      <c r="B200" s="1">
        <v>182</v>
      </c>
      <c r="C200" s="13" t="s">
        <v>221</v>
      </c>
      <c r="D200" s="13" t="s">
        <v>401</v>
      </c>
      <c r="E200" s="13" t="s">
        <v>969</v>
      </c>
      <c r="F200" s="5"/>
      <c r="H200" s="4"/>
      <c r="M200" t="s">
        <v>678</v>
      </c>
      <c r="N200" t="str">
        <f>"""" &amp; _xlfn.TEXTJOIN(""",""",TRUE,Table223[[#This Row],[Categoria1]:[Categoria7]]) &amp; """"</f>
        <v>""</v>
      </c>
      <c r="O200" t="s">
        <v>912</v>
      </c>
      <c r="P200" t="str">
        <f>"""" &amp; _xlfn.TEXTJOIN(""",""",TRUE,Table223[[#This Row],[Categoria]:[Categoria7]]) &amp; """"</f>
        <v>"Liturgia"</v>
      </c>
    </row>
    <row r="201" spans="1:16" x14ac:dyDescent="0.25">
      <c r="A201" s="10">
        <v>211</v>
      </c>
      <c r="B201" s="1">
        <v>183</v>
      </c>
      <c r="C201" s="11" t="s">
        <v>222</v>
      </c>
      <c r="D201" s="11" t="s">
        <v>420</v>
      </c>
      <c r="E201" s="11" t="s">
        <v>969</v>
      </c>
      <c r="F201" s="5"/>
      <c r="H201" s="4"/>
      <c r="M201" t="s">
        <v>679</v>
      </c>
      <c r="N201" t="str">
        <f>"""" &amp; _xlfn.TEXTJOIN(""",""",TRUE,Table223[[#This Row],[Categoria1]:[Categoria7]]) &amp; """"</f>
        <v>""</v>
      </c>
      <c r="O201" t="s">
        <v>785</v>
      </c>
      <c r="P201" t="str">
        <f>"""" &amp; _xlfn.TEXTJOIN(""",""",TRUE,Table223[[#This Row],[Categoria]:[Categoria7]]) &amp; """"</f>
        <v>"Liturgia"</v>
      </c>
    </row>
    <row r="202" spans="1:16" x14ac:dyDescent="0.25">
      <c r="A202" s="12">
        <v>212</v>
      </c>
      <c r="B202" s="1">
        <v>184</v>
      </c>
      <c r="C202" s="13" t="s">
        <v>223</v>
      </c>
      <c r="D202" s="13" t="s">
        <v>421</v>
      </c>
      <c r="E202" s="13" t="s">
        <v>969</v>
      </c>
      <c r="F202" s="5"/>
      <c r="H202" s="4"/>
      <c r="M202" t="s">
        <v>680</v>
      </c>
      <c r="N202" t="str">
        <f>"""" &amp; _xlfn.TEXTJOIN(""",""",TRUE,Table223[[#This Row],[Categoria1]:[Categoria7]]) &amp; """"</f>
        <v>""</v>
      </c>
      <c r="O202" t="s">
        <v>786</v>
      </c>
      <c r="P202" t="str">
        <f>"""" &amp; _xlfn.TEXTJOIN(""",""",TRUE,Table223[[#This Row],[Categoria]:[Categoria7]]) &amp; """"</f>
        <v>"Liturgia"</v>
      </c>
    </row>
    <row r="203" spans="1:16" x14ac:dyDescent="0.25">
      <c r="A203" s="10">
        <v>214</v>
      </c>
      <c r="B203" s="1">
        <v>190</v>
      </c>
      <c r="C203" s="11" t="s">
        <v>224</v>
      </c>
      <c r="D203" s="11" t="s">
        <v>422</v>
      </c>
      <c r="E203" s="11" t="s">
        <v>969</v>
      </c>
      <c r="F203" s="5"/>
      <c r="H203" s="4"/>
      <c r="M203" t="s">
        <v>681</v>
      </c>
      <c r="N203" t="str">
        <f>"""" &amp; _xlfn.TEXTJOIN(""",""",TRUE,Table223[[#This Row],[Categoria1]:[Categoria7]]) &amp; """"</f>
        <v>""</v>
      </c>
      <c r="O203" t="s">
        <v>789</v>
      </c>
      <c r="P203" t="str">
        <f>"""" &amp; _xlfn.TEXTJOIN(""",""",TRUE,Table223[[#This Row],[Categoria]:[Categoria7]]) &amp; """"</f>
        <v>"Liturgia"</v>
      </c>
    </row>
    <row r="204" spans="1:16" x14ac:dyDescent="0.25">
      <c r="A204" s="12">
        <v>215</v>
      </c>
      <c r="B204" s="1">
        <v>188</v>
      </c>
      <c r="C204" s="13" t="s">
        <v>225</v>
      </c>
      <c r="D204" s="13" t="s">
        <v>423</v>
      </c>
      <c r="E204" s="13" t="s">
        <v>969</v>
      </c>
      <c r="F204" s="5"/>
      <c r="H204" s="4"/>
      <c r="M204" t="s">
        <v>682</v>
      </c>
      <c r="N204" t="str">
        <f>"""" &amp; _xlfn.TEXTJOIN(""",""",TRUE,Table223[[#This Row],[Categoria1]:[Categoria7]]) &amp; """"</f>
        <v>""</v>
      </c>
      <c r="O204" t="s">
        <v>915</v>
      </c>
      <c r="P204" t="str">
        <f>"""" &amp; _xlfn.TEXTJOIN(""",""",TRUE,Table223[[#This Row],[Categoria]:[Categoria7]]) &amp; """"</f>
        <v>"Liturgia"</v>
      </c>
    </row>
    <row r="205" spans="1:16" x14ac:dyDescent="0.25">
      <c r="A205" s="10">
        <v>216</v>
      </c>
      <c r="B205" s="1">
        <v>189</v>
      </c>
      <c r="C205" s="11" t="s">
        <v>226</v>
      </c>
      <c r="D205" s="11" t="s">
        <v>424</v>
      </c>
      <c r="E205" s="11" t="s">
        <v>969</v>
      </c>
      <c r="F205" s="5"/>
      <c r="H205" s="4"/>
      <c r="M205" t="s">
        <v>683</v>
      </c>
      <c r="N205" t="str">
        <f>"""" &amp; _xlfn.TEXTJOIN(""",""",TRUE,Table223[[#This Row],[Categoria1]:[Categoria7]]) &amp; """"</f>
        <v>""</v>
      </c>
      <c r="O205" t="s">
        <v>788</v>
      </c>
      <c r="P205" t="str">
        <f>"""" &amp; _xlfn.TEXTJOIN(""",""",TRUE,Table223[[#This Row],[Categoria]:[Categoria7]]) &amp; """"</f>
        <v>"Liturgia"</v>
      </c>
    </row>
    <row r="206" spans="1:16" x14ac:dyDescent="0.25">
      <c r="A206" s="12">
        <v>217</v>
      </c>
      <c r="B206" s="1">
        <v>191</v>
      </c>
      <c r="C206" s="13" t="s">
        <v>227</v>
      </c>
      <c r="D206" s="13" t="s">
        <v>425</v>
      </c>
      <c r="E206" s="13" t="s">
        <v>969</v>
      </c>
      <c r="F206" s="5"/>
      <c r="H206" s="4"/>
      <c r="M206" t="s">
        <v>684</v>
      </c>
      <c r="N206" t="str">
        <f>"""" &amp; _xlfn.TEXTJOIN(""",""",TRUE,Table223[[#This Row],[Categoria1]:[Categoria7]]) &amp; """"</f>
        <v>""</v>
      </c>
      <c r="O206" t="s">
        <v>916</v>
      </c>
      <c r="P206" t="str">
        <f>"""" &amp; _xlfn.TEXTJOIN(""",""",TRUE,Table223[[#This Row],[Categoria]:[Categoria7]]) &amp; """"</f>
        <v>"Liturgia"</v>
      </c>
    </row>
    <row r="207" spans="1:16" x14ac:dyDescent="0.25">
      <c r="A207" s="10">
        <v>218</v>
      </c>
      <c r="B207" s="1">
        <v>186</v>
      </c>
      <c r="C207" s="11" t="s">
        <v>228</v>
      </c>
      <c r="D207" s="11">
        <v>1982</v>
      </c>
      <c r="E207" s="11" t="s">
        <v>969</v>
      </c>
      <c r="F207" s="5"/>
      <c r="H207" s="4"/>
      <c r="M207" t="s">
        <v>685</v>
      </c>
      <c r="N207" t="str">
        <f>"""" &amp; _xlfn.TEXTJOIN(""",""",TRUE,Table223[[#This Row],[Categoria1]:[Categoria7]]) &amp; """"</f>
        <v>""</v>
      </c>
      <c r="O207" t="s">
        <v>914</v>
      </c>
      <c r="P207" t="str">
        <f>"""" &amp; _xlfn.TEXTJOIN(""",""",TRUE,Table223[[#This Row],[Categoria]:[Categoria7]]) &amp; """"</f>
        <v>"Liturgia"</v>
      </c>
    </row>
    <row r="208" spans="1:16" x14ac:dyDescent="0.25">
      <c r="A208" s="12">
        <v>219</v>
      </c>
      <c r="B208" s="1">
        <v>187</v>
      </c>
      <c r="C208" s="13" t="s">
        <v>229</v>
      </c>
      <c r="D208" s="13">
        <v>1988</v>
      </c>
      <c r="E208" s="13" t="s">
        <v>969</v>
      </c>
      <c r="F208" s="5"/>
      <c r="H208" s="4"/>
      <c r="M208" t="s">
        <v>686</v>
      </c>
      <c r="N208" t="str">
        <f>"""" &amp; _xlfn.TEXTJOIN(""",""",TRUE,Table223[[#This Row],[Categoria1]:[Categoria7]]) &amp; """"</f>
        <v>""</v>
      </c>
      <c r="O208" t="s">
        <v>787</v>
      </c>
      <c r="P208" t="str">
        <f>"""" &amp; _xlfn.TEXTJOIN(""",""",TRUE,Table223[[#This Row],[Categoria]:[Categoria7]]) &amp; """"</f>
        <v>"Liturgia"</v>
      </c>
    </row>
    <row r="209" spans="1:16" x14ac:dyDescent="0.25">
      <c r="A209" s="10">
        <v>220</v>
      </c>
      <c r="B209" s="1">
        <v>209</v>
      </c>
      <c r="C209" s="11" t="s">
        <v>230</v>
      </c>
      <c r="D209" s="11" t="s">
        <v>426</v>
      </c>
      <c r="E209" s="11" t="s">
        <v>969</v>
      </c>
      <c r="F209" s="5"/>
      <c r="H209" s="4"/>
      <c r="M209" t="s">
        <v>687</v>
      </c>
      <c r="N209" t="str">
        <f>"""" &amp; _xlfn.TEXTJOIN(""",""",TRUE,Table223[[#This Row],[Categoria1]:[Categoria7]]) &amp; """"</f>
        <v>""</v>
      </c>
      <c r="O209" t="s">
        <v>797</v>
      </c>
      <c r="P209" t="str">
        <f>"""" &amp; _xlfn.TEXTJOIN(""",""",TRUE,Table223[[#This Row],[Categoria]:[Categoria7]]) &amp; """"</f>
        <v>"Liturgia"</v>
      </c>
    </row>
    <row r="210" spans="1:16" x14ac:dyDescent="0.25">
      <c r="A210" s="14">
        <v>221</v>
      </c>
      <c r="B210" s="1">
        <v>47</v>
      </c>
      <c r="C210" s="15" t="s">
        <v>231</v>
      </c>
      <c r="D210" s="15" t="s">
        <v>427</v>
      </c>
      <c r="E210" s="15" t="s">
        <v>262</v>
      </c>
      <c r="F210" s="5"/>
      <c r="H210" s="4"/>
      <c r="M210" t="s">
        <v>688</v>
      </c>
      <c r="N210" t="str">
        <f>"""" &amp; _xlfn.TEXTJOIN(""",""",TRUE,Table223[[#This Row],[Categoria1]:[Categoria7]]) &amp; """"</f>
        <v>""</v>
      </c>
      <c r="O210" t="s">
        <v>820</v>
      </c>
      <c r="P210" t="str">
        <f>"""" &amp; _xlfn.TEXTJOIN(""",""",TRUE,Table223[[#This Row],[Categoria]:[Categoria7]]) &amp; """"</f>
        <v>"Catecumenado"</v>
      </c>
    </row>
    <row r="211" spans="1:16" x14ac:dyDescent="0.25">
      <c r="A211" s="16">
        <v>222</v>
      </c>
      <c r="B211" s="1">
        <v>56</v>
      </c>
      <c r="C211" s="17" t="s">
        <v>232</v>
      </c>
      <c r="D211" s="17" t="s">
        <v>428</v>
      </c>
      <c r="E211" s="17" t="s">
        <v>262</v>
      </c>
      <c r="F211" t="s">
        <v>48</v>
      </c>
      <c r="G211" s="6" t="s">
        <v>18</v>
      </c>
      <c r="M211" t="s">
        <v>689</v>
      </c>
      <c r="N211" t="str">
        <f>"""" &amp; _xlfn.TEXTJOIN(""",""",TRUE,Table223[[#This Row],[Categoria1]:[Categoria7]]) &amp; """"</f>
        <v>"Comunión","Antiguo Testamento"</v>
      </c>
      <c r="O211" t="s">
        <v>824</v>
      </c>
      <c r="P211" t="str">
        <f>"""" &amp; _xlfn.TEXTJOIN(""",""",TRUE,Table223[[#This Row],[Categoria]:[Categoria7]]) &amp; """"</f>
        <v>"Catecumenado","Comunión","Antiguo Testamento"</v>
      </c>
    </row>
    <row r="212" spans="1:16" x14ac:dyDescent="0.25">
      <c r="A212" s="14">
        <v>223</v>
      </c>
      <c r="B212" s="1">
        <v>61</v>
      </c>
      <c r="C212" s="15" t="s">
        <v>233</v>
      </c>
      <c r="D212" s="15" t="s">
        <v>429</v>
      </c>
      <c r="E212" s="15" t="s">
        <v>262</v>
      </c>
      <c r="F212" s="9" t="s">
        <v>42</v>
      </c>
      <c r="G212" s="6" t="s">
        <v>18</v>
      </c>
      <c r="M212" t="s">
        <v>690</v>
      </c>
      <c r="N212" t="str">
        <f>"""" &amp; _xlfn.TEXTJOIN(""",""",TRUE,Table223[[#This Row],[Categoria1]:[Categoria7]]) &amp; """"</f>
        <v>"Vírgen María","Antiguo Testamento"</v>
      </c>
      <c r="O212" t="s">
        <v>826</v>
      </c>
      <c r="P212" t="str">
        <f>"""" &amp; _xlfn.TEXTJOIN(""",""",TRUE,Table223[[#This Row],[Categoria]:[Categoria7]]) &amp; """"</f>
        <v>"Catecumenado","Vírgen María","Antiguo Testamento"</v>
      </c>
    </row>
    <row r="213" spans="1:16" x14ac:dyDescent="0.25">
      <c r="A213" s="16">
        <v>224</v>
      </c>
      <c r="B213" s="1">
        <v>72</v>
      </c>
      <c r="C213" s="17" t="s">
        <v>234</v>
      </c>
      <c r="D213" s="17" t="s">
        <v>430</v>
      </c>
      <c r="E213" s="17" t="s">
        <v>262</v>
      </c>
      <c r="F213" t="s">
        <v>48</v>
      </c>
      <c r="G213" s="4" t="s">
        <v>15</v>
      </c>
      <c r="M213" t="s">
        <v>691</v>
      </c>
      <c r="N213" t="str">
        <f>"""" &amp; _xlfn.TEXTJOIN(""",""",TRUE,Table223[[#This Row],[Categoria1]:[Categoria7]]) &amp; """"</f>
        <v>"Comunión","Nuevo Testamento"</v>
      </c>
      <c r="O213" t="s">
        <v>833</v>
      </c>
      <c r="P213" t="str">
        <f>"""" &amp; _xlfn.TEXTJOIN(""",""",TRUE,Table223[[#This Row],[Categoria]:[Categoria7]]) &amp; """"</f>
        <v>"Catecumenado","Comunión","Nuevo Testamento"</v>
      </c>
    </row>
    <row r="214" spans="1:16" x14ac:dyDescent="0.25">
      <c r="A214" s="14">
        <v>225</v>
      </c>
      <c r="B214" s="1">
        <v>75</v>
      </c>
      <c r="C214" s="15" t="s">
        <v>235</v>
      </c>
      <c r="D214" s="15" t="s">
        <v>431</v>
      </c>
      <c r="E214" s="15" t="s">
        <v>262</v>
      </c>
      <c r="F214" s="4" t="s">
        <v>15</v>
      </c>
      <c r="M214" t="s">
        <v>692</v>
      </c>
      <c r="N214" t="str">
        <f>"""" &amp; _xlfn.TEXTJOIN(""",""",TRUE,Table223[[#This Row],[Categoria1]:[Categoria7]]) &amp; """"</f>
        <v>"Nuevo Testamento"</v>
      </c>
      <c r="O214" t="s">
        <v>755</v>
      </c>
      <c r="P214" t="str">
        <f>"""" &amp; _xlfn.TEXTJOIN(""",""",TRUE,Table223[[#This Row],[Categoria]:[Categoria7]]) &amp; """"</f>
        <v>"Catecumenado","Nuevo Testamento"</v>
      </c>
    </row>
    <row r="215" spans="1:16" x14ac:dyDescent="0.25">
      <c r="A215" s="16">
        <v>226</v>
      </c>
      <c r="B215" s="1">
        <v>99</v>
      </c>
      <c r="C215" s="17" t="s">
        <v>236</v>
      </c>
      <c r="D215" s="17" t="s">
        <v>432</v>
      </c>
      <c r="E215" s="17" t="s">
        <v>262</v>
      </c>
      <c r="F215" s="5" t="s">
        <v>17</v>
      </c>
      <c r="G215" s="5" t="s">
        <v>211</v>
      </c>
      <c r="M215" t="s">
        <v>693</v>
      </c>
      <c r="N215" t="str">
        <f>"""" &amp; _xlfn.TEXTJOIN(""",""",TRUE,Table223[[#This Row],[Categoria1]:[Categoria7]]) &amp; """"</f>
        <v>"Cuaresma","Penitencial"</v>
      </c>
      <c r="O215" t="s">
        <v>761</v>
      </c>
      <c r="P215" t="str">
        <f>"""" &amp; _xlfn.TEXTJOIN(""",""",TRUE,Table223[[#This Row],[Categoria]:[Categoria7]]) &amp; """"</f>
        <v>"Catecumenado","Cuaresma","Penitencial"</v>
      </c>
    </row>
    <row r="216" spans="1:16" x14ac:dyDescent="0.25">
      <c r="A216" s="14">
        <v>227</v>
      </c>
      <c r="B216" s="1">
        <v>106</v>
      </c>
      <c r="C216" s="15" t="s">
        <v>237</v>
      </c>
      <c r="D216" s="15" t="s">
        <v>433</v>
      </c>
      <c r="E216" s="15" t="s">
        <v>262</v>
      </c>
      <c r="F216" s="5"/>
      <c r="M216" t="s">
        <v>694</v>
      </c>
      <c r="N216" t="str">
        <f>"""" &amp; _xlfn.TEXTJOIN(""",""",TRUE,Table223[[#This Row],[Categoria1]:[Categoria7]]) &amp; """"</f>
        <v>""</v>
      </c>
      <c r="O216" t="s">
        <v>857</v>
      </c>
      <c r="P216" t="str">
        <f>"""" &amp; _xlfn.TEXTJOIN(""",""",TRUE,Table223[[#This Row],[Categoria]:[Categoria7]]) &amp; """"</f>
        <v>"Catecumenado"</v>
      </c>
    </row>
    <row r="217" spans="1:16" x14ac:dyDescent="0.25">
      <c r="A217" s="16">
        <v>228</v>
      </c>
      <c r="B217" s="1">
        <v>114</v>
      </c>
      <c r="C217" s="17" t="s">
        <v>238</v>
      </c>
      <c r="D217" s="17" t="s">
        <v>434</v>
      </c>
      <c r="E217" s="17" t="s">
        <v>262</v>
      </c>
      <c r="F217" s="6" t="s">
        <v>18</v>
      </c>
      <c r="M217" t="s">
        <v>695</v>
      </c>
      <c r="N217" t="str">
        <f>"""" &amp; _xlfn.TEXTJOIN(""",""",TRUE,Table223[[#This Row],[Categoria1]:[Categoria7]]) &amp; """"</f>
        <v>"Antiguo Testamento"</v>
      </c>
      <c r="O217" t="s">
        <v>767</v>
      </c>
      <c r="P217" t="str">
        <f>"""" &amp; _xlfn.TEXTJOIN(""",""",TRUE,Table223[[#This Row],[Categoria]:[Categoria7]]) &amp; """"</f>
        <v>"Catecumenado","Antiguo Testamento"</v>
      </c>
    </row>
    <row r="218" spans="1:16" x14ac:dyDescent="0.25">
      <c r="A218" s="14">
        <v>229</v>
      </c>
      <c r="B218" s="1">
        <v>145</v>
      </c>
      <c r="C218" s="15" t="s">
        <v>239</v>
      </c>
      <c r="D218" s="15" t="s">
        <v>435</v>
      </c>
      <c r="E218" s="15" t="s">
        <v>262</v>
      </c>
      <c r="F218" s="4" t="s">
        <v>15</v>
      </c>
      <c r="M218" t="s">
        <v>696</v>
      </c>
      <c r="N218" t="str">
        <f>"""" &amp; _xlfn.TEXTJOIN(""",""",TRUE,Table223[[#This Row],[Categoria1]:[Categoria7]]) &amp; """"</f>
        <v>"Nuevo Testamento"</v>
      </c>
      <c r="O218" t="s">
        <v>882</v>
      </c>
      <c r="P218" t="str">
        <f>"""" &amp; _xlfn.TEXTJOIN(""",""",TRUE,Table223[[#This Row],[Categoria]:[Categoria7]]) &amp; """"</f>
        <v>"Catecumenado","Nuevo Testamento"</v>
      </c>
    </row>
    <row r="219" spans="1:16" x14ac:dyDescent="0.25">
      <c r="A219" s="16">
        <v>230</v>
      </c>
      <c r="B219" s="1">
        <v>148</v>
      </c>
      <c r="C219" s="17" t="s">
        <v>240</v>
      </c>
      <c r="D219" s="17" t="s">
        <v>436</v>
      </c>
      <c r="E219" s="17" t="s">
        <v>262</v>
      </c>
      <c r="F219" s="4" t="s">
        <v>15</v>
      </c>
      <c r="M219" t="s">
        <v>697</v>
      </c>
      <c r="N219" t="str">
        <f>"""" &amp; _xlfn.TEXTJOIN(""",""",TRUE,Table223[[#This Row],[Categoria1]:[Categoria7]]) &amp; """"</f>
        <v>"Nuevo Testamento"</v>
      </c>
      <c r="O219" t="s">
        <v>778</v>
      </c>
      <c r="P219" t="str">
        <f>"""" &amp; _xlfn.TEXTJOIN(""",""",TRUE,Table223[[#This Row],[Categoria]:[Categoria7]]) &amp; """"</f>
        <v>"Catecumenado","Nuevo Testamento"</v>
      </c>
    </row>
    <row r="220" spans="1:16" x14ac:dyDescent="0.25">
      <c r="A220" s="14">
        <v>231</v>
      </c>
      <c r="B220" s="1">
        <v>149</v>
      </c>
      <c r="C220" s="15" t="s">
        <v>241</v>
      </c>
      <c r="D220" s="15" t="s">
        <v>475</v>
      </c>
      <c r="E220" s="15" t="s">
        <v>262</v>
      </c>
      <c r="F220" s="5" t="s">
        <v>17</v>
      </c>
      <c r="G220" s="5" t="s">
        <v>211</v>
      </c>
      <c r="H220" s="6" t="s">
        <v>18</v>
      </c>
      <c r="M220" t="s">
        <v>698</v>
      </c>
      <c r="N220" t="str">
        <f>"""" &amp; _xlfn.TEXTJOIN(""",""",TRUE,Table223[[#This Row],[Categoria1]:[Categoria7]]) &amp; """"</f>
        <v>"Cuaresma","Penitencial","Antiguo Testamento"</v>
      </c>
      <c r="O220" t="s">
        <v>885</v>
      </c>
      <c r="P220" t="str">
        <f>"""" &amp; _xlfn.TEXTJOIN(""",""",TRUE,Table223[[#This Row],[Categoria]:[Categoria7]]) &amp; """"</f>
        <v>"Catecumenado","Cuaresma","Penitencial","Antiguo Testamento"</v>
      </c>
    </row>
    <row r="221" spans="1:16" x14ac:dyDescent="0.25">
      <c r="A221" s="16">
        <v>232</v>
      </c>
      <c r="B221" s="1">
        <v>156</v>
      </c>
      <c r="C221" s="17" t="s">
        <v>242</v>
      </c>
      <c r="D221" s="17" t="s">
        <v>476</v>
      </c>
      <c r="E221" s="17" t="s">
        <v>262</v>
      </c>
      <c r="F221" s="6" t="s">
        <v>18</v>
      </c>
      <c r="M221" t="s">
        <v>699</v>
      </c>
      <c r="N221" t="str">
        <f>"""" &amp; _xlfn.TEXTJOIN(""",""",TRUE,Table223[[#This Row],[Categoria1]:[Categoria7]]) &amp; """"</f>
        <v>"Antiguo Testamento"</v>
      </c>
      <c r="O221" t="s">
        <v>890</v>
      </c>
      <c r="P221" t="str">
        <f>"""" &amp; _xlfn.TEXTJOIN(""",""",TRUE,Table223[[#This Row],[Categoria]:[Categoria7]]) &amp; """"</f>
        <v>"Catecumenado","Antiguo Testamento"</v>
      </c>
    </row>
    <row r="222" spans="1:16" x14ac:dyDescent="0.25">
      <c r="A222" s="14">
        <v>233</v>
      </c>
      <c r="B222" s="1">
        <v>195</v>
      </c>
      <c r="C222" s="15" t="s">
        <v>243</v>
      </c>
      <c r="D222" s="15" t="s">
        <v>477</v>
      </c>
      <c r="E222" s="15" t="s">
        <v>262</v>
      </c>
      <c r="F222" s="6" t="s">
        <v>18</v>
      </c>
      <c r="M222" t="s">
        <v>700</v>
      </c>
      <c r="N222" t="str">
        <f>"""" &amp; _xlfn.TEXTJOIN(""",""",TRUE,Table223[[#This Row],[Categoria1]:[Categoria7]]) &amp; """"</f>
        <v>"Antiguo Testamento"</v>
      </c>
      <c r="O222" t="s">
        <v>791</v>
      </c>
      <c r="P222" t="str">
        <f>"""" &amp; _xlfn.TEXTJOIN(""",""",TRUE,Table223[[#This Row],[Categoria]:[Categoria7]]) &amp; """"</f>
        <v>"Catecumenado","Antiguo Testamento"</v>
      </c>
    </row>
    <row r="223" spans="1:16" x14ac:dyDescent="0.25">
      <c r="A223" s="16">
        <v>234</v>
      </c>
      <c r="B223" s="1">
        <v>197</v>
      </c>
      <c r="C223" s="17" t="s">
        <v>244</v>
      </c>
      <c r="D223" s="17" t="s">
        <v>481</v>
      </c>
      <c r="E223" s="17" t="s">
        <v>262</v>
      </c>
      <c r="F223" s="6" t="s">
        <v>18</v>
      </c>
      <c r="M223" t="s">
        <v>701</v>
      </c>
      <c r="N223" t="str">
        <f>"""" &amp; _xlfn.TEXTJOIN(""",""",TRUE,Table223[[#This Row],[Categoria1]:[Categoria7]]) &amp; """"</f>
        <v>"Antiguo Testamento"</v>
      </c>
      <c r="O223" t="s">
        <v>793</v>
      </c>
      <c r="P223" t="str">
        <f>"""" &amp; _xlfn.TEXTJOIN(""",""",TRUE,Table223[[#This Row],[Categoria]:[Categoria7]]) &amp; """"</f>
        <v>"Catecumenado","Antiguo Testamento"</v>
      </c>
    </row>
    <row r="224" spans="1:16" x14ac:dyDescent="0.25">
      <c r="A224" s="14">
        <v>235</v>
      </c>
      <c r="B224" s="1">
        <v>203</v>
      </c>
      <c r="C224" s="15" t="s">
        <v>245</v>
      </c>
      <c r="D224" s="15" t="s">
        <v>437</v>
      </c>
      <c r="E224" s="15" t="s">
        <v>262</v>
      </c>
      <c r="F224" s="5" t="s">
        <v>17</v>
      </c>
      <c r="G224" s="5" t="s">
        <v>211</v>
      </c>
      <c r="M224" t="s">
        <v>702</v>
      </c>
      <c r="N224" t="str">
        <f>"""" &amp; _xlfn.TEXTJOIN(""",""",TRUE,Table223[[#This Row],[Categoria1]:[Categoria7]]) &amp; """"</f>
        <v>"Cuaresma","Penitencial"</v>
      </c>
      <c r="O224" t="s">
        <v>795</v>
      </c>
      <c r="P224" t="str">
        <f>"""" &amp; _xlfn.TEXTJOIN(""",""",TRUE,Table223[[#This Row],[Categoria]:[Categoria7]]) &amp; """"</f>
        <v>"Catecumenado","Cuaresma","Penitencial"</v>
      </c>
    </row>
    <row r="225" spans="1:16" x14ac:dyDescent="0.25">
      <c r="A225" s="16">
        <v>236</v>
      </c>
      <c r="B225" s="1">
        <v>212</v>
      </c>
      <c r="C225" s="17" t="s">
        <v>246</v>
      </c>
      <c r="D225" s="17" t="s">
        <v>438</v>
      </c>
      <c r="E225" s="17" t="s">
        <v>262</v>
      </c>
      <c r="F225" s="7" t="s">
        <v>29</v>
      </c>
      <c r="G225" s="8" t="s">
        <v>30</v>
      </c>
      <c r="H225" s="5" t="s">
        <v>17</v>
      </c>
      <c r="I225" s="6" t="s">
        <v>18</v>
      </c>
      <c r="M225" t="s">
        <v>703</v>
      </c>
      <c r="N225" t="str">
        <f>"""" &amp; _xlfn.TEXTJOIN(""",""",TRUE,Table223[[#This Row],[Categoria1]:[Categoria7]]) &amp; """"</f>
        <v>"Adviento","Navidad","Cuaresma","Antiguo Testamento"</v>
      </c>
      <c r="O225" t="s">
        <v>929</v>
      </c>
      <c r="P225" t="str">
        <f>"""" &amp; _xlfn.TEXTJOIN(""",""",TRUE,Table223[[#This Row],[Categoria]:[Categoria7]]) &amp; """"</f>
        <v>"Catecumenado","Adviento","Navidad","Cuaresma","Antiguo Testamento"</v>
      </c>
    </row>
    <row r="226" spans="1:16" x14ac:dyDescent="0.25">
      <c r="A226" s="18">
        <v>237</v>
      </c>
      <c r="B226" s="18">
        <v>1</v>
      </c>
      <c r="C226" s="19" t="s">
        <v>247</v>
      </c>
      <c r="D226" s="19" t="s">
        <v>439</v>
      </c>
      <c r="E226" s="19" t="s">
        <v>968</v>
      </c>
      <c r="F226" s="2" t="s">
        <v>12</v>
      </c>
      <c r="G226" s="3" t="s">
        <v>13</v>
      </c>
      <c r="H226" t="s">
        <v>23</v>
      </c>
      <c r="M226" t="s">
        <v>704</v>
      </c>
      <c r="N226" t="str">
        <f>"""" &amp; _xlfn.TEXTJOIN(""",""",TRUE,Table223[[#This Row],[Categoria1]:[Categoria7]]) &amp; """"</f>
        <v>"Pascua","Pentecostés","Entrada"</v>
      </c>
      <c r="O226" t="s">
        <v>802</v>
      </c>
      <c r="P226" t="str">
        <f>"""" &amp; _xlfn.TEXTJOIN(""",""",TRUE,Table223[[#This Row],[Categoria]:[Categoria7]]) &amp; """"</f>
        <v>"Eleccion","Pascua","Pentecostés","Entrada"</v>
      </c>
    </row>
    <row r="227" spans="1:16" x14ac:dyDescent="0.25">
      <c r="A227" s="20">
        <v>238</v>
      </c>
      <c r="B227" s="1">
        <v>12</v>
      </c>
      <c r="C227" s="21" t="s">
        <v>248</v>
      </c>
      <c r="D227" s="21" t="s">
        <v>440</v>
      </c>
      <c r="E227" s="21" t="s">
        <v>968</v>
      </c>
      <c r="F227" s="2"/>
      <c r="G227" s="3"/>
      <c r="M227" t="s">
        <v>705</v>
      </c>
      <c r="N227" t="str">
        <f>"""" &amp; _xlfn.TEXTJOIN(""",""",TRUE,Table223[[#This Row],[Categoria1]:[Categoria7]]) &amp; """"</f>
        <v>""</v>
      </c>
      <c r="O227" t="s">
        <v>805</v>
      </c>
      <c r="P227" t="str">
        <f>"""" &amp; _xlfn.TEXTJOIN(""",""",TRUE,Table223[[#This Row],[Categoria]:[Categoria7]]) &amp; """"</f>
        <v>"Eleccion"</v>
      </c>
    </row>
    <row r="228" spans="1:16" x14ac:dyDescent="0.25">
      <c r="A228" s="18">
        <v>239</v>
      </c>
      <c r="B228" s="1">
        <v>46</v>
      </c>
      <c r="C228" s="19" t="s">
        <v>249</v>
      </c>
      <c r="D228" s="19" t="s">
        <v>441</v>
      </c>
      <c r="E228" s="19" t="s">
        <v>968</v>
      </c>
      <c r="F228" s="2"/>
      <c r="G228" s="3"/>
      <c r="M228" t="s">
        <v>706</v>
      </c>
      <c r="N228" t="str">
        <f>"""" &amp; _xlfn.TEXTJOIN(""",""",TRUE,Table223[[#This Row],[Categoria1]:[Categoria7]]) &amp; """"</f>
        <v>""</v>
      </c>
      <c r="O228" t="s">
        <v>742</v>
      </c>
      <c r="P228" t="str">
        <f>"""" &amp; _xlfn.TEXTJOIN(""",""",TRUE,Table223[[#This Row],[Categoria]:[Categoria7]]) &amp; """"</f>
        <v>"Eleccion"</v>
      </c>
    </row>
    <row r="229" spans="1:16" x14ac:dyDescent="0.25">
      <c r="A229" s="20">
        <v>240</v>
      </c>
      <c r="B229" s="1">
        <v>50</v>
      </c>
      <c r="C229" s="21" t="s">
        <v>250</v>
      </c>
      <c r="D229" s="21" t="s">
        <v>442</v>
      </c>
      <c r="E229" s="21" t="s">
        <v>968</v>
      </c>
      <c r="F229" s="6" t="s">
        <v>18</v>
      </c>
      <c r="M229" t="s">
        <v>707</v>
      </c>
      <c r="N229" t="str">
        <f>"""" &amp; _xlfn.TEXTJOIN(""",""",TRUE,Table223[[#This Row],[Categoria1]:[Categoria7]]) &amp; """"</f>
        <v>"Antiguo Testamento"</v>
      </c>
      <c r="O229" t="s">
        <v>744</v>
      </c>
      <c r="P229" t="str">
        <f>"""" &amp; _xlfn.TEXTJOIN(""",""",TRUE,Table223[[#This Row],[Categoria]:[Categoria7]]) &amp; """"</f>
        <v>"Eleccion","Antiguo Testamento"</v>
      </c>
    </row>
    <row r="230" spans="1:16" x14ac:dyDescent="0.25">
      <c r="A230" s="18">
        <v>241</v>
      </c>
      <c r="B230" s="1">
        <v>102</v>
      </c>
      <c r="C230" s="19" t="s">
        <v>251</v>
      </c>
      <c r="D230" s="19" t="s">
        <v>443</v>
      </c>
      <c r="E230" s="19" t="s">
        <v>968</v>
      </c>
      <c r="F230" s="2" t="s">
        <v>12</v>
      </c>
      <c r="G230" s="3" t="s">
        <v>13</v>
      </c>
      <c r="H230" s="6" t="s">
        <v>18</v>
      </c>
      <c r="M230" t="s">
        <v>708</v>
      </c>
      <c r="N230" t="str">
        <f>"""" &amp; _xlfn.TEXTJOIN(""",""",TRUE,Table223[[#This Row],[Categoria1]:[Categoria7]]) &amp; """"</f>
        <v>"Pascua","Pentecostés","Antiguo Testamento"</v>
      </c>
      <c r="O230" t="s">
        <v>855</v>
      </c>
      <c r="P230" t="str">
        <f>"""" &amp; _xlfn.TEXTJOIN(""",""",TRUE,Table223[[#This Row],[Categoria]:[Categoria7]]) &amp; """"</f>
        <v>"Eleccion","Pascua","Pentecostés","Antiguo Testamento"</v>
      </c>
    </row>
    <row r="231" spans="1:16" x14ac:dyDescent="0.25">
      <c r="A231" s="20">
        <v>242</v>
      </c>
      <c r="B231" s="1">
        <v>120</v>
      </c>
      <c r="C231" s="21" t="s">
        <v>252</v>
      </c>
      <c r="D231" s="21" t="s">
        <v>444</v>
      </c>
      <c r="E231" s="21" t="s">
        <v>968</v>
      </c>
      <c r="F231" s="2"/>
      <c r="G231" s="3"/>
      <c r="H231" s="6"/>
      <c r="M231" t="s">
        <v>709</v>
      </c>
      <c r="N231" t="str">
        <f>"""" &amp; _xlfn.TEXTJOIN(""",""",TRUE,Table223[[#This Row],[Categoria1]:[Categoria7]]) &amp; """"</f>
        <v>""</v>
      </c>
      <c r="O231" t="s">
        <v>866</v>
      </c>
      <c r="P231" t="str">
        <f>"""" &amp; _xlfn.TEXTJOIN(""",""",TRUE,Table223[[#This Row],[Categoria]:[Categoria7]]) &amp; """"</f>
        <v>"Eleccion"</v>
      </c>
    </row>
    <row r="232" spans="1:16" x14ac:dyDescent="0.25">
      <c r="A232" s="18">
        <v>243</v>
      </c>
      <c r="B232" s="1">
        <v>140</v>
      </c>
      <c r="C232" s="19" t="s">
        <v>253</v>
      </c>
      <c r="D232" s="19" t="s">
        <v>445</v>
      </c>
      <c r="E232" s="19" t="s">
        <v>968</v>
      </c>
      <c r="F232" s="6" t="s">
        <v>18</v>
      </c>
      <c r="M232" t="s">
        <v>710</v>
      </c>
      <c r="N232" t="str">
        <f>"""" &amp; _xlfn.TEXTJOIN(""",""",TRUE,Table223[[#This Row],[Categoria1]:[Categoria7]]) &amp; """"</f>
        <v>"Antiguo Testamento"</v>
      </c>
      <c r="O232" t="s">
        <v>878</v>
      </c>
      <c r="P232" t="str">
        <f>"""" &amp; _xlfn.TEXTJOIN(""",""",TRUE,Table223[[#This Row],[Categoria]:[Categoria7]]) &amp; """"</f>
        <v>"Eleccion","Antiguo Testamento"</v>
      </c>
    </row>
    <row r="233" spans="1:16" x14ac:dyDescent="0.25">
      <c r="A233" s="20">
        <v>244</v>
      </c>
      <c r="B233" s="1">
        <v>207</v>
      </c>
      <c r="C233" s="21" t="s">
        <v>254</v>
      </c>
      <c r="D233" s="21" t="s">
        <v>446</v>
      </c>
      <c r="E233" s="21" t="s">
        <v>968</v>
      </c>
      <c r="M233" t="s">
        <v>711</v>
      </c>
      <c r="N233" t="str">
        <f>"""" &amp; _xlfn.TEXTJOIN(""",""",TRUE,Table223[[#This Row],[Categoria1]:[Categoria7]]) &amp; """"</f>
        <v>""</v>
      </c>
      <c r="O233" t="s">
        <v>925</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255</v>
      </c>
      <c r="F1" s="33"/>
    </row>
    <row r="2" spans="2:86" ht="16.5" x14ac:dyDescent="0.25">
      <c r="B2" t="s">
        <v>0</v>
      </c>
      <c r="C2" t="s">
        <v>257</v>
      </c>
      <c r="D2" t="s">
        <v>958</v>
      </c>
      <c r="E2" t="s">
        <v>957</v>
      </c>
      <c r="F2" t="s">
        <v>959</v>
      </c>
      <c r="G2" t="s">
        <v>956</v>
      </c>
      <c r="H2" t="s">
        <v>960</v>
      </c>
      <c r="I2" t="s">
        <v>955</v>
      </c>
      <c r="J2" t="s">
        <v>961</v>
      </c>
      <c r="K2" t="s">
        <v>954</v>
      </c>
      <c r="L2" t="s">
        <v>962</v>
      </c>
      <c r="M2" t="s">
        <v>953</v>
      </c>
      <c r="N2" t="s">
        <v>963</v>
      </c>
      <c r="O2" t="s">
        <v>952</v>
      </c>
      <c r="P2" t="s">
        <v>964</v>
      </c>
      <c r="Q2" s="23" t="s">
        <v>256</v>
      </c>
      <c r="CH2" t="s">
        <v>945</v>
      </c>
    </row>
    <row r="3" spans="2:86" x14ac:dyDescent="0.25">
      <c r="B3" s="24">
        <v>237</v>
      </c>
      <c r="C3" t="s">
        <v>260</v>
      </c>
      <c r="D3">
        <f>VLOOKUP(B3,'Index Web'!A$3:L$234,2,FALSE)</f>
        <v>1</v>
      </c>
      <c r="E3" t="s">
        <v>946</v>
      </c>
      <c r="F3" t="str">
        <f>_xlfn.CONCAT("""",VLOOKUP(B3,'Index Web'!A$3:L$234,3,FALSE),"""")</f>
        <v>"A la cena del Cordero"</v>
      </c>
      <c r="G3" t="s">
        <v>947</v>
      </c>
      <c r="H3" t="str">
        <f>_xlfn.CONCAT("""",VLOOKUP(B3,'Index Web'!A$3:L$234,4,FALSE),"""")</f>
        <v>"Himno lat. «Ad cenam Agni providi»"</v>
      </c>
      <c r="I3" t="s">
        <v>948</v>
      </c>
      <c r="J3" t="str">
        <f>_xlfn.CONCAT("""",VLOOKUP(B3,'Index Web'!A$3:L$234,5,FALSE),"""")</f>
        <v>"Eleccion"</v>
      </c>
      <c r="K3" t="s">
        <v>949</v>
      </c>
      <c r="L3" t="str">
        <f>_xlfn.CONCAT("[",VLOOKUP(B3,'Index Web'!A$3:N$234,14,FALSE),"]")</f>
        <v>["Pascua","Pentecostés","Entrada"]</v>
      </c>
      <c r="M3" t="s">
        <v>950</v>
      </c>
      <c r="N3" t="str">
        <f>_xlfn.CONCAT("""/resucito/src/index.html?canto=",VLOOKUP(B3,'Index Web'!A$3:N$234,13,FALSE),"""")</f>
        <v>"/resucito/src/index.html?canto=alacenadelcordero"</v>
      </c>
      <c r="O3" t="s">
        <v>951</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260</v>
      </c>
      <c r="D4">
        <f>VLOOKUP(B4,'Index Web'!A$3:L$234,2,FALSE)</f>
        <v>2</v>
      </c>
      <c r="E4" t="s">
        <v>946</v>
      </c>
      <c r="F4" t="str">
        <f>_xlfn.CONCAT("""",VLOOKUP(B4,'Index Web'!A$3:L$234,3,FALSE),"""")</f>
        <v>"A la víctima pascual"</v>
      </c>
      <c r="G4" t="s">
        <v>947</v>
      </c>
      <c r="H4" t="str">
        <f>_xlfn.CONCAT("""",VLOOKUP(B4,'Index Web'!A$3:L$234,4,FALSE),"""")</f>
        <v>"Secuencia de Pascua - Himno lat. «Victimae paschall laudes» "</v>
      </c>
      <c r="I4" t="s">
        <v>948</v>
      </c>
      <c r="J4" t="str">
        <f>_xlfn.CONCAT("""",VLOOKUP(B4,'Index Web'!A$3:L$234,5,FALSE),"""")</f>
        <v>"Precatecumenado"</v>
      </c>
      <c r="K4" t="s">
        <v>949</v>
      </c>
      <c r="L4" t="str">
        <f>_xlfn.CONCAT("[",VLOOKUP(B4,'Index Web'!A$3:N$234,14,FALSE),"]")</f>
        <v>["Pascua","Pentecostés","Comunión"]</v>
      </c>
      <c r="M4" t="s">
        <v>950</v>
      </c>
      <c r="N4" t="str">
        <f>_xlfn.CONCAT("""/resucito/src/index.html?canto=",VLOOKUP(B4,'Index Web'!A$3:N$234,13,FALSE),"""")</f>
        <v>"/resucito/src/index.html?canto=alavictimapascual"</v>
      </c>
      <c r="O4" t="s">
        <v>951</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260</v>
      </c>
      <c r="D5">
        <f>VLOOKUP(B5,'Index Web'!A$3:L$234,2,FALSE)</f>
        <v>3</v>
      </c>
      <c r="E5" t="s">
        <v>946</v>
      </c>
      <c r="F5" t="str">
        <f>_xlfn.CONCAT("""",VLOOKUP(B5,'Index Web'!A$3:L$234,3,FALSE),"""")</f>
        <v>"A nadie demos ocasión de tropiezo"</v>
      </c>
      <c r="G5" t="s">
        <v>947</v>
      </c>
      <c r="H5" t="str">
        <f>_xlfn.CONCAT("""",VLOOKUP(B5,'Index Web'!A$3:L$234,4,FALSE),"""")</f>
        <v>"2ª Corintios 6,3ss"</v>
      </c>
      <c r="I5" t="s">
        <v>948</v>
      </c>
      <c r="J5" t="str">
        <f>_xlfn.CONCAT("""",VLOOKUP(B5,'Index Web'!A$3:L$234,5,FALSE),"""")</f>
        <v>"Precatecumenado"</v>
      </c>
      <c r="K5" t="s">
        <v>949</v>
      </c>
      <c r="L5" t="str">
        <f>_xlfn.CONCAT("[",VLOOKUP(B5,'Index Web'!A$3:N$234,14,FALSE),"]")</f>
        <v>["Nuevo Testamento"]</v>
      </c>
      <c r="M5" t="s">
        <v>950</v>
      </c>
      <c r="N5" t="str">
        <f>_xlfn.CONCAT("""/resucito/src/index.html?canto=",VLOOKUP(B5,'Index Web'!A$3:N$234,13,FALSE),"""")</f>
        <v>"/resucito/src/index.html?canto=anadiedemosocasiondetropiezo"</v>
      </c>
      <c r="O5" t="s">
        <v>951</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260</v>
      </c>
      <c r="D6">
        <f>VLOOKUP(B6,'Index Web'!A$3:L$234,2,FALSE)</f>
        <v>4</v>
      </c>
      <c r="E6" t="s">
        <v>946</v>
      </c>
      <c r="F6" t="str">
        <f>_xlfn.CONCAT("""",VLOOKUP(B6,'Index Web'!A$3:L$234,3,FALSE),"""")</f>
        <v>"A ti levanto mis ojos"</v>
      </c>
      <c r="G6" t="s">
        <v>947</v>
      </c>
      <c r="H6" t="str">
        <f>_xlfn.CONCAT("""",VLOOKUP(B6,'Index Web'!A$3:L$234,4,FALSE),"""")</f>
        <v>"Salmo 123 (122)"</v>
      </c>
      <c r="I6" t="s">
        <v>948</v>
      </c>
      <c r="J6" t="str">
        <f>_xlfn.CONCAT("""",VLOOKUP(B6,'Index Web'!A$3:L$234,5,FALSE),"""")</f>
        <v>"Precatecumenado"</v>
      </c>
      <c r="K6" t="s">
        <v>949</v>
      </c>
      <c r="L6" t="str">
        <f>_xlfn.CONCAT("[",VLOOKUP(B6,'Index Web'!A$3:N$234,14,FALSE),"]")</f>
        <v>["Cuaresma","Penitencial","Antiguo Testamento"]</v>
      </c>
      <c r="M6" t="s">
        <v>950</v>
      </c>
      <c r="N6" t="str">
        <f>_xlfn.CONCAT("""/resucito/src/index.html?canto=",VLOOKUP(B6,'Index Web'!A$3:N$234,13,FALSE),"""")</f>
        <v>"/resucito/src/index.html?canto=atilevantomisojos"</v>
      </c>
      <c r="O6" t="s">
        <v>951</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260</v>
      </c>
      <c r="D7">
        <f>VLOOKUP(B7,'Index Web'!A$3:L$234,2,FALSE)</f>
        <v>5</v>
      </c>
      <c r="E7" t="s">
        <v>946</v>
      </c>
      <c r="F7" t="str">
        <f>_xlfn.CONCAT("""",VLOOKUP(B7,'Index Web'!A$3:L$234,3,FALSE),"""")</f>
        <v>"A ti, Señor, en mi clamor imploro"</v>
      </c>
      <c r="G7" t="s">
        <v>947</v>
      </c>
      <c r="H7" t="str">
        <f>_xlfn.CONCAT("""",VLOOKUP(B7,'Index Web'!A$3:L$234,4,FALSE),"""")</f>
        <v>"Salmo 142 (141)"</v>
      </c>
      <c r="I7" t="s">
        <v>948</v>
      </c>
      <c r="J7" t="str">
        <f>_xlfn.CONCAT("""",VLOOKUP(B7,'Index Web'!A$3:L$234,5,FALSE),"""")</f>
        <v>"Precatecumenado"</v>
      </c>
      <c r="K7" t="s">
        <v>949</v>
      </c>
      <c r="L7" t="str">
        <f>_xlfn.CONCAT("[",VLOOKUP(B7,'Index Web'!A$3:N$234,14,FALSE),"]")</f>
        <v>["Cuaresma","Penitencial","Antiguo Testamento"]</v>
      </c>
      <c r="M7" t="s">
        <v>950</v>
      </c>
      <c r="N7" t="str">
        <f>_xlfn.CONCAT("""/resucito/src/index.html?canto=",VLOOKUP(B7,'Index Web'!A$3:N$234,13,FALSE),"""")</f>
        <v>"/resucito/src/index.html?canto=atisenorenmiclamorimploro"</v>
      </c>
      <c r="O7" t="s">
        <v>951</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260</v>
      </c>
      <c r="D8">
        <f>VLOOKUP(B8,'Index Web'!A$3:L$234,2,FALSE)</f>
        <v>6</v>
      </c>
      <c r="E8" t="s">
        <v>946</v>
      </c>
      <c r="F8" t="str">
        <f>_xlfn.CONCAT("""",VLOOKUP(B8,'Index Web'!A$3:L$234,3,FALSE),"""")</f>
        <v>"A ti, Señor, levanto mi alma"</v>
      </c>
      <c r="G8" t="s">
        <v>947</v>
      </c>
      <c r="H8" t="str">
        <f>_xlfn.CONCAT("""",VLOOKUP(B8,'Index Web'!A$3:L$234,4,FALSE),"""")</f>
        <v>"Salmo 25 (24)"</v>
      </c>
      <c r="I8" t="s">
        <v>948</v>
      </c>
      <c r="J8" t="str">
        <f>_xlfn.CONCAT("""",VLOOKUP(B8,'Index Web'!A$3:L$234,5,FALSE),"""")</f>
        <v>"Precatecumenado"</v>
      </c>
      <c r="K8" t="s">
        <v>949</v>
      </c>
      <c r="L8" t="str">
        <f>_xlfn.CONCAT("[",VLOOKUP(B8,'Index Web'!A$3:N$234,14,FALSE),"]")</f>
        <v>["Cuaresma","Penitencial","Antiguo Testamento"]</v>
      </c>
      <c r="M8" t="s">
        <v>950</v>
      </c>
      <c r="N8" t="str">
        <f>_xlfn.CONCAT("""/resucito/src/index.html?canto=",VLOOKUP(B8,'Index Web'!A$3:N$234,13,FALSE),"""")</f>
        <v>"/resucito/src/index.html?canto=atisenorlevantomialma"</v>
      </c>
      <c r="O8" t="s">
        <v>951</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260</v>
      </c>
      <c r="D9">
        <f>VLOOKUP(B9,'Index Web'!A$3:L$234,2,FALSE)</f>
        <v>7</v>
      </c>
      <c r="E9" t="s">
        <v>946</v>
      </c>
      <c r="F9" t="str">
        <f>_xlfn.CONCAT("""",VLOOKUP(B9,'Index Web'!A$3:L$234,3,FALSE),"""")</f>
        <v>"A ti, Señor, se debe la alabanza en Sión"</v>
      </c>
      <c r="G9" t="s">
        <v>947</v>
      </c>
      <c r="H9" t="str">
        <f>_xlfn.CONCAT("""",VLOOKUP(B9,'Index Web'!A$3:L$234,4,FALSE),"""")</f>
        <v>"Salmo 65 (64)"</v>
      </c>
      <c r="I9" t="s">
        <v>948</v>
      </c>
      <c r="J9" t="str">
        <f>_xlfn.CONCAT("""",VLOOKUP(B9,'Index Web'!A$3:L$234,5,FALSE),"""")</f>
        <v>"Precatecumenado"</v>
      </c>
      <c r="K9" t="s">
        <v>949</v>
      </c>
      <c r="L9" t="str">
        <f>_xlfn.CONCAT("[",VLOOKUP(B9,'Index Web'!A$3:N$234,14,FALSE),"]")</f>
        <v>["Cuaresma","Penitencial","Antiguo Testamento"]</v>
      </c>
      <c r="M9" t="s">
        <v>950</v>
      </c>
      <c r="N9" t="str">
        <f>_xlfn.CONCAT("""/resucito/src/index.html?canto=",VLOOKUP(B9,'Index Web'!A$3:N$234,13,FALSE),"""")</f>
        <v>"/resucito/src/index.html?canto=atisenorsedebelaalabanzaension"</v>
      </c>
      <c r="O9" t="s">
        <v>951</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260</v>
      </c>
      <c r="D10">
        <f>VLOOKUP(B10,'Index Web'!A$3:L$234,2,FALSE)</f>
        <v>8</v>
      </c>
      <c r="E10" t="s">
        <v>946</v>
      </c>
      <c r="F10" t="str">
        <f>_xlfn.CONCAT("""",VLOOKUP(B10,'Index Web'!A$3:L$234,3,FALSE),"""")</f>
        <v>"Abbá, Padre"</v>
      </c>
      <c r="G10" t="s">
        <v>947</v>
      </c>
      <c r="H10" t="str">
        <f>_xlfn.CONCAT("""",VLOOKUP(B10,'Index Web'!A$3:L$234,4,FALSE),"""")</f>
        <v>"Romanos 8,15–17"</v>
      </c>
      <c r="I10" t="s">
        <v>948</v>
      </c>
      <c r="J10" t="str">
        <f>_xlfn.CONCAT("""",VLOOKUP(B10,'Index Web'!A$3:L$234,5,FALSE),"""")</f>
        <v>"Precatecumenado"</v>
      </c>
      <c r="K10" t="s">
        <v>949</v>
      </c>
      <c r="L10" t="str">
        <f>_xlfn.CONCAT("[",VLOOKUP(B10,'Index Web'!A$3:N$234,14,FALSE),"]")</f>
        <v>["Pascua","Pentecostés","Nuevo Testamento","Entrada"]</v>
      </c>
      <c r="M10" t="s">
        <v>950</v>
      </c>
      <c r="N10" t="str">
        <f>_xlfn.CONCAT("""/resucito/src/index.html?canto=",VLOOKUP(B10,'Index Web'!A$3:N$234,13,FALSE),"""")</f>
        <v>"/resucito/src/index.html?canto=abbapadre"</v>
      </c>
      <c r="O10" t="s">
        <v>951</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260</v>
      </c>
      <c r="D11">
        <f>VLOOKUP(B11,'Index Web'!A$3:L$234,2,FALSE)</f>
        <v>9</v>
      </c>
      <c r="E11" t="s">
        <v>946</v>
      </c>
      <c r="F11" t="str">
        <f>_xlfn.CONCAT("""",VLOOKUP(B11,'Index Web'!A$3:L$234,3,FALSE),"""")</f>
        <v>"Abraham"</v>
      </c>
      <c r="G11" t="s">
        <v>947</v>
      </c>
      <c r="H11" t="str">
        <f>_xlfn.CONCAT("""",VLOOKUP(B11,'Index Web'!A$3:L$234,4,FALSE),"""")</f>
        <v>"Génesis 18,1–5 – Teofanía de Mambré"</v>
      </c>
      <c r="I11" t="s">
        <v>948</v>
      </c>
      <c r="J11" t="str">
        <f>_xlfn.CONCAT("""",VLOOKUP(B11,'Index Web'!A$3:L$234,5,FALSE),"""")</f>
        <v>"Precatecumenado"</v>
      </c>
      <c r="K11" t="s">
        <v>949</v>
      </c>
      <c r="L11" t="str">
        <f>_xlfn.CONCAT("[",VLOOKUP(B11,'Index Web'!A$3:N$234,14,FALSE),"]")</f>
        <v>["Entrada","Antiguo Testamento"]</v>
      </c>
      <c r="M11" t="s">
        <v>950</v>
      </c>
      <c r="N11" t="str">
        <f>_xlfn.CONCAT("""/resucito/src/index.html?canto=",VLOOKUP(B11,'Index Web'!A$3:N$234,13,FALSE),"""")</f>
        <v>"/resucito/src/index.html?canto=abraham"</v>
      </c>
      <c r="O11" t="s">
        <v>951</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260</v>
      </c>
      <c r="D12">
        <f>VLOOKUP(B12,'Index Web'!A$3:L$234,2,FALSE)</f>
        <v>10</v>
      </c>
      <c r="E12" t="s">
        <v>946</v>
      </c>
      <c r="F12" t="str">
        <f>_xlfn.CONCAT("""",VLOOKUP(B12,'Index Web'!A$3:L$234,3,FALSE),"""")</f>
        <v>"Aclamaciones a la oración de los fieles"</v>
      </c>
      <c r="G12" t="s">
        <v>947</v>
      </c>
      <c r="H12" t="str">
        <f>_xlfn.CONCAT("""",VLOOKUP(B12,'Index Web'!A$3:L$234,4,FALSE),"""")</f>
        <v>"Respuestas a las oraciones de los fieles, Modelo I, II, III, IV"</v>
      </c>
      <c r="I12" t="s">
        <v>948</v>
      </c>
      <c r="J12" t="str">
        <f>_xlfn.CONCAT("""",VLOOKUP(B12,'Index Web'!A$3:L$234,5,FALSE),"""")</f>
        <v>"Liturgia"</v>
      </c>
      <c r="K12" t="s">
        <v>949</v>
      </c>
      <c r="L12" t="str">
        <f>_xlfn.CONCAT("[",VLOOKUP(B12,'Index Web'!A$3:N$234,14,FALSE),"]")</f>
        <v>[""]</v>
      </c>
      <c r="M12" t="s">
        <v>950</v>
      </c>
      <c r="N12" t="str">
        <f>_xlfn.CONCAT("""/resucito/src/index.html?canto=",VLOOKUP(B12,'Index Web'!A$3:N$234,13,FALSE),"""")</f>
        <v>"/resucito/src/index.html?canto=aclamacionesalaoraciondelosfieles"</v>
      </c>
      <c r="O12" t="s">
        <v>951</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260</v>
      </c>
      <c r="D13">
        <f>VLOOKUP(B13,'Index Web'!A$3:L$234,2,FALSE)</f>
        <v>11</v>
      </c>
      <c r="E13" t="s">
        <v>946</v>
      </c>
      <c r="F13" t="str">
        <f>_xlfn.CONCAT("""",VLOOKUP(B13,'Index Web'!A$3:L$234,3,FALSE),"""")</f>
        <v>"Aclamad al Señor"</v>
      </c>
      <c r="G13" t="s">
        <v>947</v>
      </c>
      <c r="H13" t="str">
        <f>_xlfn.CONCAT("""",VLOOKUP(B13,'Index Web'!A$3:L$234,4,FALSE),"""")</f>
        <v>"Salmo 100 (99)"</v>
      </c>
      <c r="I13" t="s">
        <v>948</v>
      </c>
      <c r="J13" t="str">
        <f>_xlfn.CONCAT("""",VLOOKUP(B13,'Index Web'!A$3:L$234,5,FALSE),"""")</f>
        <v>"Precatecumenado"</v>
      </c>
      <c r="K13" t="s">
        <v>949</v>
      </c>
      <c r="L13" t="str">
        <f>_xlfn.CONCAT("[",VLOOKUP(B13,'Index Web'!A$3:N$234,14,FALSE),"]")</f>
        <v>["Entrada","Antiguo Testamento"]</v>
      </c>
      <c r="M13" t="s">
        <v>950</v>
      </c>
      <c r="N13" t="str">
        <f>_xlfn.CONCAT("""/resucito/src/index.html?canto=",VLOOKUP(B13,'Index Web'!A$3:N$234,13,FALSE),"""")</f>
        <v>"/resucito/src/index.html?canto=aclamadalsenor"</v>
      </c>
      <c r="O13" t="s">
        <v>951</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260</v>
      </c>
      <c r="D14">
        <f>VLOOKUP(B14,'Index Web'!A$3:L$234,2,FALSE)</f>
        <v>12</v>
      </c>
      <c r="E14" t="s">
        <v>946</v>
      </c>
      <c r="F14" t="str">
        <f>_xlfn.CONCAT("""",VLOOKUP(B14,'Index Web'!A$3:L$234,3,FALSE),"""")</f>
        <v>"Adónde te escondiste, amado "</v>
      </c>
      <c r="G14" t="s">
        <v>947</v>
      </c>
      <c r="H14" t="str">
        <f>_xlfn.CONCAT("""",VLOOKUP(B14,'Index Web'!A$3:L$234,4,FALSE),"""")</f>
        <v>"Cántico espiritual (San Juan de la Cruz) "</v>
      </c>
      <c r="I14" t="s">
        <v>948</v>
      </c>
      <c r="J14" t="str">
        <f>_xlfn.CONCAT("""",VLOOKUP(B14,'Index Web'!A$3:L$234,5,FALSE),"""")</f>
        <v>"Eleccion"</v>
      </c>
      <c r="K14" t="s">
        <v>949</v>
      </c>
      <c r="L14" t="str">
        <f>_xlfn.CONCAT("[",VLOOKUP(B14,'Index Web'!A$3:N$234,14,FALSE),"]")</f>
        <v>[""]</v>
      </c>
      <c r="M14" t="s">
        <v>950</v>
      </c>
      <c r="N14" t="str">
        <f>_xlfn.CONCAT("""/resucito/src/index.html?canto=",VLOOKUP(B14,'Index Web'!A$3:N$234,13,FALSE),"""")</f>
        <v>"/resucito/src/index.html?canto=adondeteescondisteamado"</v>
      </c>
      <c r="O14" t="s">
        <v>951</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260</v>
      </c>
      <c r="D15">
        <f>VLOOKUP(B15,'Index Web'!A$3:L$234,2,FALSE)</f>
        <v>13</v>
      </c>
      <c r="E15" t="s">
        <v>946</v>
      </c>
      <c r="F15" t="str">
        <f>_xlfn.CONCAT("""",VLOOKUP(B15,'Index Web'!A$3:L$234,3,FALSE),"""")</f>
        <v>"Al despertar"</v>
      </c>
      <c r="G15" t="s">
        <v>947</v>
      </c>
      <c r="H15" t="str">
        <f>_xlfn.CONCAT("""",VLOOKUP(B15,'Index Web'!A$3:L$234,4,FALSE),"""")</f>
        <v>"Salmo 17 (16) "</v>
      </c>
      <c r="I15" t="s">
        <v>948</v>
      </c>
      <c r="J15" t="str">
        <f>_xlfn.CONCAT("""",VLOOKUP(B15,'Index Web'!A$3:L$234,5,FALSE),"""")</f>
        <v>"Precatecumenado"</v>
      </c>
      <c r="K15" t="s">
        <v>949</v>
      </c>
      <c r="L15" t="str">
        <f>_xlfn.CONCAT("[",VLOOKUP(B15,'Index Web'!A$3:N$234,14,FALSE),"]")</f>
        <v>["Cuaresma","Penitencial","Antiguo Testamento"]</v>
      </c>
      <c r="M15" t="s">
        <v>950</v>
      </c>
      <c r="N15" t="str">
        <f>_xlfn.CONCAT("""/resucito/src/index.html?canto=",VLOOKUP(B15,'Index Web'!A$3:N$234,13,FALSE),"""")</f>
        <v>"/resucito/src/index.html?canto=aldespertar"</v>
      </c>
      <c r="O15" t="s">
        <v>951</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260</v>
      </c>
      <c r="D16">
        <f>VLOOKUP(B16,'Index Web'!A$3:L$234,2,FALSE)</f>
        <v>14</v>
      </c>
      <c r="E16" t="s">
        <v>946</v>
      </c>
      <c r="F16" t="str">
        <f>_xlfn.CONCAT("""",VLOOKUP(B16,'Index Web'!A$3:L$234,3,FALSE),"""")</f>
        <v>"Alabad al Señor en el cielo "</v>
      </c>
      <c r="G16" t="s">
        <v>947</v>
      </c>
      <c r="H16" t="str">
        <f>_xlfn.CONCAT("""",VLOOKUP(B16,'Index Web'!A$3:L$234,4,FALSE),"""")</f>
        <v>"Salmo 148 "</v>
      </c>
      <c r="I16" t="s">
        <v>948</v>
      </c>
      <c r="J16" t="str">
        <f>_xlfn.CONCAT("""",VLOOKUP(B16,'Index Web'!A$3:L$234,5,FALSE),"""")</f>
        <v>"Precatecumenado"</v>
      </c>
      <c r="K16" t="s">
        <v>949</v>
      </c>
      <c r="L16" t="str">
        <f>_xlfn.CONCAT("[",VLOOKUP(B16,'Index Web'!A$3:N$234,14,FALSE),"]")</f>
        <v>["Antiguo Testamento"]</v>
      </c>
      <c r="M16" t="s">
        <v>950</v>
      </c>
      <c r="N16" t="str">
        <f>_xlfn.CONCAT("""/resucito/src/index.html?canto=",VLOOKUP(B16,'Index Web'!A$3:N$234,13,FALSE),"""")</f>
        <v>"/resucito/src/index.html?canto=alabadalsenorenelcielo"</v>
      </c>
      <c r="O16" t="s">
        <v>951</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260</v>
      </c>
      <c r="D17">
        <f>VLOOKUP(B17,'Index Web'!A$3:L$234,2,FALSE)</f>
        <v>15</v>
      </c>
      <c r="E17" t="s">
        <v>946</v>
      </c>
      <c r="F17" t="str">
        <f>_xlfn.CONCAT("""",VLOOKUP(B17,'Index Web'!A$3:L$234,3,FALSE),"""")</f>
        <v>"Alegría, ha nacido el Salvador"</v>
      </c>
      <c r="G17" t="s">
        <v>947</v>
      </c>
      <c r="H17" t="str">
        <f>_xlfn.CONCAT("""",VLOOKUP(B17,'Index Web'!A$3:L$234,4,FALSE),"""")</f>
        <v>"Villancico (Kiko Argüello)"</v>
      </c>
      <c r="I17" t="s">
        <v>948</v>
      </c>
      <c r="J17" t="str">
        <f>_xlfn.CONCAT("""",VLOOKUP(B17,'Index Web'!A$3:L$234,5,FALSE),"""")</f>
        <v>"Precatecumenado"</v>
      </c>
      <c r="K17" t="s">
        <v>949</v>
      </c>
      <c r="L17" t="str">
        <f>_xlfn.CONCAT("[",VLOOKUP(B17,'Index Web'!A$3:N$234,14,FALSE),"]")</f>
        <v>["Adviento","Navidad","Niños"]</v>
      </c>
      <c r="M17" t="s">
        <v>950</v>
      </c>
      <c r="N17" t="str">
        <f>_xlfn.CONCAT("""/resucito/src/index.html?canto=",VLOOKUP(B17,'Index Web'!A$3:N$234,13,FALSE),"""")</f>
        <v>"/resucito/src/index.html?canto=alegriahanacidoelsalvador"</v>
      </c>
      <c r="O17" t="s">
        <v>951</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260</v>
      </c>
      <c r="D18">
        <f>VLOOKUP(B18,'Index Web'!A$3:L$234,2,FALSE)</f>
        <v>16</v>
      </c>
      <c r="E18" t="s">
        <v>946</v>
      </c>
      <c r="F18" t="str">
        <f>_xlfn.CONCAT("""",VLOOKUP(B18,'Index Web'!A$3:L$234,3,FALSE),"""")</f>
        <v>"Aleluya interleccional"</v>
      </c>
      <c r="G18" t="s">
        <v>947</v>
      </c>
      <c r="H18" t="str">
        <f>_xlfn.CONCAT("""",VLOOKUP(B18,'Index Web'!A$3:L$234,4,FALSE),"""")</f>
        <v>"Modelo I, II, III"</v>
      </c>
      <c r="I18" t="s">
        <v>948</v>
      </c>
      <c r="J18" t="str">
        <f>_xlfn.CONCAT("""",VLOOKUP(B18,'Index Web'!A$3:L$234,5,FALSE),"""")</f>
        <v>"Liturgia"</v>
      </c>
      <c r="K18" t="s">
        <v>949</v>
      </c>
      <c r="L18" t="str">
        <f>_xlfn.CONCAT("[",VLOOKUP(B18,'Index Web'!A$3:N$234,14,FALSE),"]")</f>
        <v>[""]</v>
      </c>
      <c r="M18" t="s">
        <v>950</v>
      </c>
      <c r="N18" t="str">
        <f>_xlfn.CONCAT("""/resucito/src/index.html?canto=",VLOOKUP(B18,'Index Web'!A$3:N$234,13,FALSE),"""")</f>
        <v>"/resucito/src/index.html?canto=aleluyainterleccional"</v>
      </c>
      <c r="O18" t="s">
        <v>951</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260</v>
      </c>
      <c r="D19">
        <f>VLOOKUP(B19,'Index Web'!A$3:L$234,2,FALSE)</f>
        <v>17</v>
      </c>
      <c r="E19" t="s">
        <v>946</v>
      </c>
      <c r="F19" t="str">
        <f>_xlfn.CONCAT("""",VLOOKUP(B19,'Index Web'!A$3:L$234,3,FALSE),"""")</f>
        <v>"Aleluya Pascual"</v>
      </c>
      <c r="G19" t="s">
        <v>947</v>
      </c>
      <c r="H19" t="str">
        <f>_xlfn.CONCAT("""",VLOOKUP(B19,'Index Web'!A$3:L$234,4,FALSE),"""")</f>
        <v>"Apropiado para el tiempo Pascual"</v>
      </c>
      <c r="I19" t="s">
        <v>948</v>
      </c>
      <c r="J19" t="str">
        <f>_xlfn.CONCAT("""",VLOOKUP(B19,'Index Web'!A$3:L$234,5,FALSE),"""")</f>
        <v>"Liturgia"</v>
      </c>
      <c r="K19" t="s">
        <v>949</v>
      </c>
      <c r="L19" t="str">
        <f>_xlfn.CONCAT("[",VLOOKUP(B19,'Index Web'!A$3:N$234,14,FALSE),"]")</f>
        <v>["Pascua"]</v>
      </c>
      <c r="M19" t="s">
        <v>950</v>
      </c>
      <c r="N19" t="str">
        <f>_xlfn.CONCAT("""/resucito/src/index.html?canto=",VLOOKUP(B19,'Index Web'!A$3:N$234,13,FALSE),"""")</f>
        <v>"/resucito/src/index.html?canto=aleluyapascual"</v>
      </c>
      <c r="O19" t="s">
        <v>951</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260</v>
      </c>
      <c r="D20">
        <f>VLOOKUP(B20,'Index Web'!A$3:L$234,2,FALSE)</f>
        <v>18</v>
      </c>
      <c r="E20" t="s">
        <v>946</v>
      </c>
      <c r="F20" t="str">
        <f>_xlfn.CONCAT("""",VLOOKUP(B20,'Index Web'!A$3:L$234,3,FALSE),"""")</f>
        <v>"Aleluya, Alabad al Señor "</v>
      </c>
      <c r="G20" t="s">
        <v>947</v>
      </c>
      <c r="H20" t="str">
        <f>_xlfn.CONCAT("""",VLOOKUP(B20,'Index Web'!A$3:L$234,4,FALSE),"""")</f>
        <v>"Salmo 150"</v>
      </c>
      <c r="I20" t="s">
        <v>948</v>
      </c>
      <c r="J20" t="str">
        <f>_xlfn.CONCAT("""",VLOOKUP(B20,'Index Web'!A$3:L$234,5,FALSE),"""")</f>
        <v>"Precatecumenado"</v>
      </c>
      <c r="K20" t="s">
        <v>949</v>
      </c>
      <c r="L20" t="str">
        <f>_xlfn.CONCAT("[",VLOOKUP(B20,'Index Web'!A$3:N$234,14,FALSE),"]")</f>
        <v>["Antiguo Testamento"]</v>
      </c>
      <c r="M20" t="s">
        <v>950</v>
      </c>
      <c r="N20" t="str">
        <f>_xlfn.CONCAT("""/resucito/src/index.html?canto=",VLOOKUP(B20,'Index Web'!A$3:N$234,13,FALSE),"""")</f>
        <v>"/resucito/src/index.html?canto=aleluyaalabadalsenor"</v>
      </c>
      <c r="O20" t="s">
        <v>951</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260</v>
      </c>
      <c r="D21">
        <f>VLOOKUP(B21,'Index Web'!A$3:L$234,2,FALSE)</f>
        <v>19</v>
      </c>
      <c r="E21" t="s">
        <v>946</v>
      </c>
      <c r="F21" t="str">
        <f>_xlfn.CONCAT("""",VLOOKUP(B21,'Index Web'!A$3:L$234,3,FALSE),"""")</f>
        <v>"Aleluya, bendecid al Señor"</v>
      </c>
      <c r="G21" t="s">
        <v>947</v>
      </c>
      <c r="H21" t="str">
        <f>_xlfn.CONCAT("""",VLOOKUP(B21,'Index Web'!A$3:L$234,4,FALSE),"""")</f>
        <v>"Salmo 1.34 (1.33) - Melodía hebraica"</v>
      </c>
      <c r="I21" t="s">
        <v>948</v>
      </c>
      <c r="J21" t="str">
        <f>_xlfn.CONCAT("""",VLOOKUP(B21,'Index Web'!A$3:L$234,5,FALSE),"""")</f>
        <v>"Precatecumenado"</v>
      </c>
      <c r="K21" t="s">
        <v>949</v>
      </c>
      <c r="L21" t="str">
        <f>_xlfn.CONCAT("[",VLOOKUP(B21,'Index Web'!A$3:N$234,14,FALSE),"]")</f>
        <v>["Pascua","Pentecostés","Paz","Niños","Antiguo Testamento"]</v>
      </c>
      <c r="M21" t="s">
        <v>950</v>
      </c>
      <c r="N21" t="str">
        <f>_xlfn.CONCAT("""/resucito/src/index.html?canto=",VLOOKUP(B21,'Index Web'!A$3:N$234,13,FALSE),"""")</f>
        <v>"/resucito/src/index.html?canto=aleluyabendecidalsenor"</v>
      </c>
      <c r="O21" t="s">
        <v>951</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260</v>
      </c>
      <c r="D22">
        <f>VLOOKUP(B22,'Index Web'!A$3:L$234,2,FALSE)</f>
        <v>20</v>
      </c>
      <c r="E22" t="s">
        <v>946</v>
      </c>
      <c r="F22" t="str">
        <f>_xlfn.CONCAT("""",VLOOKUP(B22,'Index Web'!A$3:L$234,3,FALSE),"""")</f>
        <v>"Aleluya, ya llegó el Reino"</v>
      </c>
      <c r="G22" t="s">
        <v>947</v>
      </c>
      <c r="H22" t="str">
        <f>_xlfn.CONCAT("""",VLOOKUP(B22,'Index Web'!A$3:L$234,4,FALSE),"""")</f>
        <v>"Apocalipsis 19,6-9"</v>
      </c>
      <c r="I22" t="s">
        <v>948</v>
      </c>
      <c r="J22" t="str">
        <f>_xlfn.CONCAT("""",VLOOKUP(B22,'Index Web'!A$3:L$234,5,FALSE),"""")</f>
        <v>"Precatecumenado"</v>
      </c>
      <c r="K22" t="s">
        <v>949</v>
      </c>
      <c r="L22" t="str">
        <f>_xlfn.CONCAT("[",VLOOKUP(B22,'Index Web'!A$3:N$234,14,FALSE),"]")</f>
        <v>["Pascua","Pentecostés","Nuevo Testamento"]</v>
      </c>
      <c r="M22" t="s">
        <v>950</v>
      </c>
      <c r="N22" t="str">
        <f>_xlfn.CONCAT("""/resucito/src/index.html?canto=",VLOOKUP(B22,'Index Web'!A$3:N$234,13,FALSE),"""")</f>
        <v>"/resucito/src/index.html?canto=aleluyayallegoelreino"</v>
      </c>
      <c r="O22" t="s">
        <v>951</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260</v>
      </c>
      <c r="D23">
        <f>VLOOKUP(B23,'Index Web'!A$3:L$234,2,FALSE)</f>
        <v>21</v>
      </c>
      <c r="E23" t="s">
        <v>946</v>
      </c>
      <c r="F23" t="str">
        <f>_xlfn.CONCAT("""",VLOOKUP(B23,'Index Web'!A$3:L$234,3,FALSE),"""")</f>
        <v>"Alzaos puertas"</v>
      </c>
      <c r="G23" t="s">
        <v>947</v>
      </c>
      <c r="H23" t="str">
        <f>_xlfn.CONCAT("""",VLOOKUP(B23,'Index Web'!A$3:L$234,4,FALSE),"""")</f>
        <v>"Salmo 24 (23)"</v>
      </c>
      <c r="I23" t="s">
        <v>948</v>
      </c>
      <c r="J23" t="str">
        <f>_xlfn.CONCAT("""",VLOOKUP(B23,'Index Web'!A$3:L$234,5,FALSE),"""")</f>
        <v>"Precatecumenado"</v>
      </c>
      <c r="K23" t="s">
        <v>949</v>
      </c>
      <c r="L23" t="str">
        <f>_xlfn.CONCAT("[",VLOOKUP(B23,'Index Web'!A$3:N$234,14,FALSE),"]")</f>
        <v>["Entrada","Antiguo Testamento"]</v>
      </c>
      <c r="M23" t="s">
        <v>950</v>
      </c>
      <c r="N23" t="str">
        <f>_xlfn.CONCAT("""/resucito/src/index.html?canto=",VLOOKUP(B23,'Index Web'!A$3:N$234,13,FALSE),"""")</f>
        <v>"/resucito/src/index.html?canto=alzaospuertas"</v>
      </c>
      <c r="O23" t="s">
        <v>951</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260</v>
      </c>
      <c r="D24">
        <f>VLOOKUP(B24,'Index Web'!A$3:L$234,2,FALSE)</f>
        <v>22</v>
      </c>
      <c r="E24" t="s">
        <v>946</v>
      </c>
      <c r="F24" t="str">
        <f>_xlfn.CONCAT("""",VLOOKUP(B24,'Index Web'!A$3:L$234,3,FALSE),"""")</f>
        <v>"Amén, amén, amén"</v>
      </c>
      <c r="G24" t="s">
        <v>947</v>
      </c>
      <c r="H24" t="str">
        <f>_xlfn.CONCAT("""",VLOOKUP(B24,'Index Web'!A$3:L$234,4,FALSE),"""")</f>
        <v>"Apocalipsis 7,12-14 "</v>
      </c>
      <c r="I24" t="s">
        <v>948</v>
      </c>
      <c r="J24" t="str">
        <f>_xlfn.CONCAT("""",VLOOKUP(B24,'Index Web'!A$3:L$234,5,FALSE),"""")</f>
        <v>"Precatecumenado"</v>
      </c>
      <c r="K24" t="s">
        <v>949</v>
      </c>
      <c r="L24" t="str">
        <f>_xlfn.CONCAT("[",VLOOKUP(B24,'Index Web'!A$3:N$234,14,FALSE),"]")</f>
        <v>["Entrada","Nuevo Testamento"]</v>
      </c>
      <c r="M24" t="s">
        <v>950</v>
      </c>
      <c r="N24" t="str">
        <f>_xlfn.CONCAT("""/resucito/src/index.html?canto=",VLOOKUP(B24,'Index Web'!A$3:N$234,13,FALSE),"""")</f>
        <v>"/resucito/src/index.html?canto=amenamenamen"</v>
      </c>
      <c r="O24" t="s">
        <v>951</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260</v>
      </c>
      <c r="D25">
        <f>VLOOKUP(B25,'Index Web'!A$3:L$234,2,FALSE)</f>
        <v>23</v>
      </c>
      <c r="E25" t="s">
        <v>946</v>
      </c>
      <c r="F25" t="str">
        <f>_xlfn.CONCAT("""",VLOOKUP(B25,'Index Web'!A$3:L$234,3,FALSE),"""")</f>
        <v>"Amo al Señor"</v>
      </c>
      <c r="G25" t="s">
        <v>947</v>
      </c>
      <c r="H25" t="str">
        <f>_xlfn.CONCAT("""",VLOOKUP(B25,'Index Web'!A$3:L$234,4,FALSE),"""")</f>
        <v>"Salmo 116 (114-115)"</v>
      </c>
      <c r="I25" t="s">
        <v>948</v>
      </c>
      <c r="J25" t="str">
        <f>_xlfn.CONCAT("""",VLOOKUP(B25,'Index Web'!A$3:L$234,5,FALSE),"""")</f>
        <v>"Precatecumenado"</v>
      </c>
      <c r="K25" t="s">
        <v>949</v>
      </c>
      <c r="L25" t="str">
        <f>_xlfn.CONCAT("[",VLOOKUP(B25,'Index Web'!A$3:N$234,14,FALSE),"]")</f>
        <v>["Cuaresma","Penitencial","Antiguo Testamento"]</v>
      </c>
      <c r="M25" t="s">
        <v>950</v>
      </c>
      <c r="N25" t="str">
        <f>_xlfn.CONCAT("""/resucito/src/index.html?canto=",VLOOKUP(B25,'Index Web'!A$3:N$234,13,FALSE),"""")</f>
        <v>"/resucito/src/index.html?canto=amoalsenor"</v>
      </c>
      <c r="O25" t="s">
        <v>951</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260</v>
      </c>
      <c r="D26">
        <f>VLOOKUP(B26,'Index Web'!A$3:L$234,2,FALSE)</f>
        <v>24</v>
      </c>
      <c r="E26" t="s">
        <v>946</v>
      </c>
      <c r="F26" t="str">
        <f>_xlfn.CONCAT("""",VLOOKUP(B26,'Index Web'!A$3:L$234,3,FALSE),"""")</f>
        <v>"Antífona para el evangelio"</v>
      </c>
      <c r="G26" t="s">
        <v>947</v>
      </c>
      <c r="H26" t="str">
        <f>_xlfn.CONCAT("""",VLOOKUP(B26,'Index Web'!A$3:L$234,4,FALSE),"""")</f>
        <v>"Tiempo de Cuaresma"</v>
      </c>
      <c r="I26" t="s">
        <v>948</v>
      </c>
      <c r="J26" t="str">
        <f>_xlfn.CONCAT("""",VLOOKUP(B26,'Index Web'!A$3:L$234,5,FALSE),"""")</f>
        <v>"Liturgia"</v>
      </c>
      <c r="K26" t="s">
        <v>949</v>
      </c>
      <c r="L26" t="str">
        <f>_xlfn.CONCAT("[",VLOOKUP(B26,'Index Web'!A$3:N$234,14,FALSE),"]")</f>
        <v>[""]</v>
      </c>
      <c r="M26" t="s">
        <v>950</v>
      </c>
      <c r="N26" t="str">
        <f>_xlfn.CONCAT("""/resucito/src/index.html?canto=",VLOOKUP(B26,'Index Web'!A$3:N$234,13,FALSE),"""")</f>
        <v>"/resucito/src/index.html?canto=antifonaparaelevangelio"</v>
      </c>
      <c r="O26" t="s">
        <v>951</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260</v>
      </c>
      <c r="D27">
        <f>VLOOKUP(B27,'Index Web'!A$3:L$234,2,FALSE)</f>
        <v>25</v>
      </c>
      <c r="E27" t="s">
        <v>946</v>
      </c>
      <c r="F27" t="str">
        <f>_xlfn.CONCAT("""",VLOOKUP(B27,'Index Web'!A$3:L$234,3,FALSE),"""")</f>
        <v>"Aquedah"</v>
      </c>
      <c r="G27" t="s">
        <v>947</v>
      </c>
      <c r="H27" t="str">
        <f>_xlfn.CONCAT("""",VLOOKUP(B27,'Index Web'!A$3:L$234,4,FALSE),"""")</f>
        <v>"Gn 22,1-19 - Del Targum Neofiti sobre el sacrificio de Isaac"</v>
      </c>
      <c r="I27" t="s">
        <v>948</v>
      </c>
      <c r="J27" t="str">
        <f>_xlfn.CONCAT("""",VLOOKUP(B27,'Index Web'!A$3:L$234,5,FALSE),"""")</f>
        <v>"Precatecumenado"</v>
      </c>
      <c r="K27" t="s">
        <v>949</v>
      </c>
      <c r="L27" t="str">
        <f>_xlfn.CONCAT("[",VLOOKUP(B27,'Index Web'!A$3:N$234,14,FALSE),"]")</f>
        <v>["Pascua","Pentecostés","Antiguo Testamento"]</v>
      </c>
      <c r="M27" t="s">
        <v>950</v>
      </c>
      <c r="N27" t="str">
        <f>_xlfn.CONCAT("""/resucito/src/index.html?canto=",VLOOKUP(B27,'Index Web'!A$3:N$234,13,FALSE),"""")</f>
        <v>"/resucito/src/index.html?canto=aquedah"</v>
      </c>
      <c r="O27" t="s">
        <v>951</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260</v>
      </c>
      <c r="D28">
        <f>VLOOKUP(B28,'Index Web'!A$3:L$234,2,FALSE)</f>
        <v>26</v>
      </c>
      <c r="E28" t="s">
        <v>946</v>
      </c>
      <c r="F28" t="str">
        <f>_xlfn.CONCAT("""",VLOOKUP(B28,'Index Web'!A$3:L$234,3,FALSE),"""")</f>
        <v>"Así habla el amén"</v>
      </c>
      <c r="G28" t="s">
        <v>947</v>
      </c>
      <c r="H28" t="str">
        <f>_xlfn.CONCAT("""",VLOOKUP(B28,'Index Web'!A$3:L$234,4,FALSE),"""")</f>
        <v>"Ap 3,14-20"</v>
      </c>
      <c r="I28" t="s">
        <v>948</v>
      </c>
      <c r="J28" t="str">
        <f>_xlfn.CONCAT("""",VLOOKUP(B28,'Index Web'!A$3:L$234,5,FALSE),"""")</f>
        <v>"Precatecumenado"</v>
      </c>
      <c r="K28" t="s">
        <v>949</v>
      </c>
      <c r="L28" t="str">
        <f>_xlfn.CONCAT("[",VLOOKUP(B28,'Index Web'!A$3:N$234,14,FALSE),"]")</f>
        <v>["Cuaresma","Penitencial","Nuevo Testamento"]</v>
      </c>
      <c r="M28" t="s">
        <v>950</v>
      </c>
      <c r="N28" t="str">
        <f>_xlfn.CONCAT("""/resucito/src/index.html?canto=",VLOOKUP(B28,'Index Web'!A$3:N$234,13,FALSE),"""")</f>
        <v>"/resucito/src/index.html?canto=asihablaelamen"</v>
      </c>
      <c r="O28" t="s">
        <v>951</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260</v>
      </c>
      <c r="D29">
        <f>VLOOKUP(B29,'Index Web'!A$3:L$234,2,FALSE)</f>
        <v>27</v>
      </c>
      <c r="E29" t="s">
        <v>946</v>
      </c>
      <c r="F29" t="str">
        <f>_xlfn.CONCAT("""",VLOOKUP(B29,'Index Web'!A$3:L$234,3,FALSE),"""")</f>
        <v>"Ave María I"</v>
      </c>
      <c r="G29" t="s">
        <v>947</v>
      </c>
      <c r="H29" t="str">
        <f>_xlfn.CONCAT("""",VLOOKUP(B29,'Index Web'!A$3:L$234,4,FALSE),"""")</f>
        <v>"Lucas  1,28ss"</v>
      </c>
      <c r="I29" t="s">
        <v>948</v>
      </c>
      <c r="J29" t="str">
        <f>_xlfn.CONCAT("""",VLOOKUP(B29,'Index Web'!A$3:L$234,5,FALSE),"""")</f>
        <v>"Precatecumenado"</v>
      </c>
      <c r="K29" t="s">
        <v>949</v>
      </c>
      <c r="L29" t="str">
        <f>_xlfn.CONCAT("[",VLOOKUP(B29,'Index Web'!A$3:N$234,14,FALSE),"]")</f>
        <v>["Vírgen María","Nuevo Testamento"]</v>
      </c>
      <c r="M29" t="s">
        <v>950</v>
      </c>
      <c r="N29" t="str">
        <f>_xlfn.CONCAT("""/resucito/src/index.html?canto=",VLOOKUP(B29,'Index Web'!A$3:N$234,13,FALSE),"""")</f>
        <v>"/resucito/src/index.html?canto=avemariai"</v>
      </c>
      <c r="O29" t="s">
        <v>951</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260</v>
      </c>
      <c r="D30">
        <f>VLOOKUP(B30,'Index Web'!A$3:L$234,2,FALSE)</f>
        <v>28</v>
      </c>
      <c r="E30" t="s">
        <v>946</v>
      </c>
      <c r="F30" t="str">
        <f>_xlfn.CONCAT("""",VLOOKUP(B30,'Index Web'!A$3:L$234,3,FALSE),"""")</f>
        <v>"Ave María II (1984)"</v>
      </c>
      <c r="G30" t="s">
        <v>947</v>
      </c>
      <c r="H30" t="str">
        <f>_xlfn.CONCAT("""",VLOOKUP(B30,'Index Web'!A$3:L$234,4,FALSE),"""")</f>
        <v>"Lucas  1,28ss - 1984 "</v>
      </c>
      <c r="I30" t="s">
        <v>948</v>
      </c>
      <c r="J30" t="str">
        <f>_xlfn.CONCAT("""",VLOOKUP(B30,'Index Web'!A$3:L$234,5,FALSE),"""")</f>
        <v>"Precatecumenado"</v>
      </c>
      <c r="K30" t="s">
        <v>949</v>
      </c>
      <c r="L30" t="str">
        <f>_xlfn.CONCAT("[",VLOOKUP(B30,'Index Web'!A$3:N$234,14,FALSE),"]")</f>
        <v>["Vírgen María","Nuevo Testamento"]</v>
      </c>
      <c r="M30" t="s">
        <v>950</v>
      </c>
      <c r="N30" t="str">
        <f>_xlfn.CONCAT("""/resucito/src/index.html?canto=",VLOOKUP(B30,'Index Web'!A$3:N$234,13,FALSE),"""")</f>
        <v>"/resucito/src/index.html?canto=avemariaii(1984)"</v>
      </c>
      <c r="O30" t="s">
        <v>951</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260</v>
      </c>
      <c r="D31">
        <f>VLOOKUP(B31,'Index Web'!A$3:L$234,2,FALSE)</f>
        <v>29</v>
      </c>
      <c r="E31" t="s">
        <v>946</v>
      </c>
      <c r="F31" t="str">
        <f>_xlfn.CONCAT("""",VLOOKUP(B31,'Index Web'!A$3:L$234,3,FALSE),"""")</f>
        <v>"Babilonia criminal"</v>
      </c>
      <c r="G31" t="s">
        <v>947</v>
      </c>
      <c r="H31" t="str">
        <f>_xlfn.CONCAT("""",VLOOKUP(B31,'Index Web'!A$3:L$234,4,FALSE),"""")</f>
        <v>"Salmo 137 (136)"</v>
      </c>
      <c r="I31" t="s">
        <v>948</v>
      </c>
      <c r="J31" t="str">
        <f>_xlfn.CONCAT("""",VLOOKUP(B31,'Index Web'!A$3:L$234,5,FALSE),"""")</f>
        <v>"Precatecumenado"</v>
      </c>
      <c r="K31" t="s">
        <v>949</v>
      </c>
      <c r="L31" t="str">
        <f>_xlfn.CONCAT("[",VLOOKUP(B31,'Index Web'!A$3:N$234,14,FALSE),"]")</f>
        <v>["Cuaresma","Penitencial","Antiguo Testamento"]</v>
      </c>
      <c r="M31" t="s">
        <v>950</v>
      </c>
      <c r="N31" t="str">
        <f>_xlfn.CONCAT("""/resucito/src/index.html?canto=",VLOOKUP(B31,'Index Web'!A$3:N$234,13,FALSE),"""")</f>
        <v>"/resucito/src/index.html?canto=babiloniacriminal"</v>
      </c>
      <c r="O31" t="s">
        <v>951</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260</v>
      </c>
      <c r="D32">
        <f>VLOOKUP(B32,'Index Web'!A$3:L$234,2,FALSE)</f>
        <v>30</v>
      </c>
      <c r="E32" t="s">
        <v>946</v>
      </c>
      <c r="F32" t="str">
        <f>_xlfn.CONCAT("""",VLOOKUP(B32,'Index Web'!A$3:L$234,3,FALSE),"""")</f>
        <v>"Balaam"</v>
      </c>
      <c r="G32" t="s">
        <v>947</v>
      </c>
      <c r="H32" t="str">
        <f>_xlfn.CONCAT("""",VLOOKUP(B32,'Index Web'!A$3:L$234,4,FALSE),"""")</f>
        <v>"Nm 23,7-24"</v>
      </c>
      <c r="I32" t="s">
        <v>948</v>
      </c>
      <c r="J32" t="str">
        <f>_xlfn.CONCAT("""",VLOOKUP(B32,'Index Web'!A$3:L$234,5,FALSE),"""")</f>
        <v>"Precatecumenado"</v>
      </c>
      <c r="K32" t="s">
        <v>949</v>
      </c>
      <c r="L32" t="str">
        <f>_xlfn.CONCAT("[",VLOOKUP(B32,'Index Web'!A$3:N$234,14,FALSE),"]")</f>
        <v>["Paz","Final","Antiguo Testamento"]</v>
      </c>
      <c r="M32" t="s">
        <v>950</v>
      </c>
      <c r="N32" t="str">
        <f>_xlfn.CONCAT("""/resucito/src/index.html?canto=",VLOOKUP(B32,'Index Web'!A$3:N$234,13,FALSE),"""")</f>
        <v>"/resucito/src/index.html?canto=balaam"</v>
      </c>
      <c r="O32" t="s">
        <v>951</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260</v>
      </c>
      <c r="D33">
        <f>VLOOKUP(B33,'Index Web'!A$3:L$234,2,FALSE)</f>
        <v>31</v>
      </c>
      <c r="E33" t="s">
        <v>946</v>
      </c>
      <c r="F33" t="str">
        <f>_xlfn.CONCAT("""",VLOOKUP(B33,'Index Web'!A$3:L$234,3,FALSE),"""")</f>
        <v>"Bendeciré al Señor en todo tiempo"</v>
      </c>
      <c r="G33" t="s">
        <v>947</v>
      </c>
      <c r="H33" t="str">
        <f>_xlfn.CONCAT("""",VLOOKUP(B33,'Index Web'!A$3:L$234,4,FALSE),"""")</f>
        <v>"Salmo 34 (33)"</v>
      </c>
      <c r="I33" t="s">
        <v>948</v>
      </c>
      <c r="J33" t="str">
        <f>_xlfn.CONCAT("""",VLOOKUP(B33,'Index Web'!A$3:L$234,5,FALSE),"""")</f>
        <v>"Precatecumenado"</v>
      </c>
      <c r="K33" t="s">
        <v>949</v>
      </c>
      <c r="L33" t="str">
        <f>_xlfn.CONCAT("[",VLOOKUP(B33,'Index Web'!A$3:N$234,14,FALSE),"]")</f>
        <v>["Cuaresma","Penitencial","Comunión","Antiguo Testamento"]</v>
      </c>
      <c r="M33" t="s">
        <v>950</v>
      </c>
      <c r="N33" t="str">
        <f>_xlfn.CONCAT("""/resucito/src/index.html?canto=",VLOOKUP(B33,'Index Web'!A$3:N$234,13,FALSE),"""")</f>
        <v>"/resucito/src/index.html?canto=bendecirealsenorentodotiempo"</v>
      </c>
      <c r="O33" t="s">
        <v>951</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260</v>
      </c>
      <c r="D34">
        <f>VLOOKUP(B34,'Index Web'!A$3:L$234,2,FALSE)</f>
        <v>32</v>
      </c>
      <c r="E34" t="s">
        <v>946</v>
      </c>
      <c r="F34" t="str">
        <f>_xlfn.CONCAT("""",VLOOKUP(B34,'Index Web'!A$3:L$234,3,FALSE),"""")</f>
        <v>"Bendice, alma mía, a Yahveh"</v>
      </c>
      <c r="G34" t="s">
        <v>947</v>
      </c>
      <c r="H34" t="str">
        <f>_xlfn.CONCAT("""",VLOOKUP(B34,'Index Web'!A$3:L$234,4,FALSE),"""")</f>
        <v>"Salmo 103 (102)"</v>
      </c>
      <c r="I34" t="s">
        <v>948</v>
      </c>
      <c r="J34" t="str">
        <f>_xlfn.CONCAT("""",VLOOKUP(B34,'Index Web'!A$3:L$234,5,FALSE),"""")</f>
        <v>"Precatecumenado"</v>
      </c>
      <c r="K34" t="s">
        <v>949</v>
      </c>
      <c r="L34" t="str">
        <f>_xlfn.CONCAT("[",VLOOKUP(B34,'Index Web'!A$3:N$234,14,FALSE),"]")</f>
        <v>["Cuaresma","Penitencial","Antiguo Testamento"]</v>
      </c>
      <c r="M34" t="s">
        <v>950</v>
      </c>
      <c r="N34" t="str">
        <f>_xlfn.CONCAT("""/resucito/src/index.html?canto=",VLOOKUP(B34,'Index Web'!A$3:N$234,13,FALSE),"""")</f>
        <v>"/resucito/src/index.html?canto=bendicealmamiaayahveh"</v>
      </c>
      <c r="O34" t="s">
        <v>951</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260</v>
      </c>
      <c r="D35">
        <f>VLOOKUP(B35,'Index Web'!A$3:L$234,2,FALSE)</f>
        <v>33</v>
      </c>
      <c r="E35" t="s">
        <v>946</v>
      </c>
      <c r="F35" t="str">
        <f>_xlfn.CONCAT("""",VLOOKUP(B35,'Index Web'!A$3:L$234,3,FALSE),"""")</f>
        <v>"Bendición del agua"</v>
      </c>
      <c r="G35" t="s">
        <v>947</v>
      </c>
      <c r="H35" t="str">
        <f>_xlfn.CONCAT("""",VLOOKUP(B35,'Index Web'!A$3:L$234,4,FALSE),"""")</f>
        <v>"De la liturgia bautismal de la Vigilia Pascual"</v>
      </c>
      <c r="I35" t="s">
        <v>948</v>
      </c>
      <c r="J35" t="str">
        <f>_xlfn.CONCAT("""",VLOOKUP(B35,'Index Web'!A$3:L$234,5,FALSE),"""")</f>
        <v>"Liturgia"</v>
      </c>
      <c r="K35" t="s">
        <v>949</v>
      </c>
      <c r="L35" t="str">
        <f>_xlfn.CONCAT("[",VLOOKUP(B35,'Index Web'!A$3:N$234,14,FALSE),"]")</f>
        <v>[""]</v>
      </c>
      <c r="M35" t="s">
        <v>950</v>
      </c>
      <c r="N35" t="str">
        <f>_xlfn.CONCAT("""/resucito/src/index.html?canto=",VLOOKUP(B35,'Index Web'!A$3:N$234,13,FALSE),"""")</f>
        <v>"/resucito/src/index.html?canto=bendiciondelagua"</v>
      </c>
      <c r="O35" t="s">
        <v>951</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260</v>
      </c>
      <c r="D36">
        <f>VLOOKUP(B36,'Index Web'!A$3:L$234,2,FALSE)</f>
        <v>34</v>
      </c>
      <c r="E36" t="s">
        <v>946</v>
      </c>
      <c r="F36" t="str">
        <f>_xlfn.CONCAT("""",VLOOKUP(B36,'Index Web'!A$3:L$234,3,FALSE),"""")</f>
        <v>"Bendita eres tú, María"</v>
      </c>
      <c r="G36" t="s">
        <v>947</v>
      </c>
      <c r="H36" t="str">
        <f>_xlfn.CONCAT("""",VLOOKUP(B36,'Index Web'!A$3:L$234,4,FALSE),"""")</f>
        <v>"Lucas 1,42-45"</v>
      </c>
      <c r="I36" t="s">
        <v>948</v>
      </c>
      <c r="J36" t="str">
        <f>_xlfn.CONCAT("""",VLOOKUP(B36,'Index Web'!A$3:L$234,5,FALSE),"""")</f>
        <v>"Precatecumenado"</v>
      </c>
      <c r="K36" t="s">
        <v>949</v>
      </c>
      <c r="L36" t="str">
        <f>_xlfn.CONCAT("[",VLOOKUP(B36,'Index Web'!A$3:N$234,14,FALSE),"]")</f>
        <v>["Vírgen María","Entrada","Nuevo Testamento"]</v>
      </c>
      <c r="M36" t="s">
        <v>950</v>
      </c>
      <c r="N36" t="str">
        <f>_xlfn.CONCAT("""/resucito/src/index.html?canto=",VLOOKUP(B36,'Index Web'!A$3:N$234,13,FALSE),"""")</f>
        <v>"/resucito/src/index.html?canto=benditaerestumaria"</v>
      </c>
      <c r="O36" t="s">
        <v>951</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260</v>
      </c>
      <c r="D37">
        <f>VLOOKUP(B37,'Index Web'!A$3:L$234,2,FALSE)</f>
        <v>35</v>
      </c>
      <c r="E37" t="s">
        <v>946</v>
      </c>
      <c r="F37" t="str">
        <f>_xlfn.CONCAT("""",VLOOKUP(B37,'Index Web'!A$3:L$234,3,FALSE),"""")</f>
        <v>"Bendito eres, Señor "</v>
      </c>
      <c r="G37" t="s">
        <v>947</v>
      </c>
      <c r="H37" t="str">
        <f>_xlfn.CONCAT("""",VLOOKUP(B37,'Index Web'!A$3:L$234,4,FALSE),"""")</f>
        <v>"Daniel 3,52-57"</v>
      </c>
      <c r="I37" t="s">
        <v>948</v>
      </c>
      <c r="J37" t="str">
        <f>_xlfn.CONCAT("""",VLOOKUP(B37,'Index Web'!A$3:L$234,5,FALSE),"""")</f>
        <v>"Precatecumenado"</v>
      </c>
      <c r="K37" t="s">
        <v>949</v>
      </c>
      <c r="L37" t="str">
        <f>_xlfn.CONCAT("[",VLOOKUP(B37,'Index Web'!A$3:N$234,14,FALSE),"]")</f>
        <v>["Antiguo Testamento"]</v>
      </c>
      <c r="M37" t="s">
        <v>950</v>
      </c>
      <c r="N37" t="str">
        <f>_xlfn.CONCAT("""/resucito/src/index.html?canto=",VLOOKUP(B37,'Index Web'!A$3:N$234,13,FALSE),"""")</f>
        <v>"/resucito/src/index.html?canto=benditoeressenor"</v>
      </c>
      <c r="O37" t="s">
        <v>951</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260</v>
      </c>
      <c r="D38">
        <f>VLOOKUP(B38,'Index Web'!A$3:L$234,2,FALSE)</f>
        <v>36</v>
      </c>
      <c r="E38" t="s">
        <v>946</v>
      </c>
      <c r="F38" t="str">
        <f>_xlfn.CONCAT("""",VLOOKUP(B38,'Index Web'!A$3:L$234,3,FALSE),"""")</f>
        <v>"Bendito sea Dios"</v>
      </c>
      <c r="G38" t="s">
        <v>947</v>
      </c>
      <c r="H38" t="str">
        <f>_xlfn.CONCAT("""",VLOOKUP(B38,'Index Web'!A$3:L$234,4,FALSE),"""")</f>
        <v>"Efesios 1,3-13"</v>
      </c>
      <c r="I38" t="s">
        <v>948</v>
      </c>
      <c r="J38" t="str">
        <f>_xlfn.CONCAT("""",VLOOKUP(B38,'Index Web'!A$3:L$234,5,FALSE),"""")</f>
        <v>"Precatecumenado"</v>
      </c>
      <c r="K38" t="s">
        <v>949</v>
      </c>
      <c r="L38" t="str">
        <f>_xlfn.CONCAT("[",VLOOKUP(B38,'Index Web'!A$3:N$234,14,FALSE),"]")</f>
        <v>["Adviento","Navidad","Nuevo Testamento"]</v>
      </c>
      <c r="M38" t="s">
        <v>950</v>
      </c>
      <c r="N38" t="str">
        <f>_xlfn.CONCAT("""/resucito/src/index.html?canto=",VLOOKUP(B38,'Index Web'!A$3:N$234,13,FALSE),"""")</f>
        <v>"/resucito/src/index.html?canto=benditoseadios"</v>
      </c>
      <c r="O38" t="s">
        <v>951</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260</v>
      </c>
      <c r="D39">
        <f>VLOOKUP(B39,'Index Web'!A$3:L$234,2,FALSE)</f>
        <v>37</v>
      </c>
      <c r="E39" t="s">
        <v>946</v>
      </c>
      <c r="F39" t="str">
        <f>_xlfn.CONCAT("""",VLOOKUP(B39,'Index Web'!A$3:L$234,3,FALSE),"""")</f>
        <v>"Benedictus "</v>
      </c>
      <c r="G39" t="s">
        <v>947</v>
      </c>
      <c r="H39" t="str">
        <f>_xlfn.CONCAT("""",VLOOKUP(B39,'Index Web'!A$3:L$234,4,FALSE),"""")</f>
        <v>"Lucas 1,67-80"</v>
      </c>
      <c r="I39" t="s">
        <v>948</v>
      </c>
      <c r="J39" t="str">
        <f>_xlfn.CONCAT("""",VLOOKUP(B39,'Index Web'!A$3:L$234,5,FALSE),"""")</f>
        <v>"Precatecumenado"</v>
      </c>
      <c r="K39" t="s">
        <v>949</v>
      </c>
      <c r="L39" t="str">
        <f>_xlfn.CONCAT("[",VLOOKUP(B39,'Index Web'!A$3:N$234,14,FALSE),"]")</f>
        <v>["Nuevo Testamento"]</v>
      </c>
      <c r="M39" t="s">
        <v>950</v>
      </c>
      <c r="N39" t="str">
        <f>_xlfn.CONCAT("""/resucito/src/index.html?canto=",VLOOKUP(B39,'Index Web'!A$3:N$234,13,FALSE),"""")</f>
        <v>"/resucito/src/index.html?canto=benedictus"</v>
      </c>
      <c r="O39" t="s">
        <v>951</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260</v>
      </c>
      <c r="D40">
        <f>VLOOKUP(B40,'Index Web'!A$3:L$234,2,FALSE)</f>
        <v>38</v>
      </c>
      <c r="E40" t="s">
        <v>946</v>
      </c>
      <c r="F40" t="str">
        <f>_xlfn.CONCAT("""",VLOOKUP(B40,'Index Web'!A$3:L$234,3,FALSE),"""")</f>
        <v>"Cantad a Dios "</v>
      </c>
      <c r="G40" t="s">
        <v>947</v>
      </c>
      <c r="H40" t="str">
        <f>_xlfn.CONCAT("""",VLOOKUP(B40,'Index Web'!A$3:L$234,4,FALSE),"""")</f>
        <v>"Salmo 67 (68) 2.4-7"</v>
      </c>
      <c r="I40" t="s">
        <v>948</v>
      </c>
      <c r="J40" t="str">
        <f>_xlfn.CONCAT("""",VLOOKUP(B40,'Index Web'!A$3:L$234,5,FALSE),"""")</f>
        <v>"Precatecumenado"</v>
      </c>
      <c r="K40" t="s">
        <v>949</v>
      </c>
      <c r="L40" t="str">
        <f>_xlfn.CONCAT("[",VLOOKUP(B40,'Index Web'!A$3:N$234,14,FALSE),"]")</f>
        <v>["Antiguo Testamento"]</v>
      </c>
      <c r="M40" t="s">
        <v>950</v>
      </c>
      <c r="N40" t="str">
        <f>_xlfn.CONCAT("""/resucito/src/index.html?canto=",VLOOKUP(B40,'Index Web'!A$3:N$234,13,FALSE),"""")</f>
        <v>"/resucito/src/index.html?canto=cantadadios"</v>
      </c>
      <c r="O40" t="s">
        <v>951</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260</v>
      </c>
      <c r="D41">
        <f>VLOOKUP(B41,'Index Web'!A$3:L$234,2,FALSE)</f>
        <v>39</v>
      </c>
      <c r="E41" t="s">
        <v>946</v>
      </c>
      <c r="F41" t="str">
        <f>_xlfn.CONCAT("""",VLOOKUP(B41,'Index Web'!A$3:L$234,3,FALSE),"""")</f>
        <v>"Cantad al Señor"</v>
      </c>
      <c r="G41" t="s">
        <v>947</v>
      </c>
      <c r="H41" t="str">
        <f>_xlfn.CONCAT("""",VLOOKUP(B41,'Index Web'!A$3:L$234,4,FALSE),"""")</f>
        <v>"Salmo 117 (116)"</v>
      </c>
      <c r="I41" t="s">
        <v>948</v>
      </c>
      <c r="J41" t="str">
        <f>_xlfn.CONCAT("""",VLOOKUP(B41,'Index Web'!A$3:L$234,5,FALSE),"""")</f>
        <v>"Precatecumenado"</v>
      </c>
      <c r="K41" t="s">
        <v>949</v>
      </c>
      <c r="L41" t="str">
        <f>_xlfn.CONCAT("[",VLOOKUP(B41,'Index Web'!A$3:N$234,14,FALSE),"]")</f>
        <v>["Entrada","Antiguo Testamento"]</v>
      </c>
      <c r="M41" t="s">
        <v>950</v>
      </c>
      <c r="N41" t="str">
        <f>_xlfn.CONCAT("""/resucito/src/index.html?canto=",VLOOKUP(B41,'Index Web'!A$3:N$234,13,FALSE),"""")</f>
        <v>"/resucito/src/index.html?canto=cantadalsenor"</v>
      </c>
      <c r="O41" t="s">
        <v>951</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260</v>
      </c>
      <c r="D42">
        <f>VLOOKUP(B42,'Index Web'!A$3:L$234,2,FALSE)</f>
        <v>40</v>
      </c>
      <c r="E42" t="s">
        <v>946</v>
      </c>
      <c r="F42" t="str">
        <f>_xlfn.CONCAT("""",VLOOKUP(B42,'Index Web'!A$3:L$234,3,FALSE),"""")</f>
        <v>"Cántico de los tres jóvenes "</v>
      </c>
      <c r="G42" t="s">
        <v>947</v>
      </c>
      <c r="H42" t="str">
        <f>_xlfn.CONCAT("""",VLOOKUP(B42,'Index Web'!A$3:L$234,4,FALSE),"""")</f>
        <v>"Daniel 3,57-58"</v>
      </c>
      <c r="I42" t="s">
        <v>948</v>
      </c>
      <c r="J42" t="str">
        <f>_xlfn.CONCAT("""",VLOOKUP(B42,'Index Web'!A$3:L$234,5,FALSE),"""")</f>
        <v>"Precatecumenado"</v>
      </c>
      <c r="K42" t="s">
        <v>949</v>
      </c>
      <c r="L42" t="str">
        <f>_xlfn.CONCAT("[",VLOOKUP(B42,'Index Web'!A$3:N$234,14,FALSE),"]")</f>
        <v>["Antiguo Testamento"]</v>
      </c>
      <c r="M42" t="s">
        <v>950</v>
      </c>
      <c r="N42" t="str">
        <f>_xlfn.CONCAT("""/resucito/src/index.html?canto=",VLOOKUP(B42,'Index Web'!A$3:N$234,13,FALSE),"""")</f>
        <v>"/resucito/src/index.html?canto=canticodelostresjovenes"</v>
      </c>
      <c r="O42" t="s">
        <v>951</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260</v>
      </c>
      <c r="D43">
        <f>VLOOKUP(B43,'Index Web'!A$3:L$234,2,FALSE)</f>
        <v>41</v>
      </c>
      <c r="E43" t="s">
        <v>946</v>
      </c>
      <c r="F43" t="str">
        <f>_xlfn.CONCAT("""",VLOOKUP(B43,'Index Web'!A$3:L$234,3,FALSE),"""")</f>
        <v>"Canto de Moisés"</v>
      </c>
      <c r="G43" t="s">
        <v>947</v>
      </c>
      <c r="H43" t="str">
        <f>_xlfn.CONCAT("""",VLOOKUP(B43,'Index Web'!A$3:L$234,4,FALSE),"""")</f>
        <v>"Éxodo 15,1-18"</v>
      </c>
      <c r="I43" t="s">
        <v>948</v>
      </c>
      <c r="J43" t="str">
        <f>_xlfn.CONCAT("""",VLOOKUP(B43,'Index Web'!A$3:L$234,5,FALSE),"""")</f>
        <v>"Precatecumenado"</v>
      </c>
      <c r="K43" t="s">
        <v>949</v>
      </c>
      <c r="L43" t="str">
        <f>_xlfn.CONCAT("[",VLOOKUP(B43,'Index Web'!A$3:N$234,14,FALSE),"]")</f>
        <v>["Pascua","Pentecostés","Antiguo Testamento"]</v>
      </c>
      <c r="M43" t="s">
        <v>950</v>
      </c>
      <c r="N43" t="str">
        <f>_xlfn.CONCAT("""/resucito/src/index.html?canto=",VLOOKUP(B43,'Index Web'!A$3:N$234,13,FALSE),"""")</f>
        <v>"/resucito/src/index.html?canto=cantodemoises"</v>
      </c>
      <c r="O43" t="s">
        <v>951</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260</v>
      </c>
      <c r="D44">
        <f>VLOOKUP(B44,'Index Web'!A$3:L$234,2,FALSE)</f>
        <v>42</v>
      </c>
      <c r="E44" t="s">
        <v>946</v>
      </c>
      <c r="F44" t="str">
        <f>_xlfn.CONCAT("""",VLOOKUP(B44,'Index Web'!A$3:L$234,3,FALSE),"""")</f>
        <v>"Caritas Christi urget nos"</v>
      </c>
      <c r="G44" t="s">
        <v>947</v>
      </c>
      <c r="H44" t="str">
        <f>_xlfn.CONCAT("""",VLOOKUP(B44,'Index Web'!A$3:L$234,4,FALSE),"""")</f>
        <v>"2ª Corintios 5,14.15.17.21"</v>
      </c>
      <c r="I44" t="s">
        <v>948</v>
      </c>
      <c r="J44" t="str">
        <f>_xlfn.CONCAT("""",VLOOKUP(B44,'Index Web'!A$3:L$234,5,FALSE),"""")</f>
        <v>"Precatecumenado"</v>
      </c>
      <c r="K44" t="s">
        <v>949</v>
      </c>
      <c r="L44" t="str">
        <f>_xlfn.CONCAT("[",VLOOKUP(B44,'Index Web'!A$3:N$234,14,FALSE),"]")</f>
        <v>["Cuaresma","Penitencial","Nuevo Testamento"]</v>
      </c>
      <c r="M44" t="s">
        <v>950</v>
      </c>
      <c r="N44" t="str">
        <f>_xlfn.CONCAT("""/resucito/src/index.html?canto=",VLOOKUP(B44,'Index Web'!A$3:N$234,13,FALSE),"""")</f>
        <v>"/resucito/src/index.html?canto=caritaschristiurgetnos"</v>
      </c>
      <c r="O44" t="s">
        <v>951</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260</v>
      </c>
      <c r="D45">
        <f>VLOOKUP(B45,'Index Web'!A$3:L$234,2,FALSE)</f>
        <v>43</v>
      </c>
      <c r="E45" t="s">
        <v>946</v>
      </c>
      <c r="F45" t="str">
        <f>_xlfn.CONCAT("""",VLOOKUP(B45,'Index Web'!A$3:L$234,3,FALSE),"""")</f>
        <v>"Carmen 63"</v>
      </c>
      <c r="G45" t="s">
        <v>947</v>
      </c>
      <c r="H45" t="str">
        <f>_xlfn.CONCAT("""",VLOOKUP(B45,'Index Web'!A$3:L$234,4,FALSE),"""")</f>
        <v>"(Rabindranath Tagore)*"</v>
      </c>
      <c r="I45" t="s">
        <v>948</v>
      </c>
      <c r="J45" t="str">
        <f>_xlfn.CONCAT("""",VLOOKUP(B45,'Index Web'!A$3:L$234,5,FALSE),"""")</f>
        <v>"Precatecumenado"</v>
      </c>
      <c r="K45" t="s">
        <v>949</v>
      </c>
      <c r="L45" t="str">
        <f>_xlfn.CONCAT("[",VLOOKUP(B45,'Index Web'!A$3:N$234,14,FALSE),"]")</f>
        <v>["Comunión","Final"]</v>
      </c>
      <c r="M45" t="s">
        <v>950</v>
      </c>
      <c r="N45" t="str">
        <f>_xlfn.CONCAT("""/resucito/src/index.html?canto=",VLOOKUP(B45,'Index Web'!A$3:N$234,13,FALSE),"""")</f>
        <v>"/resucito/src/index.html?canto=carmen63"</v>
      </c>
      <c r="O45" t="s">
        <v>951</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260</v>
      </c>
      <c r="D46">
        <f>VLOOKUP(B46,'Index Web'!A$3:L$234,2,FALSE)</f>
        <v>44</v>
      </c>
      <c r="E46" t="s">
        <v>946</v>
      </c>
      <c r="F46" t="str">
        <f>_xlfn.CONCAT("""",VLOOKUP(B46,'Index Web'!A$3:L$234,3,FALSE),"""")</f>
        <v>"Celebración penitencial (bendición penitencial )"</v>
      </c>
      <c r="G46" t="s">
        <v>947</v>
      </c>
      <c r="H46" t="str">
        <f>_xlfn.CONCAT("""",VLOOKUP(B46,'Index Web'!A$3:L$234,4,FALSE),"""")</f>
        <v>"Acción de gracias"</v>
      </c>
      <c r="I46" t="s">
        <v>948</v>
      </c>
      <c r="J46" t="str">
        <f>_xlfn.CONCAT("""",VLOOKUP(B46,'Index Web'!A$3:L$234,5,FALSE),"""")</f>
        <v>"Liturgia"</v>
      </c>
      <c r="K46" t="s">
        <v>949</v>
      </c>
      <c r="L46" t="str">
        <f>_xlfn.CONCAT("[",VLOOKUP(B46,'Index Web'!A$3:N$234,14,FALSE),"]")</f>
        <v>[""]</v>
      </c>
      <c r="M46" t="s">
        <v>950</v>
      </c>
      <c r="N46" t="str">
        <f>_xlfn.CONCAT("""/resucito/src/index.html?canto=",VLOOKUP(B46,'Index Web'!A$3:N$234,13,FALSE),"""")</f>
        <v>"/resucito/src/index.html?canto=celebracionpenitencial(bendicionpenitencial)"</v>
      </c>
      <c r="O46" t="s">
        <v>951</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260</v>
      </c>
      <c r="D47">
        <f>VLOOKUP(B47,'Index Web'!A$3:L$234,2,FALSE)</f>
        <v>45</v>
      </c>
      <c r="E47" t="s">
        <v>946</v>
      </c>
      <c r="F47" t="str">
        <f>_xlfn.CONCAT("""",VLOOKUP(B47,'Index Web'!A$3:L$234,3,FALSE),"""")</f>
        <v>"Como condenados a muerte "</v>
      </c>
      <c r="G47" t="s">
        <v>947</v>
      </c>
      <c r="H47" t="str">
        <f>_xlfn.CONCAT("""",VLOOKUP(B47,'Index Web'!A$3:L$234,4,FALSE),"""")</f>
        <v>"1ª Corintios 4,9-13"</v>
      </c>
      <c r="I47" t="s">
        <v>948</v>
      </c>
      <c r="J47" t="str">
        <f>_xlfn.CONCAT("""",VLOOKUP(B47,'Index Web'!A$3:L$234,5,FALSE),"""")</f>
        <v>"Precatecumenado"</v>
      </c>
      <c r="K47" t="s">
        <v>949</v>
      </c>
      <c r="L47" t="str">
        <f>_xlfn.CONCAT("[",VLOOKUP(B47,'Index Web'!A$3:N$234,14,FALSE),"]")</f>
        <v>["Nuevo Testamento"]</v>
      </c>
      <c r="M47" t="s">
        <v>950</v>
      </c>
      <c r="N47" t="str">
        <f>_xlfn.CONCAT("""/resucito/src/index.html?canto=",VLOOKUP(B47,'Index Web'!A$3:N$234,13,FALSE),"""")</f>
        <v>"/resucito/src/index.html?canto=comocondenadosamuerte"</v>
      </c>
      <c r="O47" t="s">
        <v>951</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260</v>
      </c>
      <c r="D48">
        <f>VLOOKUP(B48,'Index Web'!A$3:L$234,2,FALSE)</f>
        <v>46</v>
      </c>
      <c r="E48" t="s">
        <v>946</v>
      </c>
      <c r="F48" t="str">
        <f>_xlfn.CONCAT("""",VLOOKUP(B48,'Index Web'!A$3:L$234,3,FALSE),"""")</f>
        <v>"Como destila la miel"</v>
      </c>
      <c r="G48" t="s">
        <v>947</v>
      </c>
      <c r="H48" t="str">
        <f>_xlfn.CONCAT("""",VLOOKUP(B48,'Index Web'!A$3:L$234,4,FALSE),"""")</f>
        <v>"Oda XL de Salomón"</v>
      </c>
      <c r="I48" t="s">
        <v>948</v>
      </c>
      <c r="J48" t="str">
        <f>_xlfn.CONCAT("""",VLOOKUP(B48,'Index Web'!A$3:L$234,5,FALSE),"""")</f>
        <v>"Eleccion"</v>
      </c>
      <c r="K48" t="s">
        <v>949</v>
      </c>
      <c r="L48" t="str">
        <f>_xlfn.CONCAT("[",VLOOKUP(B48,'Index Web'!A$3:N$234,14,FALSE),"]")</f>
        <v>[""]</v>
      </c>
      <c r="M48" t="s">
        <v>950</v>
      </c>
      <c r="N48" t="str">
        <f>_xlfn.CONCAT("""/resucito/src/index.html?canto=",VLOOKUP(B48,'Index Web'!A$3:N$234,13,FALSE),"""")</f>
        <v>"/resucito/src/index.html?canto=comodestilalamiel"</v>
      </c>
      <c r="O48" t="s">
        <v>951</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260</v>
      </c>
      <c r="D49">
        <f>VLOOKUP(B49,'Index Web'!A$3:L$234,2,FALSE)</f>
        <v>47</v>
      </c>
      <c r="E49" t="s">
        <v>946</v>
      </c>
      <c r="F49" t="str">
        <f>_xlfn.CONCAT("""",VLOOKUP(B49,'Index Web'!A$3:L$234,3,FALSE),"""")</f>
        <v>"Como el impulso que siente la ira"</v>
      </c>
      <c r="G49" t="s">
        <v>947</v>
      </c>
      <c r="H49" t="str">
        <f>_xlfn.CONCAT("""",VLOOKUP(B49,'Index Web'!A$3:L$234,4,FALSE),"""")</f>
        <v>"Oda VII de Salomón"</v>
      </c>
      <c r="I49" t="s">
        <v>948</v>
      </c>
      <c r="J49" t="str">
        <f>_xlfn.CONCAT("""",VLOOKUP(B49,'Index Web'!A$3:L$234,5,FALSE),"""")</f>
        <v>"Catecumenado"</v>
      </c>
      <c r="K49" t="s">
        <v>949</v>
      </c>
      <c r="L49" t="str">
        <f>_xlfn.CONCAT("[",VLOOKUP(B49,'Index Web'!A$3:N$234,14,FALSE),"]")</f>
        <v>[""]</v>
      </c>
      <c r="M49" t="s">
        <v>950</v>
      </c>
      <c r="N49" t="str">
        <f>_xlfn.CONCAT("""/resucito/src/index.html?canto=",VLOOKUP(B49,'Index Web'!A$3:N$234,13,FALSE),"""")</f>
        <v>"/resucito/src/index.html?canto=comoelimpulsoquesientelaira"</v>
      </c>
      <c r="O49" t="s">
        <v>951</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260</v>
      </c>
      <c r="D50">
        <f>VLOOKUP(B50,'Index Web'!A$3:L$234,2,FALSE)</f>
        <v>48</v>
      </c>
      <c r="E50" t="s">
        <v>946</v>
      </c>
      <c r="F50" t="str">
        <f>_xlfn.CONCAT("""",VLOOKUP(B50,'Index Web'!A$3:L$234,3,FALSE),"""")</f>
        <v>"Cómo es maravilloso"</v>
      </c>
      <c r="G50" t="s">
        <v>947</v>
      </c>
      <c r="H50" t="str">
        <f>_xlfn.CONCAT("""",VLOOKUP(B50,'Index Web'!A$3:L$234,4,FALSE),"""")</f>
        <v>"Salmo 133 (132)"</v>
      </c>
      <c r="I50" t="s">
        <v>948</v>
      </c>
      <c r="J50" t="str">
        <f>_xlfn.CONCAT("""",VLOOKUP(B50,'Index Web'!A$3:L$234,5,FALSE),"""")</f>
        <v>"Precatecumenado"</v>
      </c>
      <c r="K50" t="s">
        <v>949</v>
      </c>
      <c r="L50" t="str">
        <f>_xlfn.CONCAT("[",VLOOKUP(B50,'Index Web'!A$3:N$234,14,FALSE),"]")</f>
        <v>["Paz","Antiguo Testamento"]</v>
      </c>
      <c r="M50" t="s">
        <v>950</v>
      </c>
      <c r="N50" t="str">
        <f>_xlfn.CONCAT("""/resucito/src/index.html?canto=",VLOOKUP(B50,'Index Web'!A$3:N$234,13,FALSE),"""")</f>
        <v>"/resucito/src/index.html?canto=comoesmaravilloso"</v>
      </c>
      <c r="O50" t="s">
        <v>951</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260</v>
      </c>
      <c r="D51">
        <f>VLOOKUP(B51,'Index Web'!A$3:L$234,2,FALSE)</f>
        <v>49</v>
      </c>
      <c r="E51" t="s">
        <v>946</v>
      </c>
      <c r="F51" t="str">
        <f>_xlfn.CONCAT("""",VLOOKUP(B51,'Index Web'!A$3:L$234,3,FALSE),"""")</f>
        <v>"Como la cierva"</v>
      </c>
      <c r="G51" t="s">
        <v>947</v>
      </c>
      <c r="H51" t="str">
        <f>_xlfn.CONCAT("""",VLOOKUP(B51,'Index Web'!A$3:L$234,4,FALSE),"""")</f>
        <v>"Salmo 42-43 (41-42)"</v>
      </c>
      <c r="I51" t="s">
        <v>948</v>
      </c>
      <c r="J51" t="str">
        <f>_xlfn.CONCAT("""",VLOOKUP(B51,'Index Web'!A$3:L$234,5,FALSE),"""")</f>
        <v>"Precatecumenado"</v>
      </c>
      <c r="K51" t="s">
        <v>949</v>
      </c>
      <c r="L51" t="str">
        <f>_xlfn.CONCAT("[",VLOOKUP(B51,'Index Web'!A$3:N$234,14,FALSE),"]")</f>
        <v>["Cuaresma","Penitencial","Antiguo Testamento"]</v>
      </c>
      <c r="M51" t="s">
        <v>950</v>
      </c>
      <c r="N51" t="str">
        <f>_xlfn.CONCAT("""/resucito/src/index.html?canto=",VLOOKUP(B51,'Index Web'!A$3:N$234,13,FALSE),"""")</f>
        <v>"/resucito/src/index.html?canto=comolacierva"</v>
      </c>
      <c r="O51" t="s">
        <v>951</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260</v>
      </c>
      <c r="D52">
        <f>VLOOKUP(B52,'Index Web'!A$3:L$234,2,FALSE)</f>
        <v>50</v>
      </c>
      <c r="E52" t="s">
        <v>946</v>
      </c>
      <c r="F52" t="str">
        <f>_xlfn.CONCAT("""",VLOOKUP(B52,'Index Web'!A$3:L$234,3,FALSE),"""")</f>
        <v>"Como lirio entre los cardos "</v>
      </c>
      <c r="G52" t="s">
        <v>947</v>
      </c>
      <c r="H52" t="str">
        <f>_xlfn.CONCAT("""",VLOOKUP(B52,'Index Web'!A$3:L$234,4,FALSE),"""")</f>
        <v>"Cantar de los cantares 1,13ss "</v>
      </c>
      <c r="I52" t="s">
        <v>948</v>
      </c>
      <c r="J52" t="str">
        <f>_xlfn.CONCAT("""",VLOOKUP(B52,'Index Web'!A$3:L$234,5,FALSE),"""")</f>
        <v>"Eleccion"</v>
      </c>
      <c r="K52" t="s">
        <v>949</v>
      </c>
      <c r="L52" t="str">
        <f>_xlfn.CONCAT("[",VLOOKUP(B52,'Index Web'!A$3:N$234,14,FALSE),"]")</f>
        <v>["Antiguo Testamento"]</v>
      </c>
      <c r="M52" t="s">
        <v>950</v>
      </c>
      <c r="N52" t="str">
        <f>_xlfn.CONCAT("""/resucito/src/index.html?canto=",VLOOKUP(B52,'Index Web'!A$3:N$234,13,FALSE),"""")</f>
        <v>"/resucito/src/index.html?canto=comolirioentreloscardos"</v>
      </c>
      <c r="O52" t="s">
        <v>951</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260</v>
      </c>
      <c r="D53">
        <f>VLOOKUP(B53,'Index Web'!A$3:L$234,2,FALSE)</f>
        <v>51</v>
      </c>
      <c r="E53" t="s">
        <v>946</v>
      </c>
      <c r="F53" t="str">
        <f>_xlfn.CONCAT("""",VLOOKUP(B53,'Index Web'!A$3:L$234,3,FALSE),"""")</f>
        <v>"Como oveja que ve"</v>
      </c>
      <c r="G53" t="s">
        <v>947</v>
      </c>
      <c r="H53" t="str">
        <f>_xlfn.CONCAT("""",VLOOKUP(B53,'Index Web'!A$3:L$234,4,FALSE),"""")</f>
        <v>"Kontáklon (Romano el Meloda)"</v>
      </c>
      <c r="I53" t="s">
        <v>948</v>
      </c>
      <c r="J53" t="str">
        <f>_xlfn.CONCAT("""",VLOOKUP(B53,'Index Web'!A$3:L$234,5,FALSE),"""")</f>
        <v>"Precatecumenado"</v>
      </c>
      <c r="K53" t="s">
        <v>949</v>
      </c>
      <c r="L53" t="str">
        <f>_xlfn.CONCAT("[",VLOOKUP(B53,'Index Web'!A$3:N$234,14,FALSE),"]")</f>
        <v>["Vírgen María","Cuaresma","Penitencial","Pascua","Pentecostés","Fracción Del Pan"]</v>
      </c>
      <c r="M53" t="s">
        <v>950</v>
      </c>
      <c r="N53" t="str">
        <f>_xlfn.CONCAT("""/resucito/src/index.html?canto=",VLOOKUP(B53,'Index Web'!A$3:N$234,13,FALSE),"""")</f>
        <v>"/resucito/src/index.html?canto=comoovejaqueve"</v>
      </c>
      <c r="O53" t="s">
        <v>951</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260</v>
      </c>
      <c r="D54">
        <f>VLOOKUP(B54,'Index Web'!A$3:L$234,2,FALSE)</f>
        <v>52</v>
      </c>
      <c r="E54" t="s">
        <v>946</v>
      </c>
      <c r="F54" t="str">
        <f>_xlfn.CONCAT("""",VLOOKUP(B54,'Index Web'!A$3:L$234,3,FALSE),"""")</f>
        <v>"Consolad a mi pueblo"</v>
      </c>
      <c r="G54" t="s">
        <v>947</v>
      </c>
      <c r="H54" t="str">
        <f>_xlfn.CONCAT("""",VLOOKUP(B54,'Index Web'!A$3:L$234,4,FALSE),"""")</f>
        <v>"Isaías 40,1-11 - Melodía hebraica "</v>
      </c>
      <c r="I54" t="s">
        <v>948</v>
      </c>
      <c r="J54" t="str">
        <f>_xlfn.CONCAT("""",VLOOKUP(B54,'Index Web'!A$3:L$234,5,FALSE),"""")</f>
        <v>"Precatecumenado"</v>
      </c>
      <c r="K54" t="s">
        <v>949</v>
      </c>
      <c r="L54" t="str">
        <f>_xlfn.CONCAT("[",VLOOKUP(B54,'Index Web'!A$3:N$234,14,FALSE),"]")</f>
        <v>["Adviento","Navidad","Entrada","Antiguo Testamento","Paz","Final"]</v>
      </c>
      <c r="M54" t="s">
        <v>950</v>
      </c>
      <c r="N54" t="str">
        <f>_xlfn.CONCAT("""/resucito/src/index.html?canto=",VLOOKUP(B54,'Index Web'!A$3:N$234,13,FALSE),"""")</f>
        <v>"/resucito/src/index.html?canto=consoladamipueblo"</v>
      </c>
      <c r="O54" t="s">
        <v>951</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260</v>
      </c>
      <c r="D55">
        <f>VLOOKUP(B55,'Index Web'!A$3:L$234,2,FALSE)</f>
        <v>53</v>
      </c>
      <c r="E55" t="s">
        <v>946</v>
      </c>
      <c r="F55" t="str">
        <f>_xlfn.CONCAT("""",VLOOKUP(B55,'Index Web'!A$3:L$234,3,FALSE),"""")</f>
        <v>"Cordero de Dios"</v>
      </c>
      <c r="G55" t="s">
        <v>947</v>
      </c>
      <c r="H55" t="str">
        <f>_xlfn.CONCAT("""",VLOOKUP(B55,'Index Web'!A$3:L$234,4,FALSE),"""")</f>
        <v>"Después de la consagración"</v>
      </c>
      <c r="I55" t="s">
        <v>948</v>
      </c>
      <c r="J55" t="str">
        <f>_xlfn.CONCAT("""",VLOOKUP(B55,'Index Web'!A$3:L$234,5,FALSE),"""")</f>
        <v>"Liturgia"</v>
      </c>
      <c r="K55" t="s">
        <v>949</v>
      </c>
      <c r="L55" t="str">
        <f>_xlfn.CONCAT("[",VLOOKUP(B55,'Index Web'!A$3:N$234,14,FALSE),"]")</f>
        <v>[""]</v>
      </c>
      <c r="M55" t="s">
        <v>950</v>
      </c>
      <c r="N55" t="str">
        <f>_xlfn.CONCAT("""/resucito/src/index.html?canto=",VLOOKUP(B55,'Index Web'!A$3:N$234,13,FALSE),"""")</f>
        <v>"/resucito/src/index.html?canto=corderodedios"</v>
      </c>
      <c r="O55" t="s">
        <v>951</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260</v>
      </c>
      <c r="D56">
        <f>VLOOKUP(B56,'Index Web'!A$3:L$234,2,FALSE)</f>
        <v>54</v>
      </c>
      <c r="E56" t="s">
        <v>946</v>
      </c>
      <c r="F56" t="str">
        <f>_xlfn.CONCAT("""",VLOOKUP(B56,'Index Web'!A$3:L$234,3,FALSE),"""")</f>
        <v>"Credo"</v>
      </c>
      <c r="G56" t="s">
        <v>947</v>
      </c>
      <c r="H56" t="str">
        <f>_xlfn.CONCAT("""",VLOOKUP(B56,'Index Web'!A$3:L$234,4,FALSE),"""")</f>
        <v>"Símbolo Apostólico"</v>
      </c>
      <c r="I56" t="s">
        <v>948</v>
      </c>
      <c r="J56" t="str">
        <f>_xlfn.CONCAT("""",VLOOKUP(B56,'Index Web'!A$3:L$234,5,FALSE),"""")</f>
        <v>"Liturgia"</v>
      </c>
      <c r="K56" t="s">
        <v>949</v>
      </c>
      <c r="L56" t="str">
        <f>_xlfn.CONCAT("[",VLOOKUP(B56,'Index Web'!A$3:N$234,14,FALSE),"]")</f>
        <v>[""]</v>
      </c>
      <c r="M56" t="s">
        <v>950</v>
      </c>
      <c r="N56" t="str">
        <f>_xlfn.CONCAT("""/resucito/src/index.html?canto=",VLOOKUP(B56,'Index Web'!A$3:N$234,13,FALSE),"""")</f>
        <v>"/resucito/src/index.html?canto=credo"</v>
      </c>
      <c r="O56" t="s">
        <v>951</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260</v>
      </c>
      <c r="D57">
        <f>VLOOKUP(B57,'Index Web'!A$3:L$234,2,FALSE)</f>
        <v>55</v>
      </c>
      <c r="E57" t="s">
        <v>946</v>
      </c>
      <c r="F57" t="str">
        <f>_xlfn.CONCAT("""",VLOOKUP(B57,'Index Web'!A$3:L$234,3,FALSE),"""")</f>
        <v>"Cristo es la luz"</v>
      </c>
      <c r="G57" t="s">
        <v>947</v>
      </c>
      <c r="H57" t="str">
        <f>_xlfn.CONCAT("""",VLOOKUP(B57,'Index Web'!A$3:L$234,4,FALSE),"""")</f>
        <v>"Himno - Juan 8,12; 14,6"</v>
      </c>
      <c r="I57" t="s">
        <v>948</v>
      </c>
      <c r="J57" t="str">
        <f>_xlfn.CONCAT("""",VLOOKUP(B57,'Index Web'!A$3:L$234,5,FALSE),"""")</f>
        <v>"Precatecumenado"</v>
      </c>
      <c r="K57" t="s">
        <v>949</v>
      </c>
      <c r="L57" t="str">
        <f>_xlfn.CONCAT("[",VLOOKUP(B57,'Index Web'!A$3:N$234,14,FALSE),"]")</f>
        <v>["Pascua","Pentecostés","Nuevo Testamento"]</v>
      </c>
      <c r="M57" t="s">
        <v>950</v>
      </c>
      <c r="N57" t="str">
        <f>_xlfn.CONCAT("""/resucito/src/index.html?canto=",VLOOKUP(B57,'Index Web'!A$3:N$234,13,FALSE),"""")</f>
        <v>"/resucito/src/index.html?canto=cristoeslaluz"</v>
      </c>
      <c r="O57" t="s">
        <v>951</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260</v>
      </c>
      <c r="D58">
        <f>VLOOKUP(B58,'Index Web'!A$3:L$234,2,FALSE)</f>
        <v>56</v>
      </c>
      <c r="E58" t="s">
        <v>946</v>
      </c>
      <c r="F58" t="str">
        <f>_xlfn.CONCAT("""",VLOOKUP(B58,'Index Web'!A$3:L$234,3,FALSE),"""")</f>
        <v>"Cuando dormía"</v>
      </c>
      <c r="G58" t="s">
        <v>947</v>
      </c>
      <c r="H58" t="str">
        <f>_xlfn.CONCAT("""",VLOOKUP(B58,'Index Web'!A$3:L$234,4,FALSE),"""")</f>
        <v>"Cantar de los Cantares 5,2ss "</v>
      </c>
      <c r="I58" t="s">
        <v>948</v>
      </c>
      <c r="J58" t="str">
        <f>_xlfn.CONCAT("""",VLOOKUP(B58,'Index Web'!A$3:L$234,5,FALSE),"""")</f>
        <v>"Catecumenado"</v>
      </c>
      <c r="K58" t="s">
        <v>949</v>
      </c>
      <c r="L58" t="str">
        <f>_xlfn.CONCAT("[",VLOOKUP(B58,'Index Web'!A$3:N$234,14,FALSE),"]")</f>
        <v>["Comunión","Antiguo Testamento"]</v>
      </c>
      <c r="M58" t="s">
        <v>950</v>
      </c>
      <c r="N58" t="str">
        <f>_xlfn.CONCAT("""/resucito/src/index.html?canto=",VLOOKUP(B58,'Index Web'!A$3:N$234,13,FALSE),"""")</f>
        <v>"/resucito/src/index.html?canto=cuandodormia"</v>
      </c>
      <c r="O58" t="s">
        <v>951</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260</v>
      </c>
      <c r="D59">
        <f>VLOOKUP(B59,'Index Web'!A$3:L$234,2,FALSE)</f>
        <v>57</v>
      </c>
      <c r="E59" t="s">
        <v>946</v>
      </c>
      <c r="F59" t="str">
        <f>_xlfn.CONCAT("""",VLOOKUP(B59,'Index Web'!A$3:L$234,3,FALSE),"""")</f>
        <v>"Cuando el Señor "</v>
      </c>
      <c r="G59" t="s">
        <v>947</v>
      </c>
      <c r="H59" t="str">
        <f>_xlfn.CONCAT("""",VLOOKUP(B59,'Index Web'!A$3:L$234,4,FALSE),"""")</f>
        <v>"Salmo 126 (125)"</v>
      </c>
      <c r="I59" t="s">
        <v>948</v>
      </c>
      <c r="J59" t="str">
        <f>_xlfn.CONCAT("""",VLOOKUP(B59,'Index Web'!A$3:L$234,5,FALSE),"""")</f>
        <v>"Precatecumenado"</v>
      </c>
      <c r="K59" t="s">
        <v>949</v>
      </c>
      <c r="L59" t="str">
        <f>_xlfn.CONCAT("[",VLOOKUP(B59,'Index Web'!A$3:N$234,14,FALSE),"]")</f>
        <v>["Cuaresma","Penitencial","Adviento","Navidad","Antiguo Testamento","Entrada"]</v>
      </c>
      <c r="M59" t="s">
        <v>950</v>
      </c>
      <c r="N59" t="str">
        <f>_xlfn.CONCAT("""/resucito/src/index.html?canto=",VLOOKUP(B59,'Index Web'!A$3:N$234,13,FALSE),"""")</f>
        <v>"/resucito/src/index.html?canto=cuandoelsenor"</v>
      </c>
      <c r="O59" t="s">
        <v>951</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260</v>
      </c>
      <c r="D60">
        <f>VLOOKUP(B60,'Index Web'!A$3:L$234,2,FALSE)</f>
        <v>58</v>
      </c>
      <c r="E60" t="s">
        <v>946</v>
      </c>
      <c r="F60" t="str">
        <f>_xlfn.CONCAT("""",VLOOKUP(B60,'Index Web'!A$3:L$234,3,FALSE),"""")</f>
        <v>"Cuando Israel salió de Egipto"</v>
      </c>
      <c r="G60" t="s">
        <v>947</v>
      </c>
      <c r="H60" t="str">
        <f>_xlfn.CONCAT("""",VLOOKUP(B60,'Index Web'!A$3:L$234,4,FALSE),"""")</f>
        <v>"Salmo 114 (113)"</v>
      </c>
      <c r="I60" t="s">
        <v>948</v>
      </c>
      <c r="J60" t="str">
        <f>_xlfn.CONCAT("""",VLOOKUP(B60,'Index Web'!A$3:L$234,5,FALSE),"""")</f>
        <v>"Precatecumenado"</v>
      </c>
      <c r="K60" t="s">
        <v>949</v>
      </c>
      <c r="L60" t="str">
        <f>_xlfn.CONCAT("[",VLOOKUP(B60,'Index Web'!A$3:N$234,14,FALSE),"]")</f>
        <v>["Pascua","Pentecostés","Antiguo Testamento"]</v>
      </c>
      <c r="M60" t="s">
        <v>950</v>
      </c>
      <c r="N60" t="str">
        <f>_xlfn.CONCAT("""/resucito/src/index.html?canto=",VLOOKUP(B60,'Index Web'!A$3:N$234,13,FALSE),"""")</f>
        <v>"/resucito/src/index.html?canto=cuandoisraelsaliodeegipto"</v>
      </c>
      <c r="O60" t="s">
        <v>951</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260</v>
      </c>
      <c r="D61">
        <f>VLOOKUP(B61,'Index Web'!A$3:L$234,2,FALSE)</f>
        <v>59</v>
      </c>
      <c r="E61" t="s">
        <v>946</v>
      </c>
      <c r="F61" t="str">
        <f>_xlfn.CONCAT("""",VLOOKUP(B61,'Index Web'!A$3:L$234,3,FALSE),"""")</f>
        <v>"Dayenú"</v>
      </c>
      <c r="G61" t="s">
        <v>947</v>
      </c>
      <c r="H61" t="str">
        <f>_xlfn.CONCAT("""",VLOOKUP(B61,'Index Web'!A$3:L$234,4,FALSE),"""")</f>
        <v>"De la Hagadá de Pésaj hebrea"</v>
      </c>
      <c r="I61" t="s">
        <v>948</v>
      </c>
      <c r="J61" t="str">
        <f>_xlfn.CONCAT("""",VLOOKUP(B61,'Index Web'!A$3:L$234,5,FALSE),"""")</f>
        <v>"Precatecumenado"</v>
      </c>
      <c r="K61" t="s">
        <v>949</v>
      </c>
      <c r="L61" t="str">
        <f>_xlfn.CONCAT("[",VLOOKUP(B61,'Index Web'!A$3:N$234,14,FALSE),"]")</f>
        <v>["Pascua","Pentecostés","Paz"]</v>
      </c>
      <c r="M61" t="s">
        <v>950</v>
      </c>
      <c r="N61" t="str">
        <f>_xlfn.CONCAT("""/resucito/src/index.html?canto=",VLOOKUP(B61,'Index Web'!A$3:N$234,13,FALSE),"""")</f>
        <v>"/resucito/src/index.html?canto=dayenu"</v>
      </c>
      <c r="O61" t="s">
        <v>951</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260</v>
      </c>
      <c r="D62">
        <f>VLOOKUP(B62,'Index Web'!A$3:L$234,2,FALSE)</f>
        <v>60</v>
      </c>
      <c r="E62" t="s">
        <v>946</v>
      </c>
      <c r="F62" t="str">
        <f>_xlfn.CONCAT("""",VLOOKUP(B62,'Index Web'!A$3:L$234,3,FALSE),"""")</f>
        <v>"De Profundis"</v>
      </c>
      <c r="G62" t="s">
        <v>947</v>
      </c>
      <c r="H62" t="str">
        <f>_xlfn.CONCAT("""",VLOOKUP(B62,'Index Web'!A$3:L$234,4,FALSE),"""")</f>
        <v>"Salmo 130 (129)"</v>
      </c>
      <c r="I62" t="s">
        <v>948</v>
      </c>
      <c r="J62" t="str">
        <f>_xlfn.CONCAT("""",VLOOKUP(B62,'Index Web'!A$3:L$234,5,FALSE),"""")</f>
        <v>"Precatecumenado"</v>
      </c>
      <c r="K62" t="s">
        <v>949</v>
      </c>
      <c r="L62" t="str">
        <f>_xlfn.CONCAT("[",VLOOKUP(B62,'Index Web'!A$3:N$234,14,FALSE),"]")</f>
        <v>["Cuaresma","Penitencial","Adviento","Navidad","Antiguo Testamento"]</v>
      </c>
      <c r="M62" t="s">
        <v>950</v>
      </c>
      <c r="N62" t="str">
        <f>_xlfn.CONCAT("""/resucito/src/index.html?canto=",VLOOKUP(B62,'Index Web'!A$3:N$234,13,FALSE),"""")</f>
        <v>"/resucito/src/index.html?canto=deprofundis"</v>
      </c>
      <c r="O62" t="s">
        <v>951</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260</v>
      </c>
      <c r="D63">
        <f>VLOOKUP(B63,'Index Web'!A$3:L$234,2,FALSE)</f>
        <v>61</v>
      </c>
      <c r="E63" t="s">
        <v>946</v>
      </c>
      <c r="F63" t="str">
        <f>_xlfn.CONCAT("""",VLOOKUP(B63,'Index Web'!A$3:L$234,3,FALSE),"""")</f>
        <v>"Débora"</v>
      </c>
      <c r="G63" t="s">
        <v>947</v>
      </c>
      <c r="H63" t="str">
        <f>_xlfn.CONCAT("""",VLOOKUP(B63,'Index Web'!A$3:L$234,4,FALSE),"""")</f>
        <v>"Jueces 5"</v>
      </c>
      <c r="I63" t="s">
        <v>948</v>
      </c>
      <c r="J63" t="str">
        <f>_xlfn.CONCAT("""",VLOOKUP(B63,'Index Web'!A$3:L$234,5,FALSE),"""")</f>
        <v>"Catecumenado"</v>
      </c>
      <c r="K63" t="s">
        <v>949</v>
      </c>
      <c r="L63" t="str">
        <f>_xlfn.CONCAT("[",VLOOKUP(B63,'Index Web'!A$3:N$234,14,FALSE),"]")</f>
        <v>["Vírgen María","Antiguo Testamento"]</v>
      </c>
      <c r="M63" t="s">
        <v>950</v>
      </c>
      <c r="N63" t="str">
        <f>_xlfn.CONCAT("""/resucito/src/index.html?canto=",VLOOKUP(B63,'Index Web'!A$3:N$234,13,FALSE),"""")</f>
        <v>"/resucito/src/index.html?canto=debora"</v>
      </c>
      <c r="O63" t="s">
        <v>951</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260</v>
      </c>
      <c r="D64">
        <f>VLOOKUP(B64,'Index Web'!A$3:L$234,2,FALSE)</f>
        <v>62</v>
      </c>
      <c r="E64" t="s">
        <v>946</v>
      </c>
      <c r="F64" t="str">
        <f>_xlfn.CONCAT("""",VLOOKUP(B64,'Index Web'!A$3:L$234,3,FALSE),"""")</f>
        <v>"Decidle a los de corazón cansado"</v>
      </c>
      <c r="G64" t="s">
        <v>947</v>
      </c>
      <c r="H64" t="str">
        <f>_xlfn.CONCAT("""",VLOOKUP(B64,'Index Web'!A$3:L$234,4,FALSE),"""")</f>
        <v>"Isaías 35,4ss"</v>
      </c>
      <c r="I64" t="s">
        <v>948</v>
      </c>
      <c r="J64" t="str">
        <f>_xlfn.CONCAT("""",VLOOKUP(B64,'Index Web'!A$3:L$234,5,FALSE),"""")</f>
        <v>"Precatecumenado"</v>
      </c>
      <c r="K64" t="s">
        <v>949</v>
      </c>
      <c r="L64" t="str">
        <f>_xlfn.CONCAT("[",VLOOKUP(B64,'Index Web'!A$3:N$234,14,FALSE),"]")</f>
        <v>["Cuaresma","Penitencial","Adviento","Navidad","Entrada","Antiguo Testamento"]</v>
      </c>
      <c r="M64" t="s">
        <v>950</v>
      </c>
      <c r="N64" t="str">
        <f>_xlfn.CONCAT("""/resucito/src/index.html?canto=",VLOOKUP(B64,'Index Web'!A$3:N$234,13,FALSE),"""")</f>
        <v>"/resucito/src/index.html?canto=decidlealosdecorazoncansado"</v>
      </c>
      <c r="O64" t="s">
        <v>951</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260</v>
      </c>
      <c r="D65">
        <f>VLOOKUP(B65,'Index Web'!A$3:L$234,2,FALSE)</f>
        <v>63</v>
      </c>
      <c r="E65" t="s">
        <v>946</v>
      </c>
      <c r="F65" t="str">
        <f>_xlfn.CONCAT("""",VLOOKUP(B65,'Index Web'!A$3:L$234,3,FALSE),"""")</f>
        <v>"Delante de los ángeles "</v>
      </c>
      <c r="G65" t="s">
        <v>947</v>
      </c>
      <c r="H65" t="str">
        <f>_xlfn.CONCAT("""",VLOOKUP(B65,'Index Web'!A$3:L$234,4,FALSE),"""")</f>
        <v>"Salmo 138 (137)"</v>
      </c>
      <c r="I65" t="s">
        <v>948</v>
      </c>
      <c r="J65" t="str">
        <f>_xlfn.CONCAT("""",VLOOKUP(B65,'Index Web'!A$3:L$234,5,FALSE),"""")</f>
        <v>"Precatecumenado"</v>
      </c>
      <c r="K65" t="s">
        <v>949</v>
      </c>
      <c r="L65" t="str">
        <f>_xlfn.CONCAT("[",VLOOKUP(B65,'Index Web'!A$3:N$234,14,FALSE),"]")</f>
        <v>["Antiguo Testamento"]</v>
      </c>
      <c r="M65" t="s">
        <v>950</v>
      </c>
      <c r="N65" t="str">
        <f>_xlfn.CONCAT("""/resucito/src/index.html?canto=",VLOOKUP(B65,'Index Web'!A$3:N$234,13,FALSE),"""")</f>
        <v>"/resucito/src/index.html?canto=delantedelosangeles"</v>
      </c>
      <c r="O65" t="s">
        <v>951</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260</v>
      </c>
      <c r="D66">
        <f>VLOOKUP(B66,'Index Web'!A$3:L$234,2,FALSE)</f>
        <v>64</v>
      </c>
      <c r="E66" t="s">
        <v>946</v>
      </c>
      <c r="F66" t="str">
        <f>_xlfn.CONCAT("""",VLOOKUP(B66,'Index Web'!A$3:L$234,3,FALSE),"""")</f>
        <v>"Día de reposo"</v>
      </c>
      <c r="G66" t="s">
        <v>947</v>
      </c>
      <c r="H66" t="str">
        <f>_xlfn.CONCAT("""",VLOOKUP(B66,'Index Web'!A$3:L$234,4,FALSE),"""")</f>
        <v>"Juan 8,52"</v>
      </c>
      <c r="I66" t="s">
        <v>948</v>
      </c>
      <c r="J66" t="str">
        <f>_xlfn.CONCAT("""",VLOOKUP(B66,'Index Web'!A$3:L$234,5,FALSE),"""")</f>
        <v>"Precatecumenado"</v>
      </c>
      <c r="K66" t="s">
        <v>949</v>
      </c>
      <c r="L66" t="str">
        <f>_xlfn.CONCAT("[",VLOOKUP(B66,'Index Web'!A$3:N$234,14,FALSE),"]")</f>
        <v>["Final","Nuevo Testamento"]</v>
      </c>
      <c r="M66" t="s">
        <v>950</v>
      </c>
      <c r="N66" t="str">
        <f>_xlfn.CONCAT("""/resucito/src/index.html?canto=",VLOOKUP(B66,'Index Web'!A$3:N$234,13,FALSE),"""")</f>
        <v>"/resucito/src/index.html?canto=diadereposo"</v>
      </c>
      <c r="O66" t="s">
        <v>951</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260</v>
      </c>
      <c r="D67">
        <f>VLOOKUP(B67,'Index Web'!A$3:L$234,2,FALSE)</f>
        <v>65</v>
      </c>
      <c r="E67" t="s">
        <v>946</v>
      </c>
      <c r="F67" t="str">
        <f>_xlfn.CONCAT("""",VLOOKUP(B67,'Index Web'!A$3:L$234,3,FALSE),"""")</f>
        <v>"Dice el Señor a mi Señor"</v>
      </c>
      <c r="G67" t="s">
        <v>947</v>
      </c>
      <c r="H67" t="str">
        <f>_xlfn.CONCAT("""",VLOOKUP(B67,'Index Web'!A$3:L$234,4,FALSE),"""")</f>
        <v>"Salmo 110 (109)"</v>
      </c>
      <c r="I67" t="s">
        <v>948</v>
      </c>
      <c r="J67" t="str">
        <f>_xlfn.CONCAT("""",VLOOKUP(B67,'Index Web'!A$3:L$234,5,FALSE),"""")</f>
        <v>"Precatecumenado"</v>
      </c>
      <c r="K67" t="s">
        <v>949</v>
      </c>
      <c r="L67" t="str">
        <f>_xlfn.CONCAT("[",VLOOKUP(B67,'Index Web'!A$3:N$234,14,FALSE),"]")</f>
        <v>["Pascua","Pentecostés","Antiguo Testamento"]</v>
      </c>
      <c r="M67" t="s">
        <v>950</v>
      </c>
      <c r="N67" t="str">
        <f>_xlfn.CONCAT("""/resucito/src/index.html?canto=",VLOOKUP(B67,'Index Web'!A$3:N$234,13,FALSE),"""")</f>
        <v>"/resucito/src/index.html?canto=diceelsenoramisenor"</v>
      </c>
      <c r="O67" t="s">
        <v>951</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260</v>
      </c>
      <c r="D68">
        <f>VLOOKUP(B68,'Index Web'!A$3:L$234,2,FALSE)</f>
        <v>66</v>
      </c>
      <c r="E68" t="s">
        <v>946</v>
      </c>
      <c r="F68" t="str">
        <f>_xlfn.CONCAT("""",VLOOKUP(B68,'Index Web'!A$3:L$234,3,FALSE),"""")</f>
        <v>"Dichoso el hombre "</v>
      </c>
      <c r="G68" t="s">
        <v>947</v>
      </c>
      <c r="H68" t="str">
        <f>_xlfn.CONCAT("""",VLOOKUP(B68,'Index Web'!A$3:L$234,4,FALSE),"""")</f>
        <v>"Salmo 1"</v>
      </c>
      <c r="I68" t="s">
        <v>948</v>
      </c>
      <c r="J68" t="str">
        <f>_xlfn.CONCAT("""",VLOOKUP(B68,'Index Web'!A$3:L$234,5,FALSE),"""")</f>
        <v>"Precatecumenado"</v>
      </c>
      <c r="K68" t="s">
        <v>949</v>
      </c>
      <c r="L68" t="str">
        <f>_xlfn.CONCAT("[",VLOOKUP(B68,'Index Web'!A$3:N$234,14,FALSE),"]")</f>
        <v>["Antiguo Testamento"]</v>
      </c>
      <c r="M68" t="s">
        <v>950</v>
      </c>
      <c r="N68" t="str">
        <f>_xlfn.CONCAT("""/resucito/src/index.html?canto=",VLOOKUP(B68,'Index Web'!A$3:N$234,13,FALSE),"""")</f>
        <v>"/resucito/src/index.html?canto=dichosoelhombre"</v>
      </c>
      <c r="O68" t="s">
        <v>951</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260</v>
      </c>
      <c r="D69">
        <f>VLOOKUP(B69,'Index Web'!A$3:L$234,2,FALSE)</f>
        <v>67</v>
      </c>
      <c r="E69" t="s">
        <v>946</v>
      </c>
      <c r="F69" t="str">
        <f>_xlfn.CONCAT("""",VLOOKUP(B69,'Index Web'!A$3:L$234,3,FALSE),"""")</f>
        <v>"El combate escatológico"</v>
      </c>
      <c r="G69" t="s">
        <v>947</v>
      </c>
      <c r="H69" t="str">
        <f>_xlfn.CONCAT("""",VLOOKUP(B69,'Index Web'!A$3:L$234,4,FALSE),"""")</f>
        <v>"Apocalipsis 19,11-20"</v>
      </c>
      <c r="I69" t="s">
        <v>948</v>
      </c>
      <c r="J69" t="str">
        <f>_xlfn.CONCAT("""",VLOOKUP(B69,'Index Web'!A$3:L$234,5,FALSE),"""")</f>
        <v>"Precatecumenado"</v>
      </c>
      <c r="K69" t="s">
        <v>949</v>
      </c>
      <c r="L69" t="str">
        <f>_xlfn.CONCAT("[",VLOOKUP(B69,'Index Web'!A$3:N$234,14,FALSE),"]")</f>
        <v>["Pascua","Pentecostés","Entrada","Nuevo Testamento"]</v>
      </c>
      <c r="M69" t="s">
        <v>950</v>
      </c>
      <c r="N69" t="str">
        <f>_xlfn.CONCAT("""/resucito/src/index.html?canto=",VLOOKUP(B69,'Index Web'!A$3:N$234,13,FALSE),"""")</f>
        <v>"/resucito/src/index.html?canto=elcombateescatologico"</v>
      </c>
      <c r="O69" t="s">
        <v>951</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260</v>
      </c>
      <c r="D70">
        <f>VLOOKUP(B70,'Index Web'!A$3:L$234,2,FALSE)</f>
        <v>68</v>
      </c>
      <c r="E70" t="s">
        <v>946</v>
      </c>
      <c r="F70" t="str">
        <f>_xlfn.CONCAT("""",VLOOKUP(B70,'Index Web'!A$3:L$234,3,FALSE),"""")</f>
        <v>"El Espíritu del Señor está sobre mí"</v>
      </c>
      <c r="G70" t="s">
        <v>947</v>
      </c>
      <c r="H70" t="str">
        <f>_xlfn.CONCAT("""",VLOOKUP(B70,'Index Web'!A$3:L$234,4,FALSE),"""")</f>
        <v>"Lucas 4,18 – Isaías 61,1-3"</v>
      </c>
      <c r="I70" t="s">
        <v>948</v>
      </c>
      <c r="J70" t="str">
        <f>_xlfn.CONCAT("""",VLOOKUP(B70,'Index Web'!A$3:L$234,5,FALSE),"""")</f>
        <v>"Precatecumenado"</v>
      </c>
      <c r="K70" t="s">
        <v>949</v>
      </c>
      <c r="L70" t="str">
        <f>_xlfn.CONCAT("[",VLOOKUP(B70,'Index Web'!A$3:N$234,14,FALSE),"]")</f>
        <v>["Pascua","Pentecostés","Entrada","Comunión","Nuevo Testamento"]</v>
      </c>
      <c r="M70" t="s">
        <v>950</v>
      </c>
      <c r="N70" t="str">
        <f>_xlfn.CONCAT("""/resucito/src/index.html?canto=",VLOOKUP(B70,'Index Web'!A$3:N$234,13,FALSE),"""")</f>
        <v>"/resucito/src/index.html?canto=elespiritudelsenorestasobremi"</v>
      </c>
      <c r="O70" t="s">
        <v>951</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260</v>
      </c>
      <c r="D71">
        <f>VLOOKUP(B71,'Index Web'!A$3:L$234,2,FALSE)</f>
        <v>69</v>
      </c>
      <c r="E71" t="s">
        <v>946</v>
      </c>
      <c r="F71" t="str">
        <f>_xlfn.CONCAT("""",VLOOKUP(B71,'Index Web'!A$3:L$234,3,FALSE),"""")</f>
        <v>"El jacal de los pastores"</v>
      </c>
      <c r="G71" t="s">
        <v>947</v>
      </c>
      <c r="H71" t="str">
        <f>_xlfn.CONCAT("""",VLOOKUP(B71,'Index Web'!A$3:L$234,4,FALSE),"""")</f>
        <v>"Cantar de los Cantares 1,2-8"</v>
      </c>
      <c r="I71" t="s">
        <v>948</v>
      </c>
      <c r="J71" t="str">
        <f>_xlfn.CONCAT("""",VLOOKUP(B71,'Index Web'!A$3:L$234,5,FALSE),"""")</f>
        <v>"Precatecumenado"</v>
      </c>
      <c r="K71" t="s">
        <v>949</v>
      </c>
      <c r="L71" t="str">
        <f>_xlfn.CONCAT("[",VLOOKUP(B71,'Index Web'!A$3:N$234,14,FALSE),"]")</f>
        <v>["Pascua","Pentecostés","Comunión","Antiguo Testamento"]</v>
      </c>
      <c r="M71" t="s">
        <v>950</v>
      </c>
      <c r="N71" t="str">
        <f>_xlfn.CONCAT("""/resucito/src/index.html?canto=",VLOOKUP(B71,'Index Web'!A$3:N$234,13,FALSE),"""")</f>
        <v>"/resucito/src/index.html?canto=eljacaldelospastores"</v>
      </c>
      <c r="O71" t="s">
        <v>951</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260</v>
      </c>
      <c r="D72">
        <f>VLOOKUP(B72,'Index Web'!A$3:L$234,2,FALSE)</f>
        <v>70</v>
      </c>
      <c r="E72" t="s">
        <v>946</v>
      </c>
      <c r="F72" t="str">
        <f>_xlfn.CONCAT("""",VLOOKUP(B72,'Index Web'!A$3:L$234,3,FALSE),"""")</f>
        <v>"El lagarero"</v>
      </c>
      <c r="G72" t="s">
        <v>947</v>
      </c>
      <c r="H72" t="str">
        <f>_xlfn.CONCAT("""",VLOOKUP(B72,'Index Web'!A$3:L$234,4,FALSE),"""")</f>
        <v>"Isaías 63,1-6"</v>
      </c>
      <c r="I72" t="s">
        <v>948</v>
      </c>
      <c r="J72" t="str">
        <f>_xlfn.CONCAT("""",VLOOKUP(B72,'Index Web'!A$3:L$234,5,FALSE),"""")</f>
        <v>"Precatecumenado"</v>
      </c>
      <c r="K72" t="s">
        <v>949</v>
      </c>
      <c r="L72" t="str">
        <f>_xlfn.CONCAT("[",VLOOKUP(B72,'Index Web'!A$3:N$234,14,FALSE),"]")</f>
        <v>["Fracción Del Pan","Antiguo Testamento"]</v>
      </c>
      <c r="M72" t="s">
        <v>950</v>
      </c>
      <c r="N72" t="str">
        <f>_xlfn.CONCAT("""/resucito/src/index.html?canto=",VLOOKUP(B72,'Index Web'!A$3:N$234,13,FALSE),"""")</f>
        <v>"/resucito/src/index.html?canto=ellagarero"</v>
      </c>
      <c r="O72" t="s">
        <v>951</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260</v>
      </c>
      <c r="D73">
        <f>VLOOKUP(B73,'Index Web'!A$3:L$234,2,FALSE)</f>
        <v>71</v>
      </c>
      <c r="E73" t="s">
        <v>946</v>
      </c>
      <c r="F73" t="str">
        <f>_xlfn.CONCAT("""",VLOOKUP(B73,'Index Web'!A$3:L$234,3,FALSE),"""")</f>
        <v>"El Mesías león"</v>
      </c>
      <c r="G73" t="s">
        <v>947</v>
      </c>
      <c r="H73" t="str">
        <f>_xlfn.CONCAT("""",VLOOKUP(B73,'Index Web'!A$3:L$234,4,FALSE),"""")</f>
        <v>"Comentario al Apocalipsis (Victorino de Pettau)"</v>
      </c>
      <c r="I73" t="s">
        <v>948</v>
      </c>
      <c r="J73" t="str">
        <f>_xlfn.CONCAT("""",VLOOKUP(B73,'Index Web'!A$3:L$234,5,FALSE),"""")</f>
        <v>"Precatecumenado"</v>
      </c>
      <c r="K73" t="s">
        <v>949</v>
      </c>
      <c r="L73" t="str">
        <f>_xlfn.CONCAT("[",VLOOKUP(B73,'Index Web'!A$3:N$234,14,FALSE),"]")</f>
        <v>["Pascua","Pentecostés","Fracción Del Pan"]</v>
      </c>
      <c r="M73" t="s">
        <v>950</v>
      </c>
      <c r="N73" t="str">
        <f>_xlfn.CONCAT("""/resucito/src/index.html?canto=",VLOOKUP(B73,'Index Web'!A$3:N$234,13,FALSE),"""")</f>
        <v>"/resucito/src/index.html?canto=elmesiasleon"</v>
      </c>
      <c r="O73" t="s">
        <v>951</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260</v>
      </c>
      <c r="D74">
        <f>VLOOKUP(B74,'Index Web'!A$3:L$234,2,FALSE)</f>
        <v>72</v>
      </c>
      <c r="E74" t="s">
        <v>946</v>
      </c>
      <c r="F74" t="str">
        <f>_xlfn.CONCAT("""",VLOOKUP(B74,'Index Web'!A$3:L$234,3,FALSE),"""")</f>
        <v>"El mismo Dios"</v>
      </c>
      <c r="G74" t="s">
        <v>947</v>
      </c>
      <c r="H74" t="str">
        <f>_xlfn.CONCAT("""",VLOOKUP(B74,'Index Web'!A$3:L$234,4,FALSE),"""")</f>
        <v>"2 Corintios 4,6-12"</v>
      </c>
      <c r="I74" t="s">
        <v>948</v>
      </c>
      <c r="J74" t="str">
        <f>_xlfn.CONCAT("""",VLOOKUP(B74,'Index Web'!A$3:L$234,5,FALSE),"""")</f>
        <v>"Catecumenado"</v>
      </c>
      <c r="K74" t="s">
        <v>949</v>
      </c>
      <c r="L74" t="str">
        <f>_xlfn.CONCAT("[",VLOOKUP(B74,'Index Web'!A$3:N$234,14,FALSE),"]")</f>
        <v>["Comunión","Nuevo Testamento"]</v>
      </c>
      <c r="M74" t="s">
        <v>950</v>
      </c>
      <c r="N74" t="str">
        <f>_xlfn.CONCAT("""/resucito/src/index.html?canto=",VLOOKUP(B74,'Index Web'!A$3:N$234,13,FALSE),"""")</f>
        <v>"/resucito/src/index.html?canto=elmismodios"</v>
      </c>
      <c r="O74" t="s">
        <v>951</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260</v>
      </c>
      <c r="D75">
        <f>VLOOKUP(B75,'Index Web'!A$3:L$234,2,FALSE)</f>
        <v>73</v>
      </c>
      <c r="E75" t="s">
        <v>946</v>
      </c>
      <c r="F75" t="str">
        <f>_xlfn.CONCAT("""",VLOOKUP(B75,'Index Web'!A$3:L$234,3,FALSE),"""")</f>
        <v>"El necio piensa que Dios no existe"</v>
      </c>
      <c r="G75" t="s">
        <v>947</v>
      </c>
      <c r="H75" t="str">
        <f>_xlfn.CONCAT("""",VLOOKUP(B75,'Index Web'!A$3:L$234,4,FALSE),"""")</f>
        <v>"Salmo 14 (13)"</v>
      </c>
      <c r="I75" t="s">
        <v>948</v>
      </c>
      <c r="J75" t="str">
        <f>_xlfn.CONCAT("""",VLOOKUP(B75,'Index Web'!A$3:L$234,5,FALSE),"""")</f>
        <v>"Precatecumenado"</v>
      </c>
      <c r="K75" t="s">
        <v>949</v>
      </c>
      <c r="L75" t="str">
        <f>_xlfn.CONCAT("[",VLOOKUP(B75,'Index Web'!A$3:N$234,14,FALSE),"]")</f>
        <v>["Antiguo Testamento"]</v>
      </c>
      <c r="M75" t="s">
        <v>950</v>
      </c>
      <c r="N75" t="str">
        <f>_xlfn.CONCAT("""/resucito/src/index.html?canto=",VLOOKUP(B75,'Index Web'!A$3:N$234,13,FALSE),"""")</f>
        <v>"/resucito/src/index.html?canto=elneciopiensaquediosno"</v>
      </c>
      <c r="O75" t="s">
        <v>951</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260</v>
      </c>
      <c r="D76">
        <f>VLOOKUP(B76,'Index Web'!A$3:L$234,2,FALSE)</f>
        <v>74</v>
      </c>
      <c r="E76" t="s">
        <v>946</v>
      </c>
      <c r="F76" t="str">
        <f>_xlfn.CONCAT("""",VLOOKUP(B76,'Index Web'!A$3:L$234,3,FALSE),"""")</f>
        <v>"El pueblo que caminaba en las tinieblas"</v>
      </c>
      <c r="G76" t="s">
        <v>947</v>
      </c>
      <c r="H76" t="str">
        <f>_xlfn.CONCAT("""",VLOOKUP(B76,'Index Web'!A$3:L$234,4,FALSE),"""")</f>
        <v>"Isaías 9,1-5"</v>
      </c>
      <c r="I76" t="s">
        <v>948</v>
      </c>
      <c r="J76" t="str">
        <f>_xlfn.CONCAT("""",VLOOKUP(B76,'Index Web'!A$3:L$234,5,FALSE),"""")</f>
        <v>"Precatecumenado"</v>
      </c>
      <c r="K76" t="s">
        <v>949</v>
      </c>
      <c r="L76" t="str">
        <f>_xlfn.CONCAT("[",VLOOKUP(B76,'Index Web'!A$3:N$234,14,FALSE),"]")</f>
        <v>["Adviento","Navidad","Antiguo Testamento"]</v>
      </c>
      <c r="M76" t="s">
        <v>950</v>
      </c>
      <c r="N76" t="str">
        <f>_xlfn.CONCAT("""/resucito/src/index.html?canto=",VLOOKUP(B76,'Index Web'!A$3:N$234,13,FALSE),"""")</f>
        <v>"/resucito/src/index.html?canto=elpuebloquecaminabaenlastinieblas"</v>
      </c>
      <c r="O76" t="s">
        <v>951</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260</v>
      </c>
      <c r="D77">
        <f>VLOOKUP(B77,'Index Web'!A$3:L$234,2,FALSE)</f>
        <v>75</v>
      </c>
      <c r="E77" t="s">
        <v>946</v>
      </c>
      <c r="F77" t="str">
        <f>_xlfn.CONCAT("""",VLOOKUP(B77,'Index Web'!A$3:L$234,3,FALSE),"""")</f>
        <v>"El sembrador "</v>
      </c>
      <c r="G77" t="s">
        <v>947</v>
      </c>
      <c r="H77" t="str">
        <f>_xlfn.CONCAT("""",VLOOKUP(B77,'Index Web'!A$3:L$234,4,FALSE),"""")</f>
        <v>"Marcos 4,3ss"</v>
      </c>
      <c r="I77" t="s">
        <v>948</v>
      </c>
      <c r="J77" t="str">
        <f>_xlfn.CONCAT("""",VLOOKUP(B77,'Index Web'!A$3:L$234,5,FALSE),"""")</f>
        <v>"Catecumenado"</v>
      </c>
      <c r="K77" t="s">
        <v>949</v>
      </c>
      <c r="L77" t="str">
        <f>_xlfn.CONCAT("[",VLOOKUP(B77,'Index Web'!A$3:N$234,14,FALSE),"]")</f>
        <v>["Nuevo Testamento"]</v>
      </c>
      <c r="M77" t="s">
        <v>950</v>
      </c>
      <c r="N77" t="str">
        <f>_xlfn.CONCAT("""/resucito/src/index.html?canto=",VLOOKUP(B77,'Index Web'!A$3:N$234,13,FALSE),"""")</f>
        <v>"/resucito/src/index.html?canto=elsembrador"</v>
      </c>
      <c r="O77" t="s">
        <v>951</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260</v>
      </c>
      <c r="D78">
        <f>VLOOKUP(B78,'Index Web'!A$3:L$234,2,FALSE)</f>
        <v>76</v>
      </c>
      <c r="E78" t="s">
        <v>946</v>
      </c>
      <c r="F78" t="str">
        <f>_xlfn.CONCAT("""",VLOOKUP(B78,'Index Web'!A$3:L$234,3,FALSE),"""")</f>
        <v>"El Señor anuncia una noticia"</v>
      </c>
      <c r="G78" t="s">
        <v>947</v>
      </c>
      <c r="H78" t="str">
        <f>_xlfn.CONCAT("""",VLOOKUP(B78,'Index Web'!A$3:L$234,4,FALSE),"""")</f>
        <v>"Salmo 68 (67)"</v>
      </c>
      <c r="I78" t="s">
        <v>948</v>
      </c>
      <c r="J78" t="str">
        <f>_xlfn.CONCAT("""",VLOOKUP(B78,'Index Web'!A$3:L$234,5,FALSE),"""")</f>
        <v>"Precatecumenado"</v>
      </c>
      <c r="K78" t="s">
        <v>949</v>
      </c>
      <c r="L78" t="str">
        <f>_xlfn.CONCAT("[",VLOOKUP(B78,'Index Web'!A$3:N$234,14,FALSE),"]")</f>
        <v>["Entrada","Antiguo Testamento"]</v>
      </c>
      <c r="M78" t="s">
        <v>950</v>
      </c>
      <c r="N78" t="str">
        <f>_xlfn.CONCAT("""/resucito/src/index.html?canto=",VLOOKUP(B78,'Index Web'!A$3:N$234,13,FALSE),"""")</f>
        <v>"/resucito/src/index.html?canto=elsenoranunciaunanoticia"</v>
      </c>
      <c r="O78" t="s">
        <v>951</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260</v>
      </c>
      <c r="D79">
        <f>VLOOKUP(B79,'Index Web'!A$3:L$234,2,FALSE)</f>
        <v>77</v>
      </c>
      <c r="E79" t="s">
        <v>946</v>
      </c>
      <c r="F79" t="str">
        <f>_xlfn.CONCAT("""",VLOOKUP(B79,'Index Web'!A$3:L$234,3,FALSE),"""")</f>
        <v>"El Señor es mi pastor"</v>
      </c>
      <c r="G79" t="s">
        <v>947</v>
      </c>
      <c r="H79" t="str">
        <f>_xlfn.CONCAT("""",VLOOKUP(B79,'Index Web'!A$3:L$234,4,FALSE),"""")</f>
        <v>"Salmo 23 (22)"</v>
      </c>
      <c r="I79" t="s">
        <v>948</v>
      </c>
      <c r="J79" t="str">
        <f>_xlfn.CONCAT("""",VLOOKUP(B79,'Index Web'!A$3:L$234,5,FALSE),"""")</f>
        <v>"Precatecumenado"</v>
      </c>
      <c r="K79" t="s">
        <v>949</v>
      </c>
      <c r="L79" t="str">
        <f>_xlfn.CONCAT("[",VLOOKUP(B79,'Index Web'!A$3:N$234,14,FALSE),"]")</f>
        <v>["Pascua","Pentecostés","Comunión","Antiguo Testamento"]</v>
      </c>
      <c r="M79" t="s">
        <v>950</v>
      </c>
      <c r="N79" t="str">
        <f>_xlfn.CONCAT("""/resucito/src/index.html?canto=",VLOOKUP(B79,'Index Web'!A$3:N$234,13,FALSE),"""")</f>
        <v>"/resucito/src/index.html?canto=elsenoresmipastor"</v>
      </c>
      <c r="O79" t="s">
        <v>951</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260</v>
      </c>
      <c r="D80">
        <f>VLOOKUP(B80,'Index Web'!A$3:L$234,2,FALSE)</f>
        <v>78</v>
      </c>
      <c r="E80" t="s">
        <v>946</v>
      </c>
      <c r="F80" t="str">
        <f>_xlfn.CONCAT("""",VLOOKUP(B80,'Index Web'!A$3:L$234,3,FALSE),"""")</f>
        <v>"El Señor me ha dado"</v>
      </c>
      <c r="G80" t="s">
        <v>947</v>
      </c>
      <c r="H80" t="str">
        <f>_xlfn.CONCAT("""",VLOOKUP(B80,'Index Web'!A$3:L$234,4,FALSE),"""")</f>
        <v>"Isaías 50,4-10  - Tercer canto del Siervo de Yahveh"</v>
      </c>
      <c r="I80" t="s">
        <v>948</v>
      </c>
      <c r="J80" t="str">
        <f>_xlfn.CONCAT("""",VLOOKUP(B80,'Index Web'!A$3:L$234,5,FALSE),"""")</f>
        <v>"Precatecumenado"</v>
      </c>
      <c r="K80" t="s">
        <v>949</v>
      </c>
      <c r="L80" t="str">
        <f>_xlfn.CONCAT("[",VLOOKUP(B80,'Index Web'!A$3:N$234,14,FALSE),"]")</f>
        <v>["Fracción Del Pan","Antiguo Testamento","Penitencial"]</v>
      </c>
      <c r="M80" t="s">
        <v>950</v>
      </c>
      <c r="N80" t="str">
        <f>_xlfn.CONCAT("""/resucito/src/index.html?canto=",VLOOKUP(B80,'Index Web'!A$3:N$234,13,FALSE),"""")</f>
        <v>"/resucito/src/index.html?canto=elsenormehadado"</v>
      </c>
      <c r="O80" t="s">
        <v>951</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260</v>
      </c>
      <c r="D81">
        <f>VLOOKUP(B81,'Index Web'!A$3:L$234,2,FALSE)</f>
        <v>79</v>
      </c>
      <c r="E81" t="s">
        <v>946</v>
      </c>
      <c r="F81" t="str">
        <f>_xlfn.CONCAT("""",VLOOKUP(B81,'Index Web'!A$3:L$234,3,FALSE),"""")</f>
        <v>"Elí, Elí, lamá sabactaní "</v>
      </c>
      <c r="G81" t="s">
        <v>947</v>
      </c>
      <c r="H81" t="str">
        <f>_xlfn.CONCAT("""",VLOOKUP(B81,'Index Web'!A$3:L$234,4,FALSE),"""")</f>
        <v>"Salmo 22 (21)"</v>
      </c>
      <c r="I81" t="s">
        <v>948</v>
      </c>
      <c r="J81" t="str">
        <f>_xlfn.CONCAT("""",VLOOKUP(B81,'Index Web'!A$3:L$234,5,FALSE),"""")</f>
        <v>"Precatecumenado"</v>
      </c>
      <c r="K81" t="s">
        <v>949</v>
      </c>
      <c r="L81" t="str">
        <f>_xlfn.CONCAT("[",VLOOKUP(B81,'Index Web'!A$3:N$234,14,FALSE),"]")</f>
        <v>["Antiguo Testamento","Adviento","Navidad","Cuaresma","Penitencial"]</v>
      </c>
      <c r="M81" t="s">
        <v>950</v>
      </c>
      <c r="N81" t="str">
        <f>_xlfn.CONCAT("""/resucito/src/index.html?canto=",VLOOKUP(B81,'Index Web'!A$3:N$234,13,FALSE),"""")</f>
        <v>"/resucito/src/index.html?canto=elielilamasabactani"</v>
      </c>
      <c r="O81" t="s">
        <v>951</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260</v>
      </c>
      <c r="D82">
        <f>VLOOKUP(B82,'Index Web'!A$3:L$234,2,FALSE)</f>
        <v>80</v>
      </c>
      <c r="E82" t="s">
        <v>946</v>
      </c>
      <c r="F82" t="str">
        <f>_xlfn.CONCAT("""",VLOOKUP(B82,'Index Web'!A$3:L$234,3,FALSE),"""")</f>
        <v>"En medio de aquel gentío"</v>
      </c>
      <c r="G82" t="s">
        <v>947</v>
      </c>
      <c r="H82" t="str">
        <f>_xlfn.CONCAT("""",VLOOKUP(B82,'Index Web'!A$3:L$234,4,FALSE),"""")</f>
        <v>"Lucas 8,42b-48"</v>
      </c>
      <c r="I82" t="s">
        <v>948</v>
      </c>
      <c r="J82" t="str">
        <f>_xlfn.CONCAT("""",VLOOKUP(B82,'Index Web'!A$3:L$234,5,FALSE),"""")</f>
        <v>"Precatecumenado"</v>
      </c>
      <c r="K82" t="s">
        <v>949</v>
      </c>
      <c r="L82" t="str">
        <f>_xlfn.CONCAT("[",VLOOKUP(B82,'Index Web'!A$3:N$234,14,FALSE),"]")</f>
        <v>["Comunión","Nuevo Testamento"]</v>
      </c>
      <c r="M82" t="s">
        <v>950</v>
      </c>
      <c r="N82" t="str">
        <f>_xlfn.CONCAT("""/resucito/src/index.html?canto=",VLOOKUP(B82,'Index Web'!A$3:N$234,13,FALSE),"""")</f>
        <v>"/resucito/src/index.html?canto=enmediodeaquelgentio"</v>
      </c>
      <c r="O82" t="s">
        <v>951</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260</v>
      </c>
      <c r="D83">
        <f>VLOOKUP(B83,'Index Web'!A$3:L$234,2,FALSE)</f>
        <v>81</v>
      </c>
      <c r="E83" t="s">
        <v>946</v>
      </c>
      <c r="F83" t="str">
        <f>_xlfn.CONCAT("""",VLOOKUP(B83,'Index Web'!A$3:L$234,3,FALSE),"""")</f>
        <v>"En una noche oscura"</v>
      </c>
      <c r="G83" t="s">
        <v>947</v>
      </c>
      <c r="H83" t="str">
        <f>_xlfn.CONCAT("""",VLOOKUP(B83,'Index Web'!A$3:L$234,4,FALSE),"""")</f>
        <v>"Subida al Monte Carmelo – San Juan de la Cruz"</v>
      </c>
      <c r="I83" t="s">
        <v>948</v>
      </c>
      <c r="J83" t="str">
        <f>_xlfn.CONCAT("""",VLOOKUP(B83,'Index Web'!A$3:L$234,5,FALSE),"""")</f>
        <v>"Precatecumenado"</v>
      </c>
      <c r="K83" t="s">
        <v>949</v>
      </c>
      <c r="L83" t="str">
        <f>_xlfn.CONCAT("[",VLOOKUP(B83,'Index Web'!A$3:N$234,14,FALSE),"]")</f>
        <v>["Comunión","Nuevo Testamento"]</v>
      </c>
      <c r="M83" t="s">
        <v>950</v>
      </c>
      <c r="N83" t="str">
        <f>_xlfn.CONCAT("""/resucito/src/index.html?canto=",VLOOKUP(B83,'Index Web'!A$3:N$234,13,FALSE),"""")</f>
        <v>"/resucito/src/index.html?canto=enunanocheoscura"</v>
      </c>
      <c r="O83" t="s">
        <v>951</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260</v>
      </c>
      <c r="D84">
        <f>VLOOKUP(B84,'Index Web'!A$3:L$234,2,FALSE)</f>
        <v>82</v>
      </c>
      <c r="E84" t="s">
        <v>946</v>
      </c>
      <c r="F84" t="str">
        <f>_xlfn.CONCAT("""",VLOOKUP(B84,'Index Web'!A$3:L$234,3,FALSE),"""")</f>
        <v>"Eres digno de tomar el libro"</v>
      </c>
      <c r="G84" t="s">
        <v>947</v>
      </c>
      <c r="H84" t="str">
        <f>_xlfn.CONCAT("""",VLOOKUP(B84,'Index Web'!A$3:L$234,4,FALSE),"""")</f>
        <v>"Apocalipsis 5,9ss"</v>
      </c>
      <c r="I84" t="s">
        <v>948</v>
      </c>
      <c r="J84" t="str">
        <f>_xlfn.CONCAT("""",VLOOKUP(B84,'Index Web'!A$3:L$234,5,FALSE),"""")</f>
        <v>"Precatecumenado"</v>
      </c>
      <c r="K84" t="s">
        <v>949</v>
      </c>
      <c r="L84" t="str">
        <f>_xlfn.CONCAT("[",VLOOKUP(B84,'Index Web'!A$3:N$234,14,FALSE),"]")</f>
        <v>["Pascua","Pentecostés","Fracción Del Pan","Nuevo Testamento"]</v>
      </c>
      <c r="M84" t="s">
        <v>950</v>
      </c>
      <c r="N84" t="str">
        <f>_xlfn.CONCAT("""/resucito/src/index.html?canto=",VLOOKUP(B84,'Index Web'!A$3:N$234,13,FALSE),"""")</f>
        <v>"/resucito/src/index.html?canto=eresdignodetomarellibro"</v>
      </c>
      <c r="O84" t="s">
        <v>951</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260</v>
      </c>
      <c r="D85">
        <f>VLOOKUP(B85,'Index Web'!A$3:L$234,2,FALSE)</f>
        <v>83</v>
      </c>
      <c r="E85" t="s">
        <v>946</v>
      </c>
      <c r="F85" t="str">
        <f>_xlfn.CONCAT("""",VLOOKUP(B85,'Index Web'!A$3:L$234,3,FALSE),"""")</f>
        <v>"Eres hermoso"</v>
      </c>
      <c r="G85" t="s">
        <v>947</v>
      </c>
      <c r="H85" t="str">
        <f>_xlfn.CONCAT("""",VLOOKUP(B85,'Index Web'!A$3:L$234,4,FALSE),"""")</f>
        <v>"Salmo 45 (44) "</v>
      </c>
      <c r="I85" t="s">
        <v>948</v>
      </c>
      <c r="J85" t="str">
        <f>_xlfn.CONCAT("""",VLOOKUP(B85,'Index Web'!A$3:L$234,5,FALSE),"""")</f>
        <v>"Precatecumenado"</v>
      </c>
      <c r="K85" t="s">
        <v>949</v>
      </c>
      <c r="L85" t="str">
        <f>_xlfn.CONCAT("[",VLOOKUP(B85,'Index Web'!A$3:N$234,14,FALSE),"]")</f>
        <v>["Comunión","Final","Antiguo Testamento"]</v>
      </c>
      <c r="M85" t="s">
        <v>950</v>
      </c>
      <c r="N85" t="str">
        <f>_xlfn.CONCAT("""/resucito/src/index.html?canto=",VLOOKUP(B85,'Index Web'!A$3:N$234,13,FALSE),"""")</f>
        <v>"/resucito/src/index.html?canto=ereshermoso"</v>
      </c>
      <c r="O85" t="s">
        <v>951</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260</v>
      </c>
      <c r="D86">
        <f>VLOOKUP(B86,'Index Web'!A$3:L$234,2,FALSE)</f>
        <v>84</v>
      </c>
      <c r="E86" t="s">
        <v>946</v>
      </c>
      <c r="F86" t="str">
        <f>_xlfn.CONCAT("""",VLOOKUP(B86,'Index Web'!A$3:L$234,3,FALSE),"""")</f>
        <v>"Es paciente"</v>
      </c>
      <c r="G86" t="s">
        <v>947</v>
      </c>
      <c r="H86" t="str">
        <f>_xlfn.CONCAT("""",VLOOKUP(B86,'Index Web'!A$3:L$234,4,FALSE),"""")</f>
        <v>"Himno al Espíritu Santo (Kiko Argüello) "</v>
      </c>
      <c r="I86" t="s">
        <v>948</v>
      </c>
      <c r="J86" t="str">
        <f>_xlfn.CONCAT("""",VLOOKUP(B86,'Index Web'!A$3:L$234,5,FALSE),"""")</f>
        <v>"Precatecumenado"</v>
      </c>
      <c r="K86" t="s">
        <v>949</v>
      </c>
      <c r="L86" t="str">
        <f>_xlfn.CONCAT("[",VLOOKUP(B86,'Index Web'!A$3:N$234,14,FALSE),"]")</f>
        <v>["Pascua","Pentecostés","Entrada","Comunión"]</v>
      </c>
      <c r="M86" t="s">
        <v>950</v>
      </c>
      <c r="N86" t="str">
        <f>_xlfn.CONCAT("""/resucito/src/index.html?canto=",VLOOKUP(B86,'Index Web'!A$3:N$234,13,FALSE),"""")</f>
        <v>"/resucito/src/index.html?canto=espaciente"</v>
      </c>
      <c r="O86" t="s">
        <v>951</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260</v>
      </c>
      <c r="D87">
        <f>VLOOKUP(B87,'Index Web'!A$3:L$234,2,FALSE)</f>
        <v>85</v>
      </c>
      <c r="E87" t="s">
        <v>946</v>
      </c>
      <c r="F87" t="str">
        <f>_xlfn.CONCAT("""",VLOOKUP(B87,'Index Web'!A$3:L$234,3,FALSE),"""")</f>
        <v>"Escóndeme en lo oculto de "</v>
      </c>
      <c r="G87" t="s">
        <v>947</v>
      </c>
      <c r="H87" t="str">
        <f>_xlfn.CONCAT("""",VLOOKUP(B87,'Index Web'!A$3:L$234,4,FALSE),"""")</f>
        <v>"Salmo 27 (26)"</v>
      </c>
      <c r="I87" t="s">
        <v>948</v>
      </c>
      <c r="J87" t="str">
        <f>_xlfn.CONCAT("""",VLOOKUP(B87,'Index Web'!A$3:L$234,5,FALSE),"""")</f>
        <v>"Precatecumenado"</v>
      </c>
      <c r="K87" t="s">
        <v>949</v>
      </c>
      <c r="L87" t="str">
        <f>_xlfn.CONCAT("[",VLOOKUP(B87,'Index Web'!A$3:N$234,14,FALSE),"]")</f>
        <v>["Antiguo Testamento"]</v>
      </c>
      <c r="M87" t="s">
        <v>950</v>
      </c>
      <c r="N87" t="str">
        <f>_xlfn.CONCAT("""/resucito/src/index.html?canto=",VLOOKUP(B87,'Index Web'!A$3:N$234,13,FALSE),"""")</f>
        <v>"/resucito/src/index.html?canto=escondemeenloocultode"</v>
      </c>
      <c r="O87" t="s">
        <v>951</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"/resucito/src/index.html?canto=escondemeenloocultode",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260</v>
      </c>
      <c r="D88">
        <f>VLOOKUP(B88,'Index Web'!A$3:L$234,2,FALSE)</f>
        <v>86</v>
      </c>
      <c r="E88" t="s">
        <v>946</v>
      </c>
      <c r="F88" t="str">
        <f>_xlfn.CONCAT("""",VLOOKUP(B88,'Index Web'!A$3:L$234,3,FALSE),"""")</f>
        <v>"Escuchad, islas lejanas"</v>
      </c>
      <c r="G88" t="s">
        <v>947</v>
      </c>
      <c r="H88" t="str">
        <f>_xlfn.CONCAT("""",VLOOKUP(B88,'Index Web'!A$3:L$234,4,FALSE),"""")</f>
        <v>"Isaias 49,1-16 - Segundo canto de Siervo de Yahveh"</v>
      </c>
      <c r="I88" t="s">
        <v>948</v>
      </c>
      <c r="J88" t="str">
        <f>_xlfn.CONCAT("""",VLOOKUP(B88,'Index Web'!A$3:L$234,5,FALSE),"""")</f>
        <v>"Precatecumenado"</v>
      </c>
      <c r="K88" t="s">
        <v>949</v>
      </c>
      <c r="L88" t="str">
        <f>_xlfn.CONCAT("[",VLOOKUP(B88,'Index Web'!A$3:N$234,14,FALSE),"]")</f>
        <v>["Adviento","Navidad","Entrada","Comunión","Antiguo Testamento"]</v>
      </c>
      <c r="M88" t="s">
        <v>950</v>
      </c>
      <c r="N88" t="str">
        <f>_xlfn.CONCAT("""/resucito/src/index.html?canto=",VLOOKUP(B88,'Index Web'!A$3:N$234,13,FALSE),"""")</f>
        <v>"/resucito/src/index.html?canto=escuchadislaslejanas"</v>
      </c>
      <c r="O88" t="s">
        <v>951</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260</v>
      </c>
      <c r="D89">
        <f>VLOOKUP(B89,'Index Web'!A$3:L$234,2,FALSE)</f>
        <v>87</v>
      </c>
      <c r="E89" t="s">
        <v>946</v>
      </c>
      <c r="F89" t="str">
        <f>_xlfn.CONCAT("""",VLOOKUP(B89,'Index Web'!A$3:L$234,3,FALSE),"""")</f>
        <v>"Este es el día en que actuó "</v>
      </c>
      <c r="G89" t="s">
        <v>947</v>
      </c>
      <c r="H89" t="str">
        <f>_xlfn.CONCAT("""",VLOOKUP(B89,'Index Web'!A$3:L$234,4,FALSE),"""")</f>
        <v>"Salmo 118 (117)"</v>
      </c>
      <c r="I89" t="s">
        <v>948</v>
      </c>
      <c r="J89" t="str">
        <f>_xlfn.CONCAT("""",VLOOKUP(B89,'Index Web'!A$3:L$234,5,FALSE),"""")</f>
        <v>"Precatecumenado"</v>
      </c>
      <c r="K89" t="s">
        <v>949</v>
      </c>
      <c r="L89" t="str">
        <f>_xlfn.CONCAT("[",VLOOKUP(B89,'Index Web'!A$3:N$234,14,FALSE),"]")</f>
        <v>["Antiguo Testamento"]</v>
      </c>
      <c r="M89" t="s">
        <v>950</v>
      </c>
      <c r="N89" t="str">
        <f>_xlfn.CONCAT("""/resucito/src/index.html?canto=",VLOOKUP(B89,'Index Web'!A$3:N$234,13,FALSE),"""")</f>
        <v>"/resucito/src/index.html?canto=esteeseldiaenqueactuo"</v>
      </c>
      <c r="O89" t="s">
        <v>951</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"/resucito/src/index.html?canto=esteeseldiaenqueactuo",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260</v>
      </c>
      <c r="D90">
        <f>VLOOKUP(B90,'Index Web'!A$3:L$234,2,FALSE)</f>
        <v>88</v>
      </c>
      <c r="E90" t="s">
        <v>946</v>
      </c>
      <c r="F90" t="str">
        <f>_xlfn.CONCAT("""",VLOOKUP(B90,'Index Web'!A$3:L$234,3,FALSE),"""")</f>
        <v>"Este es el mandamiento mío"</v>
      </c>
      <c r="G90" t="s">
        <v>947</v>
      </c>
      <c r="H90" t="str">
        <f>_xlfn.CONCAT("""",VLOOKUP(B90,'Index Web'!A$3:L$234,4,FALSE),"""")</f>
        <v>"Juan 15,12ss"</v>
      </c>
      <c r="I90" t="s">
        <v>948</v>
      </c>
      <c r="J90" t="str">
        <f>_xlfn.CONCAT("""",VLOOKUP(B90,'Index Web'!A$3:L$234,5,FALSE),"""")</f>
        <v>"Precatecumenado"</v>
      </c>
      <c r="K90" t="s">
        <v>949</v>
      </c>
      <c r="L90" t="str">
        <f>_xlfn.CONCAT("[",VLOOKUP(B90,'Index Web'!A$3:N$234,14,FALSE),"]")</f>
        <v>["Pascua","Pentecostés","Nuevo Testamento"]</v>
      </c>
      <c r="M90" t="s">
        <v>950</v>
      </c>
      <c r="N90" t="str">
        <f>_xlfn.CONCAT("""/resucito/src/index.html?canto=",VLOOKUP(B90,'Index Web'!A$3:N$234,13,FALSE),"""")</f>
        <v>"/resucito/src/index.html?canto=esteeselmandamientomio"</v>
      </c>
      <c r="O90" t="s">
        <v>951</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260</v>
      </c>
      <c r="D91">
        <f>VLOOKUP(B91,'Index Web'!A$3:L$234,2,FALSE)</f>
        <v>89</v>
      </c>
      <c r="E91" t="s">
        <v>946</v>
      </c>
      <c r="F91" t="str">
        <f>_xlfn.CONCAT("""",VLOOKUP(B91,'Index Web'!A$3:L$234,3,FALSE),"""")</f>
        <v>"Evenu shalom alejem"</v>
      </c>
      <c r="G91" t="s">
        <v>947</v>
      </c>
      <c r="H91" t="str">
        <f>_xlfn.CONCAT("""",VLOOKUP(B91,'Index Web'!A$3:L$234,4,FALSE),"""")</f>
        <v>"Melodía hebraica"</v>
      </c>
      <c r="I91" t="s">
        <v>948</v>
      </c>
      <c r="J91" t="str">
        <f>_xlfn.CONCAT("""",VLOOKUP(B91,'Index Web'!A$3:L$234,5,FALSE),"""")</f>
        <v>"Precatecumenado"</v>
      </c>
      <c r="K91" t="s">
        <v>949</v>
      </c>
      <c r="L91" t="str">
        <f>_xlfn.CONCAT("[",VLOOKUP(B91,'Index Web'!A$3:N$234,14,FALSE),"]")</f>
        <v>["Paz"]</v>
      </c>
      <c r="M91" t="s">
        <v>950</v>
      </c>
      <c r="N91" t="str">
        <f>_xlfn.CONCAT("""/resucito/src/index.html?canto=",VLOOKUP(B91,'Index Web'!A$3:N$234,13,FALSE),"""")</f>
        <v>"/resucito/src/index.html?canto=evenushalomalejem"</v>
      </c>
      <c r="O91" t="s">
        <v>951</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260</v>
      </c>
      <c r="D92">
        <f>VLOOKUP(B92,'Index Web'!A$3:L$234,2,FALSE)</f>
        <v>90</v>
      </c>
      <c r="E92" t="s">
        <v>946</v>
      </c>
      <c r="F92" t="str">
        <f>_xlfn.CONCAT("""",VLOOKUP(B92,'Index Web'!A$3:L$234,3,FALSE),"""")</f>
        <v>"Extiendo mis manos"</v>
      </c>
      <c r="G92" t="s">
        <v>947</v>
      </c>
      <c r="H92" t="str">
        <f>_xlfn.CONCAT("""",VLOOKUP(B92,'Index Web'!A$3:L$234,4,FALSE),"""")</f>
        <v>"Oda XXVII de Salomón"</v>
      </c>
      <c r="I92" t="s">
        <v>948</v>
      </c>
      <c r="J92" t="str">
        <f>_xlfn.CONCAT("""",VLOOKUP(B92,'Index Web'!A$3:L$234,5,FALSE),"""")</f>
        <v>"Precatecumenado"</v>
      </c>
      <c r="K92" t="s">
        <v>949</v>
      </c>
      <c r="L92" t="str">
        <f>_xlfn.CONCAT("[",VLOOKUP(B92,'Index Web'!A$3:N$234,14,FALSE),"]")</f>
        <v>["Adviento","Navidad","Cuaresma","Penitencial","Fracción Del Pan"]</v>
      </c>
      <c r="M92" t="s">
        <v>950</v>
      </c>
      <c r="N92" t="str">
        <f>_xlfn.CONCAT("""/resucito/src/index.html?canto=",VLOOKUP(B92,'Index Web'!A$3:N$234,13,FALSE),"""")</f>
        <v>"/resucito/src/index.html?canto=extiendomismanos"</v>
      </c>
      <c r="O92" t="s">
        <v>951</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260</v>
      </c>
      <c r="D93">
        <f>VLOOKUP(B93,'Index Web'!A$3:L$234,2,FALSE)</f>
        <v>91</v>
      </c>
      <c r="E93" t="s">
        <v>946</v>
      </c>
      <c r="F93" t="str">
        <f>_xlfn.CONCAT("""",VLOOKUP(B93,'Index Web'!A$3:L$234,3,FALSE),"""")</f>
        <v>"Exultad, justos, en el Señor"</v>
      </c>
      <c r="G93" t="s">
        <v>947</v>
      </c>
      <c r="H93" t="str">
        <f>_xlfn.CONCAT("""",VLOOKUP(B93,'Index Web'!A$3:L$234,4,FALSE),"""")</f>
        <v>"Salmo 33 (32)"</v>
      </c>
      <c r="I93" t="s">
        <v>948</v>
      </c>
      <c r="J93" t="str">
        <f>_xlfn.CONCAT("""",VLOOKUP(B93,'Index Web'!A$3:L$234,5,FALSE),"""")</f>
        <v>"Precatecumenado"</v>
      </c>
      <c r="K93" t="s">
        <v>949</v>
      </c>
      <c r="L93" t="str">
        <f>_xlfn.CONCAT("[",VLOOKUP(B93,'Index Web'!A$3:N$234,14,FALSE),"]")</f>
        <v>["Pascua","Pentecostés","Comunión","Entrada","Antiguo Testamento"]</v>
      </c>
      <c r="M93" t="s">
        <v>950</v>
      </c>
      <c r="N93" t="str">
        <f>_xlfn.CONCAT("""/resucito/src/index.html?canto=",VLOOKUP(B93,'Index Web'!A$3:N$234,13,FALSE),"""")</f>
        <v>"/resucito/src/index.html?canto=exultadjustosenelsenor"</v>
      </c>
      <c r="O93" t="s">
        <v>951</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260</v>
      </c>
      <c r="D94">
        <f>VLOOKUP(B94,'Index Web'!A$3:L$234,2,FALSE)</f>
        <v>92</v>
      </c>
      <c r="E94" t="s">
        <v>946</v>
      </c>
      <c r="F94" t="str">
        <f>_xlfn.CONCAT("""",VLOOKUP(B94,'Index Web'!A$3:L$234,3,FALSE),"""")</f>
        <v>"Felicidad para el hombre "</v>
      </c>
      <c r="G94" t="s">
        <v>947</v>
      </c>
      <c r="H94" t="str">
        <f>_xlfn.CONCAT("""",VLOOKUP(B94,'Index Web'!A$3:L$234,4,FALSE),"""")</f>
        <v>"Salmo 128 (127)"</v>
      </c>
      <c r="I94" t="s">
        <v>948</v>
      </c>
      <c r="J94" t="str">
        <f>_xlfn.CONCAT("""",VLOOKUP(B94,'Index Web'!A$3:L$234,5,FALSE),"""")</f>
        <v>"Precatecumenado"</v>
      </c>
      <c r="K94" t="s">
        <v>949</v>
      </c>
      <c r="L94" t="str">
        <f>_xlfn.CONCAT("[",VLOOKUP(B94,'Index Web'!A$3:N$234,14,FALSE),"]")</f>
        <v>["Antiguo Testamento"]</v>
      </c>
      <c r="M94" t="s">
        <v>950</v>
      </c>
      <c r="N94" t="str">
        <f>_xlfn.CONCAT("""/resucito/src/index.html?canto=",VLOOKUP(B94,'Index Web'!A$3:N$234,13,FALSE),"""")</f>
        <v>"/resucito/src/index.html?canto=felicidadparaelhombre"</v>
      </c>
      <c r="O94" t="s">
        <v>951</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260</v>
      </c>
      <c r="D95">
        <f>VLOOKUP(B95,'Index Web'!A$3:L$234,2,FALSE)</f>
        <v>93</v>
      </c>
      <c r="E95" t="s">
        <v>946</v>
      </c>
      <c r="F95" t="str">
        <f>_xlfn.CONCAT("""",VLOOKUP(B95,'Index Web'!A$3:L$234,3,FALSE),"""")</f>
        <v>"Gloria a Dios en lo alto del cielo"</v>
      </c>
      <c r="G95" t="s">
        <v>947</v>
      </c>
      <c r="H95" t="str">
        <f>_xlfn.CONCAT("""",VLOOKUP(B95,'Index Web'!A$3:L$234,4,FALSE),"""")</f>
        <v>"Himno Litúrgico"</v>
      </c>
      <c r="I95" t="s">
        <v>948</v>
      </c>
      <c r="J95" t="str">
        <f>_xlfn.CONCAT("""",VLOOKUP(B95,'Index Web'!A$3:L$234,5,FALSE),"""")</f>
        <v>"Liturgia"</v>
      </c>
      <c r="K95" t="s">
        <v>949</v>
      </c>
      <c r="L95" t="str">
        <f>_xlfn.CONCAT("[",VLOOKUP(B95,'Index Web'!A$3:N$234,14,FALSE),"]")</f>
        <v>["Navidad","Orinario","Pascua"]</v>
      </c>
      <c r="M95" t="s">
        <v>950</v>
      </c>
      <c r="N95" t="str">
        <f>_xlfn.CONCAT("""/resucito/src/index.html?canto=",VLOOKUP(B95,'Index Web'!A$3:N$234,13,FALSE),"""")</f>
        <v>"/resucito/src/index.html?canto=gloriaadiosenloaltodelcielo"</v>
      </c>
      <c r="O95" t="s">
        <v>951</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260</v>
      </c>
      <c r="D96">
        <f>VLOOKUP(B96,'Index Web'!A$3:L$234,2,FALSE)</f>
        <v>94</v>
      </c>
      <c r="E96" t="s">
        <v>946</v>
      </c>
      <c r="F96" t="str">
        <f>_xlfn.CONCAT("""",VLOOKUP(B96,'Index Web'!A$3:L$234,3,FALSE),"""")</f>
        <v>"Gracias a Yahveh"</v>
      </c>
      <c r="G96" t="s">
        <v>947</v>
      </c>
      <c r="H96" t="str">
        <f>_xlfn.CONCAT("""",VLOOKUP(B96,'Index Web'!A$3:L$234,4,FALSE),"""")</f>
        <v>"Salmo 136 (135) - Melodía hebraica"</v>
      </c>
      <c r="I96" t="s">
        <v>948</v>
      </c>
      <c r="J96" t="str">
        <f>_xlfn.CONCAT("""",VLOOKUP(B96,'Index Web'!A$3:L$234,5,FALSE),"""")</f>
        <v>"Precatecumenado"</v>
      </c>
      <c r="K96" t="s">
        <v>949</v>
      </c>
      <c r="L96" t="str">
        <f>_xlfn.CONCAT("[",VLOOKUP(B96,'Index Web'!A$3:N$234,14,FALSE),"]")</f>
        <v>["Pascua","Pentecostés","Paz","Comunión","Final","Antiguo Testamento"]</v>
      </c>
      <c r="M96" t="s">
        <v>950</v>
      </c>
      <c r="N96" t="str">
        <f>_xlfn.CONCAT("""/resucito/src/index.html?canto=",VLOOKUP(B96,'Index Web'!A$3:N$234,13,FALSE),"""")</f>
        <v>"/resucito/src/index.html?canto=graciasayahveh"</v>
      </c>
      <c r="O96" t="s">
        <v>951</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260</v>
      </c>
      <c r="D97">
        <f>VLOOKUP(B97,'Index Web'!A$3:L$234,2,FALSE)</f>
        <v>95</v>
      </c>
      <c r="E97" t="s">
        <v>946</v>
      </c>
      <c r="F97" t="str">
        <f>_xlfn.CONCAT("""",VLOOKUP(B97,'Index Web'!A$3:L$234,3,FALSE),"""")</f>
        <v>"Gritad jubilosos"</v>
      </c>
      <c r="G97" t="s">
        <v>947</v>
      </c>
      <c r="H97" t="str">
        <f>_xlfn.CONCAT("""",VLOOKUP(B97,'Index Web'!A$3:L$234,4,FALSE),"""")</f>
        <v>"Isaías 12,1ss"</v>
      </c>
      <c r="I97" t="s">
        <v>948</v>
      </c>
      <c r="J97" t="str">
        <f>_xlfn.CONCAT("""",VLOOKUP(B97,'Index Web'!A$3:L$234,5,FALSE),"""")</f>
        <v>"Precatecumenado"</v>
      </c>
      <c r="K97" t="s">
        <v>949</v>
      </c>
      <c r="L97" t="str">
        <f>_xlfn.CONCAT("[",VLOOKUP(B97,'Index Web'!A$3:N$234,14,FALSE),"]")</f>
        <v>["Pascua","Pentecostés","Comunión","Final","Antiguo Testamento"]</v>
      </c>
      <c r="M97" t="s">
        <v>950</v>
      </c>
      <c r="N97" t="str">
        <f>_xlfn.CONCAT("""/resucito/src/index.html?canto=",VLOOKUP(B97,'Index Web'!A$3:N$234,13,FALSE),"""")</f>
        <v>"/resucito/src/index.html?canto=gritadjubilosos"</v>
      </c>
      <c r="O97" t="s">
        <v>951</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260</v>
      </c>
      <c r="D98">
        <f>VLOOKUP(B98,'Index Web'!A$3:L$234,2,FALSE)</f>
        <v>96</v>
      </c>
      <c r="E98" t="s">
        <v>946</v>
      </c>
      <c r="F98" t="str">
        <f>_xlfn.CONCAT("""",VLOOKUP(B98,'Index Web'!A$3:L$234,3,FALSE),"""")</f>
        <v>"Hacia ti, morada santa"</v>
      </c>
      <c r="G98" t="s">
        <v>947</v>
      </c>
      <c r="H98" t="str">
        <f>_xlfn.CONCAT("""",VLOOKUP(B98,'Index Web'!A$3:L$234,4,FALSE),"""")</f>
        <v>"Himno procesional eucarístico (Kiko Argüello)"</v>
      </c>
      <c r="I98" t="s">
        <v>948</v>
      </c>
      <c r="J98" t="str">
        <f>_xlfn.CONCAT("""",VLOOKUP(B98,'Index Web'!A$3:L$234,5,FALSE),"""")</f>
        <v>"Precatecumenado"</v>
      </c>
      <c r="K98" t="s">
        <v>949</v>
      </c>
      <c r="L98" t="str">
        <f>_xlfn.CONCAT("[",VLOOKUP(B98,'Index Web'!A$3:N$234,14,FALSE),"]")</f>
        <v>["Entrada"]</v>
      </c>
      <c r="M98" t="s">
        <v>950</v>
      </c>
      <c r="N98" t="str">
        <f>_xlfn.CONCAT("""/resucito/src/index.html?canto=",VLOOKUP(B98,'Index Web'!A$3:N$234,13,FALSE),"""")</f>
        <v>"/resucito/src/index.html?canto=haciatimoradasanta"</v>
      </c>
      <c r="O98" t="s">
        <v>951</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260</v>
      </c>
      <c r="D99">
        <f>VLOOKUP(B99,'Index Web'!A$3:L$234,2,FALSE)</f>
        <v>97</v>
      </c>
      <c r="E99" t="s">
        <v>946</v>
      </c>
      <c r="F99" t="str">
        <f>_xlfn.CONCAT("""",VLOOKUP(B99,'Index Web'!A$3:L$234,3,FALSE),"""")</f>
        <v>"Hasta cuándo"</v>
      </c>
      <c r="G99" t="s">
        <v>947</v>
      </c>
      <c r="H99" t="str">
        <f>_xlfn.CONCAT("""",VLOOKUP(B99,'Index Web'!A$3:L$234,4,FALSE),"""")</f>
        <v>"Salmo 13 (12)"</v>
      </c>
      <c r="I99" t="s">
        <v>948</v>
      </c>
      <c r="J99" t="str">
        <f>_xlfn.CONCAT("""",VLOOKUP(B99,'Index Web'!A$3:L$234,5,FALSE),"""")</f>
        <v>"Precatecumenado"</v>
      </c>
      <c r="K99" t="s">
        <v>949</v>
      </c>
      <c r="L99" t="str">
        <f>_xlfn.CONCAT("[",VLOOKUP(B99,'Index Web'!A$3:N$234,14,FALSE),"]")</f>
        <v>["Cuaresma","Penitencial","Antiguo Testamento"]</v>
      </c>
      <c r="M99" t="s">
        <v>950</v>
      </c>
      <c r="N99" t="str">
        <f>_xlfn.CONCAT("""/resucito/src/index.html?canto=",VLOOKUP(B99,'Index Web'!A$3:N$234,13,FALSE),"""")</f>
        <v>"/resucito/src/index.html?canto=hastacuando"</v>
      </c>
      <c r="O99" t="s">
        <v>951</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260</v>
      </c>
      <c r="D100">
        <f>VLOOKUP(B100,'Index Web'!A$3:L$234,2,FALSE)</f>
        <v>98</v>
      </c>
      <c r="E100" t="s">
        <v>946</v>
      </c>
      <c r="F100" t="str">
        <f>_xlfn.CONCAT("""",VLOOKUP(B100,'Index Web'!A$3:L$234,3,FALSE),"""")</f>
        <v>"He aquí mi siervo"</v>
      </c>
      <c r="G100" t="s">
        <v>947</v>
      </c>
      <c r="H100" t="str">
        <f>_xlfn.CONCAT("""",VLOOKUP(B100,'Index Web'!A$3:L$234,4,FALSE),"""")</f>
        <v>"Isaías 42,1-4; Mateo 12,18-21 - Primer canto de Siervo de Yahveh"</v>
      </c>
      <c r="I100" t="s">
        <v>948</v>
      </c>
      <c r="J100" t="str">
        <f>_xlfn.CONCAT("""",VLOOKUP(B100,'Index Web'!A$3:L$234,5,FALSE),"""")</f>
        <v>"Precatecumenado"</v>
      </c>
      <c r="K100" t="s">
        <v>949</v>
      </c>
      <c r="L100" t="str">
        <f>_xlfn.CONCAT("[",VLOOKUP(B100,'Index Web'!A$3:N$234,14,FALSE),"]")</f>
        <v>["Cuaresma","Penitencial","Fracción Del Pan","Antiguo Testamento"]</v>
      </c>
      <c r="M100" t="s">
        <v>950</v>
      </c>
      <c r="N100" t="str">
        <f>_xlfn.CONCAT("""/resucito/src/index.html?canto=",VLOOKUP(B100,'Index Web'!A$3:N$234,13,FALSE),"""")</f>
        <v>"/resucito/src/index.html?canto=heaquimisiervo"</v>
      </c>
      <c r="O100" t="s">
        <v>951</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260</v>
      </c>
      <c r="D101">
        <f>VLOOKUP(B101,'Index Web'!A$3:L$234,2,FALSE)</f>
        <v>99</v>
      </c>
      <c r="E101" t="s">
        <v>946</v>
      </c>
      <c r="F101" t="str">
        <f>_xlfn.CONCAT("""",VLOOKUP(B101,'Index Web'!A$3:L$234,3,FALSE),"""")</f>
        <v>"He aquí que nuestro espejo es el Señor"</v>
      </c>
      <c r="G101" t="s">
        <v>947</v>
      </c>
      <c r="H101" t="str">
        <f>_xlfn.CONCAT("""",VLOOKUP(B101,'Index Web'!A$3:L$234,4,FALSE),"""")</f>
        <v>"Oda XIII de Salomón"</v>
      </c>
      <c r="I101" t="s">
        <v>948</v>
      </c>
      <c r="J101" t="str">
        <f>_xlfn.CONCAT("""",VLOOKUP(B101,'Index Web'!A$3:L$234,5,FALSE),"""")</f>
        <v>"Catecumenado"</v>
      </c>
      <c r="K101" t="s">
        <v>949</v>
      </c>
      <c r="L101" t="str">
        <f>_xlfn.CONCAT("[",VLOOKUP(B101,'Index Web'!A$3:N$234,14,FALSE),"]")</f>
        <v>["Cuaresma","Penitencial"]</v>
      </c>
      <c r="M101" t="s">
        <v>950</v>
      </c>
      <c r="N101" t="str">
        <f>_xlfn.CONCAT("""/resucito/src/index.html?canto=",VLOOKUP(B101,'Index Web'!A$3:N$234,13,FALSE),"""")</f>
        <v>"/resucito/src/index.html?canto=heaquiquenuestroespejoeselsenor"</v>
      </c>
      <c r="O101" t="s">
        <v>951</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260</v>
      </c>
      <c r="D102">
        <f>VLOOKUP(B102,'Index Web'!A$3:L$234,2,FALSE)</f>
        <v>100</v>
      </c>
      <c r="E102" t="s">
        <v>946</v>
      </c>
      <c r="F102" t="str">
        <f>_xlfn.CONCAT("""",VLOOKUP(B102,'Index Web'!A$3:L$234,3,FALSE),"""")</f>
        <v>"He aquí que vengo presto"</v>
      </c>
      <c r="G102" t="s">
        <v>947</v>
      </c>
      <c r="H102" t="str">
        <f>_xlfn.CONCAT("""",VLOOKUP(B102,'Index Web'!A$3:L$234,4,FALSE),"""")</f>
        <v>"Apocalipsis 22,12-16"</v>
      </c>
      <c r="I102" t="s">
        <v>948</v>
      </c>
      <c r="J102" t="str">
        <f>_xlfn.CONCAT("""",VLOOKUP(B102,'Index Web'!A$3:L$234,5,FALSE),"""")</f>
        <v>"Precatecumenado"</v>
      </c>
      <c r="K102" t="s">
        <v>949</v>
      </c>
      <c r="L102" t="str">
        <f>_xlfn.CONCAT("[",VLOOKUP(B102,'Index Web'!A$3:N$234,14,FALSE),"]")</f>
        <v>["Adviento","Navidad","Entrada","Nuevo Testamento"]</v>
      </c>
      <c r="M102" t="s">
        <v>950</v>
      </c>
      <c r="N102" t="str">
        <f>_xlfn.CONCAT("""/resucito/src/index.html?canto=",VLOOKUP(B102,'Index Web'!A$3:N$234,13,FALSE),"""")</f>
        <v>"/resucito/src/index.html?canto=heaquiquevengopresto"</v>
      </c>
      <c r="O102" t="s">
        <v>951</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260</v>
      </c>
      <c r="D103">
        <f>VLOOKUP(B103,'Index Web'!A$3:L$234,2,FALSE)</f>
        <v>101</v>
      </c>
      <c r="E103" t="s">
        <v>946</v>
      </c>
      <c r="F103" t="str">
        <f>_xlfn.CONCAT("""",VLOOKUP(B103,'Index Web'!A$3:L$234,3,FALSE),"""")</f>
        <v>"He esperado en el Señor"</v>
      </c>
      <c r="G103" t="s">
        <v>947</v>
      </c>
      <c r="H103" t="str">
        <f>_xlfn.CONCAT("""",VLOOKUP(B103,'Index Web'!A$3:L$234,4,FALSE),"""")</f>
        <v>"Salmo 40 (39)"</v>
      </c>
      <c r="I103" t="s">
        <v>948</v>
      </c>
      <c r="J103" t="str">
        <f>_xlfn.CONCAT("""",VLOOKUP(B103,'Index Web'!A$3:L$234,5,FALSE),"""")</f>
        <v>"Precatecumenado"</v>
      </c>
      <c r="K103" t="s">
        <v>949</v>
      </c>
      <c r="L103" t="str">
        <f>_xlfn.CONCAT("[",VLOOKUP(B103,'Index Web'!A$3:N$234,14,FALSE),"]")</f>
        <v>["Cuaresma","Antiguo Testamento"]</v>
      </c>
      <c r="M103" t="s">
        <v>950</v>
      </c>
      <c r="N103" t="str">
        <f>_xlfn.CONCAT("""/resucito/src/index.html?canto=",VLOOKUP(B103,'Index Web'!A$3:N$234,13,FALSE),"""")</f>
        <v>"/resucito/src/index.html?canto=heesperadoenelsenor"</v>
      </c>
      <c r="O103" t="s">
        <v>951</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260</v>
      </c>
      <c r="D104">
        <f>VLOOKUP(B104,'Index Web'!A$3:L$234,2,FALSE)</f>
        <v>102</v>
      </c>
      <c r="E104" t="s">
        <v>946</v>
      </c>
      <c r="F104" t="str">
        <f>_xlfn.CONCAT("""",VLOOKUP(B104,'Index Web'!A$3:L$234,3,FALSE),"""")</f>
        <v>"Hermosa eres, amiga mía"</v>
      </c>
      <c r="G104" t="s">
        <v>947</v>
      </c>
      <c r="H104" t="str">
        <f>_xlfn.CONCAT("""",VLOOKUP(B104,'Index Web'!A$3:L$234,4,FALSE),"""")</f>
        <v>"Cantar de los cantares 6-7"</v>
      </c>
      <c r="I104" t="s">
        <v>948</v>
      </c>
      <c r="J104" t="str">
        <f>_xlfn.CONCAT("""",VLOOKUP(B104,'Index Web'!A$3:L$234,5,FALSE),"""")</f>
        <v>"Eleccion"</v>
      </c>
      <c r="K104" t="s">
        <v>949</v>
      </c>
      <c r="L104" t="str">
        <f>_xlfn.CONCAT("[",VLOOKUP(B104,'Index Web'!A$3:N$234,14,FALSE),"]")</f>
        <v>["Pascua","Pentecostés","Antiguo Testamento"]</v>
      </c>
      <c r="M104" t="s">
        <v>950</v>
      </c>
      <c r="N104" t="str">
        <f>_xlfn.CONCAT("""/resucito/src/index.html?canto=",VLOOKUP(B104,'Index Web'!A$3:N$234,13,FALSE),"""")</f>
        <v>"/resucito/src/index.html?canto=hermosaeresamigamia"</v>
      </c>
      <c r="O104" t="s">
        <v>951</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260</v>
      </c>
      <c r="D105">
        <f>VLOOKUP(B105,'Index Web'!A$3:L$234,2,FALSE)</f>
        <v>103</v>
      </c>
      <c r="E105" t="s">
        <v>946</v>
      </c>
      <c r="F105" t="str">
        <f>_xlfn.CONCAT("""",VLOOKUP(B105,'Index Web'!A$3:L$234,3,FALSE),"""")</f>
        <v>"Hijas de Jerusalén"</v>
      </c>
      <c r="G105" t="s">
        <v>947</v>
      </c>
      <c r="H105" t="str">
        <f>_xlfn.CONCAT("""",VLOOKUP(B105,'Index Web'!A$3:L$234,4,FALSE),"""")</f>
        <v>"Lucas 23,28-46"</v>
      </c>
      <c r="I105" t="s">
        <v>948</v>
      </c>
      <c r="J105" t="str">
        <f>_xlfn.CONCAT("""",VLOOKUP(B105,'Index Web'!A$3:L$234,5,FALSE),"""")</f>
        <v>"Precatecumenado"</v>
      </c>
      <c r="K105" t="s">
        <v>949</v>
      </c>
      <c r="L105" t="str">
        <f>_xlfn.CONCAT("[",VLOOKUP(B105,'Index Web'!A$3:N$234,14,FALSE),"]")</f>
        <v>["Cuaresma","Penitencial","Fracción Del Pan","Nuevo Testamento"]</v>
      </c>
      <c r="M105" t="s">
        <v>950</v>
      </c>
      <c r="N105" t="str">
        <f>_xlfn.CONCAT("""/resucito/src/index.html?canto=",VLOOKUP(B105,'Index Web'!A$3:N$234,13,FALSE),"""")</f>
        <v>"/resucito/src/index.html?canto=hijasdejerusalen"</v>
      </c>
      <c r="O105" t="s">
        <v>951</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260</v>
      </c>
      <c r="D106">
        <f>VLOOKUP(B106,'Index Web'!A$3:L$234,2,FALSE)</f>
        <v>104</v>
      </c>
      <c r="E106" t="s">
        <v>946</v>
      </c>
      <c r="F106" t="str">
        <f>_xlfn.CONCAT("""",VLOOKUP(B106,'Index Web'!A$3:L$234,3,FALSE),"""")</f>
        <v>"Himno a Cristo luz"</v>
      </c>
      <c r="G106" t="s">
        <v>947</v>
      </c>
      <c r="H106" t="str">
        <f>_xlfn.CONCAT("""",VLOOKUP(B106,'Index Web'!A$3:L$234,4,FALSE),"""")</f>
        <v>"Himno vespertino (San Gregorio Nacianceno)"</v>
      </c>
      <c r="I106" t="s">
        <v>948</v>
      </c>
      <c r="J106" t="str">
        <f>_xlfn.CONCAT("""",VLOOKUP(B106,'Index Web'!A$3:L$234,5,FALSE),"""")</f>
        <v>"Precatecumenado"</v>
      </c>
      <c r="K106" t="s">
        <v>949</v>
      </c>
      <c r="L106" t="str">
        <f>_xlfn.CONCAT("[",VLOOKUP(B106,'Index Web'!A$3:N$234,14,FALSE),"]")</f>
        <v>["Pascua","Pentecostés"]</v>
      </c>
      <c r="M106" t="s">
        <v>950</v>
      </c>
      <c r="N106" t="str">
        <f>_xlfn.CONCAT("""/resucito/src/index.html?canto=",VLOOKUP(B106,'Index Web'!A$3:N$234,13,FALSE),"""")</f>
        <v>"/resucito/src/index.html?canto=himnoacristoluz"</v>
      </c>
      <c r="O106" t="s">
        <v>951</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260</v>
      </c>
      <c r="D107">
        <f>VLOOKUP(B107,'Index Web'!A$3:L$234,2,FALSE)</f>
        <v>105</v>
      </c>
      <c r="E107" t="s">
        <v>946</v>
      </c>
      <c r="F107" t="str">
        <f>_xlfn.CONCAT("""",VLOOKUP(B107,'Index Web'!A$3:L$234,3,FALSE),"""")</f>
        <v>"Himno a la caridad"</v>
      </c>
      <c r="G107" t="s">
        <v>947</v>
      </c>
      <c r="H107" t="str">
        <f>_xlfn.CONCAT("""",VLOOKUP(B107,'Index Web'!A$3:L$234,4,FALSE),"""")</f>
        <v>"1 Corintios 13,1-7"</v>
      </c>
      <c r="I107" t="s">
        <v>948</v>
      </c>
      <c r="J107" t="str">
        <f>_xlfn.CONCAT("""",VLOOKUP(B107,'Index Web'!A$3:L$234,5,FALSE),"""")</f>
        <v>"Precatecumenado"</v>
      </c>
      <c r="K107" t="s">
        <v>949</v>
      </c>
      <c r="L107" t="str">
        <f>_xlfn.CONCAT("[",VLOOKUP(B107,'Index Web'!A$3:N$234,14,FALSE),"]")</f>
        <v>["Pascua","Pentecostés","Comunión","Nuevo Testamento"]</v>
      </c>
      <c r="M107" t="s">
        <v>950</v>
      </c>
      <c r="N107" t="str">
        <f>_xlfn.CONCAT("""/resucito/src/index.html?canto=",VLOOKUP(B107,'Index Web'!A$3:N$234,13,FALSE),"""")</f>
        <v>"/resucito/src/index.html?canto=himnoalacaridad"</v>
      </c>
      <c r="O107" t="s">
        <v>951</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260</v>
      </c>
      <c r="D108">
        <f>VLOOKUP(B108,'Index Web'!A$3:L$234,2,FALSE)</f>
        <v>106</v>
      </c>
      <c r="E108" t="s">
        <v>946</v>
      </c>
      <c r="F108" t="str">
        <f>_xlfn.CONCAT("""",VLOOKUP(B108,'Index Web'!A$3:L$234,3,FALSE),"""")</f>
        <v>"Himno a la Cruz Gloriosa"</v>
      </c>
      <c r="G108" t="s">
        <v>947</v>
      </c>
      <c r="H108" t="str">
        <f>_xlfn.CONCAT("""",VLOOKUP(B108,'Index Web'!A$3:L$234,4,FALSE),"""")</f>
        <v>"Homilía La Santa Pascua (Anónimo s. II)"</v>
      </c>
      <c r="I108" t="s">
        <v>948</v>
      </c>
      <c r="J108" t="str">
        <f>_xlfn.CONCAT("""",VLOOKUP(B108,'Index Web'!A$3:L$234,5,FALSE),"""")</f>
        <v>"Catecumenado"</v>
      </c>
      <c r="K108" t="s">
        <v>949</v>
      </c>
      <c r="L108" t="str">
        <f>_xlfn.CONCAT("[",VLOOKUP(B108,'Index Web'!A$3:N$234,14,FALSE),"]")</f>
        <v>[""]</v>
      </c>
      <c r="M108" t="s">
        <v>950</v>
      </c>
      <c r="N108" t="str">
        <f>_xlfn.CONCAT("""/resucito/src/index.html?canto=",VLOOKUP(B108,'Index Web'!A$3:N$234,13,FALSE),"""")</f>
        <v>"/resucito/src/index.html?canto=himnoalacruzgloriosa"</v>
      </c>
      <c r="O108" t="s">
        <v>951</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260</v>
      </c>
      <c r="D109">
        <f>VLOOKUP(B109,'Index Web'!A$3:L$234,2,FALSE)</f>
        <v>107</v>
      </c>
      <c r="E109" t="s">
        <v>946</v>
      </c>
      <c r="F109" t="str">
        <f>_xlfn.CONCAT("""",VLOOKUP(B109,'Index Web'!A$3:L$234,3,FALSE),"""")</f>
        <v>"Himno a la kenosis"</v>
      </c>
      <c r="G109" t="s">
        <v>947</v>
      </c>
      <c r="H109" t="str">
        <f>_xlfn.CONCAT("""",VLOOKUP(B109,'Index Web'!A$3:L$234,4,FALSE),"""")</f>
        <v>"Filipenses 2,1-11"</v>
      </c>
      <c r="I109" t="s">
        <v>948</v>
      </c>
      <c r="J109" t="str">
        <f>_xlfn.CONCAT("""",VLOOKUP(B109,'Index Web'!A$3:L$234,5,FALSE),"""")</f>
        <v>"Precatecumenado"</v>
      </c>
      <c r="K109" t="s">
        <v>949</v>
      </c>
      <c r="L109" t="str">
        <f>_xlfn.CONCAT("[",VLOOKUP(B109,'Index Web'!A$3:N$234,14,FALSE),"]")</f>
        <v>["Pascua","Pentecostés","Fracción Del Pan","Nuevo Testamento"]</v>
      </c>
      <c r="M109" t="s">
        <v>950</v>
      </c>
      <c r="N109" t="str">
        <f>_xlfn.CONCAT("""/resucito/src/index.html?canto=",VLOOKUP(B109,'Index Web'!A$3:N$234,13,FALSE),"""")</f>
        <v>"/resucito/src/index.html?canto=himnoalakenosis"</v>
      </c>
      <c r="O109" t="s">
        <v>951</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260</v>
      </c>
      <c r="D110">
        <f>VLOOKUP(B110,'Index Web'!A$3:L$234,2,FALSE)</f>
        <v>108</v>
      </c>
      <c r="E110" t="s">
        <v>946</v>
      </c>
      <c r="F110" t="str">
        <f>_xlfn.CONCAT("""",VLOOKUP(B110,'Index Web'!A$3:L$234,3,FALSE),"""")</f>
        <v>"Himno de Adviento"</v>
      </c>
      <c r="G110" t="s">
        <v>947</v>
      </c>
      <c r="H110" t="str">
        <f>_xlfn.CONCAT("""",VLOOKUP(B110,'Index Web'!A$3:L$234,4,FALSE),"""")</f>
        <v>"Himno lat. «Vox clara ecce Intonat»"</v>
      </c>
      <c r="I110" t="s">
        <v>948</v>
      </c>
      <c r="J110" t="str">
        <f>_xlfn.CONCAT("""",VLOOKUP(B110,'Index Web'!A$3:L$234,5,FALSE),"""")</f>
        <v>"Precatecumenado"</v>
      </c>
      <c r="K110" t="s">
        <v>949</v>
      </c>
      <c r="L110" t="str">
        <f>_xlfn.CONCAT("[",VLOOKUP(B110,'Index Web'!A$3:N$234,14,FALSE),"]")</f>
        <v>["Adviento","Navidad"]</v>
      </c>
      <c r="M110" t="s">
        <v>950</v>
      </c>
      <c r="N110" t="str">
        <f>_xlfn.CONCAT("""/resucito/src/index.html?canto=",VLOOKUP(B110,'Index Web'!A$3:N$234,13,FALSE),"""")</f>
        <v>"/resucito/src/index.html?canto=himnodeadviento"</v>
      </c>
      <c r="O110" t="s">
        <v>951</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260</v>
      </c>
      <c r="D111">
        <f>VLOOKUP(B111,'Index Web'!A$3:L$234,2,FALSE)</f>
        <v>109</v>
      </c>
      <c r="E111" t="s">
        <v>946</v>
      </c>
      <c r="F111" t="str">
        <f>_xlfn.CONCAT("""",VLOOKUP(B111,'Index Web'!A$3:L$234,3,FALSE),"""")</f>
        <v>"Himno de la Ascensión"</v>
      </c>
      <c r="G111" t="s">
        <v>947</v>
      </c>
      <c r="H111" t="str">
        <f>_xlfn.CONCAT("""",VLOOKUP(B111,'Index Web'!A$3:L$234,4,FALSE),"""")</f>
        <v>"Himno de Laudes del tiempo Pascual, de la Ascensión a Pentecostés  / Himno de la liturgia de las horas "</v>
      </c>
      <c r="I111" t="s">
        <v>948</v>
      </c>
      <c r="J111" t="str">
        <f>_xlfn.CONCAT("""",VLOOKUP(B111,'Index Web'!A$3:L$234,5,FALSE),"""")</f>
        <v>"Precatecumenado"</v>
      </c>
      <c r="K111" t="s">
        <v>949</v>
      </c>
      <c r="L111" t="str">
        <f>_xlfn.CONCAT("[",VLOOKUP(B111,'Index Web'!A$3:N$234,14,FALSE),"]")</f>
        <v>["Pascua","Pentecostés"]</v>
      </c>
      <c r="M111" t="s">
        <v>950</v>
      </c>
      <c r="N111" t="str">
        <f>_xlfn.CONCAT("""/resucito/src/index.html?canto=",VLOOKUP(B111,'Index Web'!A$3:N$234,13,FALSE),"""")</f>
        <v>"/resucito/src/index.html?canto=himnodelaascension"</v>
      </c>
      <c r="O111" t="s">
        <v>951</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260</v>
      </c>
      <c r="D112">
        <f>VLOOKUP(B112,'Index Web'!A$3:L$234,2,FALSE)</f>
        <v>110</v>
      </c>
      <c r="E112" t="s">
        <v>946</v>
      </c>
      <c r="F112" t="str">
        <f>_xlfn.CONCAT("""",VLOOKUP(B112,'Index Web'!A$3:L$234,3,FALSE),"""")</f>
        <v>"Himno de Pascua"</v>
      </c>
      <c r="G112" t="s">
        <v>947</v>
      </c>
      <c r="H112" t="str">
        <f>_xlfn.CONCAT("""",VLOOKUP(B112,'Index Web'!A$3:L$234,4,FALSE),"""")</f>
        <v>"Himno lat. «Aurora lucis rutiiat»"</v>
      </c>
      <c r="I112" t="s">
        <v>948</v>
      </c>
      <c r="J112" t="str">
        <f>_xlfn.CONCAT("""",VLOOKUP(B112,'Index Web'!A$3:L$234,5,FALSE),"""")</f>
        <v>"Precatecumenado"</v>
      </c>
      <c r="K112" t="s">
        <v>949</v>
      </c>
      <c r="L112" t="str">
        <f>_xlfn.CONCAT("[",VLOOKUP(B112,'Index Web'!A$3:N$234,14,FALSE),"]")</f>
        <v>["Pascua","Pentecostés"]</v>
      </c>
      <c r="M112" t="s">
        <v>950</v>
      </c>
      <c r="N112" t="str">
        <f>_xlfn.CONCAT("""/resucito/src/index.html?canto=",VLOOKUP(B112,'Index Web'!A$3:N$234,13,FALSE),"""")</f>
        <v>"/resucito/src/index.html?canto=himnodepascua"</v>
      </c>
      <c r="O112" t="s">
        <v>951</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260</v>
      </c>
      <c r="D113">
        <f>VLOOKUP(B113,'Index Web'!A$3:L$234,2,FALSE)</f>
        <v>111</v>
      </c>
      <c r="E113" t="s">
        <v>946</v>
      </c>
      <c r="F113" t="str">
        <f>_xlfn.CONCAT("""",VLOOKUP(B113,'Index Web'!A$3:L$234,3,FALSE),"""")</f>
        <v>"Huye, amado mío"</v>
      </c>
      <c r="G113" t="s">
        <v>947</v>
      </c>
      <c r="H113" t="str">
        <f>_xlfn.CONCAT("""",VLOOKUP(B113,'Index Web'!A$3:L$234,4,FALSE),"""")</f>
        <v>"Cantar de los Cantares 8,10-14"</v>
      </c>
      <c r="I113" t="s">
        <v>948</v>
      </c>
      <c r="J113" t="str">
        <f>_xlfn.CONCAT("""",VLOOKUP(B113,'Index Web'!A$3:L$234,5,FALSE),"""")</f>
        <v>"Precatecumenado"</v>
      </c>
      <c r="K113" t="s">
        <v>949</v>
      </c>
      <c r="L113" t="str">
        <f>_xlfn.CONCAT("[",VLOOKUP(B113,'Index Web'!A$3:N$234,14,FALSE),"]")</f>
        <v>["Pascua","Pentecostés","Comunión","Final","Antiguo Testamento"]</v>
      </c>
      <c r="M113" t="s">
        <v>950</v>
      </c>
      <c r="N113" t="str">
        <f>_xlfn.CONCAT("""/resucito/src/index.html?canto=",VLOOKUP(B113,'Index Web'!A$3:N$234,13,FALSE),"""")</f>
        <v>"/resucito/src/index.html?canto=huyeamadomio"</v>
      </c>
      <c r="O113" t="s">
        <v>951</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260</v>
      </c>
      <c r="D114">
        <f>VLOOKUP(B114,'Index Web'!A$3:L$234,2,FALSE)</f>
        <v>112</v>
      </c>
      <c r="E114" t="s">
        <v>946</v>
      </c>
      <c r="F114" t="str">
        <f>_xlfn.CONCAT("""",VLOOKUP(B114,'Index Web'!A$3:L$234,3,FALSE),"""")</f>
        <v>"Id y anunciad a mis hermanos"</v>
      </c>
      <c r="G114" t="s">
        <v>947</v>
      </c>
      <c r="H114" t="str">
        <f>_xlfn.CONCAT("""",VLOOKUP(B114,'Index Web'!A$3:L$234,4,FALSE),"""")</f>
        <v>"Mateo 28,10.16-20"</v>
      </c>
      <c r="I114" t="s">
        <v>948</v>
      </c>
      <c r="J114" t="str">
        <f>_xlfn.CONCAT("""",VLOOKUP(B114,'Index Web'!A$3:L$234,5,FALSE),"""")</f>
        <v>"Precatecumenado"</v>
      </c>
      <c r="K114" t="s">
        <v>949</v>
      </c>
      <c r="L114" t="str">
        <f>_xlfn.CONCAT("[",VLOOKUP(B114,'Index Web'!A$3:N$234,14,FALSE),"]")</f>
        <v>["Pascua","Pentecostés","Final","Nuevo Testamento"]</v>
      </c>
      <c r="M114" t="s">
        <v>950</v>
      </c>
      <c r="N114" t="str">
        <f>_xlfn.CONCAT("""/resucito/src/index.html?canto=",VLOOKUP(B114,'Index Web'!A$3:N$234,13,FALSE),"""")</f>
        <v>"/resucito/src/index.html?canto=idyanunciadamishermanos"</v>
      </c>
      <c r="O114" t="s">
        <v>951</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260</v>
      </c>
      <c r="D115">
        <f>VLOOKUP(B115,'Index Web'!A$3:L$234,2,FALSE)</f>
        <v>113</v>
      </c>
      <c r="E115" t="s">
        <v>946</v>
      </c>
      <c r="F115" t="str">
        <f>_xlfn.CONCAT("""",VLOOKUP(B115,'Index Web'!A$3:L$234,3,FALSE),"""")</f>
        <v>"Improperios"</v>
      </c>
      <c r="G115" t="s">
        <v>947</v>
      </c>
      <c r="H115" t="str">
        <f>_xlfn.CONCAT("""",VLOOKUP(B115,'Index Web'!A$3:L$234,4,FALSE),"""")</f>
        <v>"Adoración de la santa Cruz el Viernes santo"</v>
      </c>
      <c r="I115" t="s">
        <v>948</v>
      </c>
      <c r="J115" t="str">
        <f>_xlfn.CONCAT("""",VLOOKUP(B115,'Index Web'!A$3:L$234,5,FALSE),"""")</f>
        <v>"Precatecumenado"</v>
      </c>
      <c r="K115" t="s">
        <v>949</v>
      </c>
      <c r="L115" t="str">
        <f>_xlfn.CONCAT("[",VLOOKUP(B115,'Index Web'!A$3:N$234,14,FALSE),"]")</f>
        <v>["Cuaresma","Penitencial","Fracción Del Pan"]</v>
      </c>
      <c r="M115" t="s">
        <v>950</v>
      </c>
      <c r="N115" t="str">
        <f>_xlfn.CONCAT("""/resucito/src/index.html?canto=",VLOOKUP(B115,'Index Web'!A$3:N$234,13,FALSE),"""")</f>
        <v>"/resucito/src/index.html?canto=improperios"</v>
      </c>
      <c r="O115" t="s">
        <v>951</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260</v>
      </c>
      <c r="D116">
        <f>VLOOKUP(B116,'Index Web'!A$3:L$234,2,FALSE)</f>
        <v>114</v>
      </c>
      <c r="E116" t="s">
        <v>946</v>
      </c>
      <c r="F116" t="str">
        <f>_xlfn.CONCAT("""",VLOOKUP(B116,'Index Web'!A$3:L$234,3,FALSE),"""")</f>
        <v>"Jacob "</v>
      </c>
      <c r="G116" t="s">
        <v>947</v>
      </c>
      <c r="H116" t="str">
        <f>_xlfn.CONCAT("""",VLOOKUP(B116,'Index Web'!A$3:L$234,4,FALSE),"""")</f>
        <v>"Genesis 32,23-29 "</v>
      </c>
      <c r="I116" t="s">
        <v>948</v>
      </c>
      <c r="J116" t="str">
        <f>_xlfn.CONCAT("""",VLOOKUP(B116,'Index Web'!A$3:L$234,5,FALSE),"""")</f>
        <v>"Catecumenado"</v>
      </c>
      <c r="K116" t="s">
        <v>949</v>
      </c>
      <c r="L116" t="str">
        <f>_xlfn.CONCAT("[",VLOOKUP(B116,'Index Web'!A$3:N$234,14,FALSE),"]")</f>
        <v>["Antiguo Testamento"]</v>
      </c>
      <c r="M116" t="s">
        <v>950</v>
      </c>
      <c r="N116" t="str">
        <f>_xlfn.CONCAT("""/resucito/src/index.html?canto=",VLOOKUP(B116,'Index Web'!A$3:N$234,13,FALSE),"""")</f>
        <v>"/resucito/src/index.html?canto=jacob"</v>
      </c>
      <c r="O116" t="s">
        <v>951</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260</v>
      </c>
      <c r="D117">
        <f>VLOOKUP(B117,'Index Web'!A$3:L$234,2,FALSE)</f>
        <v>115</v>
      </c>
      <c r="E117" t="s">
        <v>946</v>
      </c>
      <c r="F117" t="str">
        <f>_xlfn.CONCAT("""",VLOOKUP(B117,'Index Web'!A$3:L$234,3,FALSE),"""")</f>
        <v>"Jerusalén reconstruida"</v>
      </c>
      <c r="G117" t="s">
        <v>947</v>
      </c>
      <c r="H117" t="str">
        <f>_xlfn.CONCAT("""",VLOOKUP(B117,'Index Web'!A$3:L$234,4,FALSE),"""")</f>
        <v>"Tobias 13,11-17"</v>
      </c>
      <c r="I117" t="s">
        <v>948</v>
      </c>
      <c r="J117" t="str">
        <f>_xlfn.CONCAT("""",VLOOKUP(B117,'Index Web'!A$3:L$234,5,FALSE),"""")</f>
        <v>"Precatecumenado"</v>
      </c>
      <c r="K117" t="s">
        <v>949</v>
      </c>
      <c r="L117" t="str">
        <f>_xlfn.CONCAT("[",VLOOKUP(B117,'Index Web'!A$3:N$234,14,FALSE),"]")</f>
        <v>["Pascua","Pentecostés","Paz","Antiguo Testamento"]</v>
      </c>
      <c r="M117" t="s">
        <v>950</v>
      </c>
      <c r="N117" t="str">
        <f>_xlfn.CONCAT("""/resucito/src/index.html?canto=",VLOOKUP(B117,'Index Web'!A$3:N$234,13,FALSE),"""")</f>
        <v>"/resucito/src/index.html?canto=jerusalenreconstruida"</v>
      </c>
      <c r="O117" t="s">
        <v>951</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260</v>
      </c>
      <c r="D118">
        <f>VLOOKUP(B118,'Index Web'!A$3:L$234,2,FALSE)</f>
        <v>116</v>
      </c>
      <c r="E118" t="s">
        <v>946</v>
      </c>
      <c r="F118" t="str">
        <f>_xlfn.CONCAT("""",VLOOKUP(B118,'Index Web'!A$3:L$234,3,FALSE),"""")</f>
        <v>"Jesús recorría todas las "</v>
      </c>
      <c r="G118" t="s">
        <v>947</v>
      </c>
      <c r="H118" t="str">
        <f>_xlfn.CONCAT("""",VLOOKUP(B118,'Index Web'!A$3:L$234,4,FALSE),"""")</f>
        <v>"Mateo 9,35ss; 10 "</v>
      </c>
      <c r="I118" t="s">
        <v>948</v>
      </c>
      <c r="J118" t="str">
        <f>_xlfn.CONCAT("""",VLOOKUP(B118,'Index Web'!A$3:L$234,5,FALSE),"""")</f>
        <v>"Precatecumenado"</v>
      </c>
      <c r="K118" t="s">
        <v>949</v>
      </c>
      <c r="L118" t="str">
        <f>_xlfn.CONCAT("[",VLOOKUP(B118,'Index Web'!A$3:N$234,14,FALSE),"]")</f>
        <v>["Nuevo Testamento"]</v>
      </c>
      <c r="M118" t="s">
        <v>950</v>
      </c>
      <c r="N118" t="str">
        <f>_xlfn.CONCAT("""/resucito/src/index.html?canto=",VLOOKUP(B118,'Index Web'!A$3:N$234,13,FALSE),"""")</f>
        <v>"/resucito/src/index.html?canto=jesusrecorriatodaslas"</v>
      </c>
      <c r="O118" t="s">
        <v>951</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260</v>
      </c>
      <c r="D119">
        <f>VLOOKUP(B119,'Index Web'!A$3:L$234,2,FALSE)</f>
        <v>117</v>
      </c>
      <c r="E119" t="s">
        <v>946</v>
      </c>
      <c r="F119" t="str">
        <f>_xlfn.CONCAT("""",VLOOKUP(B119,'Index Web'!A$3:L$234,3,FALSE),"""")</f>
        <v>"La cordera de Dios"</v>
      </c>
      <c r="G119" t="s">
        <v>947</v>
      </c>
      <c r="H119" t="str">
        <f>_xlfn.CONCAT("""",VLOOKUP(B119,'Index Web'!A$3:L$234,4,FALSE),"""")</f>
        <v>"Mateo 1,18s; 2,13s.18"</v>
      </c>
      <c r="I119" t="s">
        <v>948</v>
      </c>
      <c r="J119" t="str">
        <f>_xlfn.CONCAT("""",VLOOKUP(B119,'Index Web'!A$3:L$234,5,FALSE),"""")</f>
        <v>"Precatecumenado"</v>
      </c>
      <c r="K119" t="s">
        <v>949</v>
      </c>
      <c r="L119" t="str">
        <f>_xlfn.CONCAT("[",VLOOKUP(B119,'Index Web'!A$3:N$234,14,FALSE),"]")</f>
        <v>["Vírgen María","Adviento","Navidad","Nuevo Testamento"]</v>
      </c>
      <c r="M119" t="s">
        <v>950</v>
      </c>
      <c r="N119" t="str">
        <f>_xlfn.CONCAT("""/resucito/src/index.html?canto=",VLOOKUP(B119,'Index Web'!A$3:N$234,13,FALSE),"""")</f>
        <v>"/resucito/src/index.html?canto=lacorderadedios"</v>
      </c>
      <c r="O119" t="s">
        <v>951</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260</v>
      </c>
      <c r="D120">
        <f>VLOOKUP(B120,'Index Web'!A$3:L$234,2,FALSE)</f>
        <v>118</v>
      </c>
      <c r="E120" t="s">
        <v>946</v>
      </c>
      <c r="F120" t="str">
        <f>_xlfn.CONCAT("""",VLOOKUP(B120,'Index Web'!A$3:L$234,3,FALSE),"""")</f>
        <v>"La espada"</v>
      </c>
      <c r="G120" t="s">
        <v>947</v>
      </c>
      <c r="H120" t="str">
        <f>_xlfn.CONCAT("""",VLOOKUP(B120,'Index Web'!A$3:L$234,4,FALSE),"""")</f>
        <v>"Ezequiel 21,14-22"</v>
      </c>
      <c r="I120" t="s">
        <v>948</v>
      </c>
      <c r="J120" t="str">
        <f>_xlfn.CONCAT("""",VLOOKUP(B120,'Index Web'!A$3:L$234,5,FALSE),"""")</f>
        <v>"Precatecumenado"</v>
      </c>
      <c r="K120" t="s">
        <v>949</v>
      </c>
      <c r="L120" t="str">
        <f>_xlfn.CONCAT("[",VLOOKUP(B120,'Index Web'!A$3:N$234,14,FALSE),"]")</f>
        <v>["Vírgen María","Cuaresma","Penitencial","Antiguo Testamento"]</v>
      </c>
      <c r="M120" t="s">
        <v>950</v>
      </c>
      <c r="N120" t="str">
        <f>_xlfn.CONCAT("""/resucito/src/index.html?canto=",VLOOKUP(B120,'Index Web'!A$3:N$234,13,FALSE),"""")</f>
        <v>"/resucito/src/index.html?canto=laespada"</v>
      </c>
      <c r="O120" t="s">
        <v>951</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260</v>
      </c>
      <c r="D121">
        <f>VLOOKUP(B121,'Index Web'!A$3:L$234,2,FALSE)</f>
        <v>119</v>
      </c>
      <c r="E121" t="s">
        <v>946</v>
      </c>
      <c r="F121" t="str">
        <f>_xlfn.CONCAT("""",VLOOKUP(B121,'Index Web'!A$3:L$234,3,FALSE),"""")</f>
        <v>"La marcha es dura"</v>
      </c>
      <c r="G121" t="s">
        <v>947</v>
      </c>
      <c r="H121" t="str">
        <f>_xlfn.CONCAT("""",VLOOKUP(B121,'Index Web'!A$3:L$234,4,FALSE),"""")</f>
        <v>"Espiritual negro «Go down, Moses»"</v>
      </c>
      <c r="I121" t="s">
        <v>948</v>
      </c>
      <c r="J121" t="str">
        <f>_xlfn.CONCAT("""",VLOOKUP(B121,'Index Web'!A$3:L$234,5,FALSE),"""")</f>
        <v>"Precatecumenado"</v>
      </c>
      <c r="K121" t="s">
        <v>949</v>
      </c>
      <c r="L121" t="str">
        <f>_xlfn.CONCAT("[",VLOOKUP(B121,'Index Web'!A$3:N$234,14,FALSE),"]")</f>
        <v>["Cuaresma","Penitencial"]</v>
      </c>
      <c r="M121" t="s">
        <v>950</v>
      </c>
      <c r="N121" t="str">
        <f>_xlfn.CONCAT("""/resucito/src/index.html?canto=",VLOOKUP(B121,'Index Web'!A$3:N$234,13,FALSE),"""")</f>
        <v>"/resucito/src/index.html?canto=lamarchaesdura"</v>
      </c>
      <c r="O121" t="s">
        <v>951</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260</v>
      </c>
      <c r="D122">
        <f>VLOOKUP(B122,'Index Web'!A$3:L$234,2,FALSE)</f>
        <v>120</v>
      </c>
      <c r="E122" t="s">
        <v>946</v>
      </c>
      <c r="F122" t="str">
        <f>_xlfn.CONCAT("""",VLOOKUP(B122,'Index Web'!A$3:L$234,3,FALSE),"""")</f>
        <v>"La paloma voló "</v>
      </c>
      <c r="G122" t="s">
        <v>947</v>
      </c>
      <c r="H122" t="str">
        <f>_xlfn.CONCAT("""",VLOOKUP(B122,'Index Web'!A$3:L$234,4,FALSE),"""")</f>
        <v>"Oda XXIV de Salomón"</v>
      </c>
      <c r="I122" t="s">
        <v>948</v>
      </c>
      <c r="J122" t="str">
        <f>_xlfn.CONCAT("""",VLOOKUP(B122,'Index Web'!A$3:L$234,5,FALSE),"""")</f>
        <v>"Eleccion"</v>
      </c>
      <c r="K122" t="s">
        <v>949</v>
      </c>
      <c r="L122" t="str">
        <f>_xlfn.CONCAT("[",VLOOKUP(B122,'Index Web'!A$3:N$234,14,FALSE),"]")</f>
        <v>[""]</v>
      </c>
      <c r="M122" t="s">
        <v>950</v>
      </c>
      <c r="N122" t="str">
        <f>_xlfn.CONCAT("""/resucito/src/index.html?canto=",VLOOKUP(B122,'Index Web'!A$3:N$234,13,FALSE),"""")</f>
        <v>"/resucito/src/index.html?canto=lapalomavolo"</v>
      </c>
      <c r="O122" t="s">
        <v>951</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260</v>
      </c>
      <c r="D123">
        <f>VLOOKUP(B123,'Index Web'!A$3:L$234,2,FALSE)</f>
        <v>121</v>
      </c>
      <c r="E123" t="s">
        <v>946</v>
      </c>
      <c r="F123" t="str">
        <f>_xlfn.CONCAT("""",VLOOKUP(B123,'Index Web'!A$3:L$234,3,FALSE),"""")</f>
        <v>"La Salve"</v>
      </c>
      <c r="G123" t="s">
        <v>947</v>
      </c>
      <c r="H123" t="str">
        <f>_xlfn.CONCAT("""",VLOOKUP(B123,'Index Web'!A$3:L$234,4,FALSE),"""")</f>
        <v>"Himno lat. «Salve Regina»"</v>
      </c>
      <c r="I123" t="s">
        <v>948</v>
      </c>
      <c r="J123" t="str">
        <f>_xlfn.CONCAT("""",VLOOKUP(B123,'Index Web'!A$3:L$234,5,FALSE),"""")</f>
        <v>"Precatecumenado"</v>
      </c>
      <c r="K123" t="s">
        <v>949</v>
      </c>
      <c r="L123" t="str">
        <f>_xlfn.CONCAT("[",VLOOKUP(B123,'Index Web'!A$3:N$234,14,FALSE),"]")</f>
        <v>["Vírgen María","Cuaresma","Penitencial"]</v>
      </c>
      <c r="M123" t="s">
        <v>950</v>
      </c>
      <c r="N123" t="str">
        <f>_xlfn.CONCAT("""/resucito/src/index.html?canto=",VLOOKUP(B123,'Index Web'!A$3:N$234,13,FALSE),"""")</f>
        <v>"/resucito/src/index.html?canto=lasalve"</v>
      </c>
      <c r="O123" t="s">
        <v>951</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260</v>
      </c>
      <c r="D124">
        <f>VLOOKUP(B124,'Index Web'!A$3:L$234,2,FALSE)</f>
        <v>122</v>
      </c>
      <c r="E124" t="s">
        <v>946</v>
      </c>
      <c r="F124" t="str">
        <f>_xlfn.CONCAT("""",VLOOKUP(B124,'Index Web'!A$3:L$234,3,FALSE),"""")</f>
        <v>"La siega de las naciones"</v>
      </c>
      <c r="G124" t="s">
        <v>947</v>
      </c>
      <c r="H124" t="str">
        <f>_xlfn.CONCAT("""",VLOOKUP(B124,'Index Web'!A$3:L$234,4,FALSE),"""")</f>
        <v>"Juan 4,31-38"</v>
      </c>
      <c r="I124" t="s">
        <v>948</v>
      </c>
      <c r="J124" t="str">
        <f>_xlfn.CONCAT("""",VLOOKUP(B124,'Index Web'!A$3:L$234,5,FALSE),"""")</f>
        <v>"Precatecumenado"</v>
      </c>
      <c r="K124" t="s">
        <v>949</v>
      </c>
      <c r="L124" t="str">
        <f>_xlfn.CONCAT("[",VLOOKUP(B124,'Index Web'!A$3:N$234,14,FALSE),"]")</f>
        <v>["Final","Nuevo Testamento"]</v>
      </c>
      <c r="M124" t="s">
        <v>950</v>
      </c>
      <c r="N124" t="str">
        <f>_xlfn.CONCAT("""/resucito/src/index.html?canto=",VLOOKUP(B124,'Index Web'!A$3:N$234,13,FALSE),"""")</f>
        <v>"/resucito/src/index.html?canto=lasiegadelasnaciones"</v>
      </c>
      <c r="O124" t="s">
        <v>951</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260</v>
      </c>
      <c r="D125">
        <f>VLOOKUP(B125,'Index Web'!A$3:L$234,2,FALSE)</f>
        <v>123</v>
      </c>
      <c r="E125" t="s">
        <v>946</v>
      </c>
      <c r="F125" t="str">
        <f>_xlfn.CONCAT("""",VLOOKUP(B125,'Index Web'!A$3:L$234,3,FALSE),"""")</f>
        <v>"La voz de mi amado"</v>
      </c>
      <c r="G125" t="s">
        <v>947</v>
      </c>
      <c r="H125" t="str">
        <f>_xlfn.CONCAT("""",VLOOKUP(B125,'Index Web'!A$3:L$234,4,FALSE),"""")</f>
        <v>"Cantar de los Cantares 2,8-17"</v>
      </c>
      <c r="I125" t="s">
        <v>948</v>
      </c>
      <c r="J125" t="str">
        <f>_xlfn.CONCAT("""",VLOOKUP(B125,'Index Web'!A$3:L$234,5,FALSE),"""")</f>
        <v>"Precatecumenado"</v>
      </c>
      <c r="K125" t="s">
        <v>949</v>
      </c>
      <c r="L125" t="str">
        <f>_xlfn.CONCAT("[",VLOOKUP(B125,'Index Web'!A$3:N$234,14,FALSE),"]")</f>
        <v>["Pascua","Pentecostés","Comunión","Antiguo Testamento"]</v>
      </c>
      <c r="M125" t="s">
        <v>950</v>
      </c>
      <c r="N125" t="str">
        <f>_xlfn.CONCAT("""/resucito/src/index.html?canto=",VLOOKUP(B125,'Index Web'!A$3:N$234,13,FALSE),"""")</f>
        <v>"/resucito/src/index.html?canto=lavozdemiamado"</v>
      </c>
      <c r="O125" t="s">
        <v>951</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260</v>
      </c>
      <c r="D126">
        <f>VLOOKUP(B126,'Index Web'!A$3:L$234,2,FALSE)</f>
        <v>124</v>
      </c>
      <c r="E126" t="s">
        <v>946</v>
      </c>
      <c r="F126" t="str">
        <f>_xlfn.CONCAT("""",VLOOKUP(B126,'Index Web'!A$3:L$234,3,FALSE),"""")</f>
        <v>"Las armas de la luz"</v>
      </c>
      <c r="G126" t="s">
        <v>947</v>
      </c>
      <c r="H126" t="str">
        <f>_xlfn.CONCAT("""",VLOOKUP(B126,'Index Web'!A$3:L$234,4,FALSE),"""")</f>
        <v>"cf Efesios 6,11.ss"</v>
      </c>
      <c r="I126" t="s">
        <v>948</v>
      </c>
      <c r="J126" t="str">
        <f>_xlfn.CONCAT("""",VLOOKUP(B126,'Index Web'!A$3:L$234,5,FALSE),"""")</f>
        <v>"Precatecumenado"</v>
      </c>
      <c r="K126" t="s">
        <v>949</v>
      </c>
      <c r="L126" t="str">
        <f>_xlfn.CONCAT("[",VLOOKUP(B126,'Index Web'!A$3:N$234,14,FALSE),"]")</f>
        <v>["Cuaresma","Penitencial","Adviento","Navidad","Nuevo Testamento"]</v>
      </c>
      <c r="M126" t="s">
        <v>950</v>
      </c>
      <c r="N126" t="str">
        <f>_xlfn.CONCAT("""/resucito/src/index.html?canto=",VLOOKUP(B126,'Index Web'!A$3:N$234,13,FALSE),"""")</f>
        <v>"/resucito/src/index.html?canto=lasarmasdelaluz"</v>
      </c>
      <c r="O126" t="s">
        <v>951</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260</v>
      </c>
      <c r="D127">
        <f>VLOOKUP(B127,'Index Web'!A$3:L$234,2,FALSE)</f>
        <v>125</v>
      </c>
      <c r="E127" t="s">
        <v>946</v>
      </c>
      <c r="F127" t="str">
        <f>_xlfn.CONCAT("""",VLOOKUP(B127,'Index Web'!A$3:L$234,3,FALSE),"""")</f>
        <v>"Lauda Sión"</v>
      </c>
      <c r="G127" t="s">
        <v>947</v>
      </c>
      <c r="H127" t="str">
        <f>_xlfn.CONCAT("""",VLOOKUP(B127,'Index Web'!A$3:L$234,4,FALSE),"""")</f>
        <v>"Secuencia del Corpus Christi (Santo Tomas de Aquino) "</v>
      </c>
      <c r="I127" t="s">
        <v>948</v>
      </c>
      <c r="J127" t="str">
        <f>_xlfn.CONCAT("""",VLOOKUP(B127,'Index Web'!A$3:L$234,5,FALSE),"""")</f>
        <v>"Precatecumenado"</v>
      </c>
      <c r="K127" t="s">
        <v>949</v>
      </c>
      <c r="L127" t="str">
        <f>_xlfn.CONCAT("[",VLOOKUP(B127,'Index Web'!A$3:N$234,14,FALSE),"]")</f>
        <v>["Pascua","Pentecostés"]</v>
      </c>
      <c r="M127" t="s">
        <v>950</v>
      </c>
      <c r="N127" t="str">
        <f>_xlfn.CONCAT("""/resucito/src/index.html?canto=",VLOOKUP(B127,'Index Web'!A$3:N$234,13,FALSE),"""")</f>
        <v>"/resucito/src/index.html?canto=laudasion"</v>
      </c>
      <c r="O127" t="s">
        <v>951</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260</v>
      </c>
      <c r="D128">
        <f>VLOOKUP(B128,'Index Web'!A$3:L$234,2,FALSE)</f>
        <v>126</v>
      </c>
      <c r="E128" t="s">
        <v>946</v>
      </c>
      <c r="F128" t="str">
        <f>_xlfn.CONCAT("""",VLOOKUP(B128,'Index Web'!A$3:L$234,3,FALSE),"""")</f>
        <v>"Letanías de los santos"</v>
      </c>
      <c r="G128" t="s">
        <v>947</v>
      </c>
      <c r="H128" t="str">
        <f>_xlfn.CONCAT("""",VLOOKUP(B128,'Index Web'!A$3:L$234,4,FALSE),"""")</f>
        <v>"De la liturgia bautismal de la Vigilia Pascual"</v>
      </c>
      <c r="I128" t="s">
        <v>948</v>
      </c>
      <c r="J128" t="str">
        <f>_xlfn.CONCAT("""",VLOOKUP(B128,'Index Web'!A$3:L$234,5,FALSE),"""")</f>
        <v>"Liturgia"</v>
      </c>
      <c r="K128" t="s">
        <v>949</v>
      </c>
      <c r="L128" t="str">
        <f>_xlfn.CONCAT("[",VLOOKUP(B128,'Index Web'!A$3:N$234,14,FALSE),"]")</f>
        <v>[""]</v>
      </c>
      <c r="M128" t="s">
        <v>950</v>
      </c>
      <c r="N128" t="str">
        <f>_xlfn.CONCAT("""/resucito/src/index.html?canto=",VLOOKUP(B128,'Index Web'!A$3:N$234,13,FALSE),"""")</f>
        <v>"/resucito/src/index.html?canto=letaniasdelossantos"</v>
      </c>
      <c r="O128" t="s">
        <v>951</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260</v>
      </c>
      <c r="D129">
        <f>VLOOKUP(B129,'Index Web'!A$3:L$234,2,FALSE)</f>
        <v>127</v>
      </c>
      <c r="E129" t="s">
        <v>946</v>
      </c>
      <c r="F129" t="str">
        <f>_xlfn.CONCAT("""",VLOOKUP(B129,'Index Web'!A$3:L$234,3,FALSE),"""")</f>
        <v>"Letanías penitenciales i"</v>
      </c>
      <c r="G129" t="s">
        <v>947</v>
      </c>
      <c r="H129" t="str">
        <f>_xlfn.CONCAT("""",VLOOKUP(B129,'Index Web'!A$3:L$234,4,FALSE),"""")</f>
        <v>"Letanía para la Celebración Penitencial – modelo abreviado"</v>
      </c>
      <c r="I129" t="s">
        <v>948</v>
      </c>
      <c r="J129" t="str">
        <f>_xlfn.CONCAT("""",VLOOKUP(B129,'Index Web'!A$3:L$234,5,FALSE),"""")</f>
        <v>"Liturgia"</v>
      </c>
      <c r="K129" t="s">
        <v>949</v>
      </c>
      <c r="L129" t="str">
        <f>_xlfn.CONCAT("[",VLOOKUP(B129,'Index Web'!A$3:N$234,14,FALSE),"]")</f>
        <v>["Penitencial"]</v>
      </c>
      <c r="M129" t="s">
        <v>950</v>
      </c>
      <c r="N129" t="str">
        <f>_xlfn.CONCAT("""/resucito/src/index.html?canto=",VLOOKUP(B129,'Index Web'!A$3:N$234,13,FALSE),"""")</f>
        <v>"/resucito/src/index.html?canto=letaniaspenitencialesi"</v>
      </c>
      <c r="O129" t="s">
        <v>951</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260</v>
      </c>
      <c r="D130">
        <f>VLOOKUP(B130,'Index Web'!A$3:L$234,2,FALSE)</f>
        <v>128</v>
      </c>
      <c r="E130" t="s">
        <v>946</v>
      </c>
      <c r="F130" t="str">
        <f>_xlfn.CONCAT("""",VLOOKUP(B130,'Index Web'!A$3:L$234,3,FALSE),"""")</f>
        <v>"Letanías penitenciales ii"</v>
      </c>
      <c r="G130" t="s">
        <v>947</v>
      </c>
      <c r="H130" t="str">
        <f>_xlfn.CONCAT("""",VLOOKUP(B130,'Index Web'!A$3:L$234,4,FALSE),"""")</f>
        <v>"Letanía para la Celebración Penitencial"</v>
      </c>
      <c r="I130" t="s">
        <v>948</v>
      </c>
      <c r="J130" t="str">
        <f>_xlfn.CONCAT("""",VLOOKUP(B130,'Index Web'!A$3:L$234,5,FALSE),"""")</f>
        <v>"Liturgia"</v>
      </c>
      <c r="K130" t="s">
        <v>949</v>
      </c>
      <c r="L130" t="str">
        <f>_xlfn.CONCAT("[",VLOOKUP(B130,'Index Web'!A$3:N$234,14,FALSE),"]")</f>
        <v>["Penitencial"]</v>
      </c>
      <c r="M130" t="s">
        <v>950</v>
      </c>
      <c r="N130" t="str">
        <f>_xlfn.CONCAT("""/resucito/src/index.html?canto=",VLOOKUP(B130,'Index Web'!A$3:N$234,13,FALSE),"""")</f>
        <v>"/resucito/src/index.html?canto=letaniaspenitencialesii"</v>
      </c>
      <c r="O130" t="s">
        <v>951</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260</v>
      </c>
      <c r="D131">
        <f>VLOOKUP(B131,'Index Web'!A$3:L$234,2,FALSE)</f>
        <v>129</v>
      </c>
      <c r="E131" t="s">
        <v>946</v>
      </c>
      <c r="F131" t="str">
        <f>_xlfn.CONCAT("""",VLOOKUP(B131,'Index Web'!A$3:L$234,3,FALSE),"""")</f>
        <v>"Levanto mis ojos a los montes"</v>
      </c>
      <c r="G131" t="s">
        <v>947</v>
      </c>
      <c r="H131" t="str">
        <f>_xlfn.CONCAT("""",VLOOKUP(B131,'Index Web'!A$3:L$234,4,FALSE),"""")</f>
        <v>"Salmo 121 (120)"</v>
      </c>
      <c r="I131" t="s">
        <v>948</v>
      </c>
      <c r="J131" t="str">
        <f>_xlfn.CONCAT("""",VLOOKUP(B131,'Index Web'!A$3:L$234,5,FALSE),"""")</f>
        <v>"Precatecumenado"</v>
      </c>
      <c r="K131" t="s">
        <v>949</v>
      </c>
      <c r="L131" t="str">
        <f>_xlfn.CONCAT("[",VLOOKUP(B131,'Index Web'!A$3:N$234,14,FALSE),"]")</f>
        <v>["Cuaresma","Penitencial","Entrada","Antiguo Testamento"]</v>
      </c>
      <c r="M131" t="s">
        <v>950</v>
      </c>
      <c r="N131" t="str">
        <f>_xlfn.CONCAT("""/resucito/src/index.html?canto=",VLOOKUP(B131,'Index Web'!A$3:N$234,13,FALSE),"""")</f>
        <v>"/resucito/src/index.html?canto=levantomisojosalosmontes"</v>
      </c>
      <c r="O131" t="s">
        <v>951</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260</v>
      </c>
      <c r="D132">
        <f>VLOOKUP(B132,'Index Web'!A$3:L$234,2,FALSE)</f>
        <v>130</v>
      </c>
      <c r="E132" t="s">
        <v>946</v>
      </c>
      <c r="F132" t="str">
        <f>_xlfn.CONCAT("""",VLOOKUP(B132,'Index Web'!A$3:L$234,3,FALSE),"""")</f>
        <v>"Llegue hasta tu presencia mi clamor"</v>
      </c>
      <c r="G132" t="s">
        <v>947</v>
      </c>
      <c r="H132" t="str">
        <f>_xlfn.CONCAT("""",VLOOKUP(B132,'Index Web'!A$3:L$234,4,FALSE),"""")</f>
        <v>"Salmo 119 (118)"</v>
      </c>
      <c r="I132" t="s">
        <v>948</v>
      </c>
      <c r="J132" t="str">
        <f>_xlfn.CONCAT("""",VLOOKUP(B132,'Index Web'!A$3:L$234,5,FALSE),"""")</f>
        <v>"Precatecumenado"</v>
      </c>
      <c r="K132" t="s">
        <v>949</v>
      </c>
      <c r="L132" t="str">
        <f>_xlfn.CONCAT("[",VLOOKUP(B132,'Index Web'!A$3:N$234,14,FALSE),"]")</f>
        <v>["Cuaresma","Penitencial","Adviento","Navidad","Entrada","Antiguo Testamento"]</v>
      </c>
      <c r="M132" t="s">
        <v>950</v>
      </c>
      <c r="N132" t="str">
        <f>_xlfn.CONCAT("""/resucito/src/index.html?canto=",VLOOKUP(B132,'Index Web'!A$3:N$234,13,FALSE),"""")</f>
        <v>"/resucito/src/index.html?canto=lleguehastatupresenciamiclamor"</v>
      </c>
      <c r="O132" t="s">
        <v>951</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260</v>
      </c>
      <c r="D133">
        <f>VLOOKUP(B133,'Index Web'!A$3:L$234,2,FALSE)</f>
        <v>131</v>
      </c>
      <c r="E133" t="s">
        <v>946</v>
      </c>
      <c r="F133" t="str">
        <f>_xlfn.CONCAT("""",VLOOKUP(B133,'Index Web'!A$3:L$234,3,FALSE),"""")</f>
        <v>"Llévame al cielo"</v>
      </c>
      <c r="G133" t="s">
        <v>947</v>
      </c>
      <c r="H133" t="str">
        <f>_xlfn.CONCAT("""",VLOOKUP(B133,'Index Web'!A$3:L$234,4,FALSE),"""")</f>
        <v>"Filipenses 1,23"</v>
      </c>
      <c r="I133" t="s">
        <v>948</v>
      </c>
      <c r="J133" t="str">
        <f>_xlfn.CONCAT("""",VLOOKUP(B133,'Index Web'!A$3:L$234,5,FALSE),"""")</f>
        <v>"Precatecumenado"</v>
      </c>
      <c r="K133" t="s">
        <v>949</v>
      </c>
      <c r="L133" t="str">
        <f>_xlfn.CONCAT("[",VLOOKUP(B133,'Index Web'!A$3:N$234,14,FALSE),"]")</f>
        <v>["Adviento","Navidad","Pascua","Pentecostés","Final","Nuevo Testamento"]</v>
      </c>
      <c r="M133" t="s">
        <v>950</v>
      </c>
      <c r="N133" t="str">
        <f>_xlfn.CONCAT("""/resucito/src/index.html?canto=",VLOOKUP(B133,'Index Web'!A$3:N$234,13,FALSE),"""")</f>
        <v>"/resucito/src/index.html?canto=llevamealcielo"</v>
      </c>
      <c r="O133" t="s">
        <v>951</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260</v>
      </c>
      <c r="D134">
        <f>VLOOKUP(B134,'Index Web'!A$3:L$234,2,FALSE)</f>
        <v>132</v>
      </c>
      <c r="E134" t="s">
        <v>946</v>
      </c>
      <c r="F134" t="str">
        <f>_xlfn.CONCAT("""",VLOOKUP(B134,'Index Web'!A$3:L$234,3,FALSE),"""")</f>
        <v>"Magníficat"</v>
      </c>
      <c r="G134" t="s">
        <v>947</v>
      </c>
      <c r="H134" t="str">
        <f>_xlfn.CONCAT("""",VLOOKUP(B134,'Index Web'!A$3:L$234,4,FALSE),"""")</f>
        <v>"Lucas 1,46-55"</v>
      </c>
      <c r="I134" t="s">
        <v>948</v>
      </c>
      <c r="J134" t="str">
        <f>_xlfn.CONCAT("""",VLOOKUP(B134,'Index Web'!A$3:L$234,5,FALSE),"""")</f>
        <v>"Precatecumenado"</v>
      </c>
      <c r="K134" t="s">
        <v>949</v>
      </c>
      <c r="L134" t="str">
        <f>_xlfn.CONCAT("[",VLOOKUP(B134,'Index Web'!A$3:N$234,14,FALSE),"]")</f>
        <v>["Vírgen María","Nuevo Testamento"]</v>
      </c>
      <c r="M134" t="s">
        <v>950</v>
      </c>
      <c r="N134" t="str">
        <f>_xlfn.CONCAT("""/resucito/src/index.html?canto=",VLOOKUP(B134,'Index Web'!A$3:N$234,13,FALSE),"""")</f>
        <v>"/resucito/src/index.html?canto=magnificat"</v>
      </c>
      <c r="O134" t="s">
        <v>951</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260</v>
      </c>
      <c r="D135">
        <f>VLOOKUP(B135,'Index Web'!A$3:L$234,2,FALSE)</f>
        <v>133</v>
      </c>
      <c r="E135" t="s">
        <v>946</v>
      </c>
      <c r="F135" t="str">
        <f>_xlfn.CONCAT("""",VLOOKUP(B135,'Index Web'!A$3:L$234,3,FALSE),"""")</f>
        <v>"María de Jasna Góra"</v>
      </c>
      <c r="G135" t="s">
        <v>947</v>
      </c>
      <c r="H135" t="str">
        <f>_xlfn.CONCAT("""",VLOOKUP(B135,'Index Web'!A$3:L$234,4,FALSE),"""")</f>
        <v>"Himno a la Virgen de Jasna Göra, Częstochowa Polonia (Kiko Argüello) "</v>
      </c>
      <c r="I135" t="s">
        <v>948</v>
      </c>
      <c r="J135" t="str">
        <f>_xlfn.CONCAT("""",VLOOKUP(B135,'Index Web'!A$3:L$234,5,FALSE),"""")</f>
        <v>"Precatecumenado"</v>
      </c>
      <c r="K135" t="s">
        <v>949</v>
      </c>
      <c r="L135" t="str">
        <f>_xlfn.CONCAT("[",VLOOKUP(B135,'Index Web'!A$3:N$234,14,FALSE),"]")</f>
        <v>["Vírgen María","Nuevo Testamento"]</v>
      </c>
      <c r="M135" t="s">
        <v>950</v>
      </c>
      <c r="N135" t="str">
        <f>_xlfn.CONCAT("""/resucito/src/index.html?canto=",VLOOKUP(B135,'Index Web'!A$3:N$234,13,FALSE),"""")</f>
        <v>"/resucito/src/index.html?canto=mariadejasnagora"</v>
      </c>
      <c r="O135" t="s">
        <v>951</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260</v>
      </c>
      <c r="D136">
        <f>VLOOKUP(B136,'Index Web'!A$3:L$234,2,FALSE)</f>
        <v>134</v>
      </c>
      <c r="E136" t="s">
        <v>946</v>
      </c>
      <c r="F136" t="str">
        <f>_xlfn.CONCAT("""",VLOOKUP(B136,'Index Web'!A$3:L$234,3,FALSE),"""")</f>
        <v>"María, casa de bendición"</v>
      </c>
      <c r="G136" t="s">
        <v>947</v>
      </c>
      <c r="H136" t="str">
        <f>_xlfn.CONCAT("""",VLOOKUP(B136,'Index Web'!A$3:L$234,4,FALSE),"""")</f>
        <v>"Juan 2,1–11 – Las Bodas de Caná"</v>
      </c>
      <c r="I136" t="s">
        <v>948</v>
      </c>
      <c r="J136" t="str">
        <f>_xlfn.CONCAT("""",VLOOKUP(B136,'Index Web'!A$3:L$234,5,FALSE),"""")</f>
        <v>"Precatecumenado"</v>
      </c>
      <c r="K136" t="s">
        <v>949</v>
      </c>
      <c r="L136" t="str">
        <f>_xlfn.CONCAT("[",VLOOKUP(B136,'Index Web'!A$3:N$234,14,FALSE),"]")</f>
        <v>["Vírgen María","Pascua","Comunión","Pentecostés"]</v>
      </c>
      <c r="M136" t="s">
        <v>950</v>
      </c>
      <c r="N136" t="str">
        <f>_xlfn.CONCAT("""/resucito/src/index.html?canto=",VLOOKUP(B136,'Index Web'!A$3:N$234,13,FALSE),"""")</f>
        <v>"/resucito/src/index.html?canto=mariacasadebendicion"</v>
      </c>
      <c r="O136" t="s">
        <v>951</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260</v>
      </c>
      <c r="D137">
        <f>VLOOKUP(B137,'Index Web'!A$3:L$234,2,FALSE)</f>
        <v>135</v>
      </c>
      <c r="E137" t="s">
        <v>946</v>
      </c>
      <c r="F137" t="str">
        <f>_xlfn.CONCAT("""",VLOOKUP(B137,'Index Web'!A$3:L$234,3,FALSE),"""")</f>
        <v>"María, madre de la Iglesia"</v>
      </c>
      <c r="G137" t="s">
        <v>947</v>
      </c>
      <c r="H137" t="str">
        <f>_xlfn.CONCAT("""",VLOOKUP(B137,'Index Web'!A$3:L$234,4,FALSE),"""")</f>
        <v>"Juan 19,26-34"</v>
      </c>
      <c r="I137" t="s">
        <v>948</v>
      </c>
      <c r="J137" t="str">
        <f>_xlfn.CONCAT("""",VLOOKUP(B137,'Index Web'!A$3:L$234,5,FALSE),"""")</f>
        <v>"Precatecumenado"</v>
      </c>
      <c r="K137" t="s">
        <v>949</v>
      </c>
      <c r="L137" t="str">
        <f>_xlfn.CONCAT("[",VLOOKUP(B137,'Index Web'!A$3:N$234,14,FALSE),"]")</f>
        <v>["Vírgen María","Cuaresma","Penitencial","Fracción Del Pan","Nuevo Testamento"]</v>
      </c>
      <c r="M137" t="s">
        <v>950</v>
      </c>
      <c r="N137" t="str">
        <f>_xlfn.CONCAT("""/resucito/src/index.html?canto=",VLOOKUP(B137,'Index Web'!A$3:N$234,13,FALSE),"""")</f>
        <v>"/resucito/src/index.html?canto=mariamadredelaiglesia"</v>
      </c>
      <c r="O137" t="s">
        <v>951</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260</v>
      </c>
      <c r="D138">
        <f>VLOOKUP(B138,'Index Web'!A$3:L$234,2,FALSE)</f>
        <v>136</v>
      </c>
      <c r="E138" t="s">
        <v>946</v>
      </c>
      <c r="F138" t="str">
        <f>_xlfn.CONCAT("""",VLOOKUP(B138,'Index Web'!A$3:L$234,3,FALSE),"""")</f>
        <v>"María, madre del camino ardiente"</v>
      </c>
      <c r="G138" t="s">
        <v>947</v>
      </c>
      <c r="H138" t="str">
        <f>_xlfn.CONCAT("""",VLOOKUP(B138,'Index Web'!A$3:L$234,4,FALSE),"""")</f>
        <v>"Himno a la Virgen del Tercer Milenio (Kiko Argüello)"</v>
      </c>
      <c r="I138" t="s">
        <v>948</v>
      </c>
      <c r="J138" t="str">
        <f>_xlfn.CONCAT("""",VLOOKUP(B138,'Index Web'!A$3:L$234,5,FALSE),"""")</f>
        <v>"Precatecumenado"</v>
      </c>
      <c r="K138" t="s">
        <v>949</v>
      </c>
      <c r="L138" t="str">
        <f>_xlfn.CONCAT("[",VLOOKUP(B138,'Index Web'!A$3:N$234,14,FALSE),"]")</f>
        <v>["Vírgen María","Adviento","Navidad"]</v>
      </c>
      <c r="M138" t="s">
        <v>950</v>
      </c>
      <c r="N138" t="str">
        <f>_xlfn.CONCAT("""/resucito/src/index.html?canto=",VLOOKUP(B138,'Index Web'!A$3:N$234,13,FALSE),"""")</f>
        <v>"/resucito/src/index.html?canto=mariamadredelcaminoardiente"</v>
      </c>
      <c r="O138" t="s">
        <v>951</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260</v>
      </c>
      <c r="D139">
        <f>VLOOKUP(B139,'Index Web'!A$3:L$234,2,FALSE)</f>
        <v>137</v>
      </c>
      <c r="E139" t="s">
        <v>946</v>
      </c>
      <c r="F139" t="str">
        <f>_xlfn.CONCAT("""",VLOOKUP(B139,'Index Web'!A$3:L$234,3,FALSE),"""")</f>
        <v>"María, pequeña María"</v>
      </c>
      <c r="G139" t="s">
        <v>947</v>
      </c>
      <c r="H139" t="str">
        <f>_xlfn.CONCAT("""",VLOOKUP(B139,'Index Web'!A$3:L$234,4,FALSE),"""")</f>
        <v>"Himno a la Virgen María (Kiko Argüello)"</v>
      </c>
      <c r="I139" t="s">
        <v>948</v>
      </c>
      <c r="J139" t="str">
        <f>_xlfn.CONCAT("""",VLOOKUP(B139,'Index Web'!A$3:L$234,5,FALSE),"""")</f>
        <v>"Precatecumenado"</v>
      </c>
      <c r="K139" t="s">
        <v>949</v>
      </c>
      <c r="L139" t="str">
        <f>_xlfn.CONCAT("[",VLOOKUP(B139,'Index Web'!A$3:N$234,14,FALSE),"]")</f>
        <v>["Vírgen María","Cuaresma","Penitencial"]</v>
      </c>
      <c r="M139" t="s">
        <v>950</v>
      </c>
      <c r="N139" t="str">
        <f>_xlfn.CONCAT("""/resucito/src/index.html?canto=",VLOOKUP(B139,'Index Web'!A$3:N$234,13,FALSE),"""")</f>
        <v>"/resucito/src/index.html?canto=mariapequenamaria"</v>
      </c>
      <c r="O139" t="s">
        <v>951</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260</v>
      </c>
      <c r="D140">
        <f>VLOOKUP(B140,'Index Web'!A$3:L$234,2,FALSE)</f>
        <v>138</v>
      </c>
      <c r="E140" t="s">
        <v>946</v>
      </c>
      <c r="F140" t="str">
        <f>_xlfn.CONCAT("""",VLOOKUP(B140,'Index Web'!A$3:L$234,3,FALSE),"""")</f>
        <v>"Me enseñarás el camino de la vida"</v>
      </c>
      <c r="G140" t="s">
        <v>947</v>
      </c>
      <c r="H140" t="str">
        <f>_xlfn.CONCAT("""",VLOOKUP(B140,'Index Web'!A$3:L$234,4,FALSE),"""")</f>
        <v>"Salmo 16 (15)"</v>
      </c>
      <c r="I140" t="s">
        <v>948</v>
      </c>
      <c r="J140" t="str">
        <f>_xlfn.CONCAT("""",VLOOKUP(B140,'Index Web'!A$3:L$234,5,FALSE),"""")</f>
        <v>"Precatecumenado"</v>
      </c>
      <c r="K140" t="s">
        <v>949</v>
      </c>
      <c r="L140" t="str">
        <f>_xlfn.CONCAT("[",VLOOKUP(B140,'Index Web'!A$3:N$234,14,FALSE),"]")</f>
        <v>["Pascua","Pentecostés","Entrada","Antiguo Testamento"]</v>
      </c>
      <c r="M140" t="s">
        <v>950</v>
      </c>
      <c r="N140" t="str">
        <f>_xlfn.CONCAT("""/resucito/src/index.html?canto=",VLOOKUP(B140,'Index Web'!A$3:N$234,13,FALSE),"""")</f>
        <v>"/resucito/src/index.html?canto=meensenaraselcaminodelavida"</v>
      </c>
      <c r="O140" t="s">
        <v>951</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260</v>
      </c>
      <c r="D141">
        <f>VLOOKUP(B141,'Index Web'!A$3:L$234,2,FALSE)</f>
        <v>139</v>
      </c>
      <c r="E141" t="s">
        <v>946</v>
      </c>
      <c r="F141" t="str">
        <f>_xlfn.CONCAT("""",VLOOKUP(B141,'Index Web'!A$3:L$234,3,FALSE),"""")</f>
        <v>"Me has seducido, Señor "</v>
      </c>
      <c r="G141" t="s">
        <v>947</v>
      </c>
      <c r="H141" t="str">
        <f>_xlfn.CONCAT("""",VLOOKUP(B141,'Index Web'!A$3:L$234,4,FALSE),"""")</f>
        <v>"Jeremias 20,7-18"</v>
      </c>
      <c r="I141" t="s">
        <v>948</v>
      </c>
      <c r="J141" t="str">
        <f>_xlfn.CONCAT("""",VLOOKUP(B141,'Index Web'!A$3:L$234,5,FALSE),"""")</f>
        <v>"Precatecumenado"</v>
      </c>
      <c r="K141" t="s">
        <v>949</v>
      </c>
      <c r="L141" t="str">
        <f>_xlfn.CONCAT("[",VLOOKUP(B141,'Index Web'!A$3:N$234,14,FALSE),"]")</f>
        <v>["Antiguo Testamento"]</v>
      </c>
      <c r="M141" t="s">
        <v>950</v>
      </c>
      <c r="N141" t="str">
        <f>_xlfn.CONCAT("""/resucito/src/index.html?canto=",VLOOKUP(B141,'Index Web'!A$3:N$234,13,FALSE),"""")</f>
        <v>"/resucito/src/index.html?canto=mehasseducidosenor"</v>
      </c>
      <c r="O141" t="s">
        <v>951</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260</v>
      </c>
      <c r="D142">
        <f>VLOOKUP(B142,'Index Web'!A$3:L$234,2,FALSE)</f>
        <v>140</v>
      </c>
      <c r="E142" t="s">
        <v>946</v>
      </c>
      <c r="F142" t="str">
        <f>_xlfn.CONCAT("""",VLOOKUP(B142,'Index Web'!A$3:L$234,3,FALSE),"""")</f>
        <v>"Me robaste el corazón "</v>
      </c>
      <c r="G142" t="s">
        <v>947</v>
      </c>
      <c r="H142" t="str">
        <f>_xlfn.CONCAT("""",VLOOKUP(B142,'Index Web'!A$3:L$234,4,FALSE),"""")</f>
        <v>"Cantar de los cantares 4,9 - 5,1"</v>
      </c>
      <c r="I142" t="s">
        <v>948</v>
      </c>
      <c r="J142" t="str">
        <f>_xlfn.CONCAT("""",VLOOKUP(B142,'Index Web'!A$3:L$234,5,FALSE),"""")</f>
        <v>"Eleccion"</v>
      </c>
      <c r="K142" t="s">
        <v>949</v>
      </c>
      <c r="L142" t="str">
        <f>_xlfn.CONCAT("[",VLOOKUP(B142,'Index Web'!A$3:N$234,14,FALSE),"]")</f>
        <v>["Antiguo Testamento"]</v>
      </c>
      <c r="M142" t="s">
        <v>950</v>
      </c>
      <c r="N142" t="str">
        <f>_xlfn.CONCAT("""/resucito/src/index.html?canto=",VLOOKUP(B142,'Index Web'!A$3:N$234,13,FALSE),"""")</f>
        <v>"/resucito/src/index.html?canto=merobasteelcorazon"</v>
      </c>
      <c r="O142" t="s">
        <v>951</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260</v>
      </c>
      <c r="D143">
        <f>VLOOKUP(B143,'Index Web'!A$3:L$234,2,FALSE)</f>
        <v>141</v>
      </c>
      <c r="E143" t="s">
        <v>946</v>
      </c>
      <c r="F143" t="str">
        <f>_xlfn.CONCAT("""",VLOOKUP(B143,'Index Web'!A$3:L$234,3,FALSE),"""")</f>
        <v>"Mirad qué estupendo"</v>
      </c>
      <c r="G143" t="s">
        <v>947</v>
      </c>
      <c r="H143" t="str">
        <f>_xlfn.CONCAT("""",VLOOKUP(B143,'Index Web'!A$3:L$234,4,FALSE),"""")</f>
        <v>"Salmo 133 (132)"</v>
      </c>
      <c r="I143" t="s">
        <v>948</v>
      </c>
      <c r="J143" t="str">
        <f>_xlfn.CONCAT("""",VLOOKUP(B143,'Index Web'!A$3:L$234,5,FALSE),"""")</f>
        <v>"Precatecumenado"</v>
      </c>
      <c r="K143" t="s">
        <v>949</v>
      </c>
      <c r="L143" t="str">
        <f>_xlfn.CONCAT("[",VLOOKUP(B143,'Index Web'!A$3:N$234,14,FALSE),"]")</f>
        <v>["Paz","Antiguo Testamento"]</v>
      </c>
      <c r="M143" t="s">
        <v>950</v>
      </c>
      <c r="N143" t="str">
        <f>_xlfn.CONCAT("""/resucito/src/index.html?canto=",VLOOKUP(B143,'Index Web'!A$3:N$234,13,FALSE),"""")</f>
        <v>"/resucito/src/index.html?canto=miradqueestupendo"</v>
      </c>
      <c r="O143" t="s">
        <v>951</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260</v>
      </c>
      <c r="D144">
        <f>VLOOKUP(B144,'Index Web'!A$3:L$234,2,FALSE)</f>
        <v>142</v>
      </c>
      <c r="E144" t="s">
        <v>946</v>
      </c>
      <c r="F144" t="str">
        <f>_xlfn.CONCAT("""",VLOOKUP(B144,'Index Web'!A$3:L$234,3,FALSE),"""")</f>
        <v>"Misericordia mía, misericordia"</v>
      </c>
      <c r="G144" t="s">
        <v>947</v>
      </c>
      <c r="H144" t="str">
        <f>_xlfn.CONCAT("""",VLOOKUP(B144,'Index Web'!A$3:L$234,4,FALSE),"""")</f>
        <v>"Salmo 51 (50)"</v>
      </c>
      <c r="I144" t="s">
        <v>948</v>
      </c>
      <c r="J144" t="str">
        <f>_xlfn.CONCAT("""",VLOOKUP(B144,'Index Web'!A$3:L$234,5,FALSE),"""")</f>
        <v>"Precatecumenado"</v>
      </c>
      <c r="K144" t="s">
        <v>949</v>
      </c>
      <c r="L144" t="str">
        <f>_xlfn.CONCAT("[",VLOOKUP(B144,'Index Web'!A$3:N$234,14,FALSE),"]")</f>
        <v>["Cuaresma","Penitencial","Antiguo Testamento"]</v>
      </c>
      <c r="M144" t="s">
        <v>950</v>
      </c>
      <c r="N144" t="str">
        <f>_xlfn.CONCAT("""/resucito/src/index.html?canto=",VLOOKUP(B144,'Index Web'!A$3:N$234,13,FALSE),"""")</f>
        <v>"/resucito/src/index.html?canto=misericordiamiamisericordia"</v>
      </c>
      <c r="O144" t="s">
        <v>951</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260</v>
      </c>
      <c r="D145">
        <f>VLOOKUP(B145,'Index Web'!A$3:L$234,2,FALSE)</f>
        <v>143</v>
      </c>
      <c r="E145" t="s">
        <v>946</v>
      </c>
      <c r="F145" t="str">
        <f>_xlfn.CONCAT("""",VLOOKUP(B145,'Index Web'!A$3:L$234,3,FALSE),"""")</f>
        <v>"Misericordia, Dios mío"</v>
      </c>
      <c r="G145" t="s">
        <v>947</v>
      </c>
      <c r="H145" t="str">
        <f>_xlfn.CONCAT("""",VLOOKUP(B145,'Index Web'!A$3:L$234,4,FALSE),"""")</f>
        <v>"Salmo 51(50)"</v>
      </c>
      <c r="I145" t="s">
        <v>948</v>
      </c>
      <c r="J145" t="str">
        <f>_xlfn.CONCAT("""",VLOOKUP(B145,'Index Web'!A$3:L$234,5,FALSE),"""")</f>
        <v>"Precatecumenado"</v>
      </c>
      <c r="K145" t="s">
        <v>949</v>
      </c>
      <c r="L145" t="str">
        <f>_xlfn.CONCAT("[",VLOOKUP(B145,'Index Web'!A$3:N$234,14,FALSE),"]")</f>
        <v>["Cuaresma","Penitencial","Antiguo Testamento"]</v>
      </c>
      <c r="M145" t="s">
        <v>950</v>
      </c>
      <c r="N145" t="str">
        <f>_xlfn.CONCAT("""/resucito/src/index.html?canto=",VLOOKUP(B145,'Index Web'!A$3:N$234,13,FALSE),"""")</f>
        <v>"/resucito/src/index.html?canto=misericordiadiosmio"</v>
      </c>
      <c r="O145" t="s">
        <v>951</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260</v>
      </c>
      <c r="D146">
        <f>VLOOKUP(B146,'Index Web'!A$3:L$234,2,FALSE)</f>
        <v>144</v>
      </c>
      <c r="E146" t="s">
        <v>946</v>
      </c>
      <c r="F146" t="str">
        <f>_xlfn.CONCAT("""",VLOOKUP(B146,'Index Web'!A$3:L$234,3,FALSE),"""")</f>
        <v>"Mucho me han perseguido "</v>
      </c>
      <c r="G146" t="s">
        <v>947</v>
      </c>
      <c r="H146" t="str">
        <f>_xlfn.CONCAT("""",VLOOKUP(B146,'Index Web'!A$3:L$234,4,FALSE),"""")</f>
        <v>"Salmo 129 (128)"</v>
      </c>
      <c r="I146" t="s">
        <v>948</v>
      </c>
      <c r="J146" t="str">
        <f>_xlfn.CONCAT("""",VLOOKUP(B146,'Index Web'!A$3:L$234,5,FALSE),"""")</f>
        <v>"Precatecumenado"</v>
      </c>
      <c r="K146" t="s">
        <v>949</v>
      </c>
      <c r="L146" t="str">
        <f>_xlfn.CONCAT("[",VLOOKUP(B146,'Index Web'!A$3:N$234,14,FALSE),"]")</f>
        <v>["Antiguo Testamento"]</v>
      </c>
      <c r="M146" t="s">
        <v>950</v>
      </c>
      <c r="N146" t="str">
        <f>_xlfn.CONCAT("""/resucito/src/index.html?canto=",VLOOKUP(B146,'Index Web'!A$3:N$234,13,FALSE),"""")</f>
        <v>"/resucito/src/index.html?canto=muchomehanperseguido"</v>
      </c>
      <c r="O146" t="s">
        <v>951</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260</v>
      </c>
      <c r="D147">
        <f>VLOOKUP(B147,'Index Web'!A$3:L$234,2,FALSE)</f>
        <v>145</v>
      </c>
      <c r="E147" t="s">
        <v>946</v>
      </c>
      <c r="F147" t="str">
        <f>_xlfn.CONCAT("""",VLOOKUP(B147,'Index Web'!A$3:L$234,3,FALSE),"""")</f>
        <v>"Ninguno puede servir a dos señores"</v>
      </c>
      <c r="G147" t="s">
        <v>947</v>
      </c>
      <c r="H147" t="str">
        <f>_xlfn.CONCAT("""",VLOOKUP(B147,'Index Web'!A$3:L$234,4,FALSE),"""")</f>
        <v>"Mateo 6,24-33 "</v>
      </c>
      <c r="I147" t="s">
        <v>948</v>
      </c>
      <c r="J147" t="str">
        <f>_xlfn.CONCAT("""",VLOOKUP(B147,'Index Web'!A$3:L$234,5,FALSE),"""")</f>
        <v>"Catecumenado"</v>
      </c>
      <c r="K147" t="s">
        <v>949</v>
      </c>
      <c r="L147" t="str">
        <f>_xlfn.CONCAT("[",VLOOKUP(B147,'Index Web'!A$3:N$234,14,FALSE),"]")</f>
        <v>["Nuevo Testamento"]</v>
      </c>
      <c r="M147" t="s">
        <v>950</v>
      </c>
      <c r="N147" t="str">
        <f>_xlfn.CONCAT("""/resucito/src/index.html?canto=",VLOOKUP(B147,'Index Web'!A$3:N$234,13,FALSE),"""")</f>
        <v>"/resucito/src/index.html?canto=ningunopuedeserviradossenores"</v>
      </c>
      <c r="O147" t="s">
        <v>951</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260</v>
      </c>
      <c r="D148">
        <f>VLOOKUP(B148,'Index Web'!A$3:L$234,2,FALSE)</f>
        <v>146</v>
      </c>
      <c r="E148" t="s">
        <v>946</v>
      </c>
      <c r="F148" t="str">
        <f>_xlfn.CONCAT("""",VLOOKUP(B148,'Index Web'!A$3:L$234,3,FALSE),"""")</f>
        <v>"No está aquí, resucitó"</v>
      </c>
      <c r="G148" t="s">
        <v>947</v>
      </c>
      <c r="H148" t="str">
        <f>_xlfn.CONCAT("""",VLOOKUP(B148,'Index Web'!A$3:L$234,4,FALSE),"""")</f>
        <v>"Mateo 28,1-8"</v>
      </c>
      <c r="I148" t="s">
        <v>948</v>
      </c>
      <c r="J148" t="str">
        <f>_xlfn.CONCAT("""",VLOOKUP(B148,'Index Web'!A$3:L$234,5,FALSE),"""")</f>
        <v>"Precatecumenado"</v>
      </c>
      <c r="K148" t="s">
        <v>949</v>
      </c>
      <c r="L148" t="str">
        <f>_xlfn.CONCAT("[",VLOOKUP(B148,'Index Web'!A$3:N$234,14,FALSE),"]")</f>
        <v>["Pascua","Pentecostés","Nuevo Testamento"]</v>
      </c>
      <c r="M148" t="s">
        <v>950</v>
      </c>
      <c r="N148" t="str">
        <f>_xlfn.CONCAT("""/resucito/src/index.html?canto=",VLOOKUP(B148,'Index Web'!A$3:N$234,13,FALSE),"""")</f>
        <v>"/resucito/src/index.html?canto=noestaaquiresucito"</v>
      </c>
      <c r="O148" t="s">
        <v>951</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260</v>
      </c>
      <c r="D149">
        <f>VLOOKUP(B149,'Index Web'!A$3:L$234,2,FALSE)</f>
        <v>147</v>
      </c>
      <c r="E149" t="s">
        <v>946</v>
      </c>
      <c r="F149" t="str">
        <f>_xlfn.CONCAT("""",VLOOKUP(B149,'Index Web'!A$3:L$234,3,FALSE),"""")</f>
        <v>"No hay en él parecer"</v>
      </c>
      <c r="G149" t="s">
        <v>947</v>
      </c>
      <c r="H149" t="str">
        <f>_xlfn.CONCAT("""",VLOOKUP(B149,'Index Web'!A$3:L$234,4,FALSE),"""")</f>
        <v>"Isaías 53,2ss - Cuarto canto del Siervo de Yahveh"</v>
      </c>
      <c r="I149" t="s">
        <v>948</v>
      </c>
      <c r="J149" t="str">
        <f>_xlfn.CONCAT("""",VLOOKUP(B149,'Index Web'!A$3:L$234,5,FALSE),"""")</f>
        <v>"Precatecumenado"</v>
      </c>
      <c r="K149" t="s">
        <v>949</v>
      </c>
      <c r="L149" t="str">
        <f>_xlfn.CONCAT("[",VLOOKUP(B149,'Index Web'!A$3:N$234,14,FALSE),"]")</f>
        <v>["Fracción Del Pan","Antiguo Testamento"]</v>
      </c>
      <c r="M149" t="s">
        <v>950</v>
      </c>
      <c r="N149" t="str">
        <f>_xlfn.CONCAT("""/resucito/src/index.html?canto=",VLOOKUP(B149,'Index Web'!A$3:N$234,13,FALSE),"""")</f>
        <v>"/resucito/src/index.html?canto=nohayenelparecer"</v>
      </c>
      <c r="O149" t="s">
        <v>951</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260</v>
      </c>
      <c r="D150">
        <f>VLOOKUP(B150,'Index Web'!A$3:L$234,2,FALSE)</f>
        <v>148</v>
      </c>
      <c r="E150" t="s">
        <v>946</v>
      </c>
      <c r="F150" t="str">
        <f>_xlfn.CONCAT("""",VLOOKUP(B150,'Index Web'!A$3:L$234,3,FALSE),"""")</f>
        <v>"No resistáis al mal "</v>
      </c>
      <c r="G150" t="s">
        <v>947</v>
      </c>
      <c r="H150" t="str">
        <f>_xlfn.CONCAT("""",VLOOKUP(B150,'Index Web'!A$3:L$234,4,FALSE),"""")</f>
        <v>"Mateo 5,38ss"</v>
      </c>
      <c r="I150" t="s">
        <v>948</v>
      </c>
      <c r="J150" t="str">
        <f>_xlfn.CONCAT("""",VLOOKUP(B150,'Index Web'!A$3:L$234,5,FALSE),"""")</f>
        <v>"Catecumenado"</v>
      </c>
      <c r="K150" t="s">
        <v>949</v>
      </c>
      <c r="L150" t="str">
        <f>_xlfn.CONCAT("[",VLOOKUP(B150,'Index Web'!A$3:N$234,14,FALSE),"]")</f>
        <v>["Nuevo Testamento"]</v>
      </c>
      <c r="M150" t="s">
        <v>950</v>
      </c>
      <c r="N150" t="str">
        <f>_xlfn.CONCAT("""/resucito/src/index.html?canto=",VLOOKUP(B150,'Index Web'!A$3:N$234,13,FALSE),"""")</f>
        <v>"/resucito/src/index.html?canto=noresistaisalmal"</v>
      </c>
      <c r="O150" t="s">
        <v>951</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260</v>
      </c>
      <c r="D151">
        <f>VLOOKUP(B151,'Index Web'!A$3:L$234,2,FALSE)</f>
        <v>149</v>
      </c>
      <c r="E151" t="s">
        <v>946</v>
      </c>
      <c r="F151" t="str">
        <f>_xlfn.CONCAT("""",VLOOKUP(B151,'Index Web'!A$3:L$234,3,FALSE),"""")</f>
        <v>"No sufras por los malvados"</v>
      </c>
      <c r="G151" t="s">
        <v>947</v>
      </c>
      <c r="H151" t="str">
        <f>_xlfn.CONCAT("""",VLOOKUP(B151,'Index Web'!A$3:L$234,4,FALSE),"""")</f>
        <v>"Salmo 37 (36)"</v>
      </c>
      <c r="I151" t="s">
        <v>948</v>
      </c>
      <c r="J151" t="str">
        <f>_xlfn.CONCAT("""",VLOOKUP(B151,'Index Web'!A$3:L$234,5,FALSE),"""")</f>
        <v>"Catecumenado"</v>
      </c>
      <c r="K151" t="s">
        <v>949</v>
      </c>
      <c r="L151" t="str">
        <f>_xlfn.CONCAT("[",VLOOKUP(B151,'Index Web'!A$3:N$234,14,FALSE),"]")</f>
        <v>["Cuaresma","Penitencial","Antiguo Testamento"]</v>
      </c>
      <c r="M151" t="s">
        <v>950</v>
      </c>
      <c r="N151" t="str">
        <f>_xlfn.CONCAT("""/resucito/src/index.html?canto=",VLOOKUP(B151,'Index Web'!A$3:N$234,13,FALSE),"""")</f>
        <v>"/resucito/src/index.html?canto=nosufrasporlosmalvados"</v>
      </c>
      <c r="O151" t="s">
        <v>951</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260</v>
      </c>
      <c r="D152">
        <f>VLOOKUP(B152,'Index Web'!A$3:L$234,2,FALSE)</f>
        <v>150</v>
      </c>
      <c r="E152" t="s">
        <v>946</v>
      </c>
      <c r="F152" t="str">
        <f>_xlfn.CONCAT("""",VLOOKUP(B152,'Index Web'!A$3:L$234,3,FALSE),"""")</f>
        <v>"Noli me tangere"</v>
      </c>
      <c r="G152" t="s">
        <v>947</v>
      </c>
      <c r="H152" t="str">
        <f>_xlfn.CONCAT("""",VLOOKUP(B152,'Index Web'!A$3:L$234,4,FALSE),"""")</f>
        <v>"Juan 20,15-17"</v>
      </c>
      <c r="I152" t="s">
        <v>948</v>
      </c>
      <c r="J152" t="str">
        <f>_xlfn.CONCAT("""",VLOOKUP(B152,'Index Web'!A$3:L$234,5,FALSE),"""")</f>
        <v>"Precatecumenado"</v>
      </c>
      <c r="K152" t="s">
        <v>949</v>
      </c>
      <c r="L152" t="str">
        <f>_xlfn.CONCAT("[",VLOOKUP(B152,'Index Web'!A$3:N$234,14,FALSE),"]")</f>
        <v>["Pascua","Pentecostés","Nuevo Testamento"]</v>
      </c>
      <c r="M152" t="s">
        <v>950</v>
      </c>
      <c r="N152" t="str">
        <f>_xlfn.CONCAT("""/resucito/src/index.html?canto=",VLOOKUP(B152,'Index Web'!A$3:N$234,13,FALSE),"""")</f>
        <v>"/resucito/src/index.html?canto=nolimetangere"</v>
      </c>
      <c r="O152" t="s">
        <v>951</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260</v>
      </c>
      <c r="D153">
        <f>VLOOKUP(B153,'Index Web'!A$3:L$234,2,FALSE)</f>
        <v>151</v>
      </c>
      <c r="E153" t="s">
        <v>946</v>
      </c>
      <c r="F153" t="str">
        <f>_xlfn.CONCAT("""",VLOOKUP(B153,'Index Web'!A$3:L$234,3,FALSE),"""")</f>
        <v>"Oh cielos, lloved de lo alto"</v>
      </c>
      <c r="G153" t="s">
        <v>947</v>
      </c>
      <c r="H153" t="str">
        <f>_xlfn.CONCAT("""",VLOOKUP(B153,'Index Web'!A$3:L$234,4,FALSE),"""")</f>
        <v>"Isaías 45,8"</v>
      </c>
      <c r="I153" t="s">
        <v>948</v>
      </c>
      <c r="J153" t="str">
        <f>_xlfn.CONCAT("""",VLOOKUP(B153,'Index Web'!A$3:L$234,5,FALSE),"""")</f>
        <v>"Precatecumenado"</v>
      </c>
      <c r="K153" t="s">
        <v>949</v>
      </c>
      <c r="L153" t="str">
        <f>_xlfn.CONCAT("[",VLOOKUP(B153,'Index Web'!A$3:N$234,14,FALSE),"]")</f>
        <v>["Adviento","Navidad","Antiguo Testamento"]</v>
      </c>
      <c r="M153" t="s">
        <v>950</v>
      </c>
      <c r="N153" t="str">
        <f>_xlfn.CONCAT("""/resucito/src/index.html?canto=",VLOOKUP(B153,'Index Web'!A$3:N$234,13,FALSE),"""")</f>
        <v>"/resucito/src/index.html?canto=ohcieloslloveddeloalto"</v>
      </c>
      <c r="O153" t="s">
        <v>951</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260</v>
      </c>
      <c r="D154">
        <f>VLOOKUP(B154,'Index Web'!A$3:L$234,2,FALSE)</f>
        <v>152</v>
      </c>
      <c r="E154" t="s">
        <v>946</v>
      </c>
      <c r="F154" t="str">
        <f>_xlfn.CONCAT("""",VLOOKUP(B154,'Index Web'!A$3:L$234,3,FALSE),"""")</f>
        <v>"Oh Dios, por tu nombre "</v>
      </c>
      <c r="G154" t="s">
        <v>947</v>
      </c>
      <c r="H154" t="str">
        <f>_xlfn.CONCAT("""",VLOOKUP(B154,'Index Web'!A$3:L$234,4,FALSE),"""")</f>
        <v>"Salmo 54 (53)"</v>
      </c>
      <c r="I154" t="s">
        <v>948</v>
      </c>
      <c r="J154" t="str">
        <f>_xlfn.CONCAT("""",VLOOKUP(B154,'Index Web'!A$3:L$234,5,FALSE),"""")</f>
        <v>"Precatecumenado"</v>
      </c>
      <c r="K154" t="s">
        <v>949</v>
      </c>
      <c r="L154" t="str">
        <f>_xlfn.CONCAT("[",VLOOKUP(B154,'Index Web'!A$3:N$234,14,FALSE),"]")</f>
        <v>["Antiguo Testamento"]</v>
      </c>
      <c r="M154" t="s">
        <v>950</v>
      </c>
      <c r="N154" t="str">
        <f>_xlfn.CONCAT("""/resucito/src/index.html?canto=",VLOOKUP(B154,'Index Web'!A$3:N$234,13,FALSE),"""")</f>
        <v>"/resucito/src/index.html?canto=ohdiosportunombre"</v>
      </c>
      <c r="O154" t="s">
        <v>951</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260</v>
      </c>
      <c r="D155">
        <f>VLOOKUP(B155,'Index Web'!A$3:L$234,2,FALSE)</f>
        <v>153</v>
      </c>
      <c r="E155" t="s">
        <v>946</v>
      </c>
      <c r="F155" t="str">
        <f>_xlfn.CONCAT("""",VLOOKUP(B155,'Index Web'!A$3:L$234,3,FALSE),"""")</f>
        <v>"Oh Dios, tú eres mi Dios "</v>
      </c>
      <c r="G155" t="s">
        <v>947</v>
      </c>
      <c r="H155" t="str">
        <f>_xlfn.CONCAT("""",VLOOKUP(B155,'Index Web'!A$3:L$234,4,FALSE),"""")</f>
        <v>"Salmo 63 (62)"</v>
      </c>
      <c r="I155" t="s">
        <v>948</v>
      </c>
      <c r="J155" t="str">
        <f>_xlfn.CONCAT("""",VLOOKUP(B155,'Index Web'!A$3:L$234,5,FALSE),"""")</f>
        <v>"Precatecumenado"</v>
      </c>
      <c r="K155" t="s">
        <v>949</v>
      </c>
      <c r="L155" t="str">
        <f>_xlfn.CONCAT("[",VLOOKUP(B155,'Index Web'!A$3:N$234,14,FALSE),"]")</f>
        <v>["Antiguo Testamento"]</v>
      </c>
      <c r="M155" t="s">
        <v>950</v>
      </c>
      <c r="N155" t="str">
        <f>_xlfn.CONCAT("""/resucito/src/index.html?canto=",VLOOKUP(B155,'Index Web'!A$3:N$234,13,FALSE),"""")</f>
        <v>"/resucito/src/index.html?canto=ohdiostueresmidios"</v>
      </c>
      <c r="O155" t="s">
        <v>951</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260</v>
      </c>
      <c r="D156">
        <f>VLOOKUP(B156,'Index Web'!A$3:L$234,2,FALSE)</f>
        <v>154</v>
      </c>
      <c r="E156" t="s">
        <v>946</v>
      </c>
      <c r="F156" t="str">
        <f>_xlfn.CONCAT("""",VLOOKUP(B156,'Index Web'!A$3:L$234,3,FALSE),"""")</f>
        <v>"Oh Jesús, amor mío"</v>
      </c>
      <c r="G156" t="s">
        <v>947</v>
      </c>
      <c r="H156" t="str">
        <f>_xlfn.CONCAT("""",VLOOKUP(B156,'Index Web'!A$3:L$234,4,FALSE),"""")</f>
        <v>"(Kiko Argüello)"</v>
      </c>
      <c r="I156" t="s">
        <v>948</v>
      </c>
      <c r="J156" t="str">
        <f>_xlfn.CONCAT("""",VLOOKUP(B156,'Index Web'!A$3:L$234,5,FALSE),"""")</f>
        <v>"Precatecumenado"</v>
      </c>
      <c r="K156" t="s">
        <v>949</v>
      </c>
      <c r="L156" t="str">
        <f>_xlfn.CONCAT("[",VLOOKUP(B156,'Index Web'!A$3:N$234,14,FALSE),"]")</f>
        <v>["Cuaresma","Penitencial","Fracción Del Pan"]</v>
      </c>
      <c r="M156" t="s">
        <v>950</v>
      </c>
      <c r="N156" t="str">
        <f>_xlfn.CONCAT("""/resucito/src/index.html?canto=",VLOOKUP(B156,'Index Web'!A$3:N$234,13,FALSE),"""")</f>
        <v>"/resucito/src/index.html?canto=ohjesusamormio"</v>
      </c>
      <c r="O156" t="s">
        <v>951</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260</v>
      </c>
      <c r="D157">
        <f>VLOOKUP(B157,'Index Web'!A$3:L$234,2,FALSE)</f>
        <v>155</v>
      </c>
      <c r="E157" t="s">
        <v>946</v>
      </c>
      <c r="F157" t="str">
        <f>_xlfn.CONCAT("""",VLOOKUP(B157,'Index Web'!A$3:L$234,3,FALSE),"""")</f>
        <v>"Oh muerte ¿dónde está tu victoria?"</v>
      </c>
      <c r="G157" t="s">
        <v>947</v>
      </c>
      <c r="H157" t="str">
        <f>_xlfn.CONCAT("""",VLOOKUP(B157,'Index Web'!A$3:L$234,4,FALSE),"""")</f>
        <v>"1 Corintios 15"</v>
      </c>
      <c r="I157" t="s">
        <v>948</v>
      </c>
      <c r="J157" t="str">
        <f>_xlfn.CONCAT("""",VLOOKUP(B157,'Index Web'!A$3:L$234,5,FALSE),"""")</f>
        <v>"Precatecumenado"</v>
      </c>
      <c r="K157" t="s">
        <v>949</v>
      </c>
      <c r="L157" t="str">
        <f>_xlfn.CONCAT("[",VLOOKUP(B157,'Index Web'!A$3:N$234,14,FALSE),"]")</f>
        <v>["Pascua","Pentecostés","Comunión","Nuevo Testamento"]</v>
      </c>
      <c r="M157" t="s">
        <v>950</v>
      </c>
      <c r="N157" t="str">
        <f>_xlfn.CONCAT("""/resucito/src/index.html?canto=",VLOOKUP(B157,'Index Web'!A$3:N$234,13,FALSE),"""")</f>
        <v>"/resucito/src/index.html?canto=ohmuerte¿dondeestatuvictoria?"</v>
      </c>
      <c r="O157" t="s">
        <v>951</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260</v>
      </c>
      <c r="D158">
        <f>VLOOKUP(B158,'Index Web'!A$3:L$234,2,FALSE)</f>
        <v>156</v>
      </c>
      <c r="E158" t="s">
        <v>946</v>
      </c>
      <c r="F158" t="str">
        <f>_xlfn.CONCAT("""",VLOOKUP(B158,'Index Web'!A$3:L$234,3,FALSE),"""")</f>
        <v>"Oh Señor, mi corazón ya no es ambicioso"</v>
      </c>
      <c r="G158" t="s">
        <v>947</v>
      </c>
      <c r="H158" t="str">
        <f>_xlfn.CONCAT("""",VLOOKUP(B158,'Index Web'!A$3:L$234,4,FALSE),"""")</f>
        <v>"Salmo 131 (130)"</v>
      </c>
      <c r="I158" t="s">
        <v>948</v>
      </c>
      <c r="J158" t="str">
        <f>_xlfn.CONCAT("""",VLOOKUP(B158,'Index Web'!A$3:L$234,5,FALSE),"""")</f>
        <v>"Catecumenado"</v>
      </c>
      <c r="K158" t="s">
        <v>949</v>
      </c>
      <c r="L158" t="str">
        <f>_xlfn.CONCAT("[",VLOOKUP(B158,'Index Web'!A$3:N$234,14,FALSE),"]")</f>
        <v>["Antiguo Testamento"]</v>
      </c>
      <c r="M158" t="s">
        <v>950</v>
      </c>
      <c r="N158" t="str">
        <f>_xlfn.CONCAT("""/resucito/src/index.html?canto=",VLOOKUP(B158,'Index Web'!A$3:N$234,13,FALSE),"""")</f>
        <v>"/resucito/src/index.html?canto=ohsenormicorazonyanoesambicioso"</v>
      </c>
      <c r="O158" t="s">
        <v>951</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260</v>
      </c>
      <c r="D159">
        <f>VLOOKUP(B159,'Index Web'!A$3:L$234,2,FALSE)</f>
        <v>157</v>
      </c>
      <c r="E159" t="s">
        <v>946</v>
      </c>
      <c r="F159" t="str">
        <f>_xlfn.CONCAT("""",VLOOKUP(B159,'Index Web'!A$3:L$234,3,FALSE),"""")</f>
        <v>"Oh Señor, nuestro Dios"</v>
      </c>
      <c r="G159" t="s">
        <v>947</v>
      </c>
      <c r="H159" t="str">
        <f>_xlfn.CONCAT("""",VLOOKUP(B159,'Index Web'!A$3:L$234,4,FALSE),"""")</f>
        <v>"Salmo 8"</v>
      </c>
      <c r="I159" t="s">
        <v>948</v>
      </c>
      <c r="J159" t="str">
        <f>_xlfn.CONCAT("""",VLOOKUP(B159,'Index Web'!A$3:L$234,5,FALSE),"""")</f>
        <v>"Precatecumenado"</v>
      </c>
      <c r="K159" t="s">
        <v>949</v>
      </c>
      <c r="L159" t="str">
        <f>_xlfn.CONCAT("[",VLOOKUP(B159,'Index Web'!A$3:N$234,14,FALSE),"]")</f>
        <v>["Entrada","Antiguo Testamento"]</v>
      </c>
      <c r="M159" t="s">
        <v>950</v>
      </c>
      <c r="N159" t="str">
        <f>_xlfn.CONCAT("""/resucito/src/index.html?canto=",VLOOKUP(B159,'Index Web'!A$3:N$234,13,FALSE),"""")</f>
        <v>"/resucito/src/index.html?canto=ohsenornuestrodios"</v>
      </c>
      <c r="O159" t="s">
        <v>951</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260</v>
      </c>
      <c r="D160">
        <f>VLOOKUP(B160,'Index Web'!A$3:L$234,2,FALSE)</f>
        <v>158</v>
      </c>
      <c r="E160" t="s">
        <v>946</v>
      </c>
      <c r="F160" t="str">
        <f>_xlfn.CONCAT("""",VLOOKUP(B160,'Index Web'!A$3:L$234,3,FALSE),"""")</f>
        <v>"Os tomaré de entre las naciones"</v>
      </c>
      <c r="G160" t="s">
        <v>947</v>
      </c>
      <c r="H160" t="str">
        <f>_xlfn.CONCAT("""",VLOOKUP(B160,'Index Web'!A$3:L$234,4,FALSE),"""")</f>
        <v>"Ezequiel 36,24-28"</v>
      </c>
      <c r="I160" t="s">
        <v>948</v>
      </c>
      <c r="J160" t="str">
        <f>_xlfn.CONCAT("""",VLOOKUP(B160,'Index Web'!A$3:L$234,5,FALSE),"""")</f>
        <v>"Precatecumenado"</v>
      </c>
      <c r="K160" t="s">
        <v>949</v>
      </c>
      <c r="L160" t="str">
        <f>_xlfn.CONCAT("[",VLOOKUP(B160,'Index Web'!A$3:N$234,14,FALSE),"]")</f>
        <v>["Pascua","Pentecostés","Entrada","Antiguo Testamento"]</v>
      </c>
      <c r="M160" t="s">
        <v>950</v>
      </c>
      <c r="N160" t="str">
        <f>_xlfn.CONCAT("""/resucito/src/index.html?canto=",VLOOKUP(B160,'Index Web'!A$3:N$234,13,FALSE),"""")</f>
        <v>"/resucito/src/index.html?canto=ostomaredeentrelasnaciones"</v>
      </c>
      <c r="O160" t="s">
        <v>951</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260</v>
      </c>
      <c r="D161">
        <f>VLOOKUP(B161,'Index Web'!A$3:L$234,2,FALSE)</f>
        <v>159</v>
      </c>
      <c r="E161" t="s">
        <v>946</v>
      </c>
      <c r="F161" t="str">
        <f>_xlfn.CONCAT("""",VLOOKUP(B161,'Index Web'!A$3:L$234,3,FALSE),"""")</f>
        <v>"Padre nuestro"</v>
      </c>
      <c r="G161" t="s">
        <v>947</v>
      </c>
      <c r="H161" t="str">
        <f>_xlfn.CONCAT("""",VLOOKUP(B161,'Index Web'!A$3:L$234,4,FALSE),"""")</f>
        <v>"Tiempo de la Elección"</v>
      </c>
      <c r="I161" t="s">
        <v>948</v>
      </c>
      <c r="J161" t="str">
        <f>_xlfn.CONCAT("""",VLOOKUP(B161,'Index Web'!A$3:L$234,5,FALSE),"""")</f>
        <v>"Liturgia"</v>
      </c>
      <c r="K161" t="s">
        <v>949</v>
      </c>
      <c r="L161" t="str">
        <f>_xlfn.CONCAT("[",VLOOKUP(B161,'Index Web'!A$3:N$234,14,FALSE),"]")</f>
        <v>[""]</v>
      </c>
      <c r="M161" t="s">
        <v>950</v>
      </c>
      <c r="N161" t="str">
        <f>_xlfn.CONCAT("""/resucito/src/index.html?canto=",VLOOKUP(B161,'Index Web'!A$3:N$234,13,FALSE),"""")</f>
        <v>"/resucito/src/index.html?canto=padrenuestro"</v>
      </c>
      <c r="O161" t="s">
        <v>951</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260</v>
      </c>
      <c r="D162">
        <f>VLOOKUP(B162,'Index Web'!A$3:L$234,2,FALSE)</f>
        <v>160</v>
      </c>
      <c r="E162" t="s">
        <v>946</v>
      </c>
      <c r="F162" t="str">
        <f>_xlfn.CONCAT("""",VLOOKUP(B162,'Index Web'!A$3:L$234,3,FALSE),"""")</f>
        <v>"Paloma incorrupta"</v>
      </c>
      <c r="G162" t="s">
        <v>947</v>
      </c>
      <c r="H162" t="str">
        <f>_xlfn.CONCAT("""",VLOOKUP(B162,'Index Web'!A$3:L$234,4,FALSE),"""")</f>
        <v>"Kontákion (Romano el Meloda)"</v>
      </c>
      <c r="I162" t="s">
        <v>948</v>
      </c>
      <c r="J162" t="str">
        <f>_xlfn.CONCAT("""",VLOOKUP(B162,'Index Web'!A$3:L$234,5,FALSE),"""")</f>
        <v>"Precatecumenado"</v>
      </c>
      <c r="K162" t="s">
        <v>949</v>
      </c>
      <c r="L162" t="str">
        <f>_xlfn.CONCAT("[",VLOOKUP(B162,'Index Web'!A$3:N$234,14,FALSE),"]")</f>
        <v>["Vírgen María","Pascua","Pentecostés"]</v>
      </c>
      <c r="M162" t="s">
        <v>950</v>
      </c>
      <c r="N162" t="str">
        <f>_xlfn.CONCAT("""/resucito/src/index.html?canto=",VLOOKUP(B162,'Index Web'!A$3:N$234,13,FALSE),"""")</f>
        <v>"/resucito/src/index.html?canto=palomaincorrupta"</v>
      </c>
      <c r="O162" t="s">
        <v>951</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260</v>
      </c>
      <c r="D163">
        <f>VLOOKUP(B163,'Index Web'!A$3:L$234,2,FALSE)</f>
        <v>161</v>
      </c>
      <c r="E163" t="s">
        <v>946</v>
      </c>
      <c r="F163" t="str">
        <f>_xlfn.CONCAT("""",VLOOKUP(B163,'Index Web'!A$3:L$234,3,FALSE),"""")</f>
        <v>"Pentecostés"</v>
      </c>
      <c r="G163" t="s">
        <v>947</v>
      </c>
      <c r="H163" t="str">
        <f>_xlfn.CONCAT("""",VLOOKUP(B163,'Index Web'!A$3:L$234,4,FALSE),"""")</f>
        <v>"Hchos de los Apostoles 2,1-13 "</v>
      </c>
      <c r="I163" t="s">
        <v>948</v>
      </c>
      <c r="J163" t="str">
        <f>_xlfn.CONCAT("""",VLOOKUP(B163,'Index Web'!A$3:L$234,5,FALSE),"""")</f>
        <v>"Precatecumenado"</v>
      </c>
      <c r="K163" t="s">
        <v>949</v>
      </c>
      <c r="L163" t="str">
        <f>_xlfn.CONCAT("[",VLOOKUP(B163,'Index Web'!A$3:N$234,14,FALSE),"]")</f>
        <v>["Pascua","Pentecostés","Comunión"]</v>
      </c>
      <c r="M163" t="s">
        <v>950</v>
      </c>
      <c r="N163" t="str">
        <f>_xlfn.CONCAT("""/resucito/src/index.html?canto=",VLOOKUP(B163,'Index Web'!A$3:N$234,13,FALSE),"""")</f>
        <v>"/resucito/src/index.html?canto=pentecostes"</v>
      </c>
      <c r="O163" t="s">
        <v>951</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260</v>
      </c>
      <c r="D164">
        <f>VLOOKUP(B164,'Index Web'!A$3:L$234,2,FALSE)</f>
        <v>162</v>
      </c>
      <c r="E164" t="s">
        <v>946</v>
      </c>
      <c r="F164" t="str">
        <f>_xlfn.CONCAT("""",VLOOKUP(B164,'Index Web'!A$3:L$234,3,FALSE),"""")</f>
        <v>"Plegaria eucarística ii Modelo I"</v>
      </c>
      <c r="G164" t="s">
        <v>947</v>
      </c>
      <c r="H164" t="str">
        <f>_xlfn.CONCAT("""",VLOOKUP(B164,'Index Web'!A$3:L$234,4,FALSE),"""")</f>
        <v>"Modelo I"</v>
      </c>
      <c r="I164" t="s">
        <v>948</v>
      </c>
      <c r="J164" t="str">
        <f>_xlfn.CONCAT("""",VLOOKUP(B164,'Index Web'!A$3:L$234,5,FALSE),"""")</f>
        <v>"Liturgia"</v>
      </c>
      <c r="K164" t="s">
        <v>949</v>
      </c>
      <c r="L164" t="str">
        <f>_xlfn.CONCAT("[",VLOOKUP(B164,'Index Web'!A$3:N$234,14,FALSE),"]")</f>
        <v>[""]</v>
      </c>
      <c r="M164" t="s">
        <v>950</v>
      </c>
      <c r="N164" t="str">
        <f>_xlfn.CONCAT("""/resucito/src/index.html?canto=",VLOOKUP(B164,'Index Web'!A$3:N$234,13,FALSE),"""")</f>
        <v>"/resucito/src/index.html?canto=plegariaeucaristicaiimodeloi"</v>
      </c>
      <c r="O164" t="s">
        <v>951</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260</v>
      </c>
      <c r="D165">
        <f>VLOOKUP(B165,'Index Web'!A$3:L$234,2,FALSE)</f>
        <v>163</v>
      </c>
      <c r="E165" t="s">
        <v>946</v>
      </c>
      <c r="F165" t="str">
        <f>_xlfn.CONCAT("""",VLOOKUP(B165,'Index Web'!A$3:L$234,3,FALSE),"""")</f>
        <v>"Plegaria eucarística ii Modelo II"</v>
      </c>
      <c r="G165" t="s">
        <v>947</v>
      </c>
      <c r="H165" t="str">
        <f>_xlfn.CONCAT("""",VLOOKUP(B165,'Index Web'!A$3:L$234,4,FALSE),"""")</f>
        <v>"Modelo II (1987)"</v>
      </c>
      <c r="I165" t="s">
        <v>948</v>
      </c>
      <c r="J165" t="str">
        <f>_xlfn.CONCAT("""",VLOOKUP(B165,'Index Web'!A$3:L$234,5,FALSE),"""")</f>
        <v>"Liturgia"</v>
      </c>
      <c r="K165" t="s">
        <v>949</v>
      </c>
      <c r="L165" t="str">
        <f>_xlfn.CONCAT("[",VLOOKUP(B165,'Index Web'!A$3:N$234,14,FALSE),"]")</f>
        <v>[""]</v>
      </c>
      <c r="M165" t="s">
        <v>950</v>
      </c>
      <c r="N165" t="str">
        <f>_xlfn.CONCAT("""/resucito/src/index.html?canto=",VLOOKUP(B165,'Index Web'!A$3:N$234,13,FALSE),"""")</f>
        <v>"/resucito/src/index.html?canto=plegariaeucaristicaiimodeloii"</v>
      </c>
      <c r="O165" t="s">
        <v>951</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260</v>
      </c>
      <c r="D166">
        <f>VLOOKUP(B166,'Index Web'!A$3:L$234,2,FALSE)</f>
        <v>164</v>
      </c>
      <c r="E166" t="s">
        <v>946</v>
      </c>
      <c r="F166" t="str">
        <f>_xlfn.CONCAT("""",VLOOKUP(B166,'Index Web'!A$3:L$234,3,FALSE),"""")</f>
        <v>"Plegaria eucarística iv "</v>
      </c>
      <c r="G166" t="s">
        <v>947</v>
      </c>
      <c r="H166" t="str">
        <f>_xlfn.CONCAT("""",VLOOKUP(B166,'Index Web'!A$3:L$234,4,FALSE),"""")</f>
        <v>"(1988)"</v>
      </c>
      <c r="I166" t="s">
        <v>948</v>
      </c>
      <c r="J166" t="str">
        <f>_xlfn.CONCAT("""",VLOOKUP(B166,'Index Web'!A$3:L$234,5,FALSE),"""")</f>
        <v>"Liturgia"</v>
      </c>
      <c r="K166" t="s">
        <v>949</v>
      </c>
      <c r="L166" t="str">
        <f>_xlfn.CONCAT("[",VLOOKUP(B166,'Index Web'!A$3:N$234,14,FALSE),"]")</f>
        <v>[""]</v>
      </c>
      <c r="M166" t="s">
        <v>950</v>
      </c>
      <c r="N166" t="str">
        <f>_xlfn.CONCAT("""/resucito/src/index.html?canto=",VLOOKUP(B166,'Index Web'!A$3:N$234,13,FALSE),"""")</f>
        <v>"/resucito/src/index.html?canto=plegariaeucaristicaiv"</v>
      </c>
      <c r="O166" t="s">
        <v>951</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260</v>
      </c>
      <c r="D167">
        <f>VLOOKUP(B167,'Index Web'!A$3:L$234,2,FALSE)</f>
        <v>165</v>
      </c>
      <c r="E167" t="s">
        <v>946</v>
      </c>
      <c r="F167" t="str">
        <f>_xlfn.CONCAT("""",VLOOKUP(B167,'Index Web'!A$3:L$234,3,FALSE),"""")</f>
        <v>"Por el amor de mis amigos"</v>
      </c>
      <c r="G167" t="s">
        <v>947</v>
      </c>
      <c r="H167" t="str">
        <f>_xlfn.CONCAT("""",VLOOKUP(B167,'Index Web'!A$3:L$234,4,FALSE),"""")</f>
        <v>"Salmo 122 (121) - Melodía hebraica "</v>
      </c>
      <c r="I167" t="s">
        <v>948</v>
      </c>
      <c r="J167" t="str">
        <f>_xlfn.CONCAT("""",VLOOKUP(B167,'Index Web'!A$3:L$234,5,FALSE),"""")</f>
        <v>"Precatecumenado"</v>
      </c>
      <c r="K167" t="s">
        <v>949</v>
      </c>
      <c r="L167" t="str">
        <f>_xlfn.CONCAT("[",VLOOKUP(B167,'Index Web'!A$3:N$234,14,FALSE),"]")</f>
        <v>["Paz","Antiguo Testamento"]</v>
      </c>
      <c r="M167" t="s">
        <v>950</v>
      </c>
      <c r="N167" t="str">
        <f>_xlfn.CONCAT("""/resucito/src/index.html?canto=",VLOOKUP(B167,'Index Web'!A$3:N$234,13,FALSE),"""")</f>
        <v>"/resucito/src/index.html?canto=porelamordemisamigos"</v>
      </c>
      <c r="O167" t="s">
        <v>951</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260</v>
      </c>
      <c r="D168">
        <f>VLOOKUP(B168,'Index Web'!A$3:L$234,2,FALSE)</f>
        <v>166</v>
      </c>
      <c r="E168" t="s">
        <v>946</v>
      </c>
      <c r="F168" t="str">
        <f>_xlfn.CONCAT("""",VLOOKUP(B168,'Index Web'!A$3:L$234,3,FALSE),"""")</f>
        <v>"Por qué esta noche es diferente"</v>
      </c>
      <c r="G168" t="s">
        <v>947</v>
      </c>
      <c r="H168" t="str">
        <f>_xlfn.CONCAT("""",VLOOKUP(B168,'Index Web'!A$3:L$234,4,FALSE),"""")</f>
        <v>"Haggadá de Pesaj - Melodía hebraica"</v>
      </c>
      <c r="I168" t="s">
        <v>948</v>
      </c>
      <c r="J168" t="str">
        <f>_xlfn.CONCAT("""",VLOOKUP(B168,'Index Web'!A$3:L$234,5,FALSE),"""")</f>
        <v>"Precatecumenado"</v>
      </c>
      <c r="K168" t="s">
        <v>949</v>
      </c>
      <c r="L168" t="str">
        <f>_xlfn.CONCAT("[",VLOOKUP(B168,'Index Web'!A$3:N$234,14,FALSE),"]")</f>
        <v>["Pascua","Pentecostés","Niños"]</v>
      </c>
      <c r="M168" t="s">
        <v>950</v>
      </c>
      <c r="N168" t="str">
        <f>_xlfn.CONCAT("""/resucito/src/index.html?canto=",VLOOKUP(B168,'Index Web'!A$3:N$234,13,FALSE),"""")</f>
        <v>"/resucito/src/index.html?canto=porqueestanocheesdiferente"</v>
      </c>
      <c r="O168" t="s">
        <v>951</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260</v>
      </c>
      <c r="D169">
        <f>VLOOKUP(B169,'Index Web'!A$3:L$234,2,FALSE)</f>
        <v>167</v>
      </c>
      <c r="E169" t="s">
        <v>946</v>
      </c>
      <c r="F169" t="str">
        <f>_xlfn.CONCAT("""",VLOOKUP(B169,'Index Web'!A$3:L$234,3,FALSE),"""")</f>
        <v>"Por qué las gentes conjuran"</v>
      </c>
      <c r="G169" t="s">
        <v>947</v>
      </c>
      <c r="H169" t="str">
        <f>_xlfn.CONCAT("""",VLOOKUP(B169,'Index Web'!A$3:L$234,4,FALSE),"""")</f>
        <v>"Salmo 2"</v>
      </c>
      <c r="I169" t="s">
        <v>948</v>
      </c>
      <c r="J169" t="str">
        <f>_xlfn.CONCAT("""",VLOOKUP(B169,'Index Web'!A$3:L$234,5,FALSE),"""")</f>
        <v>"Precatecumenado"</v>
      </c>
      <c r="K169" t="s">
        <v>949</v>
      </c>
      <c r="L169" t="str">
        <f>_xlfn.CONCAT("[",VLOOKUP(B169,'Index Web'!A$3:N$234,14,FALSE),"]")</f>
        <v>["Cuaresma","Penitencial","Antiguo Testamento"]</v>
      </c>
      <c r="M169" t="s">
        <v>950</v>
      </c>
      <c r="N169" t="str">
        <f>_xlfn.CONCAT("""/resucito/src/index.html?canto=",VLOOKUP(B169,'Index Web'!A$3:N$234,13,FALSE),"""")</f>
        <v>"/resucito/src/index.html?canto=porquelasgentesconjuran"</v>
      </c>
      <c r="O169" t="s">
        <v>951</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260</v>
      </c>
      <c r="D170">
        <f>VLOOKUP(B170,'Index Web'!A$3:L$234,2,FALSE)</f>
        <v>168</v>
      </c>
      <c r="E170" t="s">
        <v>946</v>
      </c>
      <c r="F170" t="str">
        <f>_xlfn.CONCAT("""",VLOOKUP(B170,'Index Web'!A$3:L$234,3,FALSE),"""")</f>
        <v>"Porque mi yugo es suave"</v>
      </c>
      <c r="G170" t="s">
        <v>947</v>
      </c>
      <c r="H170" t="str">
        <f>_xlfn.CONCAT("""",VLOOKUP(B170,'Index Web'!A$3:L$234,4,FALSE),"""")</f>
        <v>"Mateo 11,28ss"</v>
      </c>
      <c r="I170" t="s">
        <v>948</v>
      </c>
      <c r="J170" t="str">
        <f>_xlfn.CONCAT("""",VLOOKUP(B170,'Index Web'!A$3:L$234,5,FALSE),"""")</f>
        <v>"Precatecumenado"</v>
      </c>
      <c r="K170" t="s">
        <v>949</v>
      </c>
      <c r="L170" t="str">
        <f>_xlfn.CONCAT("[",VLOOKUP(B170,'Index Web'!A$3:N$234,14,FALSE),"]")</f>
        <v>["Cuaresma","Penitencial","Nuevo Testamento"]</v>
      </c>
      <c r="M170" t="s">
        <v>950</v>
      </c>
      <c r="N170" t="str">
        <f>_xlfn.CONCAT("""/resucito/src/index.html?canto=",VLOOKUP(B170,'Index Web'!A$3:N$234,13,FALSE),"""")</f>
        <v>"/resucito/src/index.html?canto=porquemiyugoessuave"</v>
      </c>
      <c r="O170" t="s">
        <v>951</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260</v>
      </c>
      <c r="D171">
        <f>VLOOKUP(B171,'Index Web'!A$3:L$234,2,FALSE)</f>
        <v>169</v>
      </c>
      <c r="E171" t="s">
        <v>946</v>
      </c>
      <c r="F171" t="str">
        <f>_xlfn.CONCAT("""",VLOOKUP(B171,'Index Web'!A$3:L$234,3,FALSE),"""")</f>
        <v>"Prefacio para Adviento y Navidad"</v>
      </c>
      <c r="G171" t="s">
        <v>947</v>
      </c>
      <c r="H171" t="str">
        <f>_xlfn.CONCAT("""",VLOOKUP(B171,'Index Web'!A$3:L$234,4,FALSE),"""")</f>
        <v>"Prefacio IV de Adviento*"</v>
      </c>
      <c r="I171" t="s">
        <v>948</v>
      </c>
      <c r="J171" t="str">
        <f>_xlfn.CONCAT("""",VLOOKUP(B171,'Index Web'!A$3:L$234,5,FALSE),"""")</f>
        <v>"Liturgia"</v>
      </c>
      <c r="K171" t="s">
        <v>949</v>
      </c>
      <c r="L171" t="str">
        <f>_xlfn.CONCAT("[",VLOOKUP(B171,'Index Web'!A$3:N$234,14,FALSE),"]")</f>
        <v>["Adviento","Navidad"]</v>
      </c>
      <c r="M171" t="s">
        <v>950</v>
      </c>
      <c r="N171" t="str">
        <f>_xlfn.CONCAT("""/resucito/src/index.html?canto=",VLOOKUP(B171,'Index Web'!A$3:N$234,13,FALSE),"""")</f>
        <v>"/resucito/src/index.html?canto=prefacioparaadvientoynavidad"</v>
      </c>
      <c r="O171" t="s">
        <v>951</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260</v>
      </c>
      <c r="D172">
        <f>VLOOKUP(B172,'Index Web'!A$3:L$234,2,FALSE)</f>
        <v>170</v>
      </c>
      <c r="E172" t="s">
        <v>946</v>
      </c>
      <c r="F172" t="str">
        <f>_xlfn.CONCAT("""",VLOOKUP(B172,'Index Web'!A$3:L$234,3,FALSE),"""")</f>
        <v>"Prefacio para el tiempo Pascual"</v>
      </c>
      <c r="G172" t="s">
        <v>947</v>
      </c>
      <c r="H172" t="str">
        <f>_xlfn.CONCAT("""",VLOOKUP(B172,'Index Web'!A$3:L$234,4,FALSE),"""")</f>
        <v>"Prefacio I de Pascua*"</v>
      </c>
      <c r="I172" t="s">
        <v>948</v>
      </c>
      <c r="J172" t="str">
        <f>_xlfn.CONCAT("""",VLOOKUP(B172,'Index Web'!A$3:L$234,5,FALSE),"""")</f>
        <v>"Liturgia"</v>
      </c>
      <c r="K172" t="s">
        <v>949</v>
      </c>
      <c r="L172" t="str">
        <f>_xlfn.CONCAT("[",VLOOKUP(B172,'Index Web'!A$3:N$234,14,FALSE),"]")</f>
        <v>["Pascua"]</v>
      </c>
      <c r="M172" t="s">
        <v>950</v>
      </c>
      <c r="N172" t="str">
        <f>_xlfn.CONCAT("""/resucito/src/index.html?canto=",VLOOKUP(B172,'Index Web'!A$3:N$234,13,FALSE),"""")</f>
        <v>"/resucito/src/index.html?canto=prefacioparaeltiempopascual"</v>
      </c>
      <c r="O172" t="s">
        <v>951</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260</v>
      </c>
      <c r="D173">
        <f>VLOOKUP(B173,'Index Web'!A$3:L$234,2,FALSE)</f>
        <v>171</v>
      </c>
      <c r="E173" t="s">
        <v>946</v>
      </c>
      <c r="F173" t="str">
        <f>_xlfn.CONCAT("""",VLOOKUP(B173,'Index Web'!A$3:L$234,3,FALSE),"""")</f>
        <v>"Pregón Pascual"</v>
      </c>
      <c r="G173" t="s">
        <v>947</v>
      </c>
      <c r="H173" t="str">
        <f>_xlfn.CONCAT("""",VLOOKUP(B173,'Index Web'!A$3:L$234,4,FALSE),"""")</f>
        <v>"«Exsultet»"</v>
      </c>
      <c r="I173" t="s">
        <v>948</v>
      </c>
      <c r="J173" t="str">
        <f>_xlfn.CONCAT("""",VLOOKUP(B173,'Index Web'!A$3:L$234,5,FALSE),"""")</f>
        <v>"Liturgia"</v>
      </c>
      <c r="K173" t="s">
        <v>949</v>
      </c>
      <c r="L173" t="str">
        <f>_xlfn.CONCAT("[",VLOOKUP(B173,'Index Web'!A$3:N$234,14,FALSE),"]")</f>
        <v>["Pascua"]</v>
      </c>
      <c r="M173" t="s">
        <v>950</v>
      </c>
      <c r="N173" t="str">
        <f>_xlfn.CONCAT("""/resucito/src/index.html?canto=",VLOOKUP(B173,'Index Web'!A$3:N$234,13,FALSE),"""")</f>
        <v>"/resucito/src/index.html?canto=pregonpascual"</v>
      </c>
      <c r="O173" t="s">
        <v>951</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260</v>
      </c>
      <c r="D174">
        <f>VLOOKUP(B174,'Index Web'!A$3:L$234,2,FALSE)</f>
        <v>172</v>
      </c>
      <c r="E174" t="s">
        <v>946</v>
      </c>
      <c r="F174" t="str">
        <f>_xlfn.CONCAT("""",VLOOKUP(B174,'Index Web'!A$3:L$234,3,FALSE),"""")</f>
        <v>"Qué amables son tus moradas"</v>
      </c>
      <c r="G174" t="s">
        <v>947</v>
      </c>
      <c r="H174" t="str">
        <f>_xlfn.CONCAT("""",VLOOKUP(B174,'Index Web'!A$3:L$234,4,FALSE),"""")</f>
        <v>"Salmo 84 (83)"</v>
      </c>
      <c r="I174" t="s">
        <v>948</v>
      </c>
      <c r="J174" t="str">
        <f>_xlfn.CONCAT("""",VLOOKUP(B174,'Index Web'!A$3:L$234,5,FALSE),"""")</f>
        <v>"Precatecumenado"</v>
      </c>
      <c r="K174" t="s">
        <v>949</v>
      </c>
      <c r="L174" t="str">
        <f>_xlfn.CONCAT("[",VLOOKUP(B174,'Index Web'!A$3:N$234,14,FALSE),"]")</f>
        <v>["Cuaresma","Penitencial","Entrada","Antiguo Testamento"]</v>
      </c>
      <c r="M174" t="s">
        <v>950</v>
      </c>
      <c r="N174" t="str">
        <f>_xlfn.CONCAT("""/resucito/src/index.html?canto=",VLOOKUP(B174,'Index Web'!A$3:N$234,13,FALSE),"""")</f>
        <v>"/resucito/src/index.html?canto=queamablessontusmoradas"</v>
      </c>
      <c r="O174" t="s">
        <v>951</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260</v>
      </c>
      <c r="D175">
        <f>VLOOKUP(B175,'Index Web'!A$3:L$234,2,FALSE)</f>
        <v>173</v>
      </c>
      <c r="E175" t="s">
        <v>946</v>
      </c>
      <c r="F175" t="str">
        <f>_xlfn.CONCAT("""",VLOOKUP(B175,'Index Web'!A$3:L$234,3,FALSE),"""")</f>
        <v>"Qué estupendo, qué alegría "</v>
      </c>
      <c r="G175" t="s">
        <v>947</v>
      </c>
      <c r="H175" t="str">
        <f>_xlfn.CONCAT("""",VLOOKUP(B175,'Index Web'!A$3:L$234,4,FALSE),"""")</f>
        <v>"Salmo 133 (132)"</v>
      </c>
      <c r="I175" t="s">
        <v>948</v>
      </c>
      <c r="J175" t="str">
        <f>_xlfn.CONCAT("""",VLOOKUP(B175,'Index Web'!A$3:L$234,5,FALSE),"""")</f>
        <v>"Precatecumenado"</v>
      </c>
      <c r="K175" t="s">
        <v>949</v>
      </c>
      <c r="L175" t="str">
        <f>_xlfn.CONCAT("[",VLOOKUP(B175,'Index Web'!A$3:N$234,14,FALSE),"]")</f>
        <v>["Antiguo Testamento","Paz"]</v>
      </c>
      <c r="M175" t="s">
        <v>950</v>
      </c>
      <c r="N175" t="str">
        <f>_xlfn.CONCAT("""/resucito/src/index.html?canto=",VLOOKUP(B175,'Index Web'!A$3:N$234,13,FALSE),"""")</f>
        <v>"/resucito/src/index.html?canto=queestupendoquealegria"</v>
      </c>
      <c r="O175" t="s">
        <v>951</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260</v>
      </c>
      <c r="D176">
        <f>VLOOKUP(B176,'Index Web'!A$3:L$234,2,FALSE)</f>
        <v>174</v>
      </c>
      <c r="E176" t="s">
        <v>946</v>
      </c>
      <c r="F176" t="str">
        <f>_xlfn.CONCAT("""",VLOOKUP(B176,'Index Web'!A$3:L$234,3,FALSE),"""")</f>
        <v>"Quién es esta que sube del desierto"</v>
      </c>
      <c r="G176" t="s">
        <v>947</v>
      </c>
      <c r="H176" t="str">
        <f>_xlfn.CONCAT("""",VLOOKUP(B176,'Index Web'!A$3:L$234,4,FALSE),"""")</f>
        <v>"Cantar de los Cantares 8,5-7"</v>
      </c>
      <c r="I176" t="s">
        <v>948</v>
      </c>
      <c r="J176" t="str">
        <f>_xlfn.CONCAT("""",VLOOKUP(B176,'Index Web'!A$3:L$234,5,FALSE),"""")</f>
        <v>"Precatecumenado"</v>
      </c>
      <c r="K176" t="s">
        <v>949</v>
      </c>
      <c r="L176" t="str">
        <f>_xlfn.CONCAT("[",VLOOKUP(B176,'Index Web'!A$3:N$234,14,FALSE),"]")</f>
        <v>["Pascua","Pentecostés","Comunión","Final","Antiguo Testamento"]</v>
      </c>
      <c r="M176" t="s">
        <v>950</v>
      </c>
      <c r="N176" t="str">
        <f>_xlfn.CONCAT("""/resucito/src/index.html?canto=",VLOOKUP(B176,'Index Web'!A$3:N$234,13,FALSE),"""")</f>
        <v>"/resucito/src/index.html?canto=quienesestaquesubedeldesierto"</v>
      </c>
      <c r="O176" t="s">
        <v>951</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260</v>
      </c>
      <c r="D177">
        <f>VLOOKUP(B177,'Index Web'!A$3:L$234,2,FALSE)</f>
        <v>175</v>
      </c>
      <c r="E177" t="s">
        <v>946</v>
      </c>
      <c r="F177" t="str">
        <f>_xlfn.CONCAT("""",VLOOKUP(B177,'Index Web'!A$3:L$234,3,FALSE),"""")</f>
        <v>"Quién nos separará"</v>
      </c>
      <c r="G177" t="s">
        <v>947</v>
      </c>
      <c r="H177" t="str">
        <f>_xlfn.CONCAT("""",VLOOKUP(B177,'Index Web'!A$3:L$234,4,FALSE),"""")</f>
        <v>"Romanos 8,34-39"</v>
      </c>
      <c r="I177" t="s">
        <v>948</v>
      </c>
      <c r="J177" t="str">
        <f>_xlfn.CONCAT("""",VLOOKUP(B177,'Index Web'!A$3:L$234,5,FALSE),"""")</f>
        <v>"Precatecumenado"</v>
      </c>
      <c r="K177" t="s">
        <v>949</v>
      </c>
      <c r="L177" t="str">
        <f>_xlfn.CONCAT("[",VLOOKUP(B177,'Index Web'!A$3:N$234,14,FALSE),"]")</f>
        <v>["Cuaresma","Penitencial","Comunión","Nuevo Testamento"]</v>
      </c>
      <c r="M177" t="s">
        <v>950</v>
      </c>
      <c r="N177" t="str">
        <f>_xlfn.CONCAT("""/resucito/src/index.html?canto=",VLOOKUP(B177,'Index Web'!A$3:N$234,13,FALSE),"""")</f>
        <v>"/resucito/src/index.html?canto=quiennosseparara"</v>
      </c>
      <c r="O177" t="s">
        <v>951</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260</v>
      </c>
      <c r="D178">
        <f>VLOOKUP(B178,'Index Web'!A$3:L$234,2,FALSE)</f>
        <v>176</v>
      </c>
      <c r="E178" t="s">
        <v>946</v>
      </c>
      <c r="F178" t="str">
        <f>_xlfn.CONCAT("""",VLOOKUP(B178,'Index Web'!A$3:L$234,3,FALSE),"""")</f>
        <v>"Quiero andar, madre, a Jerusalén"</v>
      </c>
      <c r="G178" t="s">
        <v>947</v>
      </c>
      <c r="H178" t="str">
        <f>_xlfn.CONCAT("""",VLOOKUP(B178,'Index Web'!A$3:L$234,4,FALSE),"""")</f>
        <v>"Canto sefardí"</v>
      </c>
      <c r="I178" t="s">
        <v>948</v>
      </c>
      <c r="J178" t="str">
        <f>_xlfn.CONCAT("""",VLOOKUP(B178,'Index Web'!A$3:L$234,5,FALSE),"""")</f>
        <v>"Precatecumenado"</v>
      </c>
      <c r="K178" t="s">
        <v>949</v>
      </c>
      <c r="L178" t="str">
        <f>_xlfn.CONCAT("[",VLOOKUP(B178,'Index Web'!A$3:N$234,14,FALSE),"]")</f>
        <v>["Pascua","Pentecostés","Final"]</v>
      </c>
      <c r="M178" t="s">
        <v>950</v>
      </c>
      <c r="N178" t="str">
        <f>_xlfn.CONCAT("""/resucito/src/index.html?canto=",VLOOKUP(B178,'Index Web'!A$3:N$234,13,FALSE),"""")</f>
        <v>"/resucito/src/index.html?canto=quieroandarmadreajerusalen"</v>
      </c>
      <c r="O178" t="s">
        <v>951</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260</v>
      </c>
      <c r="D179">
        <f>VLOOKUP(B179,'Index Web'!A$3:L$234,2,FALSE)</f>
        <v>177</v>
      </c>
      <c r="E179" t="s">
        <v>946</v>
      </c>
      <c r="F179" t="str">
        <f>_xlfn.CONCAT("""",VLOOKUP(B179,'Index Web'!A$3:L$234,3,FALSE),"""")</f>
        <v>"Quiero cantar"</v>
      </c>
      <c r="G179" t="s">
        <v>947</v>
      </c>
      <c r="H179" t="str">
        <f>_xlfn.CONCAT("""",VLOOKUP(B179,'Index Web'!A$3:L$234,4,FALSE),"""")</f>
        <v>"Salmo 57 (56)"</v>
      </c>
      <c r="I179" t="s">
        <v>948</v>
      </c>
      <c r="J179" t="str">
        <f>_xlfn.CONCAT("""",VLOOKUP(B179,'Index Web'!A$3:L$234,5,FALSE),"""")</f>
        <v>"Precatecumenado"</v>
      </c>
      <c r="K179" t="s">
        <v>949</v>
      </c>
      <c r="L179" t="str">
        <f>_xlfn.CONCAT("[",VLOOKUP(B179,'Index Web'!A$3:N$234,14,FALSE),"]")</f>
        <v>["Cuaresma","Penitencial","Antiguo Testamento"]</v>
      </c>
      <c r="M179" t="s">
        <v>950</v>
      </c>
      <c r="N179" t="str">
        <f>_xlfn.CONCAT("""/resucito/src/index.html?canto=",VLOOKUP(B179,'Index Web'!A$3:N$234,13,FALSE),"""")</f>
        <v>"/resucito/src/index.html?canto=quierocantar"</v>
      </c>
      <c r="O179" t="s">
        <v>951</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260</v>
      </c>
      <c r="D180">
        <f>VLOOKUP(B180,'Index Web'!A$3:L$234,2,FALSE)</f>
        <v>178</v>
      </c>
      <c r="E180" t="s">
        <v>946</v>
      </c>
      <c r="F180" t="str">
        <f>_xlfn.CONCAT("""",VLOOKUP(B180,'Index Web'!A$3:L$234,3,FALSE),"""")</f>
        <v>"Resucitó"</v>
      </c>
      <c r="G180" t="s">
        <v>947</v>
      </c>
      <c r="H180" t="str">
        <f>_xlfn.CONCAT("""",VLOOKUP(B180,'Index Web'!A$3:L$234,4,FALSE),"""")</f>
        <v>"(Kiko Argüello)"</v>
      </c>
      <c r="I180" t="s">
        <v>948</v>
      </c>
      <c r="J180" t="str">
        <f>_xlfn.CONCAT("""",VLOOKUP(B180,'Index Web'!A$3:L$234,5,FALSE),"""")</f>
        <v>"Precatecumenado"</v>
      </c>
      <c r="K180" t="s">
        <v>949</v>
      </c>
      <c r="L180" t="str">
        <f>_xlfn.CONCAT("[",VLOOKUP(B180,'Index Web'!A$3:N$234,14,FALSE),"]")</f>
        <v>["Pascua","Pentecostés","Comunión"]</v>
      </c>
      <c r="M180" t="s">
        <v>950</v>
      </c>
      <c r="N180" t="str">
        <f>_xlfn.CONCAT("""/resucito/src/index.html?canto=",VLOOKUP(B180,'Index Web'!A$3:N$234,13,FALSE),"""")</f>
        <v>"/resucito/src/index.html?canto=resucito"</v>
      </c>
      <c r="O180" t="s">
        <v>951</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260</v>
      </c>
      <c r="D181">
        <f>VLOOKUP(B181,'Index Web'!A$3:L$234,2,FALSE)</f>
        <v>179</v>
      </c>
      <c r="E181" t="s">
        <v>946</v>
      </c>
      <c r="F181" t="str">
        <f>_xlfn.CONCAT("""",VLOOKUP(B181,'Index Web'!A$3:L$234,3,FALSE),"""")</f>
        <v>"Resurrexit"</v>
      </c>
      <c r="G181" t="s">
        <v>947</v>
      </c>
      <c r="H181" t="str">
        <f>_xlfn.CONCAT("""",VLOOKUP(B181,'Index Web'!A$3:L$234,4,FALSE),"""")</f>
        <v>"Juan 11,25s"</v>
      </c>
      <c r="I181" t="s">
        <v>948</v>
      </c>
      <c r="J181" t="str">
        <f>_xlfn.CONCAT("""",VLOOKUP(B181,'Index Web'!A$3:L$234,5,FALSE),"""")</f>
        <v>"Precatecumenado"</v>
      </c>
      <c r="K181" t="s">
        <v>949</v>
      </c>
      <c r="L181" t="str">
        <f>_xlfn.CONCAT("[",VLOOKUP(B181,'Index Web'!A$3:N$234,14,FALSE),"]")</f>
        <v>["Pascua","Pentecostés","Nuevo Testamento"]</v>
      </c>
      <c r="M181" t="s">
        <v>950</v>
      </c>
      <c r="N181" t="str">
        <f>_xlfn.CONCAT("""/resucito/src/index.html?canto=",VLOOKUP(B181,'Index Web'!A$3:N$234,13,FALSE),"""")</f>
        <v>"/resucito/src/index.html?canto=resurrexit"</v>
      </c>
      <c r="O181" t="s">
        <v>951</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260</v>
      </c>
      <c r="D182">
        <f>VLOOKUP(B182,'Index Web'!A$3:L$234,2,FALSE)</f>
        <v>180</v>
      </c>
      <c r="E182" t="s">
        <v>946</v>
      </c>
      <c r="F182" t="str">
        <f>_xlfn.CONCAT("""",VLOOKUP(B182,'Index Web'!A$3:L$234,3,FALSE),"""")</f>
        <v>"Salmodia para el evangelio"</v>
      </c>
      <c r="G182" t="s">
        <v>947</v>
      </c>
      <c r="H182" t="str">
        <f>_xlfn.CONCAT("""",VLOOKUP(B182,'Index Web'!A$3:L$234,4,FALSE),"""")</f>
        <v>"Juan 3,11-20 "</v>
      </c>
      <c r="I182" t="s">
        <v>948</v>
      </c>
      <c r="J182" t="str">
        <f>_xlfn.CONCAT("""",VLOOKUP(B182,'Index Web'!A$3:L$234,5,FALSE),"""")</f>
        <v>"Liturgia"</v>
      </c>
      <c r="K182" t="s">
        <v>949</v>
      </c>
      <c r="L182" t="str">
        <f>_xlfn.CONCAT("[",VLOOKUP(B182,'Index Web'!A$3:N$234,14,FALSE),"]")</f>
        <v>[""]</v>
      </c>
      <c r="M182" t="s">
        <v>950</v>
      </c>
      <c r="N182" t="str">
        <f>_xlfn.CONCAT("""/resucito/src/index.html?canto=",VLOOKUP(B182,'Index Web'!A$3:N$234,13,FALSE),"""")</f>
        <v>"/resucito/src/index.html?canto=salmodiaparaelevangelio"</v>
      </c>
      <c r="O182" t="s">
        <v>951</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260</v>
      </c>
      <c r="D183">
        <f>VLOOKUP(B183,'Index Web'!A$3:L$234,2,FALSE)</f>
        <v>181</v>
      </c>
      <c r="E183" t="s">
        <v>946</v>
      </c>
      <c r="F183" t="str">
        <f>_xlfn.CONCAT("""",VLOOKUP(B183,'Index Web'!A$3:L$234,3,FALSE),"""")</f>
        <v>"Salmodia para el rosario"</v>
      </c>
      <c r="G183" t="s">
        <v>947</v>
      </c>
      <c r="H183" t="str">
        <f>_xlfn.CONCAT("""",VLOOKUP(B183,'Index Web'!A$3:L$234,4,FALSE),"""")</f>
        <v>"Santo Rosario"</v>
      </c>
      <c r="I183" t="s">
        <v>948</v>
      </c>
      <c r="J183" t="str">
        <f>_xlfn.CONCAT("""",VLOOKUP(B183,'Index Web'!A$3:L$234,5,FALSE),"""")</f>
        <v>"Liturgia"</v>
      </c>
      <c r="K183" t="s">
        <v>949</v>
      </c>
      <c r="L183" t="str">
        <f>_xlfn.CONCAT("[",VLOOKUP(B183,'Index Web'!A$3:N$234,14,FALSE),"]")</f>
        <v>[""]</v>
      </c>
      <c r="M183" t="s">
        <v>950</v>
      </c>
      <c r="N183" t="str">
        <f>_xlfn.CONCAT("""/resucito/src/index.html?canto=",VLOOKUP(B183,'Index Web'!A$3:N$234,13,FALSE),"""")</f>
        <v>"/resucito/src/index.html?canto=salmodiaparaelrosario"</v>
      </c>
      <c r="O183" t="s">
        <v>951</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260</v>
      </c>
      <c r="D184">
        <f>VLOOKUP(B184,'Index Web'!A$3:L$234,2,FALSE)</f>
        <v>182</v>
      </c>
      <c r="E184" t="s">
        <v>946</v>
      </c>
      <c r="F184" t="str">
        <f>_xlfn.CONCAT("""",VLOOKUP(B184,'Index Web'!A$3:L$234,3,FALSE),"""")</f>
        <v>"Salmodia para el salmo responsorial"</v>
      </c>
      <c r="G184" t="s">
        <v>947</v>
      </c>
      <c r="H184" t="str">
        <f>_xlfn.CONCAT("""",VLOOKUP(B184,'Index Web'!A$3:L$234,4,FALSE),"""")</f>
        <v>"Modelo I, II, III"</v>
      </c>
      <c r="I184" t="s">
        <v>948</v>
      </c>
      <c r="J184" t="str">
        <f>_xlfn.CONCAT("""",VLOOKUP(B184,'Index Web'!A$3:L$234,5,FALSE),"""")</f>
        <v>"Liturgia"</v>
      </c>
      <c r="K184" t="s">
        <v>949</v>
      </c>
      <c r="L184" t="str">
        <f>_xlfn.CONCAT("[",VLOOKUP(B184,'Index Web'!A$3:N$234,14,FALSE),"]")</f>
        <v>[""]</v>
      </c>
      <c r="M184" t="s">
        <v>950</v>
      </c>
      <c r="N184" t="str">
        <f>_xlfn.CONCAT("""/resucito/src/index.html?canto=",VLOOKUP(B184,'Index Web'!A$3:N$234,13,FALSE),"""")</f>
        <v>"/resucito/src/index.html?canto=salmodiaparaelsalmoresponsorial"</v>
      </c>
      <c r="O184" t="s">
        <v>951</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260</v>
      </c>
      <c r="D185">
        <f>VLOOKUP(B185,'Index Web'!A$3:L$234,2,FALSE)</f>
        <v>183</v>
      </c>
      <c r="E185" t="s">
        <v>946</v>
      </c>
      <c r="F185" t="str">
        <f>_xlfn.CONCAT("""",VLOOKUP(B185,'Index Web'!A$3:L$234,3,FALSE),"""")</f>
        <v>"Salmodias para la oración de los fieles"</v>
      </c>
      <c r="G185" t="s">
        <v>947</v>
      </c>
      <c r="H185" t="str">
        <f>_xlfn.CONCAT("""",VLOOKUP(B185,'Index Web'!A$3:L$234,4,FALSE),"""")</f>
        <v>"Para las solemnidades"</v>
      </c>
      <c r="I185" t="s">
        <v>948</v>
      </c>
      <c r="J185" t="str">
        <f>_xlfn.CONCAT("""",VLOOKUP(B185,'Index Web'!A$3:L$234,5,FALSE),"""")</f>
        <v>"Liturgia"</v>
      </c>
      <c r="K185" t="s">
        <v>949</v>
      </c>
      <c r="L185" t="str">
        <f>_xlfn.CONCAT("[",VLOOKUP(B185,'Index Web'!A$3:N$234,14,FALSE),"]")</f>
        <v>[""]</v>
      </c>
      <c r="M185" t="s">
        <v>950</v>
      </c>
      <c r="N185" t="str">
        <f>_xlfn.CONCAT("""/resucito/src/index.html?canto=",VLOOKUP(B185,'Index Web'!A$3:N$234,13,FALSE),"""")</f>
        <v>"/resucito/src/index.html?canto=salmodiasparalaoraciondelosfieles"</v>
      </c>
      <c r="O185" t="s">
        <v>951</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260</v>
      </c>
      <c r="D186">
        <f>VLOOKUP(B186,'Index Web'!A$3:L$234,2,FALSE)</f>
        <v>184</v>
      </c>
      <c r="E186" t="s">
        <v>946</v>
      </c>
      <c r="F186" t="str">
        <f>_xlfn.CONCAT("""",VLOOKUP(B186,'Index Web'!A$3:L$234,3,FALSE),"""")</f>
        <v>"Salmodias para laudes"</v>
      </c>
      <c r="G186" t="s">
        <v>947</v>
      </c>
      <c r="H186" t="str">
        <f>_xlfn.CONCAT("""",VLOOKUP(B186,'Index Web'!A$3:L$234,4,FALSE),"""")</f>
        <v>"Modelo I, II, III, IV, V"</v>
      </c>
      <c r="I186" t="s">
        <v>948</v>
      </c>
      <c r="J186" t="str">
        <f>_xlfn.CONCAT("""",VLOOKUP(B186,'Index Web'!A$3:L$234,5,FALSE),"""")</f>
        <v>"Liturgia"</v>
      </c>
      <c r="K186" t="s">
        <v>949</v>
      </c>
      <c r="L186" t="str">
        <f>_xlfn.CONCAT("[",VLOOKUP(B186,'Index Web'!A$3:N$234,14,FALSE),"]")</f>
        <v>[""]</v>
      </c>
      <c r="M186" t="s">
        <v>950</v>
      </c>
      <c r="N186" t="str">
        <f>_xlfn.CONCAT("""/resucito/src/index.html?canto=",VLOOKUP(B186,'Index Web'!A$3:N$234,13,FALSE),"""")</f>
        <v>"/resucito/src/index.html?canto=salmodiasparalaudes"</v>
      </c>
      <c r="O186" t="s">
        <v>951</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260</v>
      </c>
      <c r="D187">
        <f>VLOOKUP(B187,'Index Web'!A$3:L$234,2,FALSE)</f>
        <v>185</v>
      </c>
      <c r="E187" t="s">
        <v>946</v>
      </c>
      <c r="F187" t="str">
        <f>_xlfn.CONCAT("""",VLOOKUP(B187,'Index Web'!A$3:L$234,3,FALSE),"""")</f>
        <v>"Salve, reina de los cielos"</v>
      </c>
      <c r="G187" t="s">
        <v>947</v>
      </c>
      <c r="H187" t="str">
        <f>_xlfn.CONCAT("""",VLOOKUP(B187,'Index Web'!A$3:L$234,4,FALSE),"""")</f>
        <v>"Himno lat. «Ave, Regina Caelorum»"</v>
      </c>
      <c r="I187" t="s">
        <v>948</v>
      </c>
      <c r="J187" t="str">
        <f>_xlfn.CONCAT("""",VLOOKUP(B187,'Index Web'!A$3:L$234,5,FALSE),"""")</f>
        <v>"Precatecumenado"</v>
      </c>
      <c r="K187" t="s">
        <v>949</v>
      </c>
      <c r="L187" t="str">
        <f>_xlfn.CONCAT("[",VLOOKUP(B187,'Index Web'!A$3:N$234,14,FALSE),"]")</f>
        <v>["Vírgen María"]</v>
      </c>
      <c r="M187" t="s">
        <v>950</v>
      </c>
      <c r="N187" t="str">
        <f>_xlfn.CONCAT("""/resucito/src/index.html?canto=",VLOOKUP(B187,'Index Web'!A$3:N$234,13,FALSE),"""")</f>
        <v>"/resucito/src/index.html?canto=salvereinadeloscielos"</v>
      </c>
      <c r="O187" t="s">
        <v>951</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260</v>
      </c>
      <c r="D188">
        <f>VLOOKUP(B188,'Index Web'!A$3:L$234,2,FALSE)</f>
        <v>186</v>
      </c>
      <c r="E188" t="s">
        <v>946</v>
      </c>
      <c r="F188" t="str">
        <f>_xlfn.CONCAT("""",VLOOKUP(B188,'Index Web'!A$3:L$234,3,FALSE),"""")</f>
        <v>"Santo 1982"</v>
      </c>
      <c r="G188" t="s">
        <v>947</v>
      </c>
      <c r="H188" t="str">
        <f>_xlfn.CONCAT("""",VLOOKUP(B188,'Index Web'!A$3:L$234,4,FALSE),"""")</f>
        <v>"1982"</v>
      </c>
      <c r="I188" t="s">
        <v>948</v>
      </c>
      <c r="J188" t="str">
        <f>_xlfn.CONCAT("""",VLOOKUP(B188,'Index Web'!A$3:L$234,5,FALSE),"""")</f>
        <v>"Liturgia"</v>
      </c>
      <c r="K188" t="s">
        <v>949</v>
      </c>
      <c r="L188" t="str">
        <f>_xlfn.CONCAT("[",VLOOKUP(B188,'Index Web'!A$3:N$234,14,FALSE),"]")</f>
        <v>[""]</v>
      </c>
      <c r="M188" t="s">
        <v>950</v>
      </c>
      <c r="N188" t="str">
        <f>_xlfn.CONCAT("""/resucito/src/index.html?canto=",VLOOKUP(B188,'Index Web'!A$3:N$234,13,FALSE),"""")</f>
        <v>"/resucito/src/index.html?canto=santo1982"</v>
      </c>
      <c r="O188" t="s">
        <v>951</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260</v>
      </c>
      <c r="D189">
        <f>VLOOKUP(B189,'Index Web'!A$3:L$234,2,FALSE)</f>
        <v>187</v>
      </c>
      <c r="E189" t="s">
        <v>946</v>
      </c>
      <c r="F189" t="str">
        <f>_xlfn.CONCAT("""",VLOOKUP(B189,'Index Web'!A$3:L$234,3,FALSE),"""")</f>
        <v>"Santo 1988"</v>
      </c>
      <c r="G189" t="s">
        <v>947</v>
      </c>
      <c r="H189" t="str">
        <f>_xlfn.CONCAT("""",VLOOKUP(B189,'Index Web'!A$3:L$234,4,FALSE),"""")</f>
        <v>"1988"</v>
      </c>
      <c r="I189" t="s">
        <v>948</v>
      </c>
      <c r="J189" t="str">
        <f>_xlfn.CONCAT("""",VLOOKUP(B189,'Index Web'!A$3:L$234,5,FALSE),"""")</f>
        <v>"Liturgia"</v>
      </c>
      <c r="K189" t="s">
        <v>949</v>
      </c>
      <c r="L189" t="str">
        <f>_xlfn.CONCAT("[",VLOOKUP(B189,'Index Web'!A$3:N$234,14,FALSE),"]")</f>
        <v>[""]</v>
      </c>
      <c r="M189" t="s">
        <v>950</v>
      </c>
      <c r="N189" t="str">
        <f>_xlfn.CONCAT("""/resucito/src/index.html?canto=",VLOOKUP(B189,'Index Web'!A$3:N$234,13,FALSE),"""")</f>
        <v>"/resucito/src/index.html?canto=santo1988"</v>
      </c>
      <c r="O189" t="s">
        <v>951</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260</v>
      </c>
      <c r="D190">
        <f>VLOOKUP(B190,'Index Web'!A$3:L$234,2,FALSE)</f>
        <v>188</v>
      </c>
      <c r="E190" t="s">
        <v>946</v>
      </c>
      <c r="F190" t="str">
        <f>_xlfn.CONCAT("""",VLOOKUP(B190,'Index Web'!A$3:L$234,3,FALSE),"""")</f>
        <v>"Santo Melodía hebraica"</v>
      </c>
      <c r="G190" t="s">
        <v>947</v>
      </c>
      <c r="H190" t="str">
        <f>_xlfn.CONCAT("""",VLOOKUP(B190,'Index Web'!A$3:L$234,4,FALSE),"""")</f>
        <v>"Melodía hebraica "</v>
      </c>
      <c r="I190" t="s">
        <v>948</v>
      </c>
      <c r="J190" t="str">
        <f>_xlfn.CONCAT("""",VLOOKUP(B190,'Index Web'!A$3:L$234,5,FALSE),"""")</f>
        <v>"Liturgia"</v>
      </c>
      <c r="K190" t="s">
        <v>949</v>
      </c>
      <c r="L190" t="str">
        <f>_xlfn.CONCAT("[",VLOOKUP(B190,'Index Web'!A$3:N$234,14,FALSE),"]")</f>
        <v>[""]</v>
      </c>
      <c r="M190" t="s">
        <v>950</v>
      </c>
      <c r="N190" t="str">
        <f>_xlfn.CONCAT("""/resucito/src/index.html?canto=",VLOOKUP(B190,'Index Web'!A$3:N$234,13,FALSE),"""")</f>
        <v>"/resucito/src/index.html?canto=santomelodiahebraica"</v>
      </c>
      <c r="O190" t="s">
        <v>951</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260</v>
      </c>
      <c r="D191">
        <f>VLOOKUP(B191,'Index Web'!A$3:L$234,2,FALSE)</f>
        <v>189</v>
      </c>
      <c r="E191" t="s">
        <v>946</v>
      </c>
      <c r="F191" t="str">
        <f>_xlfn.CONCAT("""",VLOOKUP(B191,'Index Web'!A$3:L$234,3,FALSE),"""")</f>
        <v>"Santo Palestina 74"</v>
      </c>
      <c r="G191" t="s">
        <v>947</v>
      </c>
      <c r="H191" t="str">
        <f>_xlfn.CONCAT("""",VLOOKUP(B191,'Index Web'!A$3:L$234,4,FALSE),"""")</f>
        <v>"Palestina 74"</v>
      </c>
      <c r="I191" t="s">
        <v>948</v>
      </c>
      <c r="J191" t="str">
        <f>_xlfn.CONCAT("""",VLOOKUP(B191,'Index Web'!A$3:L$234,5,FALSE),"""")</f>
        <v>"Liturgia"</v>
      </c>
      <c r="K191" t="s">
        <v>949</v>
      </c>
      <c r="L191" t="str">
        <f>_xlfn.CONCAT("[",VLOOKUP(B191,'Index Web'!A$3:N$234,14,FALSE),"]")</f>
        <v>[""]</v>
      </c>
      <c r="M191" t="s">
        <v>950</v>
      </c>
      <c r="N191" t="str">
        <f>_xlfn.CONCAT("""/resucito/src/index.html?canto=",VLOOKUP(B191,'Index Web'!A$3:N$234,13,FALSE),"""")</f>
        <v>"/resucito/src/index.html?canto=santopalestina74"</v>
      </c>
      <c r="O191" t="s">
        <v>951</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260</v>
      </c>
      <c r="D192">
        <f>VLOOKUP(B192,'Index Web'!A$3:L$234,2,FALSE)</f>
        <v>190</v>
      </c>
      <c r="E192" t="s">
        <v>946</v>
      </c>
      <c r="F192" t="str">
        <f>_xlfn.CONCAT("""",VLOOKUP(B192,'Index Web'!A$3:L$234,3,FALSE),"""")</f>
        <v>"Santo Palomeras 65 "</v>
      </c>
      <c r="G192" t="s">
        <v>947</v>
      </c>
      <c r="H192" t="str">
        <f>_xlfn.CONCAT("""",VLOOKUP(B192,'Index Web'!A$3:L$234,4,FALSE),"""")</f>
        <v>"Palomeras 65"</v>
      </c>
      <c r="I192" t="s">
        <v>948</v>
      </c>
      <c r="J192" t="str">
        <f>_xlfn.CONCAT("""",VLOOKUP(B192,'Index Web'!A$3:L$234,5,FALSE),"""")</f>
        <v>"Liturgia"</v>
      </c>
      <c r="K192" t="s">
        <v>949</v>
      </c>
      <c r="L192" t="str">
        <f>_xlfn.CONCAT("[",VLOOKUP(B192,'Index Web'!A$3:N$234,14,FALSE),"]")</f>
        <v>[""]</v>
      </c>
      <c r="M192" t="s">
        <v>950</v>
      </c>
      <c r="N192" t="str">
        <f>_xlfn.CONCAT("""/resucito/src/index.html?canto=",VLOOKUP(B192,'Index Web'!A$3:N$234,13,FALSE),"""")</f>
        <v>"/resucito/src/index.html?canto=santopalomeras65"</v>
      </c>
      <c r="O192" t="s">
        <v>951</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260</v>
      </c>
      <c r="D193">
        <f>VLOOKUP(B193,'Index Web'!A$3:L$234,2,FALSE)</f>
        <v>191</v>
      </c>
      <c r="E193" t="s">
        <v>946</v>
      </c>
      <c r="F193" t="str">
        <f>_xlfn.CONCAT("""",VLOOKUP(B193,'Index Web'!A$3:L$234,3,FALSE),"""")</f>
        <v>"Santo Roma 77"</v>
      </c>
      <c r="G193" t="s">
        <v>947</v>
      </c>
      <c r="H193" t="str">
        <f>_xlfn.CONCAT("""",VLOOKUP(B193,'Index Web'!A$3:L$234,4,FALSE),"""")</f>
        <v>"Roma 77"</v>
      </c>
      <c r="I193" t="s">
        <v>948</v>
      </c>
      <c r="J193" t="str">
        <f>_xlfn.CONCAT("""",VLOOKUP(B193,'Index Web'!A$3:L$234,5,FALSE),"""")</f>
        <v>"Liturgia"</v>
      </c>
      <c r="K193" t="s">
        <v>949</v>
      </c>
      <c r="L193" t="str">
        <f>_xlfn.CONCAT("[",VLOOKUP(B193,'Index Web'!A$3:N$234,14,FALSE),"]")</f>
        <v>[""]</v>
      </c>
      <c r="M193" t="s">
        <v>950</v>
      </c>
      <c r="N193" t="str">
        <f>_xlfn.CONCAT("""/resucito/src/index.html?canto=",VLOOKUP(B193,'Index Web'!A$3:N$234,13,FALSE),"""")</f>
        <v>"/resucito/src/index.html?canto=santoroma77"</v>
      </c>
      <c r="O193" t="s">
        <v>951</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260</v>
      </c>
      <c r="D194">
        <f>VLOOKUP(B194,'Index Web'!A$3:L$234,2,FALSE)</f>
        <v>192</v>
      </c>
      <c r="E194" t="s">
        <v>946</v>
      </c>
      <c r="F194" t="str">
        <f>_xlfn.CONCAT("""",VLOOKUP(B194,'Index Web'!A$3:L$234,3,FALSE),"""")</f>
        <v>"Se encontraron dos ángeles"</v>
      </c>
      <c r="G194" t="s">
        <v>947</v>
      </c>
      <c r="H194" t="str">
        <f>_xlfn.CONCAT("""",VLOOKUP(B194,'Index Web'!A$3:L$234,4,FALSE),"""")</f>
        <v>"Melodía hebraica"</v>
      </c>
      <c r="I194" t="s">
        <v>948</v>
      </c>
      <c r="J194" t="str">
        <f>_xlfn.CONCAT("""",VLOOKUP(B194,'Index Web'!A$3:L$234,5,FALSE),"""")</f>
        <v>"Precatecumenado"</v>
      </c>
      <c r="K194" t="s">
        <v>949</v>
      </c>
      <c r="L194" t="str">
        <f>_xlfn.CONCAT("[",VLOOKUP(B194,'Index Web'!A$3:N$234,14,FALSE),"]")</f>
        <v>["Niños","Paz"]</v>
      </c>
      <c r="M194" t="s">
        <v>950</v>
      </c>
      <c r="N194" t="str">
        <f>_xlfn.CONCAT("""/resucito/src/index.html?canto=",VLOOKUP(B194,'Index Web'!A$3:N$234,13,FALSE),"""")</f>
        <v>"/resucito/src/index.html?canto=seencontrarondosangeles"</v>
      </c>
      <c r="O194" t="s">
        <v>951</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260</v>
      </c>
      <c r="D195">
        <f>VLOOKUP(B195,'Index Web'!A$3:L$234,2,FALSE)</f>
        <v>193</v>
      </c>
      <c r="E195" t="s">
        <v>946</v>
      </c>
      <c r="F195" t="str">
        <f>_xlfn.CONCAT("""",VLOOKUP(B195,'Index Web'!A$3:L$234,3,FALSE),"""")</f>
        <v>"Señor, ayúdame a no dudar de ti"</v>
      </c>
      <c r="G195" t="s">
        <v>947</v>
      </c>
      <c r="H195" t="str">
        <f>_xlfn.CONCAT("""",VLOOKUP(B195,'Index Web'!A$3:L$234,4,FALSE),"""")</f>
        <v>"(Kiko Argüello)"</v>
      </c>
      <c r="I195" t="s">
        <v>948</v>
      </c>
      <c r="J195" t="str">
        <f>_xlfn.CONCAT("""",VLOOKUP(B195,'Index Web'!A$3:L$234,5,FALSE),"""")</f>
        <v>"Precatecumenado"</v>
      </c>
      <c r="K195" t="s">
        <v>949</v>
      </c>
      <c r="L195" t="str">
        <f>_xlfn.CONCAT("[",VLOOKUP(B195,'Index Web'!A$3:N$234,14,FALSE),"]")</f>
        <v>["Cuaresma","Penitencial"]</v>
      </c>
      <c r="M195" t="s">
        <v>950</v>
      </c>
      <c r="N195" t="str">
        <f>_xlfn.CONCAT("""/resucito/src/index.html?canto=",VLOOKUP(B195,'Index Web'!A$3:N$234,13,FALSE),"""")</f>
        <v>"/resucito/src/index.html?canto=senorayudameanodudardeti"</v>
      </c>
      <c r="O195" t="s">
        <v>951</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260</v>
      </c>
      <c r="D196">
        <f>VLOOKUP(B196,'Index Web'!A$3:L$234,2,FALSE)</f>
        <v>194</v>
      </c>
      <c r="E196" t="s">
        <v>946</v>
      </c>
      <c r="F196" t="str">
        <f>_xlfn.CONCAT("""",VLOOKUP(B196,'Index Web'!A$3:L$234,3,FALSE),"""")</f>
        <v>"Señor, no me corrijas en tu cólera"</v>
      </c>
      <c r="G196" t="s">
        <v>947</v>
      </c>
      <c r="H196" t="str">
        <f>_xlfn.CONCAT("""",VLOOKUP(B196,'Index Web'!A$3:L$234,4,FALSE),"""")</f>
        <v>"Salmo 6"</v>
      </c>
      <c r="I196" t="s">
        <v>948</v>
      </c>
      <c r="J196" t="str">
        <f>_xlfn.CONCAT("""",VLOOKUP(B196,'Index Web'!A$3:L$234,5,FALSE),"""")</f>
        <v>"Precatecumenado"</v>
      </c>
      <c r="K196" t="s">
        <v>949</v>
      </c>
      <c r="L196" t="str">
        <f>_xlfn.CONCAT("[",VLOOKUP(B196,'Index Web'!A$3:N$234,14,FALSE),"]")</f>
        <v>["Cuaresma","Penitencial","Antiguo Testamento"]</v>
      </c>
      <c r="M196" t="s">
        <v>950</v>
      </c>
      <c r="N196" t="str">
        <f>_xlfn.CONCAT("""/resucito/src/index.html?canto=",VLOOKUP(B196,'Index Web'!A$3:N$234,13,FALSE),"""")</f>
        <v>"/resucito/src/index.html?canto=senornomecorrijasentucolera"</v>
      </c>
      <c r="O196" t="s">
        <v>951</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260</v>
      </c>
      <c r="D197">
        <f>VLOOKUP(B197,'Index Web'!A$3:L$234,2,FALSE)</f>
        <v>195</v>
      </c>
      <c r="E197" t="s">
        <v>946</v>
      </c>
      <c r="F197" t="str">
        <f>_xlfn.CONCAT("""",VLOOKUP(B197,'Index Web'!A$3:L$234,3,FALSE),"""")</f>
        <v>"Señor, tú me escrutas y conoces"</v>
      </c>
      <c r="G197" t="s">
        <v>947</v>
      </c>
      <c r="H197" t="str">
        <f>_xlfn.CONCAT("""",VLOOKUP(B197,'Index Web'!A$3:L$234,4,FALSE),"""")</f>
        <v>"Salmo 139 (138)"</v>
      </c>
      <c r="I197" t="s">
        <v>948</v>
      </c>
      <c r="J197" t="str">
        <f>_xlfn.CONCAT("""",VLOOKUP(B197,'Index Web'!A$3:L$234,5,FALSE),"""")</f>
        <v>"Catecumenado"</v>
      </c>
      <c r="K197" t="s">
        <v>949</v>
      </c>
      <c r="L197" t="str">
        <f>_xlfn.CONCAT("[",VLOOKUP(B197,'Index Web'!A$3:N$234,14,FALSE),"]")</f>
        <v>["Antiguo Testamento"]</v>
      </c>
      <c r="M197" t="s">
        <v>950</v>
      </c>
      <c r="N197" t="str">
        <f>_xlfn.CONCAT("""/resucito/src/index.html?canto=",VLOOKUP(B197,'Index Web'!A$3:N$234,13,FALSE),"""")</f>
        <v>"/resucito/src/index.html?canto=senortumeescrutasyconoces"</v>
      </c>
      <c r="O197" t="s">
        <v>951</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260</v>
      </c>
      <c r="D198">
        <f>VLOOKUP(B198,'Index Web'!A$3:L$234,2,FALSE)</f>
        <v>196</v>
      </c>
      <c r="E198" t="s">
        <v>946</v>
      </c>
      <c r="F198" t="str">
        <f>_xlfn.CONCAT("""",VLOOKUP(B198,'Index Web'!A$3:L$234,3,FALSE),"""")</f>
        <v>"Sermón de la montaña "</v>
      </c>
      <c r="G198" t="s">
        <v>947</v>
      </c>
      <c r="H198" t="str">
        <f>_xlfn.CONCAT("""",VLOOKUP(B198,'Index Web'!A$3:L$234,4,FALSE),"""")</f>
        <v>"Lucas 6,20-38"</v>
      </c>
      <c r="I198" t="s">
        <v>948</v>
      </c>
      <c r="J198" t="str">
        <f>_xlfn.CONCAT("""",VLOOKUP(B198,'Index Web'!A$3:L$234,5,FALSE),"""")</f>
        <v>"Precatecumenado"</v>
      </c>
      <c r="K198" t="s">
        <v>949</v>
      </c>
      <c r="L198" t="str">
        <f>_xlfn.CONCAT("[",VLOOKUP(B198,'Index Web'!A$3:N$234,14,FALSE),"]")</f>
        <v>["Nuevo Testamento"]</v>
      </c>
      <c r="M198" t="s">
        <v>950</v>
      </c>
      <c r="N198" t="str">
        <f>_xlfn.CONCAT("""/resucito/src/index.html?canto=",VLOOKUP(B198,'Index Web'!A$3:N$234,13,FALSE),"""")</f>
        <v>"/resucito/src/index.html?canto=sermondelamontana"</v>
      </c>
      <c r="O198" t="s">
        <v>951</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260</v>
      </c>
      <c r="D199">
        <f>VLOOKUP(B199,'Index Web'!A$3:L$234,2,FALSE)</f>
        <v>197</v>
      </c>
      <c r="E199" t="s">
        <v>946</v>
      </c>
      <c r="F199" t="str">
        <f>_xlfn.CONCAT("""",VLOOKUP(B199,'Index Web'!A$3:L$234,3,FALSE),"""")</f>
        <v>"Shemá Israel "</v>
      </c>
      <c r="G199" t="s">
        <v>947</v>
      </c>
      <c r="H199" t="str">
        <f>_xlfn.CONCAT("""",VLOOKUP(B199,'Index Web'!A$3:L$234,4,FALSE),"""")</f>
        <v>"Deuteronomio 6,4-9"</v>
      </c>
      <c r="I199" t="s">
        <v>948</v>
      </c>
      <c r="J199" t="str">
        <f>_xlfn.CONCAT("""",VLOOKUP(B199,'Index Web'!A$3:L$234,5,FALSE),"""")</f>
        <v>"Catecumenado"</v>
      </c>
      <c r="K199" t="s">
        <v>949</v>
      </c>
      <c r="L199" t="str">
        <f>_xlfn.CONCAT("[",VLOOKUP(B199,'Index Web'!A$3:N$234,14,FALSE),"]")</f>
        <v>["Antiguo Testamento"]</v>
      </c>
      <c r="M199" t="s">
        <v>950</v>
      </c>
      <c r="N199" t="str">
        <f>_xlfn.CONCAT("""/resucito/src/index.html?canto=",VLOOKUP(B199,'Index Web'!A$3:N$234,13,FALSE),"""")</f>
        <v>"/resucito/src/index.html?canto=shemaisrael"</v>
      </c>
      <c r="O199" t="s">
        <v>951</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260</v>
      </c>
      <c r="D200">
        <f>VLOOKUP(B200,'Index Web'!A$3:L$234,2,FALSE)</f>
        <v>198</v>
      </c>
      <c r="E200" t="s">
        <v>946</v>
      </c>
      <c r="F200" t="str">
        <f>_xlfn.CONCAT("""",VLOOKUP(B200,'Index Web'!A$3:L$234,3,FALSE),"""")</f>
        <v>"Shlom lej Mariam"</v>
      </c>
      <c r="G200" t="s">
        <v>947</v>
      </c>
      <c r="H200" t="str">
        <f>_xlfn.CONCAT("""",VLOOKUP(B200,'Index Web'!A$3:L$234,4,FALSE),"""")</f>
        <v>"Ave María en arameo antiguo"</v>
      </c>
      <c r="I200" t="s">
        <v>948</v>
      </c>
      <c r="J200" t="str">
        <f>_xlfn.CONCAT("""",VLOOKUP(B200,'Index Web'!A$3:L$234,5,FALSE),"""")</f>
        <v>"Precatecumenado"</v>
      </c>
      <c r="K200" t="s">
        <v>949</v>
      </c>
      <c r="L200" t="str">
        <f>_xlfn.CONCAT("[",VLOOKUP(B200,'Index Web'!A$3:N$234,14,FALSE),"]")</f>
        <v>["Vírgen María"]</v>
      </c>
      <c r="M200" t="s">
        <v>950</v>
      </c>
      <c r="N200" t="str">
        <f>_xlfn.CONCAT("""/resucito/src/index.html?canto=",VLOOKUP(B200,'Index Web'!A$3:N$234,13,FALSE),"""")</f>
        <v>"/resucito/src/index.html?canto=shlomlejmariam"</v>
      </c>
      <c r="O200" t="s">
        <v>951</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260</v>
      </c>
      <c r="D201">
        <f>VLOOKUP(B201,'Index Web'!A$3:L$234,2,FALSE)</f>
        <v>199</v>
      </c>
      <c r="E201" t="s">
        <v>946</v>
      </c>
      <c r="F201" t="str">
        <f>_xlfn.CONCAT("""",VLOOKUP(B201,'Index Web'!A$3:L$234,3,FALSE),"""")</f>
        <v>"Si el Señor no construye la casa"</v>
      </c>
      <c r="G201" t="s">
        <v>947</v>
      </c>
      <c r="H201" t="str">
        <f>_xlfn.CONCAT("""",VLOOKUP(B201,'Index Web'!A$3:L$234,4,FALSE),"""")</f>
        <v>"Salmo 127 (126)"</v>
      </c>
      <c r="I201" t="s">
        <v>948</v>
      </c>
      <c r="J201" t="str">
        <f>_xlfn.CONCAT("""",VLOOKUP(B201,'Index Web'!A$3:L$234,5,FALSE),"""")</f>
        <v>"Precatecumenado"</v>
      </c>
      <c r="K201" t="s">
        <v>949</v>
      </c>
      <c r="L201" t="str">
        <f>_xlfn.CONCAT("[",VLOOKUP(B201,'Index Web'!A$3:N$234,14,FALSE),"]")</f>
        <v>["Entrada","Antiguo Testamento"]</v>
      </c>
      <c r="M201" t="s">
        <v>950</v>
      </c>
      <c r="N201" t="str">
        <f>_xlfn.CONCAT("""/resucito/src/index.html?canto=",VLOOKUP(B201,'Index Web'!A$3:N$234,13,FALSE),"""")</f>
        <v>"/resucito/src/index.html?canto=sielsenornoconstruyelacasa"</v>
      </c>
      <c r="O201" t="s">
        <v>951</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260</v>
      </c>
      <c r="D202">
        <f>VLOOKUP(B202,'Index Web'!A$3:L$234,2,FALSE)</f>
        <v>200</v>
      </c>
      <c r="E202" t="s">
        <v>946</v>
      </c>
      <c r="F202" t="str">
        <f>_xlfn.CONCAT("""",VLOOKUP(B202,'Index Web'!A$3:L$234,3,FALSE),"""")</f>
        <v>"Si habéis resucitado con Cristo"</v>
      </c>
      <c r="G202" t="s">
        <v>947</v>
      </c>
      <c r="H202" t="str">
        <f>_xlfn.CONCAT("""",VLOOKUP(B202,'Index Web'!A$3:L$234,4,FALSE),"""")</f>
        <v>"Colosense 3,1-4"</v>
      </c>
      <c r="I202" t="s">
        <v>948</v>
      </c>
      <c r="J202" t="str">
        <f>_xlfn.CONCAT("""",VLOOKUP(B202,'Index Web'!A$3:L$234,5,FALSE),"""")</f>
        <v>"Precatecumenado"</v>
      </c>
      <c r="K202" t="s">
        <v>949</v>
      </c>
      <c r="L202" t="str">
        <f>_xlfn.CONCAT("[",VLOOKUP(B202,'Index Web'!A$3:N$234,14,FALSE),"]")</f>
        <v>["Nuevo Testamento"]</v>
      </c>
      <c r="M202" t="s">
        <v>950</v>
      </c>
      <c r="N202" t="str">
        <f>_xlfn.CONCAT("""/resucito/src/index.html?canto=",VLOOKUP(B202,'Index Web'!A$3:N$234,13,FALSE),"""")</f>
        <v>"/resucito/src/index.html?canto=sihabeisresucitadoconcristo"</v>
      </c>
      <c r="O202" t="s">
        <v>951</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260</v>
      </c>
      <c r="D203">
        <f>VLOOKUP(B203,'Index Web'!A$3:L$234,2,FALSE)</f>
        <v>201</v>
      </c>
      <c r="E203" t="s">
        <v>946</v>
      </c>
      <c r="F203" t="str">
        <f>_xlfn.CONCAT("""",VLOOKUP(B203,'Index Web'!A$3:L$234,3,FALSE),"""")</f>
        <v>"Si hoy escucháis su voz "</v>
      </c>
      <c r="G203" t="s">
        <v>947</v>
      </c>
      <c r="H203" t="str">
        <f>_xlfn.CONCAT("""",VLOOKUP(B203,'Index Web'!A$3:L$234,4,FALSE),"""")</f>
        <v>"Salmo 95 (94)"</v>
      </c>
      <c r="I203" t="s">
        <v>948</v>
      </c>
      <c r="J203" t="str">
        <f>_xlfn.CONCAT("""",VLOOKUP(B203,'Index Web'!A$3:L$234,5,FALSE),"""")</f>
        <v>"Precatecumenado"</v>
      </c>
      <c r="K203" t="s">
        <v>949</v>
      </c>
      <c r="L203" t="str">
        <f>_xlfn.CONCAT("[",VLOOKUP(B203,'Index Web'!A$3:N$234,14,FALSE),"]")</f>
        <v>["Antiguo Testamento"]</v>
      </c>
      <c r="M203" t="s">
        <v>950</v>
      </c>
      <c r="N203" t="str">
        <f>_xlfn.CONCAT("""/resucito/src/index.html?canto=",VLOOKUP(B203,'Index Web'!A$3:N$234,13,FALSE),"""")</f>
        <v>"/resucito/src/index.html?canto=sihoyescuchaissuvoz"</v>
      </c>
      <c r="O203" t="s">
        <v>951</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260</v>
      </c>
      <c r="D204">
        <f>VLOOKUP(B204,'Index Web'!A$3:L$234,2,FALSE)</f>
        <v>202</v>
      </c>
      <c r="E204" t="s">
        <v>946</v>
      </c>
      <c r="F204" t="str">
        <f>_xlfn.CONCAT("""",VLOOKUP(B204,'Index Web'!A$3:L$234,3,FALSE),"""")</f>
        <v>"Si me he refugiado en el Señor"</v>
      </c>
      <c r="G204" t="s">
        <v>947</v>
      </c>
      <c r="H204" t="str">
        <f>_xlfn.CONCAT("""",VLOOKUP(B204,'Index Web'!A$3:L$234,4,FALSE),"""")</f>
        <v>"Salmo 11(10)"</v>
      </c>
      <c r="I204" t="s">
        <v>948</v>
      </c>
      <c r="J204" t="str">
        <f>_xlfn.CONCAT("""",VLOOKUP(B204,'Index Web'!A$3:L$234,5,FALSE),"""")</f>
        <v>"Precatecumenado"</v>
      </c>
      <c r="K204" t="s">
        <v>949</v>
      </c>
      <c r="L204" t="str">
        <f>_xlfn.CONCAT("[",VLOOKUP(B204,'Index Web'!A$3:N$234,14,FALSE),"]")</f>
        <v>["Cuaresma","Penitencial","Antiguo Testamento"]</v>
      </c>
      <c r="M204" t="s">
        <v>950</v>
      </c>
      <c r="N204" t="str">
        <f>_xlfn.CONCAT("""/resucito/src/index.html?canto=",VLOOKUP(B204,'Index Web'!A$3:N$234,13,FALSE),"""")</f>
        <v>"/resucito/src/index.html?canto=simeherefugiadoenelsenor"</v>
      </c>
      <c r="O204" t="s">
        <v>951</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260</v>
      </c>
      <c r="D205">
        <f>VLOOKUP(B205,'Index Web'!A$3:L$234,2,FALSE)</f>
        <v>203</v>
      </c>
      <c r="E205" t="s">
        <v>946</v>
      </c>
      <c r="F205" t="str">
        <f>_xlfn.CONCAT("""",VLOOKUP(B205,'Index Web'!A$3:L$234,3,FALSE),"""")</f>
        <v>"Sientate solitario y silencioso"</v>
      </c>
      <c r="G205" t="s">
        <v>947</v>
      </c>
      <c r="H205" t="str">
        <f>_xlfn.CONCAT("""",VLOOKUP(B205,'Index Web'!A$3:L$234,4,FALSE),"""")</f>
        <v>"Lamentaciones 3"</v>
      </c>
      <c r="I205" t="s">
        <v>948</v>
      </c>
      <c r="J205" t="str">
        <f>_xlfn.CONCAT("""",VLOOKUP(B205,'Index Web'!A$3:L$234,5,FALSE),"""")</f>
        <v>"Catecumenado"</v>
      </c>
      <c r="K205" t="s">
        <v>949</v>
      </c>
      <c r="L205" t="str">
        <f>_xlfn.CONCAT("[",VLOOKUP(B205,'Index Web'!A$3:N$234,14,FALSE),"]")</f>
        <v>["Cuaresma","Penitencial"]</v>
      </c>
      <c r="M205" t="s">
        <v>950</v>
      </c>
      <c r="N205" t="str">
        <f>_xlfn.CONCAT("""/resucito/src/index.html?canto=",VLOOKUP(B205,'Index Web'!A$3:N$234,13,FALSE),"""")</f>
        <v>"/resucito/src/index.html?canto=sientatesolitarioysilencioso"</v>
      </c>
      <c r="O205" t="s">
        <v>951</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260</v>
      </c>
      <c r="D206">
        <f>VLOOKUP(B206,'Index Web'!A$3:L$234,2,FALSE)</f>
        <v>204</v>
      </c>
      <c r="E206" t="s">
        <v>946</v>
      </c>
      <c r="F206" t="str">
        <f>_xlfn.CONCAT("""",VLOOKUP(B206,'Index Web'!A$3:L$234,3,FALSE),"""")</f>
        <v>"Sión, madre de todos los pueblos"</v>
      </c>
      <c r="G206" t="s">
        <v>947</v>
      </c>
      <c r="H206" t="str">
        <f>_xlfn.CONCAT("""",VLOOKUP(B206,'Index Web'!A$3:L$234,4,FALSE),"""")</f>
        <v>"Salmo 87 (86)"</v>
      </c>
      <c r="I206" t="s">
        <v>948</v>
      </c>
      <c r="J206" t="str">
        <f>_xlfn.CONCAT("""",VLOOKUP(B206,'Index Web'!A$3:L$234,5,FALSE),"""")</f>
        <v>"Precatecumenado"</v>
      </c>
      <c r="K206" t="s">
        <v>949</v>
      </c>
      <c r="L206" t="str">
        <f>_xlfn.CONCAT("[",VLOOKUP(B206,'Index Web'!A$3:N$234,14,FALSE),"]")</f>
        <v>["Vírgen María","Final","Antiguo Testamento"]</v>
      </c>
      <c r="M206" t="s">
        <v>950</v>
      </c>
      <c r="N206" t="str">
        <f>_xlfn.CONCAT("""/resucito/src/index.html?canto=",VLOOKUP(B206,'Index Web'!A$3:N$234,13,FALSE),"""")</f>
        <v>"/resucito/src/index.html?canto=sionmadredetodoslospueblos"</v>
      </c>
      <c r="O206" t="s">
        <v>951</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260</v>
      </c>
      <c r="D207">
        <f>VLOOKUP(B207,'Index Web'!A$3:L$234,2,FALSE)</f>
        <v>205</v>
      </c>
      <c r="E207" t="s">
        <v>946</v>
      </c>
      <c r="F207" t="str">
        <f>_xlfn.CONCAT("""",VLOOKUP(B207,'Index Web'!A$3:L$234,3,FALSE),"""")</f>
        <v>"Sola a Solo"</v>
      </c>
      <c r="G207" t="s">
        <v>947</v>
      </c>
      <c r="H207" t="str">
        <f>_xlfn.CONCAT("""",VLOOKUP(B207,'Index Web'!A$3:L$234,4,FALSE),"""")</f>
        <v>"(Kiko Argüello)"</v>
      </c>
      <c r="I207" t="s">
        <v>948</v>
      </c>
      <c r="J207" t="str">
        <f>_xlfn.CONCAT("""",VLOOKUP(B207,'Index Web'!A$3:L$234,5,FALSE),"""")</f>
        <v>"Precatecumenado"</v>
      </c>
      <c r="K207" t="s">
        <v>949</v>
      </c>
      <c r="L207" t="str">
        <f>_xlfn.CONCAT("[",VLOOKUP(B207,'Index Web'!A$3:N$234,14,FALSE),"]")</f>
        <v>["Vírgen María","Cuaresma","Penitencial","Fracción Del Pan"]</v>
      </c>
      <c r="M207" t="s">
        <v>950</v>
      </c>
      <c r="N207" t="str">
        <f>_xlfn.CONCAT("""/resucito/src/index.html?canto=",VLOOKUP(B207,'Index Web'!A$3:N$234,13,FALSE),"""")</f>
        <v>"/resucito/src/index.html?canto=solaasolo"</v>
      </c>
      <c r="O207" t="s">
        <v>951</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260</v>
      </c>
      <c r="D208">
        <f>VLOOKUP(B208,'Index Web'!A$3:L$234,2,FALSE)</f>
        <v>206</v>
      </c>
      <c r="E208" t="s">
        <v>946</v>
      </c>
      <c r="F208" t="str">
        <f>_xlfn.CONCAT("""",VLOOKUP(B208,'Index Web'!A$3:L$234,3,FALSE),"""")</f>
        <v>"Stabat Mater dolorosa"</v>
      </c>
      <c r="G208" t="s">
        <v>947</v>
      </c>
      <c r="H208" t="str">
        <f>_xlfn.CONCAT("""",VLOOKUP(B208,'Index Web'!A$3:L$234,4,FALSE),"""")</f>
        <v>"Himno latin"</v>
      </c>
      <c r="I208" t="s">
        <v>948</v>
      </c>
      <c r="J208" t="str">
        <f>_xlfn.CONCAT("""",VLOOKUP(B208,'Index Web'!A$3:L$234,5,FALSE),"""")</f>
        <v>"Precatecumenado"</v>
      </c>
      <c r="K208" t="s">
        <v>949</v>
      </c>
      <c r="L208" t="str">
        <f>_xlfn.CONCAT("[",VLOOKUP(B208,'Index Web'!A$3:N$234,14,FALSE),"]")</f>
        <v>["Vírgen María","Cuaresma","Penitencial","Fracción Del Pan"]</v>
      </c>
      <c r="M208" t="s">
        <v>950</v>
      </c>
      <c r="N208" t="str">
        <f>_xlfn.CONCAT("""/resucito/src/index.html?canto=",VLOOKUP(B208,'Index Web'!A$3:N$234,13,FALSE),"""")</f>
        <v>"/resucito/src/index.html?canto=stabatmaterdolorosa"</v>
      </c>
      <c r="O208" t="s">
        <v>951</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260</v>
      </c>
      <c r="D209">
        <f>VLOOKUP(B209,'Index Web'!A$3:L$234,2,FALSE)</f>
        <v>207</v>
      </c>
      <c r="E209" t="s">
        <v>946</v>
      </c>
      <c r="F209" t="str">
        <f>_xlfn.CONCAT("""",VLOOKUP(B209,'Index Web'!A$3:L$234,3,FALSE),"""")</f>
        <v>"Suba el esposo al leño de su tálamo "</v>
      </c>
      <c r="G209" t="s">
        <v>947</v>
      </c>
      <c r="H209" t="str">
        <f>_xlfn.CONCAT("""",VLOOKUP(B209,'Index Web'!A$3:L$234,4,FALSE),"""")</f>
        <v>"Himno (San Quodvultdeus)"</v>
      </c>
      <c r="I209" t="s">
        <v>948</v>
      </c>
      <c r="J209" t="str">
        <f>_xlfn.CONCAT("""",VLOOKUP(B209,'Index Web'!A$3:L$234,5,FALSE),"""")</f>
        <v>"Eleccion"</v>
      </c>
      <c r="K209" t="s">
        <v>949</v>
      </c>
      <c r="L209" t="str">
        <f>_xlfn.CONCAT("[",VLOOKUP(B209,'Index Web'!A$3:N$234,14,FALSE),"]")</f>
        <v>[""]</v>
      </c>
      <c r="M209" t="s">
        <v>950</v>
      </c>
      <c r="N209" t="str">
        <f>_xlfn.CONCAT("""/resucito/src/index.html?canto=",VLOOKUP(B209,'Index Web'!A$3:N$234,13,FALSE),"""")</f>
        <v>"/resucito/src/index.html?canto=subaelesposoallenodesutalamo"</v>
      </c>
      <c r="O209" t="s">
        <v>951</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260</v>
      </c>
      <c r="D210">
        <f>VLOOKUP(B210,'Index Web'!A$3:L$234,2,FALSE)</f>
        <v>208</v>
      </c>
      <c r="E210" t="s">
        <v>946</v>
      </c>
      <c r="F210" t="str">
        <f>_xlfn.CONCAT("""",VLOOKUP(B210,'Index Web'!A$3:L$234,3,FALSE),"""")</f>
        <v>"Sube Dios entre aclamaciones"</v>
      </c>
      <c r="G210" t="s">
        <v>947</v>
      </c>
      <c r="H210" t="str">
        <f>_xlfn.CONCAT("""",VLOOKUP(B210,'Index Web'!A$3:L$234,4,FALSE),"""")</f>
        <v>"Salmo 47 (46)"</v>
      </c>
      <c r="I210" t="s">
        <v>948</v>
      </c>
      <c r="J210" t="str">
        <f>_xlfn.CONCAT("""",VLOOKUP(B210,'Index Web'!A$3:L$234,5,FALSE),"""")</f>
        <v>"Precatecumenado"</v>
      </c>
      <c r="K210" t="s">
        <v>949</v>
      </c>
      <c r="L210" t="str">
        <f>_xlfn.CONCAT("[",VLOOKUP(B210,'Index Web'!A$3:N$234,14,FALSE),"]")</f>
        <v>["Pascua","Pentecostés","Antiguo Testamento","Paz"]</v>
      </c>
      <c r="M210" t="s">
        <v>950</v>
      </c>
      <c r="N210" t="str">
        <f>_xlfn.CONCAT("""/resucito/src/index.html?canto=",VLOOKUP(B210,'Index Web'!A$3:N$234,13,FALSE),"""")</f>
        <v>"/resucito/src/index.html?canto=subediosentreaclamaciones"</v>
      </c>
      <c r="O210" t="s">
        <v>951</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260</v>
      </c>
      <c r="D211">
        <f>VLOOKUP(B211,'Index Web'!A$3:L$234,2,FALSE)</f>
        <v>209</v>
      </c>
      <c r="E211" t="s">
        <v>946</v>
      </c>
      <c r="F211" t="str">
        <f>_xlfn.CONCAT("""",VLOOKUP(B211,'Index Web'!A$3:L$234,3,FALSE),"""")</f>
        <v>"Te deum"</v>
      </c>
      <c r="G211" t="s">
        <v>947</v>
      </c>
      <c r="H211" t="str">
        <f>_xlfn.CONCAT("""",VLOOKUP(B211,'Index Web'!A$3:L$234,4,FALSE),"""")</f>
        <v>"Himno"</v>
      </c>
      <c r="I211" t="s">
        <v>948</v>
      </c>
      <c r="J211" t="str">
        <f>_xlfn.CONCAT("""",VLOOKUP(B211,'Index Web'!A$3:L$234,5,FALSE),"""")</f>
        <v>"Liturgia"</v>
      </c>
      <c r="K211" t="s">
        <v>949</v>
      </c>
      <c r="L211" t="str">
        <f>_xlfn.CONCAT("[",VLOOKUP(B211,'Index Web'!A$3:N$234,14,FALSE),"]")</f>
        <v>[""]</v>
      </c>
      <c r="M211" t="s">
        <v>950</v>
      </c>
      <c r="N211" t="str">
        <f>_xlfn.CONCAT("""/resucito/src/index.html?canto=",VLOOKUP(B211,'Index Web'!A$3:N$234,13,FALSE),"""")</f>
        <v>"/resucito/src/index.html?canto=tedeum"</v>
      </c>
      <c r="O211" t="s">
        <v>951</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260</v>
      </c>
      <c r="D212">
        <f>VLOOKUP(B212,'Index Web'!A$3:L$234,2,FALSE)</f>
        <v>210</v>
      </c>
      <c r="E212" t="s">
        <v>946</v>
      </c>
      <c r="F212" t="str">
        <f>_xlfn.CONCAT("""",VLOOKUP(B212,'Index Web'!A$3:L$234,3,FALSE),"""")</f>
        <v>"Te estoy llamando, Señor"</v>
      </c>
      <c r="G212" t="s">
        <v>947</v>
      </c>
      <c r="H212" t="str">
        <f>_xlfn.CONCAT("""",VLOOKUP(B212,'Index Web'!A$3:L$234,4,FALSE),"""")</f>
        <v>"Salmo 141 (140)"</v>
      </c>
      <c r="I212" t="s">
        <v>948</v>
      </c>
      <c r="J212" t="str">
        <f>_xlfn.CONCAT("""",VLOOKUP(B212,'Index Web'!A$3:L$234,5,FALSE),"""")</f>
        <v>"Precatecumenado"</v>
      </c>
      <c r="K212" t="s">
        <v>949</v>
      </c>
      <c r="L212" t="str">
        <f>_xlfn.CONCAT("[",VLOOKUP(B212,'Index Web'!A$3:N$234,14,FALSE),"]")</f>
        <v>["Cuaresma","Penitencial","Antiguo Testamento"]</v>
      </c>
      <c r="M212" t="s">
        <v>950</v>
      </c>
      <c r="N212" t="str">
        <f>_xlfn.CONCAT("""/resucito/src/index.html?canto=",VLOOKUP(B212,'Index Web'!A$3:N$234,13,FALSE),"""")</f>
        <v>"/resucito/src/index.html?canto=teestoyllamandosenor"</v>
      </c>
      <c r="O212" t="s">
        <v>951</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260</v>
      </c>
      <c r="D213">
        <f>VLOOKUP(B213,'Index Web'!A$3:L$234,2,FALSE)</f>
        <v>211</v>
      </c>
      <c r="E213" t="s">
        <v>946</v>
      </c>
      <c r="F213" t="str">
        <f>_xlfn.CONCAT("""",VLOOKUP(B213,'Index Web'!A$3:L$234,3,FALSE),"""")</f>
        <v>"Te he manifestado mi pecado"</v>
      </c>
      <c r="G213" t="s">
        <v>947</v>
      </c>
      <c r="H213" t="str">
        <f>_xlfn.CONCAT("""",VLOOKUP(B213,'Index Web'!A$3:L$234,4,FALSE),"""")</f>
        <v>"Salmo 32 (31)"</v>
      </c>
      <c r="I213" t="s">
        <v>948</v>
      </c>
      <c r="J213" t="str">
        <f>_xlfn.CONCAT("""",VLOOKUP(B213,'Index Web'!A$3:L$234,5,FALSE),"""")</f>
        <v>"Precatecumenado"</v>
      </c>
      <c r="K213" t="s">
        <v>949</v>
      </c>
      <c r="L213" t="str">
        <f>_xlfn.CONCAT("[",VLOOKUP(B213,'Index Web'!A$3:N$234,14,FALSE),"]")</f>
        <v>["Cuaresma","Penitencial","Antiguo Testamento"]</v>
      </c>
      <c r="M213" t="s">
        <v>950</v>
      </c>
      <c r="N213" t="str">
        <f>_xlfn.CONCAT("""/resucito/src/index.html?canto=",VLOOKUP(B213,'Index Web'!A$3:N$234,13,FALSE),"""")</f>
        <v>"/resucito/src/index.html?canto=tehemanifestadomipecado"</v>
      </c>
      <c r="O213" t="s">
        <v>951</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260</v>
      </c>
      <c r="D214">
        <f>VLOOKUP(B214,'Index Web'!A$3:L$234,2,FALSE)</f>
        <v>212</v>
      </c>
      <c r="E214" t="s">
        <v>946</v>
      </c>
      <c r="F214" t="str">
        <f>_xlfn.CONCAT("""",VLOOKUP(B214,'Index Web'!A$3:L$234,3,FALSE),"""")</f>
        <v>"Tú eres mi esperanza, Señor"</v>
      </c>
      <c r="G214" t="s">
        <v>947</v>
      </c>
      <c r="H214" t="str">
        <f>_xlfn.CONCAT("""",VLOOKUP(B214,'Index Web'!A$3:L$234,4,FALSE),"""")</f>
        <v>"Oda XXIX de Salomón"</v>
      </c>
      <c r="I214" t="s">
        <v>948</v>
      </c>
      <c r="J214" t="str">
        <f>_xlfn.CONCAT("""",VLOOKUP(B214,'Index Web'!A$3:L$234,5,FALSE),"""")</f>
        <v>"Catecumenado"</v>
      </c>
      <c r="K214" t="s">
        <v>949</v>
      </c>
      <c r="L214" t="str">
        <f>_xlfn.CONCAT("[",VLOOKUP(B214,'Index Web'!A$3:N$234,14,FALSE),"]")</f>
        <v>["Adviento","Navidad","Cuaresma","Antiguo Testamento"]</v>
      </c>
      <c r="M214" t="s">
        <v>950</v>
      </c>
      <c r="N214" t="str">
        <f>_xlfn.CONCAT("""/resucito/src/index.html?canto=",VLOOKUP(B214,'Index Web'!A$3:N$234,13,FALSE),"""")</f>
        <v>"/resucito/src/index.html?canto=tueresmiesperanzasenor"</v>
      </c>
      <c r="O214" t="s">
        <v>951</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260</v>
      </c>
      <c r="D215">
        <f>VLOOKUP(B215,'Index Web'!A$3:L$234,2,FALSE)</f>
        <v>213</v>
      </c>
      <c r="E215" t="s">
        <v>946</v>
      </c>
      <c r="F215" t="str">
        <f>_xlfn.CONCAT("""",VLOOKUP(B215,'Index Web'!A$3:L$234,3,FALSE),"""")</f>
        <v>"Tú has cubierto de vergüenza la muerte"</v>
      </c>
      <c r="G215" t="s">
        <v>947</v>
      </c>
      <c r="H215" t="str">
        <f>_xlfn.CONCAT("""",VLOOKUP(B215,'Index Web'!A$3:L$234,4,FALSE),"""")</f>
        <v>"Homilía Pascual (Melltón de Sardes)"</v>
      </c>
      <c r="I215" t="s">
        <v>948</v>
      </c>
      <c r="J215" t="str">
        <f>_xlfn.CONCAT("""",VLOOKUP(B215,'Index Web'!A$3:L$234,5,FALSE),"""")</f>
        <v>"Precatecumenado"</v>
      </c>
      <c r="K215" t="s">
        <v>949</v>
      </c>
      <c r="L215" t="str">
        <f>_xlfn.CONCAT("[",VLOOKUP(B215,'Index Web'!A$3:N$234,14,FALSE),"]")</f>
        <v>["Vírgen María","Pascua","Pentecostés","Fracción Del Pan"]</v>
      </c>
      <c r="M215" t="s">
        <v>950</v>
      </c>
      <c r="N215" t="str">
        <f>_xlfn.CONCAT("""/resucito/src/index.html?canto=",VLOOKUP(B215,'Index Web'!A$3:N$234,13,FALSE),"""")</f>
        <v>"/resucito/src/index.html?canto=tuhascubiertodevergüenzalamuerte"</v>
      </c>
      <c r="O215" t="s">
        <v>951</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260</v>
      </c>
      <c r="D216">
        <f>VLOOKUP(B216,'Index Web'!A$3:L$234,2,FALSE)</f>
        <v>214</v>
      </c>
      <c r="E216" t="s">
        <v>946</v>
      </c>
      <c r="F216" t="str">
        <f>_xlfn.CONCAT("""",VLOOKUP(B216,'Index Web'!A$3:L$234,3,FALSE),"""")</f>
        <v>"Tú que eres fiel"</v>
      </c>
      <c r="G216" t="s">
        <v>947</v>
      </c>
      <c r="H216" t="str">
        <f>_xlfn.CONCAT("""",VLOOKUP(B216,'Index Web'!A$3:L$234,4,FALSE),"""")</f>
        <v>"Salmo 143 (142)"</v>
      </c>
      <c r="I216" t="s">
        <v>948</v>
      </c>
      <c r="J216" t="str">
        <f>_xlfn.CONCAT("""",VLOOKUP(B216,'Index Web'!A$3:L$234,5,FALSE),"""")</f>
        <v>"Precatecumenado"</v>
      </c>
      <c r="K216" t="s">
        <v>949</v>
      </c>
      <c r="L216" t="str">
        <f>_xlfn.CONCAT("[",VLOOKUP(B216,'Index Web'!A$3:N$234,14,FALSE),"]")</f>
        <v>["Cuaresma","Penitencial","Entrada","Antiguo Testamento"]</v>
      </c>
      <c r="M216" t="s">
        <v>950</v>
      </c>
      <c r="N216" t="str">
        <f>_xlfn.CONCAT("""/resucito/src/index.html?canto=",VLOOKUP(B216,'Index Web'!A$3:N$234,13,FALSE),"""")</f>
        <v>"/resucito/src/index.html?canto=tuqueeresfiel"</v>
      </c>
      <c r="O216" t="s">
        <v>951</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260</v>
      </c>
      <c r="D217">
        <f>VLOOKUP(B217,'Index Web'!A$3:L$234,2,FALSE)</f>
        <v>215</v>
      </c>
      <c r="E217" t="s">
        <v>946</v>
      </c>
      <c r="F217" t="str">
        <f>_xlfn.CONCAT("""",VLOOKUP(B217,'Index Web'!A$3:L$234,3,FALSE),"""")</f>
        <v>"Un retoño brota del tronco de Jesé"</v>
      </c>
      <c r="G217" t="s">
        <v>947</v>
      </c>
      <c r="H217" t="str">
        <f>_xlfn.CONCAT("""",VLOOKUP(B217,'Index Web'!A$3:L$234,4,FALSE),"""")</f>
        <v>"Isaías 11,1-11"</v>
      </c>
      <c r="I217" t="s">
        <v>948</v>
      </c>
      <c r="J217" t="str">
        <f>_xlfn.CONCAT("""",VLOOKUP(B217,'Index Web'!A$3:L$234,5,FALSE),"""")</f>
        <v>"Precatecumenado"</v>
      </c>
      <c r="K217" t="s">
        <v>949</v>
      </c>
      <c r="L217" t="str">
        <f>_xlfn.CONCAT("[",VLOOKUP(B217,'Index Web'!A$3:N$234,14,FALSE),"]")</f>
        <v>["Adviento","Navidad","Pascua","Pentecostés","Comunión","Antiguo Testamento"]</v>
      </c>
      <c r="M217" t="s">
        <v>950</v>
      </c>
      <c r="N217" t="str">
        <f>_xlfn.CONCAT("""/resucito/src/index.html?canto=",VLOOKUP(B217,'Index Web'!A$3:N$234,13,FALSE),"""")</f>
        <v>"/resucito/src/index.html?canto=unretonobrotadeltroncodejese"</v>
      </c>
      <c r="O217" t="s">
        <v>951</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260</v>
      </c>
      <c r="D218">
        <f>VLOOKUP(B218,'Index Web'!A$3:L$234,2,FALSE)</f>
        <v>216</v>
      </c>
      <c r="E218" t="s">
        <v>946</v>
      </c>
      <c r="F218" t="str">
        <f>_xlfn.CONCAT("""",VLOOKUP(B218,'Index Web'!A$3:L$234,3,FALSE),"""")</f>
        <v>"Una gran señal"</v>
      </c>
      <c r="G218" t="s">
        <v>947</v>
      </c>
      <c r="H218" t="str">
        <f>_xlfn.CONCAT("""",VLOOKUP(B218,'Index Web'!A$3:L$234,4,FALSE),"""")</f>
        <v>"Apocalipsis 12"</v>
      </c>
      <c r="I218" t="s">
        <v>948</v>
      </c>
      <c r="J218" t="str">
        <f>_xlfn.CONCAT("""",VLOOKUP(B218,'Index Web'!A$3:L$234,5,FALSE),"""")</f>
        <v>"Precatecumenado"</v>
      </c>
      <c r="K218" t="s">
        <v>949</v>
      </c>
      <c r="L218" t="str">
        <f>_xlfn.CONCAT("[",VLOOKUP(B218,'Index Web'!A$3:N$234,14,FALSE),"]")</f>
        <v>["Vírgen María","Adviento","Navidad","Pascua","Pentecostés","Final","Nuevo Testamento"]</v>
      </c>
      <c r="M218" t="s">
        <v>950</v>
      </c>
      <c r="N218" t="str">
        <f>_xlfn.CONCAT("""/resucito/src/index.html?canto=",VLOOKUP(B218,'Index Web'!A$3:N$234,13,FALSE),"""")</f>
        <v>"/resucito/src/index.html?canto=unagransenal"</v>
      </c>
      <c r="O218" t="s">
        <v>951</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260</v>
      </c>
      <c r="D219">
        <f>VLOOKUP(B219,'Index Web'!A$3:L$234,2,FALSE)</f>
        <v>217</v>
      </c>
      <c r="E219" t="s">
        <v>946</v>
      </c>
      <c r="F219" t="str">
        <f>_xlfn.CONCAT("""",VLOOKUP(B219,'Index Web'!A$3:L$234,3,FALSE),"""")</f>
        <v>"Urí, urí, urá"</v>
      </c>
      <c r="G219" t="s">
        <v>947</v>
      </c>
      <c r="H219" t="str">
        <f>_xlfn.CONCAT("""",VLOOKUP(B219,'Index Web'!A$3:L$234,4,FALSE),"""")</f>
        <v>"Villancico (Kiko Argüello)"</v>
      </c>
      <c r="I219" t="s">
        <v>948</v>
      </c>
      <c r="J219" t="str">
        <f>_xlfn.CONCAT("""",VLOOKUP(B219,'Index Web'!A$3:L$234,5,FALSE),"""")</f>
        <v>"Precatecumenado"</v>
      </c>
      <c r="K219" t="s">
        <v>949</v>
      </c>
      <c r="L219" t="str">
        <f>_xlfn.CONCAT("[",VLOOKUP(B219,'Index Web'!A$3:N$234,14,FALSE),"]")</f>
        <v>["Adviento","Navidad","Niños"]</v>
      </c>
      <c r="M219" t="s">
        <v>950</v>
      </c>
      <c r="N219" t="str">
        <f>_xlfn.CONCAT("""/resucito/src/index.html?canto=",VLOOKUP(B219,'Index Web'!A$3:N$234,13,FALSE),"""")</f>
        <v>"/resucito/src/index.html?canto=uriuriura"</v>
      </c>
      <c r="O219" t="s">
        <v>951</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260</v>
      </c>
      <c r="D220">
        <f>VLOOKUP(B220,'Index Web'!A$3:L$234,2,FALSE)</f>
        <v>218</v>
      </c>
      <c r="E220" t="s">
        <v>946</v>
      </c>
      <c r="F220" t="str">
        <f>_xlfn.CONCAT("""",VLOOKUP(B220,'Index Web'!A$3:L$234,3,FALSE),"""")</f>
        <v>"Vamos ya, pastores"</v>
      </c>
      <c r="G220" t="s">
        <v>947</v>
      </c>
      <c r="H220" t="str">
        <f>_xlfn.CONCAT("""",VLOOKUP(B220,'Index Web'!A$3:L$234,4,FALSE),"""")</f>
        <v>"Villancico (Kiko Argüello)"</v>
      </c>
      <c r="I220" t="s">
        <v>948</v>
      </c>
      <c r="J220" t="str">
        <f>_xlfn.CONCAT("""",VLOOKUP(B220,'Index Web'!A$3:L$234,5,FALSE),"""")</f>
        <v>"Precatecumenado"</v>
      </c>
      <c r="K220" t="s">
        <v>949</v>
      </c>
      <c r="L220" t="str">
        <f>_xlfn.CONCAT("[",VLOOKUP(B220,'Index Web'!A$3:N$234,14,FALSE),"]")</f>
        <v>["Adviento","Navidad","Niños"]</v>
      </c>
      <c r="M220" t="s">
        <v>950</v>
      </c>
      <c r="N220" t="str">
        <f>_xlfn.CONCAT("""/resucito/src/index.html?canto=",VLOOKUP(B220,'Index Web'!A$3:N$234,13,FALSE),"""")</f>
        <v>"/resucito/src/index.html?canto=vamosyapastores"</v>
      </c>
      <c r="O220" t="s">
        <v>951</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260</v>
      </c>
      <c r="D221">
        <f>VLOOKUP(B221,'Index Web'!A$3:L$234,2,FALSE)</f>
        <v>219</v>
      </c>
      <c r="E221" t="s">
        <v>946</v>
      </c>
      <c r="F221" t="str">
        <f>_xlfn.CONCAT("""",VLOOKUP(B221,'Index Web'!A$3:L$234,3,FALSE),"""")</f>
        <v>"Ven del Líbano"</v>
      </c>
      <c r="G221" t="s">
        <v>947</v>
      </c>
      <c r="H221" t="str">
        <f>_xlfn.CONCAT("""",VLOOKUP(B221,'Index Web'!A$3:L$234,4,FALSE),"""")</f>
        <v>"Cantar de los cantares 4,8ss"</v>
      </c>
      <c r="I221" t="s">
        <v>948</v>
      </c>
      <c r="J221" t="str">
        <f>_xlfn.CONCAT("""",VLOOKUP(B221,'Index Web'!A$3:L$234,5,FALSE),"""")</f>
        <v>"Precatecumenado"</v>
      </c>
      <c r="K221" t="s">
        <v>949</v>
      </c>
      <c r="L221" t="str">
        <f>_xlfn.CONCAT("[",VLOOKUP(B221,'Index Web'!A$3:N$234,14,FALSE),"]")</f>
        <v>["Pascua","Pentecostés","Entrada","Comunión","Antiguo Testamento"]</v>
      </c>
      <c r="M221" t="s">
        <v>950</v>
      </c>
      <c r="N221" t="str">
        <f>_xlfn.CONCAT("""/resucito/src/index.html?canto=",VLOOKUP(B221,'Index Web'!A$3:N$234,13,FALSE),"""")</f>
        <v>"/resucito/src/index.html?canto=vendellibano"</v>
      </c>
      <c r="O221" t="s">
        <v>951</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260</v>
      </c>
      <c r="D222">
        <f>VLOOKUP(B222,'Index Web'!A$3:L$234,2,FALSE)</f>
        <v>220</v>
      </c>
      <c r="E222" t="s">
        <v>946</v>
      </c>
      <c r="F222" t="str">
        <f>_xlfn.CONCAT("""",VLOOKUP(B222,'Index Web'!A$3:L$234,3,FALSE),"""")</f>
        <v>"Ven, Espíritu Santo"</v>
      </c>
      <c r="G222" t="s">
        <v>947</v>
      </c>
      <c r="H222" t="str">
        <f>_xlfn.CONCAT("""",VLOOKUP(B222,'Index Web'!A$3:L$234,4,FALSE),"""")</f>
        <v>"Secuencia de Pentecostés - Himno latin. «Veni, Sancte Spiritus»"</v>
      </c>
      <c r="I222" t="s">
        <v>948</v>
      </c>
      <c r="J222" t="str">
        <f>_xlfn.CONCAT("""",VLOOKUP(B222,'Index Web'!A$3:L$234,5,FALSE),"""")</f>
        <v>"Precatecumenado"</v>
      </c>
      <c r="K222" t="s">
        <v>949</v>
      </c>
      <c r="L222" t="str">
        <f>_xlfn.CONCAT("[",VLOOKUP(B222,'Index Web'!A$3:N$234,14,FALSE),"]")</f>
        <v>["Pascua","Pentecostés"]</v>
      </c>
      <c r="M222" t="s">
        <v>950</v>
      </c>
      <c r="N222" t="str">
        <f>_xlfn.CONCAT("""/resucito/src/index.html?canto=",VLOOKUP(B222,'Index Web'!A$3:N$234,13,FALSE),"""")</f>
        <v>"/resucito/src/index.html?canto=venespiritusanto"</v>
      </c>
      <c r="O222" t="s">
        <v>951</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260</v>
      </c>
      <c r="D223">
        <f>VLOOKUP(B223,'Index Web'!A$3:L$234,2,FALSE)</f>
        <v>221</v>
      </c>
      <c r="E223" t="s">
        <v>946</v>
      </c>
      <c r="F223" t="str">
        <f>_xlfn.CONCAT("""",VLOOKUP(B223,'Index Web'!A$3:L$234,3,FALSE),"""")</f>
        <v>"Ven, Hijo del Hombre"</v>
      </c>
      <c r="G223" t="s">
        <v>947</v>
      </c>
      <c r="H223" t="str">
        <f>_xlfn.CONCAT("""",VLOOKUP(B223,'Index Web'!A$3:L$234,4,FALSE),"""")</f>
        <v>"Apocalipsis 21,17ss"</v>
      </c>
      <c r="I223" t="s">
        <v>948</v>
      </c>
      <c r="J223" t="str">
        <f>_xlfn.CONCAT("""",VLOOKUP(B223,'Index Web'!A$3:L$234,5,FALSE),"""")</f>
        <v>"Precatecumenado"</v>
      </c>
      <c r="K223" t="s">
        <v>949</v>
      </c>
      <c r="L223" t="str">
        <f>_xlfn.CONCAT("[",VLOOKUP(B223,'Index Web'!A$3:N$234,14,FALSE),"]")</f>
        <v>["Adviento","Navidad","Nuevo Testamento"]</v>
      </c>
      <c r="M223" t="s">
        <v>950</v>
      </c>
      <c r="N223" t="str">
        <f>_xlfn.CONCAT("""/resucito/src/index.html?canto=",VLOOKUP(B223,'Index Web'!A$3:N$234,13,FALSE),"""")</f>
        <v>"/resucito/src/index.html?canto=venhijodelhombre"</v>
      </c>
      <c r="O223" t="s">
        <v>951</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260</v>
      </c>
      <c r="D224">
        <f>VLOOKUP(B224,'Index Web'!A$3:L$234,2,FALSE)</f>
        <v>222</v>
      </c>
      <c r="E224" t="s">
        <v>946</v>
      </c>
      <c r="F224" t="str">
        <f>_xlfn.CONCAT("""",VLOOKUP(B224,'Index Web'!A$3:L$234,3,FALSE),"""")</f>
        <v>"Veni creator"</v>
      </c>
      <c r="G224" t="s">
        <v>947</v>
      </c>
      <c r="H224" t="str">
        <f>_xlfn.CONCAT("""",VLOOKUP(B224,'Index Web'!A$3:L$234,4,FALSE),"""")</f>
        <v>"Himno latin"</v>
      </c>
      <c r="I224" t="s">
        <v>948</v>
      </c>
      <c r="J224" t="str">
        <f>_xlfn.CONCAT("""",VLOOKUP(B224,'Index Web'!A$3:L$234,5,FALSE),"""")</f>
        <v>"Precatecumenado"</v>
      </c>
      <c r="K224" t="s">
        <v>949</v>
      </c>
      <c r="L224" t="str">
        <f>_xlfn.CONCAT("[",VLOOKUP(B224,'Index Web'!A$3:N$234,14,FALSE),"]")</f>
        <v>["Pascua","Pentecostés"]</v>
      </c>
      <c r="M224" t="s">
        <v>950</v>
      </c>
      <c r="N224" t="str">
        <f>_xlfn.CONCAT("""/resucito/src/index.html?canto=",VLOOKUP(B224,'Index Web'!A$3:N$234,13,FALSE),"""")</f>
        <v>"/resucito/src/index.html?canto=venicreator"</v>
      </c>
      <c r="O224" t="s">
        <v>951</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260</v>
      </c>
      <c r="D225">
        <f>VLOOKUP(B225,'Index Web'!A$3:L$234,2,FALSE)</f>
        <v>223</v>
      </c>
      <c r="E225" t="s">
        <v>946</v>
      </c>
      <c r="F225" t="str">
        <f>_xlfn.CONCAT("""",VLOOKUP(B225,'Index Web'!A$3:L$234,3,FALSE),"""")</f>
        <v>"Viene el Señor"</v>
      </c>
      <c r="G225" t="s">
        <v>947</v>
      </c>
      <c r="H225" t="str">
        <f>_xlfn.CONCAT("""",VLOOKUP(B225,'Index Web'!A$3:L$234,4,FALSE),"""")</f>
        <v>"Salmo 93 (92) - Apocalipsis 1,5-7"</v>
      </c>
      <c r="I225" t="s">
        <v>948</v>
      </c>
      <c r="J225" t="str">
        <f>_xlfn.CONCAT("""",VLOOKUP(B225,'Index Web'!A$3:L$234,5,FALSE),"""")</f>
        <v>"Precatecumenado"</v>
      </c>
      <c r="K225" t="s">
        <v>949</v>
      </c>
      <c r="L225" t="str">
        <f>_xlfn.CONCAT("[",VLOOKUP(B225,'Index Web'!A$3:N$234,14,FALSE),"]")</f>
        <v>["Adviento","Navidad","Nuevo Testamento","Antiguo Testamento"]</v>
      </c>
      <c r="M225" t="s">
        <v>950</v>
      </c>
      <c r="N225" t="str">
        <f>_xlfn.CONCAT("""/resucito/src/index.html?canto=",VLOOKUP(B225,'Index Web'!A$3:N$234,13,FALSE),"""")</f>
        <v>"/resucito/src/index.html?canto=vieneelsenor"</v>
      </c>
      <c r="O225" t="s">
        <v>951</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260</v>
      </c>
      <c r="D226">
        <f>VLOOKUP(B226,'Index Web'!A$3:L$234,2,FALSE)</f>
        <v>224</v>
      </c>
      <c r="E226" t="s">
        <v>946</v>
      </c>
      <c r="F226" t="str">
        <f>_xlfn.CONCAT("""",VLOOKUP(B226,'Index Web'!A$3:L$234,3,FALSE),"""")</f>
        <v>"Virgen de la maravilla"</v>
      </c>
      <c r="G226" t="s">
        <v>947</v>
      </c>
      <c r="H226" t="str">
        <f>_xlfn.CONCAT("""",VLOOKUP(B226,'Index Web'!A$3:L$234,4,FALSE),"""")</f>
        <v>"(Dante Allghlerl)"</v>
      </c>
      <c r="I226" t="s">
        <v>948</v>
      </c>
      <c r="J226" t="str">
        <f>_xlfn.CONCAT("""",VLOOKUP(B226,'Index Web'!A$3:L$234,5,FALSE),"""")</f>
        <v>"Precatecumenado"</v>
      </c>
      <c r="K226" t="s">
        <v>949</v>
      </c>
      <c r="L226" t="str">
        <f>_xlfn.CONCAT("[",VLOOKUP(B226,'Index Web'!A$3:N$234,14,FALSE),"]")</f>
        <v>["Vírgen María","Adviento","Navidad"]</v>
      </c>
      <c r="M226" t="s">
        <v>950</v>
      </c>
      <c r="N226" t="str">
        <f>_xlfn.CONCAT("""/resucito/src/index.html?canto=",VLOOKUP(B226,'Index Web'!A$3:N$234,13,FALSE),"""")</f>
        <v>"/resucito/src/index.html?canto=virgendelamaravilla"</v>
      </c>
      <c r="O226" t="s">
        <v>951</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260</v>
      </c>
      <c r="D227">
        <f>VLOOKUP(B227,'Index Web'!A$3:L$234,2,FALSE)</f>
        <v>225</v>
      </c>
      <c r="E227" t="s">
        <v>946</v>
      </c>
      <c r="F227" t="str">
        <f>_xlfn.CONCAT("""",VLOOKUP(B227,'Index Web'!A$3:L$234,3,FALSE),"""")</f>
        <v>"Vivid alegres"</v>
      </c>
      <c r="G227" t="s">
        <v>947</v>
      </c>
      <c r="H227" t="str">
        <f>_xlfn.CONCAT("""",VLOOKUP(B227,'Index Web'!A$3:L$234,4,FALSE),"""")</f>
        <v>"Filipenses 4,4ss"</v>
      </c>
      <c r="I227" t="s">
        <v>948</v>
      </c>
      <c r="J227" t="str">
        <f>_xlfn.CONCAT("""",VLOOKUP(B227,'Index Web'!A$3:L$234,5,FALSE),"""")</f>
        <v>"Precatecumenado"</v>
      </c>
      <c r="K227" t="s">
        <v>949</v>
      </c>
      <c r="L227" t="str">
        <f>_xlfn.CONCAT("[",VLOOKUP(B227,'Index Web'!A$3:N$234,14,FALSE),"]")</f>
        <v>["Adviento","Navidad","Nuevo Testamento"]</v>
      </c>
      <c r="M227" t="s">
        <v>950</v>
      </c>
      <c r="N227" t="str">
        <f>_xlfn.CONCAT("""/resucito/src/index.html?canto=",VLOOKUP(B227,'Index Web'!A$3:N$234,13,FALSE),"""")</f>
        <v>"/resucito/src/index.html?canto=vividalegres"</v>
      </c>
      <c r="O227" t="s">
        <v>951</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260</v>
      </c>
      <c r="D228">
        <f>VLOOKUP(B228,'Index Web'!A$3:L$234,2,FALSE)</f>
        <v>226</v>
      </c>
      <c r="E228" t="s">
        <v>946</v>
      </c>
      <c r="F228" t="str">
        <f>_xlfn.CONCAT("""",VLOOKUP(B228,'Index Web'!A$3:L$234,3,FALSE),"""")</f>
        <v>"Vosotros sois la luz del mundo"</v>
      </c>
      <c r="G228" t="s">
        <v>947</v>
      </c>
      <c r="H228" t="str">
        <f>_xlfn.CONCAT("""",VLOOKUP(B228,'Index Web'!A$3:L$234,4,FALSE),"""")</f>
        <v>"Mateo 5,14ss "</v>
      </c>
      <c r="I228" t="s">
        <v>948</v>
      </c>
      <c r="J228" t="str">
        <f>_xlfn.CONCAT("""",VLOOKUP(B228,'Index Web'!A$3:L$234,5,FALSE),"""")</f>
        <v>"Precatecumenado"</v>
      </c>
      <c r="K228" t="s">
        <v>949</v>
      </c>
      <c r="L228" t="str">
        <f>_xlfn.CONCAT("[",VLOOKUP(B228,'Index Web'!A$3:N$234,14,FALSE),"]")</f>
        <v>["Nuevo Testamento"]</v>
      </c>
      <c r="M228" t="s">
        <v>950</v>
      </c>
      <c r="N228" t="str">
        <f>_xlfn.CONCAT("""/resucito/src/index.html?canto=",VLOOKUP(B228,'Index Web'!A$3:N$234,13,FALSE),"""")</f>
        <v>"/resucito/src/index.html?canto=vosotrossoislaluzdelmundo"</v>
      </c>
      <c r="O228" t="s">
        <v>951</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260</v>
      </c>
      <c r="D229">
        <f>VLOOKUP(B229,'Index Web'!A$3:L$234,2,FALSE)</f>
        <v>227</v>
      </c>
      <c r="E229" t="s">
        <v>946</v>
      </c>
      <c r="F229" t="str">
        <f>_xlfn.CONCAT("""",VLOOKUP(B229,'Index Web'!A$3:L$234,3,FALSE),"""")</f>
        <v>"Ya viene mi Dios"</v>
      </c>
      <c r="G229" t="s">
        <v>947</v>
      </c>
      <c r="H229" t="str">
        <f>_xlfn.CONCAT("""",VLOOKUP(B229,'Index Web'!A$3:L$234,4,FALSE),"""")</f>
        <v>"Villancico (Kiko Argüello)"</v>
      </c>
      <c r="I229" t="s">
        <v>948</v>
      </c>
      <c r="J229" t="str">
        <f>_xlfn.CONCAT("""",VLOOKUP(B229,'Index Web'!A$3:L$234,5,FALSE),"""")</f>
        <v>"Precatecumenado"</v>
      </c>
      <c r="K229" t="s">
        <v>949</v>
      </c>
      <c r="L229" t="str">
        <f>_xlfn.CONCAT("[",VLOOKUP(B229,'Index Web'!A$3:N$234,14,FALSE),"]")</f>
        <v>["Adviento","Navidad","Niños"]</v>
      </c>
      <c r="M229" t="s">
        <v>950</v>
      </c>
      <c r="N229" t="str">
        <f>_xlfn.CONCAT("""/resucito/src/index.html?canto=",VLOOKUP(B229,'Index Web'!A$3:N$234,13,FALSE),"""")</f>
        <v>"/resucito/src/index.html?canto=yavienemidios"</v>
      </c>
      <c r="O229" t="s">
        <v>951</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260</v>
      </c>
      <c r="D230">
        <f>VLOOKUP(B230,'Index Web'!A$3:L$234,2,FALSE)</f>
        <v>228</v>
      </c>
      <c r="E230" t="s">
        <v>946</v>
      </c>
      <c r="F230" t="str">
        <f>_xlfn.CONCAT("""",VLOOKUP(B230,'Index Web'!A$3:L$234,3,FALSE),"""")</f>
        <v>"Yahveh, tú eres mi Dios"</v>
      </c>
      <c r="G230" t="s">
        <v>947</v>
      </c>
      <c r="H230" t="str">
        <f>_xlfn.CONCAT("""",VLOOKUP(B230,'Index Web'!A$3:L$234,4,FALSE),"""")</f>
        <v>"Isaías 25,1-8"</v>
      </c>
      <c r="I230" t="s">
        <v>948</v>
      </c>
      <c r="J230" t="str">
        <f>_xlfn.CONCAT("""",VLOOKUP(B230,'Index Web'!A$3:L$234,5,FALSE),"""")</f>
        <v>"Precatecumenado"</v>
      </c>
      <c r="K230" t="s">
        <v>949</v>
      </c>
      <c r="L230" t="str">
        <f>_xlfn.CONCAT("[",VLOOKUP(B230,'Index Web'!A$3:N$234,14,FALSE),"]")</f>
        <v>["Cuaresma","Penitencial","Antiguo Testamento"]</v>
      </c>
      <c r="M230" t="s">
        <v>950</v>
      </c>
      <c r="N230" t="str">
        <f>_xlfn.CONCAT("""/resucito/src/index.html?canto=",VLOOKUP(B230,'Index Web'!A$3:N$234,13,FALSE),"""")</f>
        <v>"/resucito/src/index.html?canto=yahvehtueresmidios"</v>
      </c>
      <c r="O230" t="s">
        <v>951</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260</v>
      </c>
      <c r="D231">
        <f>VLOOKUP(B231,'Index Web'!A$3:L$234,2,FALSE)</f>
        <v>229</v>
      </c>
      <c r="E231" t="s">
        <v>946</v>
      </c>
      <c r="F231" t="str">
        <f>_xlfn.CONCAT("""",VLOOKUP(B231,'Index Web'!A$3:L$234,3,FALSE),"""")</f>
        <v>"Yo te amo, Señor"</v>
      </c>
      <c r="G231" t="s">
        <v>947</v>
      </c>
      <c r="H231" t="str">
        <f>_xlfn.CONCAT("""",VLOOKUP(B231,'Index Web'!A$3:L$234,4,FALSE),"""")</f>
        <v>"Salmo 18 (17)"</v>
      </c>
      <c r="I231" t="s">
        <v>948</v>
      </c>
      <c r="J231" t="str">
        <f>_xlfn.CONCAT("""",VLOOKUP(B231,'Index Web'!A$3:L$234,5,FALSE),"""")</f>
        <v>"Precatecumenado"</v>
      </c>
      <c r="K231" t="s">
        <v>949</v>
      </c>
      <c r="L231" t="str">
        <f>_xlfn.CONCAT("[",VLOOKUP(B231,'Index Web'!A$3:N$234,14,FALSE),"]")</f>
        <v>["Entrada","Antiguo Testamento"]</v>
      </c>
      <c r="M231" t="s">
        <v>950</v>
      </c>
      <c r="N231" t="str">
        <f>_xlfn.CONCAT("""/resucito/src/index.html?canto=",VLOOKUP(B231,'Index Web'!A$3:N$234,13,FALSE),"""")</f>
        <v>"/resucito/src/index.html?canto=yoteamosenor"</v>
      </c>
      <c r="O231" t="s">
        <v>951</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260</v>
      </c>
      <c r="D232">
        <f>VLOOKUP(B232,'Index Web'!A$3:L$234,2,FALSE)</f>
        <v>230</v>
      </c>
      <c r="E232" t="s">
        <v>946</v>
      </c>
      <c r="F232" t="str">
        <f>_xlfn.CONCAT("""",VLOOKUP(B232,'Index Web'!A$3:L$234,3,FALSE),"""")</f>
        <v>"Yo vengo a reunir"</v>
      </c>
      <c r="G232" t="s">
        <v>947</v>
      </c>
      <c r="H232" t="str">
        <f>_xlfn.CONCAT("""",VLOOKUP(B232,'Index Web'!A$3:L$234,4,FALSE),"""")</f>
        <v>"Isaías 66,18-21"</v>
      </c>
      <c r="I232" t="s">
        <v>948</v>
      </c>
      <c r="J232" t="str">
        <f>_xlfn.CONCAT("""",VLOOKUP(B232,'Index Web'!A$3:L$234,5,FALSE),"""")</f>
        <v>"Precatecumenado"</v>
      </c>
      <c r="K232" t="s">
        <v>949</v>
      </c>
      <c r="L232" t="str">
        <f>_xlfn.CONCAT("[",VLOOKUP(B232,'Index Web'!A$3:N$234,14,FALSE),"]")</f>
        <v>["Entrada","Final","Antiguo Testamento"]</v>
      </c>
      <c r="M232" t="s">
        <v>950</v>
      </c>
      <c r="N232" t="str">
        <f>_xlfn.CONCAT("""/resucito/src/index.html?canto=",VLOOKUP(B232,'Index Web'!A$3:N$234,13,FALSE),"""")</f>
        <v>"/resucito/src/index.html?canto=yovengoareunir"</v>
      </c>
      <c r="O232" t="s">
        <v>951</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260</v>
      </c>
      <c r="D233">
        <f>VLOOKUP(B233,'Index Web'!A$3:L$234,2,FALSE)</f>
        <v>231</v>
      </c>
      <c r="E233" t="s">
        <v>946</v>
      </c>
      <c r="F233" t="str">
        <f>_xlfn.CONCAT("""",VLOOKUP(B233,'Index Web'!A$3:L$234,3,FALSE),"""")</f>
        <v>"Zaqueo"</v>
      </c>
      <c r="G233" t="s">
        <v>947</v>
      </c>
      <c r="H233" t="str">
        <f>_xlfn.CONCAT("""",VLOOKUP(B233,'Index Web'!A$3:L$234,4,FALSE),"""")</f>
        <v>"Lucas 19,1-10"</v>
      </c>
      <c r="I233" t="s">
        <v>948</v>
      </c>
      <c r="J233" t="str">
        <f>_xlfn.CONCAT("""",VLOOKUP(B233,'Index Web'!A$3:L$234,5,FALSE),"""")</f>
        <v>"Precatecumenado"</v>
      </c>
      <c r="K233" t="s">
        <v>949</v>
      </c>
      <c r="L233" t="str">
        <f>_xlfn.CONCAT("[",VLOOKUP(B233,'Index Web'!A$3:N$234,14,FALSE),"]")</f>
        <v>["Cuaresma","Penitencial","Entrada","Nuevo Testamento"]</v>
      </c>
      <c r="M233" t="s">
        <v>950</v>
      </c>
      <c r="N233" t="str">
        <f>_xlfn.CONCAT("""/resucito/src/index.html?canto=",VLOOKUP(B233,'Index Web'!A$3:N$234,13,FALSE),"""")</f>
        <v>"/resucito/src/index.html?canto=zaqueo"</v>
      </c>
      <c r="O233" t="s">
        <v>951</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255</v>
      </c>
      <c r="D1" s="106" t="s">
        <v>972</v>
      </c>
      <c r="E1" s="106"/>
      <c r="F1" s="106"/>
      <c r="G1" s="106"/>
      <c r="H1" s="106"/>
    </row>
    <row r="2" spans="2:77" x14ac:dyDescent="0.25">
      <c r="B2" t="s">
        <v>0</v>
      </c>
      <c r="C2" t="s">
        <v>257</v>
      </c>
      <c r="D2" t="s">
        <v>482</v>
      </c>
      <c r="E2" t="s">
        <v>973</v>
      </c>
      <c r="F2" t="s">
        <v>975</v>
      </c>
      <c r="G2" t="s">
        <v>976</v>
      </c>
      <c r="H2" t="s">
        <v>953</v>
      </c>
      <c r="I2" t="s">
        <v>977</v>
      </c>
      <c r="BY2" t="s">
        <v>945</v>
      </c>
    </row>
    <row r="3" spans="2:77" x14ac:dyDescent="0.25">
      <c r="B3" s="24">
        <v>237</v>
      </c>
      <c r="C3" t="s">
        <v>974</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974</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974</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974</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974</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974</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974</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974</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974</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974</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974</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974</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974</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974</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974</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974</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974</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974</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974</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974</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974</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974</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974</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974</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974</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974</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974</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974</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974</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974</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974</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974</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974</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974</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974</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974</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974</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974</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974</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974</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974</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974</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974</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974</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974</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974</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974</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974</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974</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974</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974</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974</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974</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974</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974</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974</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974</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974</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974</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974</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974</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974</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974</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974</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974</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974</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974</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974</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974</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974</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974</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974</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974</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974</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974</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974</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974</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974</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974</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974</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974</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974</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974</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974</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974</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974</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974</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974</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974</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974</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974</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974</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974</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974</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974</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974</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974</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974</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974</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974</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974</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974</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974</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974</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974</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974</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974</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974</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974</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974</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974</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974</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974</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974</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974</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974</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974</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974</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974</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974</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974</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974</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974</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974</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974</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974</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974</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974</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974</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974</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974</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974</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974</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974</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974</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974</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974</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974</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974</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974</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974</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974</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974</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974</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974</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974</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974</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974</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974</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974</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974</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974</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974</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974</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974</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974</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974</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974</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974</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974</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974</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974</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974</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974</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974</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974</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974</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974</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974</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974</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974</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974</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974</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974</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974</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974</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974</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974</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974</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974</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974</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974</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974</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974</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974</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974</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974</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974</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974</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974</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974</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974</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974</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974</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974</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974</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974</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974</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974</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974</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974</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974</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974</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974</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974</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974</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974</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974</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974</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974</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974</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974</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974</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974</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974</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974</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974</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974</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974</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974</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974</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974</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974</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974</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974</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974</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974</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974</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974</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974</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974</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52</v>
      </c>
      <c r="E1" s="40"/>
      <c r="F1" s="40"/>
      <c r="G1" s="40"/>
      <c r="H1" s="40"/>
      <c r="I1" s="40"/>
      <c r="J1" s="40"/>
      <c r="K1" s="40"/>
      <c r="L1" s="41" t="str">
        <f>VLOOKUP(C1,'[1]Codigo Canto'!A3:AQ236,38,FALSE)</f>
        <v>DICHOSO EL HOMBRE</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_xlfn.CONCAT("║           ",L1,"               ║")</f>
        <v>║           DICHOSO EL HOMBRE               ║</v>
      </c>
    </row>
    <row r="5" spans="2:32" ht="23.25" x14ac:dyDescent="0.25">
      <c r="L5" s="46" t="s">
        <v>985</v>
      </c>
    </row>
    <row r="6" spans="2:32" ht="23.25" x14ac:dyDescent="0.25">
      <c r="L6" s="47" t="s">
        <v>986</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dichosoelhombre</v>
      </c>
      <c r="L7" s="48" t="str">
        <f>_xlfn.CONCAT("        id: ","""",C7,"""",",")</f>
        <v xml:space="preserve">        id: "dichosoelhombre",</v>
      </c>
    </row>
    <row r="8" spans="2:32" ht="23.25" x14ac:dyDescent="0.25">
      <c r="C8" t="str">
        <f>PROPER(L1)</f>
        <v>Dichoso El Hombre</v>
      </c>
      <c r="L8" s="48" t="str">
        <f>_xlfn.CONCAT("        tt: ","""",C8,"""",",")</f>
        <v xml:space="preserve">        tt: "Dichoso El Hombre",</v>
      </c>
    </row>
    <row r="9" spans="2:32" ht="23.25" x14ac:dyDescent="0.25">
      <c r="C9" t="str">
        <f>PROPER(L1)</f>
        <v>Dichoso El Hombre</v>
      </c>
      <c r="L9" s="48" t="str">
        <f>_xlfn.CONCAT("        title: ","""",C9,"""",",")</f>
        <v xml:space="preserve">        title: "Dichoso El Hombre",</v>
      </c>
    </row>
    <row r="10" spans="2:32" ht="23.25" x14ac:dyDescent="0.25">
      <c r="C10" t="str">
        <f>VLOOKUP(C1,'[1]Codigo Canto'!A3:AQ236,12,FALSE)</f>
        <v>Salmo 1</v>
      </c>
      <c r="L10" s="48" t="str">
        <f>_xlfn.CONCAT("        ","subtitle: ","""",C10,"""",",")</f>
        <v xml:space="preserve">        subtitle: "Salmo 1",</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261</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52</v>
      </c>
      <c r="L16" s="48" t="str">
        <f>_xlfn.CONCAT("        dbno: ","""",C16,"""",",")</f>
        <v xml:space="preserve">        dbno: "52",</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C7</f>
        <v>dichosoelhombre</v>
      </c>
      <c r="L19" s="48" t="str">
        <f>_xlfn.CONCAT("        audioSrc: ","""/audio/",C19,".mp3""",",")</f>
        <v xml:space="preserve">        audioSrc: "/audio/dichosoelhombre.mp3",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L24" s="48" t="s">
        <v>992</v>
      </c>
    </row>
    <row r="25" spans="2:40" ht="23.25" x14ac:dyDescent="0.25">
      <c r="L25" s="48" t="s">
        <v>993</v>
      </c>
    </row>
    <row r="26" spans="2:40" ht="23.25" x14ac:dyDescent="0.25">
      <c r="B26">
        <f>+C1-1</f>
        <v>51</v>
      </c>
      <c r="C26" t="str">
        <f>VLOOKUP(B26,[1]Buscador!A3:AP240,31,FALSE)</f>
        <v>/resucito/src/index.html?canto=diceelsenoramisenor</v>
      </c>
      <c r="L26" s="48" t="str">
        <f>_xlfn.CONCAT("        ant: ","""",C26,"""",",")</f>
        <v xml:space="preserve">        ant: "/resucito/src/index.html?canto=diceelsenoramisenor",</v>
      </c>
    </row>
    <row r="27" spans="2:40" ht="23.25" x14ac:dyDescent="0.25">
      <c r="B27">
        <f>+C1+1</f>
        <v>53</v>
      </c>
      <c r="C27" t="str">
        <f>VLOOKUP(B27,[1]Buscador!A3:AP240,31,FALSE)</f>
        <v>/resucito/src/index.html?canto=elcombateescatologico</v>
      </c>
      <c r="L27" s="48" t="str">
        <f>_xlfn.CONCAT("        sig: ","""",C27,"""",",")</f>
        <v xml:space="preserve">        sig: "/resucito/src/index.html?canto=elcombateescatologico",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997</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996</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998</v>
      </c>
      <c r="D84" s="80"/>
      <c r="E84" s="80"/>
      <c r="F84" s="80"/>
      <c r="G84" s="80"/>
      <c r="H84" s="80"/>
      <c r="I84" s="80"/>
      <c r="J84" s="80"/>
      <c r="K84" s="80"/>
      <c r="L84" s="81" t="s">
        <v>999</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1000</v>
      </c>
      <c r="C85" s="82" t="s">
        <v>1001</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1002</v>
      </c>
      <c r="C86" s="85" t="s">
        <v>1003</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1002</v>
      </c>
      <c r="C87" s="85" t="s">
        <v>1004</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1002</v>
      </c>
      <c r="C88" s="85" t="s">
        <v>1005</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1002</v>
      </c>
      <c r="C89" s="85" t="s">
        <v>1006</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1002</v>
      </c>
      <c r="C90" s="85" t="s">
        <v>1007</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1002</v>
      </c>
      <c r="C91" s="93" t="s">
        <v>1008</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1009</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1010</v>
      </c>
      <c r="D93" s="80"/>
      <c r="E93" s="80"/>
      <c r="F93" s="80"/>
      <c r="G93" s="80"/>
      <c r="H93" s="80"/>
      <c r="I93" s="80"/>
      <c r="J93" s="80"/>
      <c r="K93" s="80"/>
      <c r="L93" s="81" t="s">
        <v>999</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1000</v>
      </c>
      <c r="C94" s="82" t="s">
        <v>1001</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1002</v>
      </c>
      <c r="C95" s="85" t="s">
        <v>1003</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1002</v>
      </c>
      <c r="C96" s="85" t="s">
        <v>1004</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1002</v>
      </c>
      <c r="C97" s="85" t="s">
        <v>1005</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1002</v>
      </c>
      <c r="C98" s="85" t="s">
        <v>1006</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1002</v>
      </c>
      <c r="C99" s="85" t="s">
        <v>1007</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1002</v>
      </c>
      <c r="C100" s="98" t="s">
        <v>1008</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DICHOSO EL HOMBRE</v>
      </c>
      <c r="M102" s="95"/>
    </row>
    <row r="103" spans="2:40" ht="20.25" x14ac:dyDescent="0.25">
      <c r="L103" s="100" t="s">
        <v>1011</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A4785-C556-4338-B597-6DB53267D0F7}">
  <sheetPr codeName="Sheet69">
    <tabColor rgb="FF00B0F0"/>
  </sheetPr>
  <dimension ref="A1:AN73"/>
  <sheetViews>
    <sheetView zoomScale="85" zoomScaleNormal="85" workbookViewId="0">
      <pane xSplit="2" ySplit="1" topLeftCell="C5"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53</v>
      </c>
      <c r="E1" s="40"/>
      <c r="F1" s="40"/>
      <c r="G1" s="40"/>
      <c r="H1" s="40"/>
      <c r="I1" s="40"/>
      <c r="J1" s="40"/>
      <c r="K1" s="40"/>
      <c r="L1" s="41" t="str">
        <f ca="1">UPPER(VLOOKUP(C1,Table223[],3,FALSE))</f>
        <v>EL COMBATE ESCATOLÓGICO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COMBATE ESCATOLÓGICO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elcombateescatologico</v>
      </c>
      <c r="L7" s="48" t="str">
        <f ca="1">_xlfn.CONCAT("        id: ","""",C7,"""",",")</f>
        <v xml:space="preserve">        id: "elcombateescatologico",</v>
      </c>
    </row>
    <row r="8" spans="2:32" ht="23.25" x14ac:dyDescent="0.25">
      <c r="C8" t="str">
        <f ca="1">PROPER(L1)</f>
        <v>El Combate Escatológico</v>
      </c>
      <c r="L8" s="48" t="str">
        <f ca="1">_xlfn.CONCAT("        tt: ","""",C8,"""",",")</f>
        <v xml:space="preserve">        tt: "El Combate Escatológico",</v>
      </c>
    </row>
    <row r="9" spans="2:32" ht="23.25" x14ac:dyDescent="0.25">
      <c r="C9" t="str">
        <f ca="1">PROPER(L1)</f>
        <v>El Combate Escatológico</v>
      </c>
      <c r="L9" s="48" t="str">
        <f ca="1">_xlfn.CONCAT("        title: ","""",C9,"""",",")</f>
        <v xml:space="preserve">        title: "El Combate Escatológico",</v>
      </c>
    </row>
    <row r="10" spans="2:32" ht="23.25" x14ac:dyDescent="0.25">
      <c r="C10" t="str">
        <f ca="1">VLOOKUP(C1,Table223[],4,FALSE)</f>
        <v>Apocalipsis 19,11-20</v>
      </c>
      <c r="L10" s="48" t="str">
        <f ca="1">_xlfn.CONCAT("        ","subtitle: ","""",C10,"""",",")</f>
        <v xml:space="preserve">        subtitle: "Apocalipsis 19,11-20",</v>
      </c>
    </row>
    <row r="11" spans="2:32" ht="23.25" x14ac:dyDescent="0.25">
      <c r="C11" t="str">
        <f ca="1">_xlfn.CONCAT("category: [",VLOOKUP(C1,Table223[],16,FALSE),"],")</f>
        <v>category: ["Precatecumenado","Pascua","Pentecostés","Entrada","Nuevo Testamento"],</v>
      </c>
      <c r="L11" s="48" t="str">
        <f ca="1">_xlfn.CONCAT("        ",C11)</f>
        <v xml:space="preserve">        category: ["Precatecumenado","Pascua","Pentecostés","Entrada","Nuevo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53</v>
      </c>
      <c r="L16" s="48" t="str">
        <f ca="1">_xlfn.CONCAT("        dbno: ","""",C16,"""",",")</f>
        <v xml:space="preserve">        dbno: "53",</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elcombateescatologico</v>
      </c>
      <c r="L19" s="48" t="str">
        <f ca="1">_xlfn.CONCAT("        audioSrc: ","""/audio/",C19,".mp3""",",")</f>
        <v xml:space="preserve">        audioSrc: "/audio/elcombateescatologico.mp3",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52</v>
      </c>
      <c r="C26" t="str">
        <f ca="1">VLOOKUP(B26,Table4[],13,FALSE)</f>
        <v>"/resucito/src/index.html?canto=dichosoelhombre"</v>
      </c>
      <c r="L26" s="48" t="str">
        <f ca="1">_xlfn.CONCAT("        ant: ",C26,",")</f>
        <v xml:space="preserve">        ant: "/resucito/src/index.html?canto=dichosoelhombre",</v>
      </c>
    </row>
    <row r="27" spans="2:40" ht="23.25" x14ac:dyDescent="0.25">
      <c r="B27">
        <f ca="1">+C1+1</f>
        <v>54</v>
      </c>
      <c r="C27" t="str">
        <f ca="1">VLOOKUP(B27,Table4[],13,FALSE)</f>
        <v>"/resucito/src/index.html?canto=elespiritudelsenorestasobremi"</v>
      </c>
      <c r="L27" s="48" t="str">
        <f ca="1">_xlfn.CONCAT("        sig: ",C27,",")</f>
        <v xml:space="preserve">        sig: "/resucito/src/index.html?canto=elespiritudelsenorestasobremi",</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1030</v>
      </c>
      <c r="D30" s="52" t="s">
        <v>1014</v>
      </c>
      <c r="E30" s="52"/>
      <c r="F30" s="53"/>
      <c r="G30" s="53"/>
      <c r="H30" s="52"/>
      <c r="I30" s="52"/>
      <c r="J30" s="54"/>
      <c r="K30" s="54"/>
      <c r="L30" s="55" t="str">
        <f t="shared" ref="L30:L49" si="0">IF(C30="","",_xlfn.CONCAT("            { line: ","""",C30,", ",M30:AN30,""", sC: ","""",B30,"""},"))</f>
        <v xml:space="preserve">            { line: "Veo el cielo abierto,, (Mi,,15)", sC: "tc"},</v>
      </c>
      <c r="M30" s="56" t="str">
        <f t="shared" ref="M30:M51" si="1">IF(N30="","","(")</f>
        <v>(</v>
      </c>
      <c r="N30" s="57" t="str">
        <f t="shared" ref="N30:N70" si="2">IF(D30="","",D30)</f>
        <v>Mi</v>
      </c>
      <c r="O30" s="58" t="str">
        <f t="shared" ref="O30:O51" si="3">IF(N30="","",",")</f>
        <v>,</v>
      </c>
      <c r="P30" s="59" t="str">
        <f t="shared" ref="P30:P70" si="4">IF(E30="","",E30)</f>
        <v/>
      </c>
      <c r="Q30" s="60" t="str">
        <f t="shared" ref="Q30:Q51" si="5">IF(N30="","",",")</f>
        <v>,</v>
      </c>
      <c r="R30" s="61">
        <f t="shared" ref="R30:R51" si="6">IF(N30="","",15)</f>
        <v>15</v>
      </c>
      <c r="S30" s="56" t="str">
        <f t="shared" ref="S30:S51" si="7">IF(N30="","",")")</f>
        <v>)</v>
      </c>
      <c r="T30" s="62" t="str">
        <f t="shared" ref="T30:T51" si="8">IF(U30="","","(")</f>
        <v/>
      </c>
      <c r="U30" s="63" t="str">
        <f t="shared" ref="U30:U70" si="9">IF(F30="","",F30)</f>
        <v/>
      </c>
      <c r="V30" s="64" t="str">
        <f t="shared" ref="V30:V51" si="10">IF(U30="","",",")</f>
        <v/>
      </c>
      <c r="W30" s="65" t="str">
        <f t="shared" ref="W30:W70" si="11">IF(G30="","",G30)</f>
        <v/>
      </c>
      <c r="X30" s="64" t="str">
        <f t="shared" ref="X30:X51" si="12">IF(U30="","",",")</f>
        <v/>
      </c>
      <c r="Y30" s="64" t="str">
        <f t="shared" ref="Y30:Y51" si="13">IF(U30="","",250)</f>
        <v/>
      </c>
      <c r="Z30" s="56" t="str">
        <f t="shared" ref="Z30:Z51" si="14">IF(U30="","",")")</f>
        <v/>
      </c>
      <c r="AA30" s="66" t="str">
        <f t="shared" ref="AA30:AA51" si="15">IF(AB30="","","(")</f>
        <v/>
      </c>
      <c r="AB30" s="57" t="str">
        <f t="shared" ref="AB30:AB70" si="16">IF(H30="","",H30)</f>
        <v/>
      </c>
      <c r="AC30" s="67" t="str">
        <f t="shared" ref="AC30:AC51" si="17">IF(AB30="","",",")</f>
        <v/>
      </c>
      <c r="AD30" s="59" t="str">
        <f t="shared" ref="AD30:AD51" si="18">IF(I30="","",I30)</f>
        <v/>
      </c>
      <c r="AE30" s="68" t="str">
        <f t="shared" ref="AE30:AE51" si="19">IF(AB30="","",",")</f>
        <v/>
      </c>
      <c r="AF30" s="61" t="str">
        <f t="shared" ref="AF30:AF51" si="20">IF(AB30="","",350)</f>
        <v/>
      </c>
      <c r="AG30" s="61" t="str">
        <f t="shared" ref="AG30:AG51" si="21">IF(AB30="","",")")</f>
        <v/>
      </c>
      <c r="AH30" s="69" t="str">
        <f t="shared" ref="AH30:AH51" si="22">IF(AI30="","","(")</f>
        <v/>
      </c>
      <c r="AI30" s="70" t="str">
        <f t="shared" ref="AI30:AI70" si="23">IF(J30="","",J30)</f>
        <v/>
      </c>
      <c r="AJ30" s="64" t="str">
        <f t="shared" ref="AJ30:AJ51" si="24">IF(AI30="","",",")</f>
        <v/>
      </c>
      <c r="AK30" s="64" t="str">
        <f t="shared" ref="AK30:AK51" si="25">IF(K30="","",K30)</f>
        <v/>
      </c>
      <c r="AL30" s="64" t="str">
        <f t="shared" ref="AL30:AL51" si="26">IF(AI30="","",",")</f>
        <v/>
      </c>
      <c r="AM30" s="64" t="str">
        <f t="shared" ref="AM30:AM51" si="27">IF(AI30="","",450)</f>
        <v/>
      </c>
      <c r="AN30" s="64" t="str">
        <f t="shared" ref="AN30:AN51" si="28">IF(AI30="","",")")</f>
        <v/>
      </c>
    </row>
    <row r="31" spans="2:40" ht="25.5" thickTop="1" thickBot="1" x14ac:dyDescent="0.4">
      <c r="C31" s="51" t="s">
        <v>1031</v>
      </c>
      <c r="D31" s="52" t="s">
        <v>1019</v>
      </c>
      <c r="E31" s="52"/>
      <c r="F31" s="53"/>
      <c r="G31" s="53"/>
      <c r="H31" s="52"/>
      <c r="I31" s="52"/>
      <c r="J31" s="54"/>
      <c r="K31" s="54"/>
      <c r="L31" s="55" t="str">
        <f t="shared" si="0"/>
        <v xml:space="preserve">            { line: "y un caballo blanco,, (Fa,,15)",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1032</v>
      </c>
      <c r="D32" s="52" t="s">
        <v>1020</v>
      </c>
      <c r="E32" s="52"/>
      <c r="F32" s="53" t="s">
        <v>1019</v>
      </c>
      <c r="G32" s="53"/>
      <c r="H32" s="52"/>
      <c r="I32" s="52"/>
      <c r="J32" s="54"/>
      <c r="K32" s="54"/>
      <c r="L32" s="55" t="str">
        <f>IF(C32="","",_xlfn.CONCAT("            { line: ","""",C32,", ",M32:AN32,""", sC: ","""",B32,"""},"))</f>
        <v xml:space="preserve">            { line: "el que lo monta lleva un manto,, (Sol,,15)(Fa,,250)",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1033</v>
      </c>
      <c r="D33" s="52" t="s">
        <v>1014</v>
      </c>
      <c r="E33" s="52"/>
      <c r="F33" s="53"/>
      <c r="G33" s="53"/>
      <c r="H33" s="52"/>
      <c r="I33" s="52"/>
      <c r="J33" s="54"/>
      <c r="K33" s="54"/>
      <c r="L33" s="55" t="str">
        <f>IF(C33="","",_xlfn.CONCAT("            { line: ","""",C33,", ",M33:AN33,""", sC: ","""",B33,"""},"))</f>
        <v xml:space="preserve">            { line: "lleno de sangre, lleno de sangre., (Mi,,15)", sC: ""},</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1034</v>
      </c>
      <c r="D35" s="52" t="s">
        <v>1019</v>
      </c>
      <c r="E35" s="52"/>
      <c r="F35" s="53"/>
      <c r="G35" s="53"/>
      <c r="H35" s="52"/>
      <c r="I35" s="52"/>
      <c r="J35" s="54"/>
      <c r="K35" s="54"/>
      <c r="L35" s="55" t="str">
        <f t="shared" ref="L35:L47" si="29">IF(C35="","",_xlfn.CONCAT("            { line: ","""",C35,", ",M35:AN35,""", sC: ","""",B35,"""},"))</f>
        <v xml:space="preserve">            { line: "Sus ojos, llamas de fuego,, (Fa,,15)",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1035</v>
      </c>
      <c r="D36" s="52" t="s">
        <v>1020</v>
      </c>
      <c r="E36" s="52"/>
      <c r="F36" s="53" t="s">
        <v>1019</v>
      </c>
      <c r="G36" s="53"/>
      <c r="H36" s="52"/>
      <c r="I36" s="52"/>
      <c r="J36" s="54"/>
      <c r="K36" s="54"/>
      <c r="L36" s="55" t="str">
        <f t="shared" si="29"/>
        <v xml:space="preserve">            { line: "y en su boca hay una espada, (Sol,,15)(Fa,,250)", sC: ""},</v>
      </c>
      <c r="M36" s="56" t="str">
        <f>IF(N36="","","(")</f>
        <v>(</v>
      </c>
      <c r="N36" s="57" t="str">
        <f>IF(D36="","",D36)</f>
        <v>Sol</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1036</v>
      </c>
      <c r="D37" s="52" t="s">
        <v>1014</v>
      </c>
      <c r="E37" s="52"/>
      <c r="F37" s="53"/>
      <c r="G37" s="53"/>
      <c r="H37" s="52"/>
      <c r="I37" s="52"/>
      <c r="J37" s="54"/>
      <c r="K37" s="54"/>
      <c r="L37" s="55" t="str">
        <f t="shared" si="29"/>
        <v xml:space="preserve">            { line: "para herir, para herir., (Mi,,15)", sC: ""},</v>
      </c>
      <c r="M37" s="56" t="str">
        <f>IF(N37="","","(")</f>
        <v>(</v>
      </c>
      <c r="N37" s="57" t="str">
        <f>IF(D37="","",D37)</f>
        <v>Mi</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7.75" thickTop="1" thickBot="1" x14ac:dyDescent="0.4">
      <c r="C38" s="73"/>
      <c r="D38" s="74"/>
      <c r="E38" s="74"/>
      <c r="F38" s="74"/>
      <c r="G38" s="74"/>
      <c r="H38" s="74"/>
      <c r="I38" s="74"/>
      <c r="J38" s="74"/>
      <c r="K38" s="74"/>
      <c r="L38" s="75" t="s">
        <v>996</v>
      </c>
      <c r="M38" s="56"/>
      <c r="N38" s="57"/>
      <c r="O38" s="58"/>
      <c r="P38" s="59"/>
      <c r="Q38" s="60"/>
      <c r="R38" s="61"/>
      <c r="S38" s="56"/>
      <c r="T38" s="62"/>
      <c r="U38" s="63"/>
      <c r="V38" s="64"/>
      <c r="W38" s="65"/>
      <c r="X38" s="64"/>
      <c r="Y38" s="64"/>
      <c r="Z38" s="56"/>
      <c r="AA38" s="66"/>
      <c r="AB38" s="57"/>
      <c r="AC38" s="67"/>
      <c r="AD38" s="59"/>
      <c r="AE38" s="68"/>
      <c r="AF38" s="61"/>
      <c r="AG38" s="61"/>
      <c r="AH38" s="69"/>
      <c r="AI38" s="70"/>
      <c r="AJ38" s="64"/>
      <c r="AK38" s="64"/>
      <c r="AL38" s="64"/>
      <c r="AM38" s="64"/>
      <c r="AN38" s="64"/>
    </row>
    <row r="39" spans="2:40" ht="25.5" thickTop="1" thickBot="1" x14ac:dyDescent="0.4">
      <c r="B39" t="s">
        <v>1017</v>
      </c>
      <c r="C39" s="51" t="s">
        <v>1037</v>
      </c>
      <c r="D39" s="52" t="s">
        <v>1023</v>
      </c>
      <c r="E39" s="52"/>
      <c r="F39" s="53"/>
      <c r="G39" s="53"/>
      <c r="H39" s="52"/>
      <c r="I39" s="52"/>
      <c r="J39" s="54"/>
      <c r="K39" s="54"/>
      <c r="L39" s="55" t="str">
        <f t="shared" si="29"/>
        <v xml:space="preserve">            { line: "¿Cuál es su nombre?, (Do,,15)", sC: "tc"},</v>
      </c>
      <c r="M39" s="56" t="str">
        <f>IF(N39="","","(")</f>
        <v>(</v>
      </c>
      <c r="N39" s="57" t="str">
        <f>IF(D39="","",D39)</f>
        <v>Do</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B40" t="s">
        <v>1055</v>
      </c>
      <c r="C40" s="51" t="s">
        <v>1037</v>
      </c>
      <c r="D40" s="52"/>
      <c r="E40" s="52"/>
      <c r="F40" s="53"/>
      <c r="G40" s="53"/>
      <c r="H40" s="52"/>
      <c r="I40" s="52"/>
      <c r="J40" s="54"/>
      <c r="K40" s="54"/>
      <c r="L40" s="55" t="str">
        <f t="shared" si="29"/>
        <v xml:space="preserve">            { line: "¿Cuál es su nombre?, ", sC: "r1"},</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1000</v>
      </c>
      <c r="C41" s="51" t="s">
        <v>1038</v>
      </c>
      <c r="D41" s="52" t="s">
        <v>1014</v>
      </c>
      <c r="E41" s="52"/>
      <c r="F41" s="53"/>
      <c r="G41" s="53"/>
      <c r="H41" s="52"/>
      <c r="I41" s="52"/>
      <c r="J41" s="54"/>
      <c r="K41" s="54"/>
      <c r="L41" s="55" t="str">
        <f t="shared" si="29"/>
        <v xml:space="preserve">            { line: "SU NOMBRE ES,, (Mi,,15)", sC: "ta as"},</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1039</v>
      </c>
      <c r="D42" s="52" t="s">
        <v>1014</v>
      </c>
      <c r="E42" s="52"/>
      <c r="F42" s="53"/>
      <c r="G42" s="53"/>
      <c r="H42" s="52"/>
      <c r="I42" s="52"/>
      <c r="J42" s="54"/>
      <c r="K42" s="54"/>
      <c r="L42" s="55" t="str">
        <f t="shared" si="29"/>
        <v xml:space="preserve">            { line: "SU NOMBRE ES, (Mi,,15)", sC: "as"},</v>
      </c>
      <c r="M42" s="56" t="str">
        <f t="shared" ref="M42:M47" si="30">IF(N42="","","(")</f>
        <v>(</v>
      </c>
      <c r="N42" s="57" t="str">
        <f t="shared" ref="N42:N47" si="31">IF(D42="","",D42)</f>
        <v>Mi</v>
      </c>
      <c r="O42" s="58" t="str">
        <f t="shared" ref="O42:O47" si="32">IF(N42="","",",")</f>
        <v>,</v>
      </c>
      <c r="P42" s="59" t="str">
        <f t="shared" ref="P42:P47" si="33">IF(E42="","",E42)</f>
        <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1040</v>
      </c>
      <c r="D43" s="52" t="s">
        <v>1016</v>
      </c>
      <c r="E43" s="52" t="s">
        <v>1015</v>
      </c>
      <c r="F43" s="53"/>
      <c r="G43" s="53"/>
      <c r="H43" s="52"/>
      <c r="I43" s="52"/>
      <c r="J43" s="54"/>
      <c r="K43" s="54"/>
      <c r="L43" s="55" t="str">
        <f t="shared" si="29"/>
        <v xml:space="preserve">            { line: "PALABRA DE DIOS., (La,m,15)", sC: "as"},</v>
      </c>
      <c r="M43" s="56" t="str">
        <f t="shared" si="30"/>
        <v>(</v>
      </c>
      <c r="N43" s="57" t="str">
        <f t="shared" si="31"/>
        <v>La</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1041</v>
      </c>
      <c r="D45" s="52" t="s">
        <v>1014</v>
      </c>
      <c r="E45" s="52"/>
      <c r="F45" s="53" t="s">
        <v>1019</v>
      </c>
      <c r="G45" s="53"/>
      <c r="H45" s="52"/>
      <c r="I45" s="52"/>
      <c r="J45" s="54"/>
      <c r="K45" s="54"/>
      <c r="L45" s="55" t="str">
        <f t="shared" si="29"/>
        <v xml:space="preserve">            { line: "Veo una bestia y un profeta, (Mi,,15)(Fa,,250)", sC: "tc"},</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Fa</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1042</v>
      </c>
      <c r="D46" s="52" t="s">
        <v>1020</v>
      </c>
      <c r="E46" s="52"/>
      <c r="F46" s="53" t="s">
        <v>1019</v>
      </c>
      <c r="G46" s="53"/>
      <c r="H46" s="52"/>
      <c r="I46" s="52"/>
      <c r="J46" s="54"/>
      <c r="K46" s="54"/>
      <c r="L46" s="55" t="str">
        <f t="shared" si="29"/>
        <v xml:space="preserve">            { line: "que se reúnen para un combate,, (Sol,,15)(Fa,,250)", sC: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1043</v>
      </c>
      <c r="D47" s="52" t="s">
        <v>1014</v>
      </c>
      <c r="E47" s="52"/>
      <c r="F47" s="53"/>
      <c r="G47" s="53"/>
      <c r="H47" s="52"/>
      <c r="I47" s="52"/>
      <c r="J47" s="54"/>
      <c r="K47" s="54"/>
      <c r="L47" s="55" t="str">
        <f t="shared" si="29"/>
        <v xml:space="preserve">            { line: "para un combate,, (Mi,,15)", sC: ""},</v>
      </c>
      <c r="M47" s="56" t="str">
        <f t="shared" si="30"/>
        <v>(</v>
      </c>
      <c r="N47" s="57" t="str">
        <f t="shared" si="31"/>
        <v>Mi</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996</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51" t="s">
        <v>1044</v>
      </c>
      <c r="D49" s="52" t="s">
        <v>1019</v>
      </c>
      <c r="E49" s="52"/>
      <c r="F49" s="53"/>
      <c r="G49" s="53"/>
      <c r="H49" s="52"/>
      <c r="I49" s="52"/>
      <c r="J49" s="54"/>
      <c r="K49" s="54"/>
      <c r="L49" s="55" t="str">
        <f t="shared" si="0"/>
        <v xml:space="preserve">            { line: "contra el que monta en el caballo, (Fa,,15)", sC: ""},</v>
      </c>
      <c r="M49" s="56" t="str">
        <f t="shared" si="1"/>
        <v>(</v>
      </c>
      <c r="N49" s="57" t="str">
        <f t="shared" si="2"/>
        <v>Fa</v>
      </c>
      <c r="O49" s="58" t="str">
        <f t="shared" si="3"/>
        <v>,</v>
      </c>
      <c r="P49" s="59" t="str">
        <f t="shared" si="4"/>
        <v/>
      </c>
      <c r="Q49" s="60" t="str">
        <f t="shared" si="5"/>
        <v>,</v>
      </c>
      <c r="R49" s="61">
        <f t="shared" si="6"/>
        <v>15</v>
      </c>
      <c r="S49" s="56" t="str">
        <f t="shared" si="7"/>
        <v>)</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1045</v>
      </c>
      <c r="D50" s="52" t="s">
        <v>1020</v>
      </c>
      <c r="E50" s="52"/>
      <c r="F50" s="53" t="s">
        <v>1019</v>
      </c>
      <c r="G50" s="53"/>
      <c r="H50" s="52"/>
      <c r="I50" s="52"/>
      <c r="J50" s="54"/>
      <c r="K50" s="54"/>
      <c r="L50" s="55" t="str">
        <f>IF(C50="","",_xlfn.CONCAT("            { line: ","""",C50,", ",M50:AN50,""", sC: ","""",B50,"""},"))</f>
        <v xml:space="preserve">            { line: "y lleva el manto lleno de sangre,, (Sol,,15)(Fa,,250)", sC: ""},</v>
      </c>
      <c r="M50" s="56" t="str">
        <f t="shared" si="1"/>
        <v>(</v>
      </c>
      <c r="N50" s="57" t="str">
        <f t="shared" si="2"/>
        <v>Sol</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25.5" thickTop="1" thickBot="1" x14ac:dyDescent="0.4">
      <c r="C51" s="51" t="s">
        <v>1046</v>
      </c>
      <c r="D51" s="52" t="s">
        <v>1014</v>
      </c>
      <c r="E51" s="52"/>
      <c r="F51" s="53"/>
      <c r="G51" s="53"/>
      <c r="H51" s="52"/>
      <c r="I51" s="52"/>
      <c r="J51" s="54"/>
      <c r="K51" s="54"/>
      <c r="L51" s="55" t="str">
        <f>IF(C51="","",_xlfn.CONCAT("            { line: ","""",C51,", ",M51:AN51,""", sC: ","""",B51,"""},"))</f>
        <v xml:space="preserve">            { line: "lleno de sangre., (Mi,,15)", sC: ""},</v>
      </c>
      <c r="M51" s="56" t="str">
        <f t="shared" si="1"/>
        <v>(</v>
      </c>
      <c r="N51" s="57" t="str">
        <f t="shared" si="2"/>
        <v>Mi</v>
      </c>
      <c r="O51" s="58" t="str">
        <f t="shared" si="3"/>
        <v>,</v>
      </c>
      <c r="P51" s="59" t="str">
        <f t="shared" si="4"/>
        <v/>
      </c>
      <c r="Q51" s="60" t="str">
        <f t="shared" si="5"/>
        <v>,</v>
      </c>
      <c r="R51" s="61">
        <f t="shared" si="6"/>
        <v>15</v>
      </c>
      <c r="S51" s="56" t="str">
        <f t="shared" si="7"/>
        <v>)</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1:40" ht="36.75" thickTop="1" thickBot="1" x14ac:dyDescent="0.4">
      <c r="A52" s="76"/>
      <c r="B52" s="76"/>
      <c r="C52" s="76"/>
      <c r="D52" s="77"/>
      <c r="E52" s="77"/>
      <c r="F52" s="77"/>
      <c r="G52" s="77"/>
      <c r="H52" s="77"/>
      <c r="I52" s="77"/>
      <c r="J52" s="77"/>
      <c r="K52" s="77"/>
      <c r="L52" s="50" t="s">
        <v>997</v>
      </c>
      <c r="M52" s="56" t="str">
        <f t="shared" ref="M52:M70" si="58">IF(N52="","","(")</f>
        <v/>
      </c>
      <c r="N52" s="57" t="str">
        <f t="shared" si="2"/>
        <v/>
      </c>
      <c r="O52" s="58" t="str">
        <f t="shared" ref="O52:O70" si="59">IF(N52="","",",")</f>
        <v/>
      </c>
      <c r="P52" s="59" t="str">
        <f t="shared" si="4"/>
        <v/>
      </c>
      <c r="Q52" s="60" t="str">
        <f t="shared" ref="Q52:Q70" si="60">IF(N52="","",",")</f>
        <v/>
      </c>
      <c r="R52" s="61" t="str">
        <f t="shared" ref="R52:R70" si="61">IF(N52="","",15)</f>
        <v/>
      </c>
      <c r="S52" s="56" t="str">
        <f t="shared" ref="S52:S70" si="62">IF(N52="","",")")</f>
        <v/>
      </c>
      <c r="T52" s="62" t="str">
        <f t="shared" ref="T52:T70" si="63">IF(U52="","","(")</f>
        <v/>
      </c>
      <c r="U52" s="63" t="str">
        <f t="shared" si="9"/>
        <v/>
      </c>
      <c r="V52" s="64" t="str">
        <f t="shared" ref="V52:V70" si="64">IF(U52="","",",")</f>
        <v/>
      </c>
      <c r="W52" s="65" t="str">
        <f t="shared" si="11"/>
        <v/>
      </c>
      <c r="X52" s="64" t="str">
        <f t="shared" ref="X52:X70" si="65">IF(U52="","",",")</f>
        <v/>
      </c>
      <c r="Y52" s="64" t="str">
        <f t="shared" ref="Y52:Y70" si="66">IF(U52="","",250)</f>
        <v/>
      </c>
      <c r="Z52" s="56" t="str">
        <f t="shared" ref="Z52:Z70" si="67">IF(U52="","",")")</f>
        <v/>
      </c>
      <c r="AA52" s="66" t="str">
        <f t="shared" ref="AA52:AA70" si="68">IF(AB52="","","(")</f>
        <v/>
      </c>
      <c r="AB52" s="57" t="str">
        <f t="shared" si="16"/>
        <v/>
      </c>
      <c r="AC52" s="67" t="str">
        <f t="shared" ref="AC52:AC70" si="69">IF(AB52="","",",")</f>
        <v/>
      </c>
      <c r="AD52" s="59" t="str">
        <f t="shared" ref="AD52:AD70" si="70">IF(I52="","",I52)</f>
        <v/>
      </c>
      <c r="AE52" s="68" t="str">
        <f t="shared" ref="AE52:AE70" si="71">IF(AB52="","",",")</f>
        <v/>
      </c>
      <c r="AF52" s="61" t="str">
        <f t="shared" ref="AF52:AF70" si="72">IF(AB52="","",350)</f>
        <v/>
      </c>
      <c r="AG52" s="61" t="str">
        <f t="shared" ref="AG52:AG70" si="73">IF(AB52="","",")")</f>
        <v/>
      </c>
      <c r="AH52" s="69" t="str">
        <f t="shared" ref="AH52:AH70" si="74">IF(AI52="","","(")</f>
        <v/>
      </c>
      <c r="AI52" s="70" t="str">
        <f t="shared" si="23"/>
        <v/>
      </c>
      <c r="AJ52" s="64" t="str">
        <f t="shared" ref="AJ52:AJ70" si="75">IF(AI52="","",",")</f>
        <v/>
      </c>
      <c r="AK52" s="64" t="str">
        <f t="shared" ref="AK52:AK70" si="76">IF(K52="","",K52)</f>
        <v/>
      </c>
      <c r="AL52" s="64" t="str">
        <f t="shared" ref="AL52:AL70" si="77">IF(AI52="","",",")</f>
        <v/>
      </c>
      <c r="AM52" s="64" t="str">
        <f t="shared" ref="AM52:AM70" si="78">IF(AI52="","",450)</f>
        <v/>
      </c>
      <c r="AN52" s="64" t="str">
        <f t="shared" ref="AN52:AN70" si="79">IF(AI52="","",")")</f>
        <v/>
      </c>
    </row>
    <row r="53" spans="1:40" ht="25.5" thickTop="1" thickBot="1" x14ac:dyDescent="0.4">
      <c r="B53" t="s">
        <v>1000</v>
      </c>
      <c r="C53" s="51" t="s">
        <v>1047</v>
      </c>
      <c r="D53" s="52" t="s">
        <v>1016</v>
      </c>
      <c r="E53" s="52" t="s">
        <v>1015</v>
      </c>
      <c r="F53" s="53"/>
      <c r="G53" s="53"/>
      <c r="H53" s="52"/>
      <c r="I53" s="52"/>
      <c r="J53" s="54"/>
      <c r="K53" s="54"/>
      <c r="L53" s="55" t="str">
        <f t="shared" ref="L53:L70" si="80">IF(C53="","",_xlfn.CONCAT("            { line: ","""",C53,", ",M53:AN53,""", sC: ","""",B53,"""},"))</f>
        <v xml:space="preserve">            { line: "ÉL PISA SOLO EN EL LAGAR, (La,m,15)", sC: "ta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B54" t="s">
        <v>1057</v>
      </c>
      <c r="C54" s="51" t="s">
        <v>1048</v>
      </c>
      <c r="D54" s="52" t="s">
        <v>1014</v>
      </c>
      <c r="E54" s="52"/>
      <c r="F54" s="53" t="s">
        <v>1016</v>
      </c>
      <c r="G54" s="53" t="s">
        <v>1015</v>
      </c>
      <c r="H54" s="52"/>
      <c r="I54" s="52"/>
      <c r="J54" s="54"/>
      <c r="K54" s="54"/>
      <c r="L54" s="55" t="str">
        <f t="shared" si="80"/>
        <v xml:space="preserve">            { line: "DE LA FURIOSA CÓLERA DE DIOS., (Mi,,15)(La,m,250)", sC: "as r2"},</v>
      </c>
      <c r="M54" s="56" t="str">
        <f t="shared" si="58"/>
        <v>(</v>
      </c>
      <c r="N54" s="57" t="str">
        <f t="shared" si="2"/>
        <v>Mi</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1017</v>
      </c>
      <c r="C56" s="51" t="s">
        <v>1049</v>
      </c>
      <c r="D56" s="52" t="s">
        <v>1023</v>
      </c>
      <c r="E56" s="52"/>
      <c r="F56" s="53" t="s">
        <v>1014</v>
      </c>
      <c r="G56" s="53"/>
      <c r="H56" s="52"/>
      <c r="I56" s="52"/>
      <c r="J56" s="54"/>
      <c r="K56" s="54"/>
      <c r="L56" s="55" t="str">
        <f t="shared" si="80"/>
        <v xml:space="preserve">            { line: "Veo la bestia que es capturada,, (Do,,15)(Mi,,250)", sC: "tc"},</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1050</v>
      </c>
      <c r="D57" s="52" t="s">
        <v>1016</v>
      </c>
      <c r="E57" s="52" t="s">
        <v>1015</v>
      </c>
      <c r="F57" s="53"/>
      <c r="G57" s="53"/>
      <c r="H57" s="52"/>
      <c r="I57" s="52"/>
      <c r="J57" s="54"/>
      <c r="K57" s="54"/>
      <c r="L57" s="55" t="str">
        <f t="shared" si="80"/>
        <v xml:space="preserve">            { line: "y con ella el profeta,, (La,m,15)", sC: ""},</v>
      </c>
      <c r="M57" s="56" t="str">
        <f t="shared" si="58"/>
        <v>(</v>
      </c>
      <c r="N57" s="57" t="str">
        <f t="shared" si="2"/>
        <v>La</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1051</v>
      </c>
      <c r="D58" s="52" t="s">
        <v>1014</v>
      </c>
      <c r="E58" s="52"/>
      <c r="F58" s="53"/>
      <c r="G58" s="53"/>
      <c r="H58" s="52"/>
      <c r="I58" s="52"/>
      <c r="J58" s="54"/>
      <c r="K58" s="54"/>
      <c r="L58" s="55" t="str">
        <f t="shared" si="80"/>
        <v xml:space="preserve">            { line: "por el que monta en el caballo, (Mi,,15)", sC: ""},</v>
      </c>
      <c r="M58" s="56" t="str">
        <f t="shared" si="58"/>
        <v>(</v>
      </c>
      <c r="N58" s="57" t="str">
        <f t="shared" si="2"/>
        <v>Mi</v>
      </c>
      <c r="O58" s="58" t="str">
        <f t="shared" si="59"/>
        <v>,</v>
      </c>
      <c r="P58" s="59" t="str">
        <f t="shared" si="4"/>
        <v/>
      </c>
      <c r="Q58" s="60" t="str">
        <f t="shared" si="60"/>
        <v>,</v>
      </c>
      <c r="R58" s="61">
        <f t="shared" si="61"/>
        <v>15</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1052</v>
      </c>
      <c r="D59" s="52" t="s">
        <v>1016</v>
      </c>
      <c r="E59" s="52" t="s">
        <v>1015</v>
      </c>
      <c r="F59" s="53"/>
      <c r="G59" s="53"/>
      <c r="H59" s="52"/>
      <c r="I59" s="52"/>
      <c r="J59" s="54"/>
      <c r="K59" s="54"/>
      <c r="L59" s="78" t="str">
        <f t="shared" si="80"/>
        <v xml:space="preserve">            { line: "y lleva el manto lleno de sangre.,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1000</v>
      </c>
      <c r="C61" s="51" t="s">
        <v>1053</v>
      </c>
      <c r="D61" s="52" t="s">
        <v>1016</v>
      </c>
      <c r="E61" s="52" t="s">
        <v>1015</v>
      </c>
      <c r="F61" s="53" t="s">
        <v>1014</v>
      </c>
      <c r="G61" s="53"/>
      <c r="H61" s="52"/>
      <c r="I61" s="52"/>
      <c r="J61" s="54"/>
      <c r="K61" s="54"/>
      <c r="L61" s="78" t="str">
        <f t="shared" si="80"/>
        <v xml:space="preserve">            { line: "ALELUYA, ALELUYA,, (La,m,15)(Mi,,250)", sC: "ta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v>
      </c>
      <c r="U61" s="63" t="str">
        <f t="shared" si="9"/>
        <v>Mi</v>
      </c>
      <c r="V61" s="64" t="str">
        <f t="shared" si="64"/>
        <v>,</v>
      </c>
      <c r="W61" s="65" t="str">
        <f t="shared" si="11"/>
        <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1002</v>
      </c>
      <c r="C62" s="51" t="s">
        <v>1053</v>
      </c>
      <c r="D62" s="52" t="s">
        <v>1016</v>
      </c>
      <c r="E62" s="52" t="s">
        <v>1015</v>
      </c>
      <c r="F62" s="53"/>
      <c r="G62" s="53"/>
      <c r="H62" s="52"/>
      <c r="I62" s="52"/>
      <c r="J62" s="54"/>
      <c r="K62" s="54"/>
      <c r="L62" s="78" t="str">
        <f t="shared" si="80"/>
        <v xml:space="preserve">            { line: "ALELUYA, ALELUYA,, (La,m,15)", sC: "as"},</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B63" t="s">
        <v>1002</v>
      </c>
      <c r="C63" s="51" t="s">
        <v>1053</v>
      </c>
      <c r="D63" s="52" t="s">
        <v>1014</v>
      </c>
      <c r="E63" s="52"/>
      <c r="F63" s="53"/>
      <c r="G63" s="53"/>
      <c r="H63" s="52"/>
      <c r="I63" s="52"/>
      <c r="J63" s="54"/>
      <c r="K63" s="54"/>
      <c r="L63" s="55" t="str">
        <f t="shared" si="80"/>
        <v xml:space="preserve">            { line: "ALELUYA, ALELUYA,, (Mi,,15)", sC: "as"},</v>
      </c>
      <c r="M63" s="56" t="str">
        <f t="shared" si="58"/>
        <v>(</v>
      </c>
      <c r="N63" s="57" t="str">
        <f t="shared" si="2"/>
        <v>Mi</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B64" t="s">
        <v>1002</v>
      </c>
      <c r="C64" s="51" t="s">
        <v>1054</v>
      </c>
      <c r="D64" s="52" t="s">
        <v>1016</v>
      </c>
      <c r="E64" s="52" t="s">
        <v>1015</v>
      </c>
      <c r="F64" s="53"/>
      <c r="G64" s="53"/>
      <c r="H64" s="52"/>
      <c r="I64" s="52"/>
      <c r="J64" s="54"/>
      <c r="K64" s="54"/>
      <c r="L64" s="55" t="str">
        <f t="shared" si="80"/>
        <v xml:space="preserve">            { line: "¡ALELUYA!, (La,m,15)", sC: "as"},</v>
      </c>
      <c r="M64" s="56" t="str">
        <f t="shared" si="58"/>
        <v>(</v>
      </c>
      <c r="N64" s="57" t="str">
        <f t="shared" si="2"/>
        <v>La</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1017</v>
      </c>
      <c r="C66" s="51" t="s">
        <v>1037</v>
      </c>
      <c r="D66" s="52" t="s">
        <v>1023</v>
      </c>
      <c r="E66" s="52"/>
      <c r="F66" s="53"/>
      <c r="G66" s="53"/>
      <c r="H66" s="52"/>
      <c r="I66" s="52"/>
      <c r="J66" s="54"/>
      <c r="K66" s="54"/>
      <c r="L66" s="55" t="str">
        <f t="shared" si="80"/>
        <v xml:space="preserve">            { line: "¿Cuál es su nombre?, (Do,,15)", sC: "tc"},</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B67" t="s">
        <v>1055</v>
      </c>
      <c r="C67" s="51" t="s">
        <v>1037</v>
      </c>
      <c r="D67" s="52"/>
      <c r="E67" s="52"/>
      <c r="F67" s="53"/>
      <c r="G67" s="53"/>
      <c r="H67" s="52"/>
      <c r="I67" s="52"/>
      <c r="J67" s="54"/>
      <c r="K67" s="54"/>
      <c r="L67" s="55" t="str">
        <f t="shared" si="80"/>
        <v xml:space="preserve">            { line: "¿Cuál es su nombre?, ", sC: "r1"},</v>
      </c>
      <c r="M67" s="56" t="str">
        <f t="shared" si="58"/>
        <v/>
      </c>
      <c r="N67" s="57" t="str">
        <f t="shared" si="2"/>
        <v/>
      </c>
      <c r="O67" s="58" t="str">
        <f t="shared" si="59"/>
        <v/>
      </c>
      <c r="P67" s="59" t="str">
        <f t="shared" si="4"/>
        <v/>
      </c>
      <c r="Q67" s="60" t="str">
        <f t="shared" si="60"/>
        <v/>
      </c>
      <c r="R67" s="61" t="str">
        <f t="shared" si="61"/>
        <v/>
      </c>
      <c r="S67" s="56" t="str">
        <f t="shared" si="62"/>
        <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B68" t="s">
        <v>1000</v>
      </c>
      <c r="C68" s="51" t="s">
        <v>1038</v>
      </c>
      <c r="D68" s="52" t="s">
        <v>1014</v>
      </c>
      <c r="E68" s="52"/>
      <c r="F68" s="53"/>
      <c r="G68" s="53"/>
      <c r="H68" s="52"/>
      <c r="I68" s="52"/>
      <c r="J68" s="54"/>
      <c r="K68" s="54"/>
      <c r="L68" s="55" t="str">
        <f t="shared" si="80"/>
        <v xml:space="preserve">            { line: "SU NOMBRE ES,, (Mi,,15)", sC: "ta as"},</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B69" t="s">
        <v>1002</v>
      </c>
      <c r="C69" s="51" t="s">
        <v>1039</v>
      </c>
      <c r="D69" s="52" t="s">
        <v>1014</v>
      </c>
      <c r="E69" s="52"/>
      <c r="F69" s="53"/>
      <c r="G69" s="53"/>
      <c r="H69" s="52"/>
      <c r="I69" s="52"/>
      <c r="J69" s="54"/>
      <c r="K69" s="54"/>
      <c r="L69" s="78" t="str">
        <f t="shared" si="80"/>
        <v xml:space="preserve">            { line: "SU NOMBRE ES, (Mi,,15)", sC: "as"},</v>
      </c>
      <c r="M69" s="56" t="str">
        <f t="shared" si="58"/>
        <v>(</v>
      </c>
      <c r="N69" s="57" t="str">
        <f t="shared" si="2"/>
        <v>Mi</v>
      </c>
      <c r="O69" s="58" t="str">
        <f t="shared" si="59"/>
        <v>,</v>
      </c>
      <c r="P69" s="59" t="str">
        <f t="shared" si="4"/>
        <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5.5" thickTop="1" thickBot="1" x14ac:dyDescent="0.4">
      <c r="B70" t="s">
        <v>1002</v>
      </c>
      <c r="C70" s="51" t="s">
        <v>1040</v>
      </c>
      <c r="D70" s="52" t="s">
        <v>1016</v>
      </c>
      <c r="E70" s="52" t="s">
        <v>1015</v>
      </c>
      <c r="F70" s="53"/>
      <c r="G70" s="53"/>
      <c r="H70" s="52"/>
      <c r="I70" s="52"/>
      <c r="J70" s="54"/>
      <c r="K70" s="54"/>
      <c r="L70" s="78" t="str">
        <f t="shared" si="80"/>
        <v xml:space="preserve">            { line: "PALABRA DE DIOS., (La,m,15)", sC: "as"},</v>
      </c>
      <c r="M70" s="56" t="str">
        <f t="shared" si="58"/>
        <v>(</v>
      </c>
      <c r="N70" s="57" t="str">
        <f t="shared" si="2"/>
        <v>La</v>
      </c>
      <c r="O70" s="58" t="str">
        <f t="shared" si="59"/>
        <v>,</v>
      </c>
      <c r="P70" s="59" t="str">
        <f t="shared" si="4"/>
        <v>m</v>
      </c>
      <c r="Q70" s="60" t="str">
        <f t="shared" si="60"/>
        <v>,</v>
      </c>
      <c r="R70" s="61">
        <f t="shared" si="61"/>
        <v>15</v>
      </c>
      <c r="S70" s="56" t="str">
        <f t="shared" si="62"/>
        <v>)</v>
      </c>
      <c r="T70" s="62" t="str">
        <f t="shared" si="63"/>
        <v/>
      </c>
      <c r="U70" s="63" t="str">
        <f t="shared" si="9"/>
        <v/>
      </c>
      <c r="V70" s="64" t="str">
        <f t="shared" si="64"/>
        <v/>
      </c>
      <c r="W70" s="65" t="str">
        <f t="shared" si="11"/>
        <v/>
      </c>
      <c r="X70" s="64" t="str">
        <f t="shared" si="65"/>
        <v/>
      </c>
      <c r="Y70" s="64" t="str">
        <f t="shared" si="66"/>
        <v/>
      </c>
      <c r="Z70" s="56" t="str">
        <f t="shared" si="67"/>
        <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2:40" ht="24" customHeight="1" thickTop="1" x14ac:dyDescent="0.4">
      <c r="B71" s="95"/>
      <c r="C71" s="95"/>
      <c r="D71" s="95"/>
      <c r="E71" s="95"/>
      <c r="F71" s="95"/>
      <c r="G71" s="95"/>
      <c r="H71" s="95"/>
      <c r="I71" s="95"/>
      <c r="J71" s="95"/>
      <c r="K71" s="95"/>
      <c r="L71" s="99" t="str">
        <f ca="1">_xlfn.CONCAT("]}, // ULTIMA LINEA DEL CANTO: ",L1)</f>
        <v>]}, // ULTIMA LINEA DEL CANTO: EL COMBATE ESCATOLÓGICO</v>
      </c>
      <c r="M71" s="95"/>
    </row>
    <row r="72" spans="2:40" ht="20.25" x14ac:dyDescent="0.25">
      <c r="L72" s="100" t="s">
        <v>1011</v>
      </c>
      <c r="M72" s="101"/>
    </row>
    <row r="73" spans="2: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AE133-5FBD-4ABC-B800-1F2FCAD7BC16}">
  <sheetPr codeName="Sheet70">
    <tabColor rgb="FF00B0F0"/>
  </sheetPr>
  <dimension ref="A1:AN6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54</v>
      </c>
      <c r="E1" s="40"/>
      <c r="F1" s="40"/>
      <c r="G1" s="40"/>
      <c r="H1" s="40"/>
      <c r="I1" s="40"/>
      <c r="J1" s="40"/>
      <c r="K1" s="40"/>
      <c r="L1" s="41" t="str">
        <f ca="1">UPPER(VLOOKUP(C1,Table223[],3,FALSE))</f>
        <v>EL ESPÍRITU DEL SEÑOR ESTÁ SOBRE MÍ</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ESPÍRITU DEL SEÑOR ESTÁ SOBRE MÍ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elespiritudelsenorestasobremi</v>
      </c>
      <c r="L7" s="48" t="str">
        <f ca="1">_xlfn.CONCAT("        id: ","""",C7,"""",",")</f>
        <v xml:space="preserve">        id: "elespiritudelsenorestasobremi",</v>
      </c>
    </row>
    <row r="8" spans="2:32" ht="23.25" x14ac:dyDescent="0.25">
      <c r="C8" t="str">
        <f ca="1">PROPER(L1)</f>
        <v>El Espíritu Del Señor Está Sobre Mí</v>
      </c>
      <c r="L8" s="48" t="str">
        <f ca="1">_xlfn.CONCAT("        tt: ","""",C8,"""",",")</f>
        <v xml:space="preserve">        tt: "El Espíritu Del Señor Está Sobre Mí",</v>
      </c>
    </row>
    <row r="9" spans="2:32" ht="23.25" x14ac:dyDescent="0.25">
      <c r="C9" t="str">
        <f ca="1">PROPER(L1)</f>
        <v>El Espíritu Del Señor Está Sobre Mí</v>
      </c>
      <c r="L9" s="48" t="str">
        <f ca="1">_xlfn.CONCAT("        title: ","""",C9,"""",",")</f>
        <v xml:space="preserve">        title: "El Espíritu Del Señor Está Sobre Mí",</v>
      </c>
    </row>
    <row r="10" spans="2:32" ht="23.25" x14ac:dyDescent="0.25">
      <c r="C10" t="str">
        <f ca="1">VLOOKUP(C1,Table223[],4,FALSE)</f>
        <v>Lucas 4,18 – Isaías 61,1-3</v>
      </c>
      <c r="L10" s="48" t="str">
        <f ca="1">_xlfn.CONCAT("        ","subtitle: ","""",C10,"""",",")</f>
        <v xml:space="preserve">        subtitle: "Lucas 4,18 – Isaías 61,1-3",</v>
      </c>
    </row>
    <row r="11" spans="2:32" ht="23.25" x14ac:dyDescent="0.25">
      <c r="C11" t="str">
        <f ca="1">_xlfn.CONCAT("category: [",VLOOKUP(C1,Table223[],16,FALSE),"],")</f>
        <v>category: ["Precatecumenado","Pascua","Pentecostés","Entrada","Comunión","Nuevo Testamento"],</v>
      </c>
      <c r="L11" s="48" t="str">
        <f ca="1">_xlfn.CONCAT("        ",C11)</f>
        <v xml:space="preserve">        category: ["Precatecumenado","Pascua","Pentecostés","Entrada","Comunión","Nuevo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54</v>
      </c>
      <c r="L16" s="48" t="str">
        <f ca="1">_xlfn.CONCAT("        dbno: ","""",C16,"""",",")</f>
        <v xml:space="preserve">        dbno: "54",</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elespiritudelsenorestasobremi</v>
      </c>
      <c r="L19" s="48" t="str">
        <f ca="1">_xlfn.CONCAT("        audioSrc: ","""/audio/",C19,".mp3""",",")</f>
        <v xml:space="preserve">        audioSrc: "/audio/elespiritudelsenorestasobremi.mp3",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53</v>
      </c>
      <c r="C26" t="str">
        <f ca="1">VLOOKUP(B26,Table4[],13,FALSE)</f>
        <v>"/resucito/src/index.html?canto=elcombateescatologico"</v>
      </c>
      <c r="L26" s="48" t="str">
        <f ca="1">_xlfn.CONCAT("        ant: ",C26,",")</f>
        <v xml:space="preserve">        ant: "/resucito/src/index.html?canto=elcombateescatologico",</v>
      </c>
    </row>
    <row r="27" spans="2:40" ht="23.25" x14ac:dyDescent="0.25">
      <c r="B27">
        <f ca="1">+C1+1</f>
        <v>55</v>
      </c>
      <c r="C27" t="str">
        <f ca="1">VLOOKUP(B27,Table4[],13,FALSE)</f>
        <v>"/resucito/src/index.html?canto=eljacaldelospastores"</v>
      </c>
      <c r="L27" s="48" t="str">
        <f ca="1">_xlfn.CONCAT("        sig: ",C27,",")</f>
        <v xml:space="preserve">        sig: "/resucito/src/index.html?canto=eljacaldelospastores",</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1058</v>
      </c>
      <c r="D30" s="52" t="s">
        <v>1016</v>
      </c>
      <c r="E30" s="52" t="s">
        <v>1015</v>
      </c>
      <c r="F30" s="53" t="s">
        <v>1014</v>
      </c>
      <c r="G30" s="53"/>
      <c r="H30" s="52" t="s">
        <v>1016</v>
      </c>
      <c r="I30" s="52" t="s">
        <v>1015</v>
      </c>
      <c r="J30" s="54"/>
      <c r="K30" s="54"/>
      <c r="L30" s="55" t="str">
        <f t="shared" ref="L30:L31" si="0">IF(C30="","",_xlfn.CONCAT("            { line: ","""",C30,", ",M30:AN30,""", sC: ","""",B30,"""},"))</f>
        <v xml:space="preserve">            { line: "EL ESPÍRITU DEL SEÑOR ESTÁ SOBRE MÍ,, (La,m,15)(Mi,,250)(La,m,350)", sC: "ta as"},</v>
      </c>
      <c r="M30" s="56" t="str">
        <f t="shared" ref="M30:M34" si="1">IF(N30="","","(")</f>
        <v>(</v>
      </c>
      <c r="N30" s="57" t="str">
        <f t="shared" ref="N30:N57" si="2">IF(D30="","",D30)</f>
        <v>La</v>
      </c>
      <c r="O30" s="58" t="str">
        <f t="shared" ref="O30:O34" si="3">IF(N30="","",",")</f>
        <v>,</v>
      </c>
      <c r="P30" s="59" t="str">
        <f t="shared" ref="P30:P57" si="4">IF(E30="","",E30)</f>
        <v>m</v>
      </c>
      <c r="Q30" s="60" t="str">
        <f t="shared" ref="Q30:Q34" si="5">IF(N30="","",",")</f>
        <v>,</v>
      </c>
      <c r="R30" s="61">
        <f t="shared" ref="R30:R34" si="6">IF(N30="","",15)</f>
        <v>15</v>
      </c>
      <c r="S30" s="56" t="str">
        <f t="shared" ref="S30:S34" si="7">IF(N30="","",")")</f>
        <v>)</v>
      </c>
      <c r="T30" s="62" t="str">
        <f t="shared" ref="T30:T34" si="8">IF(U30="","","(")</f>
        <v>(</v>
      </c>
      <c r="U30" s="63" t="str">
        <f t="shared" ref="U30:U57" si="9">IF(F30="","",F30)</f>
        <v>Mi</v>
      </c>
      <c r="V30" s="64" t="str">
        <f t="shared" ref="V30:V34" si="10">IF(U30="","",",")</f>
        <v>,</v>
      </c>
      <c r="W30" s="65" t="str">
        <f t="shared" ref="W30:W57" si="11">IF(G30="","",G30)</f>
        <v/>
      </c>
      <c r="X30" s="64" t="str">
        <f t="shared" ref="X30:X34" si="12">IF(U30="","",",")</f>
        <v>,</v>
      </c>
      <c r="Y30" s="64">
        <f t="shared" ref="Y30:Y34" si="13">IF(U30="","",250)</f>
        <v>250</v>
      </c>
      <c r="Z30" s="56" t="str">
        <f t="shared" ref="Z30:Z34" si="14">IF(U30="","",")")</f>
        <v>)</v>
      </c>
      <c r="AA30" s="66" t="str">
        <f t="shared" ref="AA30:AA34" si="15">IF(AB30="","","(")</f>
        <v>(</v>
      </c>
      <c r="AB30" s="57" t="str">
        <f t="shared" ref="AB30:AB57" si="16">IF(H30="","",H30)</f>
        <v>La</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5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1002</v>
      </c>
      <c r="C31" s="51" t="s">
        <v>1059</v>
      </c>
      <c r="D31" s="52" t="s">
        <v>1014</v>
      </c>
      <c r="E31" s="52"/>
      <c r="F31" s="53" t="s">
        <v>1016</v>
      </c>
      <c r="G31" s="53" t="s">
        <v>1015</v>
      </c>
      <c r="H31" s="52"/>
      <c r="I31" s="52"/>
      <c r="J31" s="54"/>
      <c r="K31" s="54"/>
      <c r="L31" s="55" t="str">
        <f t="shared" si="0"/>
        <v xml:space="preserve">            { line: "EL ESPÍRITU DEL SEÑOR ESTÁ SOBRE MÍ., (Mi,,15)(La,m,250)", sC: "as"},</v>
      </c>
      <c r="M31" s="56" t="str">
        <f t="shared" si="1"/>
        <v>(</v>
      </c>
      <c r="N31" s="57" t="str">
        <f t="shared" si="2"/>
        <v>Mi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1060</v>
      </c>
      <c r="D32" s="52" t="s">
        <v>1020</v>
      </c>
      <c r="E32" s="52"/>
      <c r="F32" s="53"/>
      <c r="G32" s="53"/>
      <c r="H32" s="52"/>
      <c r="I32" s="52"/>
      <c r="J32" s="54"/>
      <c r="K32" s="54"/>
      <c r="L32" s="55" t="str">
        <f>IF(C32="","",_xlfn.CONCAT("            { line: ","""",C32,", ",M32:AN32,""", sC: ","""",B32,"""},"))</f>
        <v xml:space="preserve">            { line: "PUES ME HA UNGIDO,, (Sol,,15)",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1061</v>
      </c>
      <c r="D33" s="52" t="s">
        <v>1019</v>
      </c>
      <c r="E33" s="52"/>
      <c r="F33" s="53"/>
      <c r="G33" s="53"/>
      <c r="H33" s="52"/>
      <c r="I33" s="52"/>
      <c r="J33" s="54"/>
      <c r="K33" s="54"/>
      <c r="L33" s="55" t="str">
        <f>IF(C33="","",_xlfn.CONCAT("            { line: ","""",C33,", ",M33:AN33,""", sC: ","""",B33,"""},"))</f>
        <v xml:space="preserve">            { line: "ME HA ENVIADO,, (Fa,,15)", sC: "as"},</v>
      </c>
      <c r="M33" s="56" t="str">
        <f t="shared" si="1"/>
        <v>(</v>
      </c>
      <c r="N33" s="57" t="str">
        <f t="shared" si="2"/>
        <v>Fa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1002</v>
      </c>
      <c r="C34" s="51" t="s">
        <v>1062</v>
      </c>
      <c r="D34" s="52" t="s">
        <v>1014</v>
      </c>
      <c r="E34" s="52"/>
      <c r="F34" s="53"/>
      <c r="G34" s="53"/>
      <c r="H34" s="52"/>
      <c r="I34" s="52"/>
      <c r="J34" s="54"/>
      <c r="K34" s="54"/>
      <c r="L34" s="55" t="str">
        <f t="shared" ref="L34:L44" si="29">IF(C34="","",_xlfn.CONCAT("            { line: ","""",C34,", ",M34:AN34,""", sC: ","""",B34,"""},"))</f>
        <v xml:space="preserve">            { line: "PARA ANUNCIAR LA SALVACIÓN.,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7.75" thickTop="1" thickBot="1" x14ac:dyDescent="0.4">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1002</v>
      </c>
      <c r="C36" s="51" t="s">
        <v>1063</v>
      </c>
      <c r="D36" s="52" t="s">
        <v>1016</v>
      </c>
      <c r="E36" s="52" t="s">
        <v>1015</v>
      </c>
      <c r="F36" s="53"/>
      <c r="G36" s="53"/>
      <c r="H36" s="52"/>
      <c r="I36" s="52"/>
      <c r="J36" s="54"/>
      <c r="K36" s="54"/>
      <c r="L36" s="55" t="str">
        <f t="shared" si="29"/>
        <v xml:space="preserve">            { line: "PARA ANUNCIAR LA SALVACIÓN,, (La,m,15)", sC: "as"},</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1064</v>
      </c>
      <c r="D37" s="52" t="s">
        <v>1020</v>
      </c>
      <c r="E37" s="52"/>
      <c r="F37" s="53"/>
      <c r="G37" s="53"/>
      <c r="H37" s="52"/>
      <c r="I37" s="52"/>
      <c r="J37" s="54"/>
      <c r="K37" s="54"/>
      <c r="L37" s="55" t="str">
        <f t="shared" si="29"/>
        <v xml:space="preserve">            { line: "PARA ANUNCIAR LA SALVACIÓN, (Sol,,15)", sC: "as"},</v>
      </c>
      <c r="M37" s="56" t="str">
        <f>IF(N37="","","(")</f>
        <v>(</v>
      </c>
      <c r="N37" s="57" t="str">
        <f>IF(D37="","",D37)</f>
        <v>Sol</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1065</v>
      </c>
      <c r="D38" s="52" t="s">
        <v>1019</v>
      </c>
      <c r="E38" s="52"/>
      <c r="F38" s="53"/>
      <c r="G38" s="53"/>
      <c r="H38" s="52"/>
      <c r="I38" s="52"/>
      <c r="J38" s="54"/>
      <c r="K38" s="54"/>
      <c r="L38" s="55" t="str">
        <f t="shared" si="29"/>
        <v xml:space="preserve">            { line: "A LOS POBRES,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B39" t="s">
        <v>1002</v>
      </c>
      <c r="C39" s="51" t="s">
        <v>1066</v>
      </c>
      <c r="D39" s="52" t="s">
        <v>1014</v>
      </c>
      <c r="E39" s="52"/>
      <c r="F39" s="53"/>
      <c r="G39" s="53"/>
      <c r="H39" s="52"/>
      <c r="I39" s="52"/>
      <c r="J39" s="54"/>
      <c r="K39" s="54"/>
      <c r="L39" s="55" t="str">
        <f t="shared" si="29"/>
        <v xml:space="preserve">            { line: "DE QUEBRANTADO CORAZÓN., (Mi,,15)", sC: "as"},</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1017</v>
      </c>
      <c r="C41" s="51" t="s">
        <v>1067</v>
      </c>
      <c r="D41" s="52" t="s">
        <v>1016</v>
      </c>
      <c r="E41" s="52" t="s">
        <v>1015</v>
      </c>
      <c r="F41" s="53"/>
      <c r="G41" s="53"/>
      <c r="H41" s="52"/>
      <c r="I41" s="52"/>
      <c r="J41" s="54"/>
      <c r="K41" s="54"/>
      <c r="L41" s="55" t="str">
        <f t="shared" si="29"/>
        <v xml:space="preserve">            { line: "Para que los ciegos vean,, (La,m,15)", sC: "tc"},</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1068</v>
      </c>
      <c r="D42" s="52" t="s">
        <v>1020</v>
      </c>
      <c r="E42" s="52"/>
      <c r="F42" s="53"/>
      <c r="G42" s="53"/>
      <c r="H42" s="52"/>
      <c r="I42" s="52"/>
      <c r="J42" s="54"/>
      <c r="K42" s="54"/>
      <c r="L42" s="55" t="str">
        <f t="shared" si="29"/>
        <v xml:space="preserve">            { line: "los cojos anden,, (Sol,,15)", sC: ""},</v>
      </c>
      <c r="M42" s="56" t="str">
        <f t="shared" ref="M42:M44" si="30">IF(N42="","","(")</f>
        <v>(</v>
      </c>
      <c r="N42" s="57" t="str">
        <f t="shared" ref="N42:N44" si="31">IF(D42="","",D42)</f>
        <v>Sol</v>
      </c>
      <c r="O42" s="58" t="str">
        <f t="shared" ref="O42:O44" si="32">IF(N42="","",",")</f>
        <v>,</v>
      </c>
      <c r="P42" s="59" t="str">
        <f t="shared" ref="P42:P44" si="33">IF(E42="","",E42)</f>
        <v/>
      </c>
      <c r="Q42" s="60" t="str">
        <f t="shared" ref="Q42:Q44" si="34">IF(N42="","",",")</f>
        <v>,</v>
      </c>
      <c r="R42" s="61">
        <f t="shared" ref="R42:R44" si="35">IF(N42="","",15)</f>
        <v>15</v>
      </c>
      <c r="S42" s="56" t="str">
        <f t="shared" ref="S42:S44" si="36">IF(N42="","",")")</f>
        <v>)</v>
      </c>
      <c r="T42" s="62" t="str">
        <f t="shared" ref="T42:T44" si="37">IF(U42="","","(")</f>
        <v/>
      </c>
      <c r="U42" s="63" t="str">
        <f t="shared" ref="U42:U44" si="38">IF(F42="","",F42)</f>
        <v/>
      </c>
      <c r="V42" s="64" t="str">
        <f t="shared" ref="V42:V44" si="39">IF(U42="","",",")</f>
        <v/>
      </c>
      <c r="W42" s="65" t="str">
        <f t="shared" ref="W42:W44" si="40">IF(G42="","",G42)</f>
        <v/>
      </c>
      <c r="X42" s="64" t="str">
        <f t="shared" ref="X42:X44" si="41">IF(U42="","",",")</f>
        <v/>
      </c>
      <c r="Y42" s="64" t="str">
        <f t="shared" ref="Y42:Y44" si="42">IF(U42="","",250)</f>
        <v/>
      </c>
      <c r="Z42" s="56" t="str">
        <f t="shared" ref="Z42:Z44" si="43">IF(U42="","",")")</f>
        <v/>
      </c>
      <c r="AA42" s="66" t="str">
        <f t="shared" ref="AA42:AA44" si="44">IF(AB42="","","(")</f>
        <v/>
      </c>
      <c r="AB42" s="57" t="str">
        <f t="shared" ref="AB42:AB44" si="45">IF(H42="","",H42)</f>
        <v/>
      </c>
      <c r="AC42" s="67" t="str">
        <f t="shared" ref="AC42:AC44" si="46">IF(AB42="","",",")</f>
        <v/>
      </c>
      <c r="AD42" s="59" t="str">
        <f t="shared" ref="AD42:AD44" si="47">IF(I42="","",I42)</f>
        <v/>
      </c>
      <c r="AE42" s="68" t="str">
        <f t="shared" ref="AE42:AE44" si="48">IF(AB42="","",",")</f>
        <v/>
      </c>
      <c r="AF42" s="61" t="str">
        <f t="shared" ref="AF42:AF44" si="49">IF(AB42="","",350)</f>
        <v/>
      </c>
      <c r="AG42" s="61" t="str">
        <f t="shared" ref="AG42:AG44" si="50">IF(AB42="","",")")</f>
        <v/>
      </c>
      <c r="AH42" s="69" t="str">
        <f t="shared" ref="AH42:AH44" si="51">IF(AI42="","","(")</f>
        <v/>
      </c>
      <c r="AI42" s="70" t="str">
        <f t="shared" ref="AI42:AI44" si="52">IF(J42="","",J42)</f>
        <v/>
      </c>
      <c r="AJ42" s="64" t="str">
        <f t="shared" ref="AJ42:AJ44" si="53">IF(AI42="","",",")</f>
        <v/>
      </c>
      <c r="AK42" s="64" t="str">
        <f t="shared" ref="AK42:AK44" si="54">IF(K42="","",K42)</f>
        <v/>
      </c>
      <c r="AL42" s="64" t="str">
        <f t="shared" ref="AL42:AL44" si="55">IF(AI42="","",",")</f>
        <v/>
      </c>
      <c r="AM42" s="64" t="str">
        <f t="shared" ref="AM42:AM44" si="56">IF(AI42="","",450)</f>
        <v/>
      </c>
      <c r="AN42" s="64" t="str">
        <f t="shared" ref="AN42:AN44" si="57">IF(AI42="","",")")</f>
        <v/>
      </c>
    </row>
    <row r="43" spans="2:40" ht="25.5" thickTop="1" thickBot="1" x14ac:dyDescent="0.4">
      <c r="C43" s="51" t="s">
        <v>1069</v>
      </c>
      <c r="D43" s="52" t="s">
        <v>1019</v>
      </c>
      <c r="E43" s="52"/>
      <c r="F43" s="53"/>
      <c r="G43" s="53"/>
      <c r="H43" s="52"/>
      <c r="I43" s="52"/>
      <c r="J43" s="54"/>
      <c r="K43" s="54"/>
      <c r="L43" s="55" t="str">
        <f t="shared" si="29"/>
        <v xml:space="preserve">            { line: "los leprosos queden limpios,,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1070</v>
      </c>
      <c r="D44" s="52" t="s">
        <v>1014</v>
      </c>
      <c r="E44" s="52"/>
      <c r="F44" s="53"/>
      <c r="G44" s="53"/>
      <c r="H44" s="52"/>
      <c r="I44" s="52"/>
      <c r="J44" s="54"/>
      <c r="K44" s="54"/>
      <c r="L44" s="55" t="str">
        <f t="shared" si="29"/>
        <v xml:space="preserve">            { line: "para anunciar la salvación., (Mi,,15)", sC: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C46" s="79" t="s">
        <v>998</v>
      </c>
      <c r="D46" s="80"/>
      <c r="E46" s="80"/>
      <c r="F46" s="80"/>
      <c r="G46" s="80"/>
      <c r="H46" s="80"/>
      <c r="I46" s="80"/>
      <c r="J46" s="80"/>
      <c r="K46" s="80"/>
      <c r="L46" s="81" t="s">
        <v>999</v>
      </c>
      <c r="M46" s="56" t="str">
        <f t="shared" ref="M46:M56" si="58">IF(N46="","","(")</f>
        <v/>
      </c>
      <c r="N46" s="57" t="str">
        <f t="shared" ref="N46:N56" si="59">IF(D46="","",D46)</f>
        <v/>
      </c>
      <c r="O46" s="58" t="str">
        <f t="shared" ref="O46:O56" si="60">IF(N46="","",",")</f>
        <v/>
      </c>
      <c r="P46" s="59" t="str">
        <f t="shared" ref="P46:P56" si="61">IF(E46="","",E46)</f>
        <v/>
      </c>
      <c r="Q46" s="60" t="str">
        <f t="shared" ref="Q46:Q56" si="62">IF(N46="","",",")</f>
        <v/>
      </c>
      <c r="R46" s="61" t="str">
        <f t="shared" ref="R46:R56" si="63">IF(N46="","",15)</f>
        <v/>
      </c>
      <c r="S46" s="56" t="str">
        <f t="shared" ref="S46:S56" si="64">IF(N46="","",")")</f>
        <v/>
      </c>
      <c r="T46" s="62" t="str">
        <f t="shared" ref="T46:T56" si="65">IF(U46="","","(")</f>
        <v/>
      </c>
      <c r="U46" s="63" t="str">
        <f t="shared" ref="U46:U56" si="66">IF(F46="","",F46)</f>
        <v/>
      </c>
      <c r="V46" s="64" t="str">
        <f t="shared" ref="V46:V56" si="67">IF(U46="","",",")</f>
        <v/>
      </c>
      <c r="W46" s="65" t="str">
        <f t="shared" ref="W46:W56" si="68">IF(G46="","",G46)</f>
        <v/>
      </c>
      <c r="X46" s="64" t="str">
        <f t="shared" ref="X46:X56" si="69">IF(U46="","",",")</f>
        <v/>
      </c>
      <c r="Y46" s="64" t="str">
        <f t="shared" ref="Y46:Y56" si="70">IF(U46="","",250)</f>
        <v/>
      </c>
      <c r="Z46" s="56" t="str">
        <f t="shared" ref="Z46:Z56" si="71">IF(U46="","",")")</f>
        <v/>
      </c>
      <c r="AA46" s="66" t="str">
        <f t="shared" ref="AA46:AA56" si="72">IF(AB46="","","(")</f>
        <v/>
      </c>
      <c r="AB46" s="57" t="str">
        <f t="shared" ref="AB46:AB56" si="73">IF(H46="","",H46)</f>
        <v/>
      </c>
      <c r="AC46" s="67" t="str">
        <f t="shared" ref="AC46:AC56" si="74">IF(AB46="","",",")</f>
        <v/>
      </c>
      <c r="AD46" s="59" t="str">
        <f t="shared" ref="AD46:AD56" si="75">IF(I46="","",I46)</f>
        <v/>
      </c>
      <c r="AE46" s="68" t="str">
        <f t="shared" ref="AE46:AE56" si="76">IF(AB46="","",",")</f>
        <v/>
      </c>
      <c r="AF46" s="61" t="str">
        <f t="shared" ref="AF46:AF56" si="77">IF(AB46="","",350)</f>
        <v/>
      </c>
      <c r="AG46" s="61" t="str">
        <f t="shared" ref="AG46:AG56" si="78">IF(AB46="","",")")</f>
        <v/>
      </c>
      <c r="AH46" s="69" t="str">
        <f t="shared" ref="AH46:AH56" si="79">IF(AI46="","","(")</f>
        <v/>
      </c>
      <c r="AI46" s="70" t="str">
        <f t="shared" ref="AI46:AI56" si="80">IF(J46="","",J46)</f>
        <v/>
      </c>
      <c r="AJ46" s="64" t="str">
        <f t="shared" ref="AJ46:AJ56" si="81">IF(AI46="","",",")</f>
        <v/>
      </c>
      <c r="AK46" s="64" t="str">
        <f t="shared" ref="AK46:AK56" si="82">IF(K46="","",K46)</f>
        <v/>
      </c>
      <c r="AL46" s="64" t="str">
        <f t="shared" ref="AL46:AL56" si="83">IF(AI46="","",",")</f>
        <v/>
      </c>
      <c r="AM46" s="64" t="str">
        <f t="shared" ref="AM46:AM56" si="84">IF(AI46="","",450)</f>
        <v/>
      </c>
      <c r="AN46" s="64" t="str">
        <f t="shared" ref="AN46:AN56" si="85">IF(AI46="","",")")</f>
        <v/>
      </c>
    </row>
    <row r="47" spans="2:40" ht="25.5" thickTop="1" thickBot="1" x14ac:dyDescent="0.4">
      <c r="B47" t="s">
        <v>1000</v>
      </c>
      <c r="C47" s="82" t="s">
        <v>1058</v>
      </c>
      <c r="D47" s="83" t="s">
        <v>1016</v>
      </c>
      <c r="E47" s="83" t="s">
        <v>1015</v>
      </c>
      <c r="F47" s="83" t="s">
        <v>1014</v>
      </c>
      <c r="G47" s="83"/>
      <c r="H47" s="83" t="s">
        <v>1016</v>
      </c>
      <c r="I47" s="83" t="s">
        <v>1015</v>
      </c>
      <c r="J47" s="83"/>
      <c r="K47" s="83"/>
      <c r="L47" s="84" t="str">
        <f>IF(C47="","",_xlfn.CONCAT("       triggerLine: ","""",C47,", ",M47:AN47,""", sC: ","""",B47,""", lines: ["))</f>
        <v xml:space="preserve">       triggerLine: "EL ESPÍRITU DEL SEÑOR ESTÁ SOBRE MÍ,, (La,m,15)(Mi,,250)(La,m,350)", sC: "ta as", lines: [</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v>
      </c>
      <c r="U47" s="63" t="str">
        <f t="shared" si="66"/>
        <v>Mi</v>
      </c>
      <c r="V47" s="64" t="str">
        <f t="shared" si="67"/>
        <v>,</v>
      </c>
      <c r="W47" s="65" t="str">
        <f t="shared" si="68"/>
        <v/>
      </c>
      <c r="X47" s="64" t="str">
        <f t="shared" si="69"/>
        <v>,</v>
      </c>
      <c r="Y47" s="64">
        <f t="shared" si="70"/>
        <v>250</v>
      </c>
      <c r="Z47" s="56" t="str">
        <f t="shared" si="71"/>
        <v>)</v>
      </c>
      <c r="AA47" s="66" t="str">
        <f t="shared" si="72"/>
        <v>(</v>
      </c>
      <c r="AB47" s="57" t="str">
        <f t="shared" si="73"/>
        <v>La</v>
      </c>
      <c r="AC47" s="67" t="str">
        <f t="shared" si="74"/>
        <v>,</v>
      </c>
      <c r="AD47" s="59" t="str">
        <f t="shared" si="75"/>
        <v>m</v>
      </c>
      <c r="AE47" s="68" t="str">
        <f t="shared" si="76"/>
        <v>,</v>
      </c>
      <c r="AF47" s="61">
        <f t="shared" si="77"/>
        <v>350</v>
      </c>
      <c r="AG47" s="61" t="str">
        <f t="shared" si="78"/>
        <v>)</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1002</v>
      </c>
      <c r="C48" s="85" t="s">
        <v>1059</v>
      </c>
      <c r="D48" s="86" t="s">
        <v>1014</v>
      </c>
      <c r="E48" s="86"/>
      <c r="F48" s="86" t="s">
        <v>1016</v>
      </c>
      <c r="G48" s="86" t="s">
        <v>1015</v>
      </c>
      <c r="H48" s="87"/>
      <c r="I48" s="87"/>
      <c r="J48" s="87"/>
      <c r="K48" s="87"/>
      <c r="L48" s="88" t="str">
        <f>IF(C48="","",_xlfn.CONCAT("            { line: ","""",C48,", ",M48:AN48,""", sC: ","""",B48,"""},"))</f>
        <v xml:space="preserve">            { line: "EL ESPÍRITU DEL SEÑOR ESTÁ SOBRE MÍ., (Mi,,15)(La,m,250)", sC: "as"},</v>
      </c>
      <c r="M48" s="56" t="str">
        <f t="shared" si="58"/>
        <v>(</v>
      </c>
      <c r="N48" s="57" t="str">
        <f t="shared" si="59"/>
        <v>Mi</v>
      </c>
      <c r="O48" s="58" t="str">
        <f t="shared" si="60"/>
        <v>,</v>
      </c>
      <c r="P48" s="59" t="str">
        <f t="shared" si="61"/>
        <v/>
      </c>
      <c r="Q48" s="60" t="str">
        <f t="shared" si="62"/>
        <v>,</v>
      </c>
      <c r="R48" s="61">
        <f t="shared" si="63"/>
        <v>15</v>
      </c>
      <c r="S48" s="56" t="str">
        <f t="shared" si="64"/>
        <v>)</v>
      </c>
      <c r="T48" s="62" t="str">
        <f t="shared" si="65"/>
        <v>(</v>
      </c>
      <c r="U48" s="63" t="str">
        <f t="shared" si="66"/>
        <v>La</v>
      </c>
      <c r="V48" s="64" t="str">
        <f t="shared" si="67"/>
        <v>,</v>
      </c>
      <c r="W48" s="65" t="str">
        <f t="shared" si="68"/>
        <v>m</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1002</v>
      </c>
      <c r="C49" s="85" t="s">
        <v>1060</v>
      </c>
      <c r="D49" s="89" t="s">
        <v>1020</v>
      </c>
      <c r="E49" s="89"/>
      <c r="F49" s="89"/>
      <c r="G49" s="89"/>
      <c r="H49" s="90"/>
      <c r="I49" s="90"/>
      <c r="J49" s="90"/>
      <c r="K49" s="90"/>
      <c r="L49" s="88" t="str">
        <f>IF(C49="","",_xlfn.CONCAT("            { line: ","""",C49,", ",M49:AN49,""", sC: ","""",B49,"""},"))</f>
        <v xml:space="preserve">            { line: "PUES ME HA UNGIDO,, (Sol,,15)", sC: "as"},</v>
      </c>
      <c r="M49" s="56" t="str">
        <f t="shared" ref="M49:M50" si="86">IF(N49="","","(")</f>
        <v>(</v>
      </c>
      <c r="N49" s="57" t="str">
        <f t="shared" ref="N49:N50" si="87">IF(D49="","",D49)</f>
        <v>Sol</v>
      </c>
      <c r="O49" s="58" t="str">
        <f t="shared" ref="O49:O50" si="88">IF(N49="","",",")</f>
        <v>,</v>
      </c>
      <c r="P49" s="59" t="str">
        <f t="shared" ref="P49:P50" si="89">IF(E49="","",E49)</f>
        <v/>
      </c>
      <c r="Q49" s="60" t="str">
        <f t="shared" ref="Q49:Q50" si="90">IF(N49="","",",")</f>
        <v>,</v>
      </c>
      <c r="R49" s="61">
        <f t="shared" ref="R49:R50" si="91">IF(N49="","",15)</f>
        <v>15</v>
      </c>
      <c r="S49" s="56" t="str">
        <f t="shared" ref="S49:S50" si="92">IF(N49="","",")")</f>
        <v>)</v>
      </c>
      <c r="T49" s="62" t="str">
        <f t="shared" ref="T49:T50" si="93">IF(U49="","","(")</f>
        <v/>
      </c>
      <c r="U49" s="63" t="str">
        <f t="shared" ref="U49:U50" si="94">IF(F49="","",F49)</f>
        <v/>
      </c>
      <c r="V49" s="64" t="str">
        <f t="shared" ref="V49:V50" si="95">IF(U49="","",",")</f>
        <v/>
      </c>
      <c r="W49" s="65" t="str">
        <f t="shared" ref="W49:W50" si="96">IF(G49="","",G49)</f>
        <v/>
      </c>
      <c r="X49" s="64" t="str">
        <f t="shared" ref="X49:X50" si="97">IF(U49="","",",")</f>
        <v/>
      </c>
      <c r="Y49" s="64" t="str">
        <f t="shared" ref="Y49:Y50" si="98">IF(U49="","",250)</f>
        <v/>
      </c>
      <c r="Z49" s="56" t="str">
        <f t="shared" ref="Z49:Z50" si="99">IF(U49="","",")")</f>
        <v/>
      </c>
      <c r="AA49" s="66" t="str">
        <f t="shared" ref="AA49:AA50" si="100">IF(AB49="","","(")</f>
        <v/>
      </c>
      <c r="AB49" s="57" t="str">
        <f t="shared" ref="AB49:AB50" si="101">IF(H49="","",H49)</f>
        <v/>
      </c>
      <c r="AC49" s="67" t="str">
        <f t="shared" ref="AC49:AC50" si="102">IF(AB49="","",",")</f>
        <v/>
      </c>
      <c r="AD49" s="59" t="str">
        <f t="shared" ref="AD49:AD50" si="103">IF(I49="","",I49)</f>
        <v/>
      </c>
      <c r="AE49" s="68" t="str">
        <f t="shared" ref="AE49:AE50" si="104">IF(AB49="","",",")</f>
        <v/>
      </c>
      <c r="AF49" s="61" t="str">
        <f t="shared" ref="AF49:AF50" si="105">IF(AB49="","",350)</f>
        <v/>
      </c>
      <c r="AG49" s="61" t="str">
        <f t="shared" ref="AG49:AG50" si="106">IF(AB49="","",")")</f>
        <v/>
      </c>
      <c r="AH49" s="69" t="str">
        <f t="shared" ref="AH49:AH50" si="107">IF(AI49="","","(")</f>
        <v/>
      </c>
      <c r="AI49" s="70" t="str">
        <f t="shared" ref="AI49:AI50" si="108">IF(J49="","",J49)</f>
        <v/>
      </c>
      <c r="AJ49" s="64" t="str">
        <f t="shared" ref="AJ49:AJ50" si="109">IF(AI49="","",",")</f>
        <v/>
      </c>
      <c r="AK49" s="64" t="str">
        <f t="shared" ref="AK49:AK50" si="110">IF(K49="","",K49)</f>
        <v/>
      </c>
      <c r="AL49" s="64" t="str">
        <f t="shared" ref="AL49:AL50" si="111">IF(AI49="","",",")</f>
        <v/>
      </c>
      <c r="AM49" s="64" t="str">
        <f t="shared" ref="AM49:AM50" si="112">IF(AI49="","",450)</f>
        <v/>
      </c>
      <c r="AN49" s="64" t="str">
        <f t="shared" ref="AN49:AN50" si="113">IF(AI49="","",")")</f>
        <v/>
      </c>
    </row>
    <row r="50" spans="1:40" ht="25.5" thickTop="1" thickBot="1" x14ac:dyDescent="0.4">
      <c r="B50" t="s">
        <v>1002</v>
      </c>
      <c r="C50" s="85" t="s">
        <v>1061</v>
      </c>
      <c r="D50" s="86" t="s">
        <v>1019</v>
      </c>
      <c r="E50" s="86"/>
      <c r="F50" s="86"/>
      <c r="G50" s="86"/>
      <c r="H50" s="87"/>
      <c r="I50" s="87"/>
      <c r="J50" s="87"/>
      <c r="K50" s="87"/>
      <c r="L50" s="88" t="str">
        <f>IF(C50="","",_xlfn.CONCAT("            { line: ","""",C50,", ",M50:AN50,""", sC: ","""",B50,"""},"))</f>
        <v xml:space="preserve">            { line: "ME HA ENVIADO,, (Fa,,15)", sC: "as"},</v>
      </c>
      <c r="M50" s="56" t="str">
        <f t="shared" si="86"/>
        <v>(</v>
      </c>
      <c r="N50" s="57" t="str">
        <f t="shared" si="87"/>
        <v>Fa</v>
      </c>
      <c r="O50" s="58" t="str">
        <f t="shared" si="88"/>
        <v>,</v>
      </c>
      <c r="P50" s="59" t="str">
        <f t="shared" si="89"/>
        <v/>
      </c>
      <c r="Q50" s="60" t="str">
        <f t="shared" si="90"/>
        <v>,</v>
      </c>
      <c r="R50" s="61">
        <f t="shared" si="91"/>
        <v>15</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1002</v>
      </c>
      <c r="C51" s="85" t="s">
        <v>1062</v>
      </c>
      <c r="D51" s="89" t="s">
        <v>1014</v>
      </c>
      <c r="E51" s="89"/>
      <c r="F51" s="89"/>
      <c r="G51" s="89"/>
      <c r="H51" s="90"/>
      <c r="I51" s="90"/>
      <c r="J51" s="90"/>
      <c r="K51" s="90"/>
      <c r="L51" s="88" t="str">
        <f>IF(C51="","",_xlfn.CONCAT("            { line: ","""",C51,", ",M51:AN51,""", sC: ","""",B51,"""},"))</f>
        <v xml:space="preserve">            { line: "PARA ANUNCIAR LA SALVACIÓN., (Mi,,15)", sC: "as"},</v>
      </c>
      <c r="M51" s="56" t="str">
        <f t="shared" si="58"/>
        <v>(</v>
      </c>
      <c r="N51" s="57" t="str">
        <f t="shared" si="59"/>
        <v>Mi</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7.75" thickTop="1" thickBot="1" x14ac:dyDescent="0.4">
      <c r="C52" s="73"/>
      <c r="D52" s="74"/>
      <c r="E52" s="74"/>
      <c r="F52" s="74"/>
      <c r="G52" s="74"/>
      <c r="H52" s="74"/>
      <c r="I52" s="74"/>
      <c r="J52" s="74"/>
      <c r="K52" s="74"/>
      <c r="L52" s="75" t="s">
        <v>996</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1002</v>
      </c>
      <c r="C53" s="85" t="s">
        <v>1063</v>
      </c>
      <c r="D53" s="86" t="s">
        <v>1016</v>
      </c>
      <c r="E53" s="86" t="s">
        <v>1015</v>
      </c>
      <c r="F53" s="86"/>
      <c r="G53" s="86"/>
      <c r="H53" s="87"/>
      <c r="I53" s="87"/>
      <c r="J53" s="87"/>
      <c r="K53" s="87"/>
      <c r="L53" s="88" t="str">
        <f>IF(C53="","",_xlfn.CONCAT("            { line: ","""",C53,", ",M53:AN53,""", sC: ","""",B53,"""},"))</f>
        <v xml:space="preserve">            { line: "PARA ANUNCIAR LA SALVACIÓN,, (La,m,15)",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1002</v>
      </c>
      <c r="C54" s="85" t="s">
        <v>1064</v>
      </c>
      <c r="D54" s="89" t="s">
        <v>1020</v>
      </c>
      <c r="E54" s="89"/>
      <c r="F54" s="89"/>
      <c r="G54" s="89"/>
      <c r="H54" s="90"/>
      <c r="I54" s="90"/>
      <c r="J54" s="90"/>
      <c r="K54" s="90"/>
      <c r="L54" s="88" t="str">
        <f>IF(C54="","",_xlfn.CONCAT("            { line: ","""",C54,", ",M54:AN54,""", sC: ","""",B54,"""},"))</f>
        <v xml:space="preserve">            { line: "PARA ANUNCIAR LA SALVACIÓN, (Sol,,15)", sC: "as"},</v>
      </c>
      <c r="M54" s="56" t="str">
        <f t="shared" si="58"/>
        <v>(</v>
      </c>
      <c r="N54" s="57" t="str">
        <f t="shared" si="59"/>
        <v>Sol</v>
      </c>
      <c r="O54" s="58" t="str">
        <f t="shared" si="60"/>
        <v>,</v>
      </c>
      <c r="P54" s="59" t="str">
        <f t="shared" si="61"/>
        <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1002</v>
      </c>
      <c r="C55" s="85" t="s">
        <v>1065</v>
      </c>
      <c r="D55" s="91" t="s">
        <v>1019</v>
      </c>
      <c r="E55" s="91"/>
      <c r="F55" s="91"/>
      <c r="G55" s="91"/>
      <c r="H55" s="92"/>
      <c r="I55" s="92"/>
      <c r="J55" s="92"/>
      <c r="K55" s="92"/>
      <c r="L55" s="88" t="str">
        <f>IF(C55="","",_xlfn.CONCAT("            { line: ","""",C55,", ",M55:AN55,""", sC: ","""",B55,"""},"))</f>
        <v xml:space="preserve">            { line: "A LOS POBRES, (Fa,,15)", sC: "as"},</v>
      </c>
      <c r="M55" s="56" t="str">
        <f t="shared" si="58"/>
        <v>(</v>
      </c>
      <c r="N55" s="57" t="str">
        <f t="shared" si="59"/>
        <v>Fa</v>
      </c>
      <c r="O55" s="58" t="str">
        <f t="shared" si="60"/>
        <v>,</v>
      </c>
      <c r="P55" s="59" t="str">
        <f t="shared" si="61"/>
        <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1002</v>
      </c>
      <c r="C56" s="93" t="s">
        <v>1066</v>
      </c>
      <c r="D56" s="83" t="s">
        <v>1014</v>
      </c>
      <c r="E56" s="83"/>
      <c r="F56" s="83"/>
      <c r="G56" s="83"/>
      <c r="H56" s="83"/>
      <c r="I56" s="83"/>
      <c r="J56" s="83"/>
      <c r="K56" s="83"/>
      <c r="L56" s="94" t="str">
        <f>IF(C56="","",_xlfn.CONCAT("            { line: ","""",C56,", ",M56:AN56,""", sC: ","""",B56,"""},  ]},"))</f>
        <v xml:space="preserve">            { line: "DE QUEBRANTADO CORAZÓN., (Mi,,15)", sC: "as"},  ]},</v>
      </c>
      <c r="M56" s="56" t="str">
        <f t="shared" si="58"/>
        <v>(</v>
      </c>
      <c r="N56" s="57" t="str">
        <f t="shared" si="59"/>
        <v>Mi</v>
      </c>
      <c r="O56" s="58" t="str">
        <f t="shared" si="60"/>
        <v>,</v>
      </c>
      <c r="P56" s="59" t="str">
        <f t="shared" si="61"/>
        <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997</v>
      </c>
      <c r="M57" s="56" t="str">
        <f t="shared" ref="M57" si="114">IF(N57="","","(")</f>
        <v/>
      </c>
      <c r="N57" s="57" t="str">
        <f t="shared" si="2"/>
        <v/>
      </c>
      <c r="O57" s="58" t="str">
        <f t="shared" ref="O57" si="115">IF(N57="","",",")</f>
        <v/>
      </c>
      <c r="P57" s="59" t="str">
        <f t="shared" si="4"/>
        <v/>
      </c>
      <c r="Q57" s="60" t="str">
        <f t="shared" ref="Q57" si="116">IF(N57="","",",")</f>
        <v/>
      </c>
      <c r="R57" s="61" t="str">
        <f t="shared" ref="R57" si="117">IF(N57="","",15)</f>
        <v/>
      </c>
      <c r="S57" s="56" t="str">
        <f t="shared" ref="S57" si="118">IF(N57="","",")")</f>
        <v/>
      </c>
      <c r="T57" s="62" t="str">
        <f t="shared" ref="T57" si="119">IF(U57="","","(")</f>
        <v/>
      </c>
      <c r="U57" s="63" t="str">
        <f t="shared" si="9"/>
        <v/>
      </c>
      <c r="V57" s="64" t="str">
        <f t="shared" ref="V57" si="120">IF(U57="","",",")</f>
        <v/>
      </c>
      <c r="W57" s="65" t="str">
        <f t="shared" si="11"/>
        <v/>
      </c>
      <c r="X57" s="64" t="str">
        <f t="shared" ref="X57" si="121">IF(U57="","",",")</f>
        <v/>
      </c>
      <c r="Y57" s="64" t="str">
        <f t="shared" ref="Y57" si="122">IF(U57="","",250)</f>
        <v/>
      </c>
      <c r="Z57" s="56" t="str">
        <f t="shared" ref="Z57" si="123">IF(U57="","",")")</f>
        <v/>
      </c>
      <c r="AA57" s="66" t="str">
        <f t="shared" ref="AA57" si="124">IF(AB57="","","(")</f>
        <v/>
      </c>
      <c r="AB57" s="57" t="str">
        <f t="shared" si="16"/>
        <v/>
      </c>
      <c r="AC57" s="67" t="str">
        <f t="shared" ref="AC57" si="125">IF(AB57="","",",")</f>
        <v/>
      </c>
      <c r="AD57" s="59" t="str">
        <f t="shared" ref="AD57" si="126">IF(I57="","",I57)</f>
        <v/>
      </c>
      <c r="AE57" s="68" t="str">
        <f t="shared" ref="AE57" si="127">IF(AB57="","",",")</f>
        <v/>
      </c>
      <c r="AF57" s="61" t="str">
        <f t="shared" ref="AF57" si="128">IF(AB57="","",350)</f>
        <v/>
      </c>
      <c r="AG57" s="61" t="str">
        <f t="shared" ref="AG57" si="129">IF(AB57="","",")")</f>
        <v/>
      </c>
      <c r="AH57" s="69" t="str">
        <f t="shared" ref="AH57" si="130">IF(AI57="","","(")</f>
        <v/>
      </c>
      <c r="AI57" s="70" t="str">
        <f t="shared" si="23"/>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4" customHeight="1" thickTop="1" x14ac:dyDescent="0.4">
      <c r="B58" s="95"/>
      <c r="C58" s="95"/>
      <c r="D58" s="95"/>
      <c r="E58" s="95"/>
      <c r="F58" s="95"/>
      <c r="G58" s="95"/>
      <c r="H58" s="95"/>
      <c r="I58" s="95"/>
      <c r="J58" s="95"/>
      <c r="K58" s="95"/>
      <c r="L58" s="99" t="str">
        <f ca="1">_xlfn.CONCAT("]}, // ULTIMA LINEA DEL CANTO: ",L1)</f>
        <v>]}, // ULTIMA LINEA DEL CANTO: EL ESPÍRITU DEL SEÑOR ESTÁ SOBRE MÍ</v>
      </c>
      <c r="M58" s="95"/>
    </row>
    <row r="59" spans="1:40" ht="20.25" x14ac:dyDescent="0.25">
      <c r="L59" s="100" t="s">
        <v>1011</v>
      </c>
      <c r="M59" s="101"/>
    </row>
    <row r="60" spans="1:40" x14ac:dyDescent="0.25">
      <c r="M6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F5CBD-BEB3-4B2C-A71D-F8407B8AE7DB}">
  <sheetPr codeName="Sheet71">
    <tabColor rgb="FF00B0F0"/>
  </sheetPr>
  <dimension ref="A1:AN63"/>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55</v>
      </c>
      <c r="E1" s="40"/>
      <c r="F1" s="40"/>
      <c r="G1" s="40"/>
      <c r="H1" s="40"/>
      <c r="I1" s="40"/>
      <c r="J1" s="40"/>
      <c r="K1" s="40"/>
      <c r="L1" s="41" t="str">
        <f ca="1">UPPER(VLOOKUP(C1,Table223[],3,FALSE))</f>
        <v>EL JACAL DE LOS PASTORES</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JACAL DE LOS PASTORES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eljacaldelospastores</v>
      </c>
      <c r="L7" s="48" t="str">
        <f ca="1">_xlfn.CONCAT("        id: ","""",C7,"""",",")</f>
        <v xml:space="preserve">        id: "eljacaldelospastores",</v>
      </c>
    </row>
    <row r="8" spans="2:32" ht="23.25" x14ac:dyDescent="0.25">
      <c r="C8" t="str">
        <f ca="1">PROPER(L1)</f>
        <v>El Jacal De Los Pastores</v>
      </c>
      <c r="L8" s="48" t="str">
        <f ca="1">_xlfn.CONCAT("        tt: ","""",C8,"""",",")</f>
        <v xml:space="preserve">        tt: "El Jacal De Los Pastores",</v>
      </c>
    </row>
    <row r="9" spans="2:32" ht="23.25" x14ac:dyDescent="0.25">
      <c r="C9" t="str">
        <f ca="1">PROPER(L1)</f>
        <v>El Jacal De Los Pastores</v>
      </c>
      <c r="L9" s="48" t="str">
        <f ca="1">_xlfn.CONCAT("        title: ","""",C9,"""",",")</f>
        <v xml:space="preserve">        title: "El Jacal De Los Pastores",</v>
      </c>
    </row>
    <row r="10" spans="2:32" ht="23.25" x14ac:dyDescent="0.25">
      <c r="C10" t="str">
        <f ca="1">VLOOKUP(C1,Table223[],4,FALSE)</f>
        <v>Cantar de los Cantares 1,2-8</v>
      </c>
      <c r="L10" s="48" t="str">
        <f ca="1">_xlfn.CONCAT("        ","subtitle: ","""",C10,"""",",")</f>
        <v xml:space="preserve">        subtitle: "Cantar de los Cantares 1,2-8",</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55</v>
      </c>
      <c r="L16" s="48" t="str">
        <f ca="1">_xlfn.CONCAT("        dbno: ","""",C16,"""",",")</f>
        <v xml:space="preserve">        dbno: "55",</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eljacaldelospastores</v>
      </c>
      <c r="L19" s="48" t="str">
        <f ca="1">_xlfn.CONCAT("        audioSrc: ","""/audio/",C19,".mp3""",",")</f>
        <v xml:space="preserve">        audioSrc: "/audio/eljacaldelospastores.mp3",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54</v>
      </c>
      <c r="C26" t="str">
        <f ca="1">VLOOKUP(B26,Table4[],13,FALSE)</f>
        <v>"/resucito/src/index.html?canto=elespiritudelsenorestasobremi"</v>
      </c>
      <c r="L26" s="48" t="str">
        <f ca="1">_xlfn.CONCAT("        ant: ",C26,",")</f>
        <v xml:space="preserve">        ant: "/resucito/src/index.html?canto=elespiritudelsenorestasobremi",</v>
      </c>
    </row>
    <row r="27" spans="2:40" ht="23.25" x14ac:dyDescent="0.25">
      <c r="B27">
        <f ca="1">+C1+1</f>
        <v>56</v>
      </c>
      <c r="C27" t="str">
        <f ca="1">VLOOKUP(B27,Table4[],13,FALSE)</f>
        <v>"/resucito/src/index.html?canto=ellagarero"</v>
      </c>
      <c r="L27" s="48" t="str">
        <f ca="1">_xlfn.CONCAT("        sig: ",C27,",")</f>
        <v xml:space="preserve">        sig: "/resucito/src/index.html?canto=ellagarero",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1071</v>
      </c>
      <c r="D30" s="52" t="s">
        <v>1024</v>
      </c>
      <c r="E30" s="52" t="s">
        <v>1015</v>
      </c>
      <c r="F30" s="53"/>
      <c r="G30" s="53"/>
      <c r="H30" s="52"/>
      <c r="I30" s="52"/>
      <c r="J30" s="54"/>
      <c r="K30" s="54"/>
      <c r="L30" s="55" t="str">
        <f t="shared" ref="L30:L48" si="0">IF(C30="","",_xlfn.CONCAT("            { line: ","""",C30,", ",M30:AN30,""", sC: ","""",B30,"""},"))</f>
        <v xml:space="preserve">            { line: "Que me bese con besos de su boca,, (Re,m,15)", sC: "tc"},</v>
      </c>
      <c r="M30" s="56" t="str">
        <f t="shared" ref="M30:M48" si="1">IF(N30="","","(")</f>
        <v>(</v>
      </c>
      <c r="N30" s="57" t="str">
        <f t="shared" ref="N30:N60" si="2">IF(D30="","",D30)</f>
        <v>Re</v>
      </c>
      <c r="O30" s="58" t="str">
        <f t="shared" ref="O30:O48" si="3">IF(N30="","",",")</f>
        <v>,</v>
      </c>
      <c r="P30" s="59" t="str">
        <f t="shared" ref="P30:P60" si="4">IF(E30="","",E30)</f>
        <v>m</v>
      </c>
      <c r="Q30" s="60" t="str">
        <f t="shared" ref="Q30:Q48" si="5">IF(N30="","",",")</f>
        <v>,</v>
      </c>
      <c r="R30" s="61">
        <f t="shared" ref="R30:R48" si="6">IF(N30="","",15)</f>
        <v>15</v>
      </c>
      <c r="S30" s="56" t="str">
        <f t="shared" ref="S30:S48" si="7">IF(N30="","",")")</f>
        <v>)</v>
      </c>
      <c r="T30" s="62" t="str">
        <f t="shared" ref="T30:T48" si="8">IF(U30="","","(")</f>
        <v/>
      </c>
      <c r="U30" s="63" t="str">
        <f t="shared" ref="U30:U60" si="9">IF(F30="","",F30)</f>
        <v/>
      </c>
      <c r="V30" s="64" t="str">
        <f t="shared" ref="V30:V48" si="10">IF(U30="","",",")</f>
        <v/>
      </c>
      <c r="W30" s="65" t="str">
        <f t="shared" ref="W30:W60" si="11">IF(G30="","",G30)</f>
        <v/>
      </c>
      <c r="X30" s="64" t="str">
        <f t="shared" ref="X30:X48" si="12">IF(U30="","",",")</f>
        <v/>
      </c>
      <c r="Y30" s="64" t="str">
        <f t="shared" ref="Y30:Y48" si="13">IF(U30="","",250)</f>
        <v/>
      </c>
      <c r="Z30" s="56" t="str">
        <f t="shared" ref="Z30:Z48" si="14">IF(U30="","",")")</f>
        <v/>
      </c>
      <c r="AA30" s="66" t="str">
        <f t="shared" ref="AA30:AA48" si="15">IF(AB30="","","(")</f>
        <v/>
      </c>
      <c r="AB30" s="57" t="str">
        <f t="shared" ref="AB30:AB60"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0"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1072</v>
      </c>
      <c r="D31" s="52" t="s">
        <v>1073</v>
      </c>
      <c r="E31" s="52"/>
      <c r="F31" s="53" t="s">
        <v>1016</v>
      </c>
      <c r="G31" s="53"/>
      <c r="H31" s="52"/>
      <c r="I31" s="52"/>
      <c r="J31" s="54"/>
      <c r="K31" s="54"/>
      <c r="L31" s="55" t="str">
        <f t="shared" si="0"/>
        <v xml:space="preserve">            { line: "mejores son que el vino tus amores., (Si♭,,15)(La,,250)", sC: ""},</v>
      </c>
      <c r="M31" s="56" t="str">
        <f t="shared" si="1"/>
        <v>(</v>
      </c>
      <c r="N31" s="57" t="str">
        <f t="shared" si="2"/>
        <v>Si♭</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1074</v>
      </c>
      <c r="D32" s="52"/>
      <c r="E32" s="52"/>
      <c r="F32" s="53"/>
      <c r="G32" s="53"/>
      <c r="H32" s="52"/>
      <c r="I32" s="52"/>
      <c r="J32" s="54"/>
      <c r="K32" s="54"/>
      <c r="L32" s="55" t="str">
        <f>IF(C32="","",_xlfn.CONCAT("            { line: ","""",C32,", ",M32:AN32,""", sC: ","""",B32,"""},"))</f>
        <v xml:space="preserve">            { line: "Tu nombre es ungüento que se vierte,,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1075</v>
      </c>
      <c r="D33" s="52" t="s">
        <v>1024</v>
      </c>
      <c r="E33" s="52" t="s">
        <v>1015</v>
      </c>
      <c r="F33" s="53"/>
      <c r="G33" s="53"/>
      <c r="H33" s="52"/>
      <c r="I33" s="52"/>
      <c r="J33" s="54"/>
      <c r="K33" s="54"/>
      <c r="L33" s="55" t="str">
        <f>IF(C33="","",_xlfn.CONCAT("            { line: ","""",C33,", ",M33:AN33,""", sC: ","""",B33,"""},"))</f>
        <v xml:space="preserve">            { line: "por eso te aman las doncellas., (Re,m,15)", sC: ""},</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1000</v>
      </c>
      <c r="C35" s="51" t="s">
        <v>1076</v>
      </c>
      <c r="D35" s="52" t="s">
        <v>1024</v>
      </c>
      <c r="E35" s="52" t="s">
        <v>1015</v>
      </c>
      <c r="F35" s="53"/>
      <c r="G35" s="53"/>
      <c r="H35" s="52"/>
      <c r="I35" s="52"/>
      <c r="J35" s="54"/>
      <c r="K35" s="54"/>
      <c r="L35" s="55" t="str">
        <f t="shared" ref="L35:L47" si="29">IF(C35="","",_xlfn.CONCAT("            { line: ","""",C35,", ",M35:AN35,""", sC: ","""",B35,"""},"))</f>
        <v xml:space="preserve">            { line: "LLÉVAME EN POS DE TI, SALGAMOS., (Re,m,15)", sC: "ta as"},</v>
      </c>
      <c r="M35" s="56" t="str">
        <f t="shared" si="1"/>
        <v>(</v>
      </c>
      <c r="N35" s="57" t="str">
        <f t="shared" si="2"/>
        <v>Re</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1002</v>
      </c>
      <c r="C36" s="51" t="s">
        <v>1077</v>
      </c>
      <c r="D36" s="52" t="s">
        <v>1073</v>
      </c>
      <c r="E36" s="52"/>
      <c r="F36" s="53" t="s">
        <v>1016</v>
      </c>
      <c r="G36" s="53"/>
      <c r="H36" s="52"/>
      <c r="I36" s="52"/>
      <c r="J36" s="54"/>
      <c r="K36" s="54"/>
      <c r="L36" s="55" t="str">
        <f t="shared" si="29"/>
        <v xml:space="preserve">            { line: "LLÉVAME TRAS DE TI, CORRAMOS., (Si♭,,15)(La,,250)", sC: "as"},</v>
      </c>
      <c r="M36" s="56" t="str">
        <f>IF(N36="","","(")</f>
        <v>(</v>
      </c>
      <c r="N36" s="57" t="str">
        <f>IF(D36="","",D36)</f>
        <v>Si♭</v>
      </c>
      <c r="O36" s="58" t="str">
        <f>IF(N36="","",",")</f>
        <v>,</v>
      </c>
      <c r="P36" s="59" t="str">
        <f>IF(E36="","",E36)</f>
        <v/>
      </c>
      <c r="Q36" s="60" t="str">
        <f>IF(N36="","",",")</f>
        <v>,</v>
      </c>
      <c r="R36" s="61">
        <f>IF(N36="","",15)</f>
        <v>15</v>
      </c>
      <c r="S36" s="56" t="str">
        <f>IF(N36="","",")")</f>
        <v>)</v>
      </c>
      <c r="T36" s="62" t="str">
        <f>IF(U36="","","(")</f>
        <v>(</v>
      </c>
      <c r="U36" s="63" t="str">
        <f>IF(F36="","",F36)</f>
        <v>La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1078</v>
      </c>
      <c r="D37" s="52"/>
      <c r="E37" s="52"/>
      <c r="F37" s="53"/>
      <c r="G37" s="53"/>
      <c r="H37" s="52"/>
      <c r="I37" s="52"/>
      <c r="J37" s="54"/>
      <c r="K37" s="54"/>
      <c r="L37" s="55" t="str">
        <f t="shared" si="29"/>
        <v xml:space="preserve">            { line: "CELEBRAREMOS TUS AMORES MÁS QUE EL VINO,,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1079</v>
      </c>
      <c r="D38" s="52" t="s">
        <v>1024</v>
      </c>
      <c r="E38" s="52" t="s">
        <v>1015</v>
      </c>
      <c r="F38" s="53"/>
      <c r="G38" s="53"/>
      <c r="H38" s="52"/>
      <c r="I38" s="52"/>
      <c r="J38" s="54"/>
      <c r="K38" s="54"/>
      <c r="L38" s="55" t="str">
        <f t="shared" si="29"/>
        <v xml:space="preserve">            { line: "CON CUÁNTA RAZÓN ERES AMADO., (Re,m,15)", sC: "as"},</v>
      </c>
      <c r="M38" s="56" t="str">
        <f>IF(N38="","","(")</f>
        <v>(</v>
      </c>
      <c r="N38" s="57" t="str">
        <f>IF(D38="","",D38)</f>
        <v>Re</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1056</v>
      </c>
      <c r="C40" s="51" t="s">
        <v>1080</v>
      </c>
      <c r="D40" s="52" t="s">
        <v>1024</v>
      </c>
      <c r="E40" s="52" t="s">
        <v>1015</v>
      </c>
      <c r="F40" s="53"/>
      <c r="G40" s="53"/>
      <c r="H40" s="52"/>
      <c r="I40" s="52"/>
      <c r="J40" s="54"/>
      <c r="K40" s="54"/>
      <c r="L40" s="55" t="str">
        <f t="shared" si="29"/>
        <v xml:space="preserve">            { line: "HAZME SABER, AMADO DE MI ALMA,, (Re,m,15)", sC: "as r1"},</v>
      </c>
      <c r="M40" s="56" t="str">
        <f>IF(N40="","","(")</f>
        <v>(</v>
      </c>
      <c r="N40" s="57" t="str">
        <f>IF(D40="","",D40)</f>
        <v>Re</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1002</v>
      </c>
      <c r="C41" s="51" t="s">
        <v>1081</v>
      </c>
      <c r="D41" s="52" t="s">
        <v>1016</v>
      </c>
      <c r="E41" s="52"/>
      <c r="F41" s="53"/>
      <c r="G41" s="53"/>
      <c r="H41" s="52"/>
      <c r="I41" s="52"/>
      <c r="J41" s="54"/>
      <c r="K41" s="54"/>
      <c r="L41" s="55" t="str">
        <f t="shared" si="29"/>
        <v xml:space="preserve">            { line: "DÓNDE APACIENTAS EL REBAÑO,, (La,,15)", sC: "as"},</v>
      </c>
      <c r="M41" s="56" t="str">
        <f>IF(N41="","","(")</f>
        <v>(</v>
      </c>
      <c r="N41" s="57" t="str">
        <f>IF(D41="","",D41)</f>
        <v>La</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1082</v>
      </c>
      <c r="D42" s="52"/>
      <c r="E42" s="52"/>
      <c r="F42" s="53"/>
      <c r="G42" s="53"/>
      <c r="H42" s="52"/>
      <c r="I42" s="52"/>
      <c r="J42" s="54"/>
      <c r="K42" s="54"/>
      <c r="L42" s="55" t="str">
        <f t="shared" si="29"/>
        <v xml:space="preserve">            { line: "PARA QUE YO NO ANDE VAGABUNDA, ", sC: "as"},</v>
      </c>
      <c r="M42" s="56" t="str">
        <f t="shared" ref="M42:M47" si="30">IF(N42="","","(")</f>
        <v/>
      </c>
      <c r="N42" s="57" t="str">
        <f t="shared" ref="N42:N47" si="31">IF(D42="","",D42)</f>
        <v/>
      </c>
      <c r="O42" s="58" t="str">
        <f t="shared" ref="O42:O47" si="32">IF(N42="","",",")</f>
        <v/>
      </c>
      <c r="P42" s="59" t="str">
        <f t="shared" ref="P42:P47" si="33">IF(E42="","",E42)</f>
        <v/>
      </c>
      <c r="Q42" s="60" t="str">
        <f t="shared" ref="Q42:Q47" si="34">IF(N42="","",",")</f>
        <v/>
      </c>
      <c r="R42" s="61" t="str">
        <f t="shared" ref="R42:R47" si="35">IF(N42="","",15)</f>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1083</v>
      </c>
      <c r="D43" s="52" t="s">
        <v>1024</v>
      </c>
      <c r="E43" s="52" t="s">
        <v>1015</v>
      </c>
      <c r="F43" s="53"/>
      <c r="G43" s="53"/>
      <c r="H43" s="52"/>
      <c r="I43" s="52"/>
      <c r="J43" s="54"/>
      <c r="K43" s="54"/>
      <c r="L43" s="55" t="str">
        <f t="shared" si="29"/>
        <v xml:space="preserve">            { line: "DETRÁS DE OTROS COMPAÑEROS., (Re,m,15)", sC: "as"},</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1084</v>
      </c>
      <c r="D45" s="52" t="s">
        <v>1024</v>
      </c>
      <c r="E45" s="52" t="s">
        <v>1015</v>
      </c>
      <c r="F45" s="53"/>
      <c r="G45" s="53"/>
      <c r="H45" s="52"/>
      <c r="I45" s="52"/>
      <c r="J45" s="54"/>
      <c r="K45" s="54"/>
      <c r="L45" s="55" t="str">
        <f t="shared" si="29"/>
        <v xml:space="preserve">            { line: "Si no lo sabes, oh bella entre las bellas,, (Re,m,15)", sC: "tc"},</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1085</v>
      </c>
      <c r="D46" s="52" t="s">
        <v>1073</v>
      </c>
      <c r="E46" s="52"/>
      <c r="F46" s="53" t="s">
        <v>1016</v>
      </c>
      <c r="G46" s="53"/>
      <c r="H46" s="52"/>
      <c r="I46" s="52"/>
      <c r="J46" s="54"/>
      <c r="K46" s="54"/>
      <c r="L46" s="55" t="str">
        <f t="shared" si="29"/>
        <v xml:space="preserve">            { line: "sigue la senda de mis ovejas, (Si♭,,15)(La,,250)", sC: ""},</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1086</v>
      </c>
      <c r="D47" s="52"/>
      <c r="E47" s="52"/>
      <c r="F47" s="53"/>
      <c r="G47" s="53"/>
      <c r="H47" s="52"/>
      <c r="I47" s="52"/>
      <c r="J47" s="54"/>
      <c r="K47" s="54"/>
      <c r="L47" s="55" t="str">
        <f t="shared" si="29"/>
        <v xml:space="preserve">            { line: "y lleva por allí tus cabras, ", sC: ""},</v>
      </c>
      <c r="M47" s="56" t="str">
        <f t="shared" si="30"/>
        <v/>
      </c>
      <c r="N47" s="57" t="str">
        <f t="shared" si="31"/>
        <v/>
      </c>
      <c r="O47" s="58" t="str">
        <f t="shared" si="32"/>
        <v/>
      </c>
      <c r="P47" s="59" t="str">
        <f t="shared" si="33"/>
        <v/>
      </c>
      <c r="Q47" s="60" t="str">
        <f t="shared" si="34"/>
        <v/>
      </c>
      <c r="R47" s="61" t="str">
        <f t="shared" si="35"/>
        <v/>
      </c>
      <c r="S47" s="56" t="str">
        <f t="shared" si="36"/>
        <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C48" s="51" t="s">
        <v>1087</v>
      </c>
      <c r="D48" s="52" t="s">
        <v>1024</v>
      </c>
      <c r="E48" s="52" t="s">
        <v>1015</v>
      </c>
      <c r="F48" s="53"/>
      <c r="G48" s="53"/>
      <c r="H48" s="52"/>
      <c r="I48" s="52"/>
      <c r="J48" s="54"/>
      <c r="K48" s="54"/>
      <c r="L48" s="55" t="str">
        <f t="shared" si="0"/>
        <v xml:space="preserve">            { line: "hasta el jacal de los pastores., (Re,m,15)", sC: ""},</v>
      </c>
      <c r="M48" s="56" t="str">
        <f t="shared" si="1"/>
        <v>(</v>
      </c>
      <c r="N48" s="57" t="str">
        <f t="shared" si="2"/>
        <v>Re</v>
      </c>
      <c r="O48" s="58" t="str">
        <f t="shared" si="3"/>
        <v>,</v>
      </c>
      <c r="P48" s="59" t="str">
        <f t="shared" si="4"/>
        <v>m</v>
      </c>
      <c r="Q48" s="60" t="str">
        <f t="shared" si="5"/>
        <v>,</v>
      </c>
      <c r="R48" s="61">
        <f t="shared" si="6"/>
        <v>15</v>
      </c>
      <c r="S48" s="56" t="str">
        <f t="shared" si="7"/>
        <v>)</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996</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998</v>
      </c>
      <c r="D50" s="80"/>
      <c r="E50" s="80"/>
      <c r="F50" s="80"/>
      <c r="G50" s="80"/>
      <c r="H50" s="80"/>
      <c r="I50" s="80"/>
      <c r="J50" s="80"/>
      <c r="K50" s="80"/>
      <c r="L50" s="81" t="s">
        <v>999</v>
      </c>
      <c r="M50" s="56" t="str">
        <f t="shared" ref="M50:M59" si="58">IF(N50="","","(")</f>
        <v/>
      </c>
      <c r="N50" s="57" t="str">
        <f t="shared" ref="N50:N59" si="59">IF(D50="","",D50)</f>
        <v/>
      </c>
      <c r="O50" s="58" t="str">
        <f t="shared" ref="O50:O59" si="60">IF(N50="","",",")</f>
        <v/>
      </c>
      <c r="P50" s="59" t="str">
        <f t="shared" ref="P50:P59" si="61">IF(E50="","",E50)</f>
        <v/>
      </c>
      <c r="Q50" s="60" t="str">
        <f t="shared" ref="Q50:Q59" si="62">IF(N50="","",",")</f>
        <v/>
      </c>
      <c r="R50" s="61" t="str">
        <f t="shared" ref="R50:R59" si="63">IF(N50="","",15)</f>
        <v/>
      </c>
      <c r="S50" s="56" t="str">
        <f t="shared" ref="S50:S59" si="64">IF(N50="","",")")</f>
        <v/>
      </c>
      <c r="T50" s="62" t="str">
        <f t="shared" ref="T50:T59" si="65">IF(U50="","","(")</f>
        <v/>
      </c>
      <c r="U50" s="63" t="str">
        <f t="shared" ref="U50:U59" si="66">IF(F50="","",F50)</f>
        <v/>
      </c>
      <c r="V50" s="64" t="str">
        <f t="shared" ref="V50:V59" si="67">IF(U50="","",",")</f>
        <v/>
      </c>
      <c r="W50" s="65" t="str">
        <f t="shared" ref="W50:W59" si="68">IF(G50="","",G50)</f>
        <v/>
      </c>
      <c r="X50" s="64" t="str">
        <f t="shared" ref="X50:X59" si="69">IF(U50="","",",")</f>
        <v/>
      </c>
      <c r="Y50" s="64" t="str">
        <f t="shared" ref="Y50:Y59" si="70">IF(U50="","",250)</f>
        <v/>
      </c>
      <c r="Z50" s="56" t="str">
        <f t="shared" ref="Z50:Z59" si="71">IF(U50="","",")")</f>
        <v/>
      </c>
      <c r="AA50" s="66" t="str">
        <f t="shared" ref="AA50:AA59" si="72">IF(AB50="","","(")</f>
        <v/>
      </c>
      <c r="AB50" s="57" t="str">
        <f t="shared" ref="AB50:AB59" si="73">IF(H50="","",H50)</f>
        <v/>
      </c>
      <c r="AC50" s="67" t="str">
        <f t="shared" ref="AC50:AC59" si="74">IF(AB50="","",",")</f>
        <v/>
      </c>
      <c r="AD50" s="59" t="str">
        <f t="shared" ref="AD50:AD59" si="75">IF(I50="","",I50)</f>
        <v/>
      </c>
      <c r="AE50" s="68" t="str">
        <f t="shared" ref="AE50:AE59" si="76">IF(AB50="","",",")</f>
        <v/>
      </c>
      <c r="AF50" s="61" t="str">
        <f t="shared" ref="AF50:AF59" si="77">IF(AB50="","",350)</f>
        <v/>
      </c>
      <c r="AG50" s="61" t="str">
        <f t="shared" ref="AG50:AG59" si="78">IF(AB50="","",")")</f>
        <v/>
      </c>
      <c r="AH50" s="69" t="str">
        <f t="shared" ref="AH50:AH59" si="79">IF(AI50="","","(")</f>
        <v/>
      </c>
      <c r="AI50" s="70" t="str">
        <f t="shared" ref="AI50:AI59" si="80">IF(J50="","",J50)</f>
        <v/>
      </c>
      <c r="AJ50" s="64" t="str">
        <f t="shared" ref="AJ50:AJ59" si="81">IF(AI50="","",",")</f>
        <v/>
      </c>
      <c r="AK50" s="64" t="str">
        <f t="shared" ref="AK50:AK59" si="82">IF(K50="","",K50)</f>
        <v/>
      </c>
      <c r="AL50" s="64" t="str">
        <f t="shared" ref="AL50:AL59" si="83">IF(AI50="","",",")</f>
        <v/>
      </c>
      <c r="AM50" s="64" t="str">
        <f t="shared" ref="AM50:AM59" si="84">IF(AI50="","",450)</f>
        <v/>
      </c>
      <c r="AN50" s="64" t="str">
        <f t="shared" ref="AN50:AN59" si="85">IF(AI50="","",")")</f>
        <v/>
      </c>
    </row>
    <row r="51" spans="1:40" ht="25.5" thickTop="1" thickBot="1" x14ac:dyDescent="0.4">
      <c r="B51" t="s">
        <v>1000</v>
      </c>
      <c r="C51" s="82" t="s">
        <v>1076</v>
      </c>
      <c r="D51" s="83" t="s">
        <v>1024</v>
      </c>
      <c r="E51" s="83" t="s">
        <v>1015</v>
      </c>
      <c r="F51" s="83"/>
      <c r="G51" s="83"/>
      <c r="H51" s="83"/>
      <c r="I51" s="83"/>
      <c r="J51" s="83"/>
      <c r="K51" s="83"/>
      <c r="L51" s="84" t="str">
        <f>IF(C51="","",_xlfn.CONCAT("       triggerLine: ","""",C51,", ",M51:AN51,""", sC: ","""",B51,""", lines: ["))</f>
        <v xml:space="preserve">       triggerLine: "LLÉVAME EN POS DE TI, SALGAMOS., (Re,m,15)", sC: "ta as", lines: [</v>
      </c>
      <c r="M51" s="56" t="str">
        <f t="shared" si="58"/>
        <v>(</v>
      </c>
      <c r="N51" s="57" t="str">
        <f t="shared" si="59"/>
        <v>Re</v>
      </c>
      <c r="O51" s="58" t="str">
        <f t="shared" si="60"/>
        <v>,</v>
      </c>
      <c r="P51" s="59" t="str">
        <f t="shared" si="61"/>
        <v>m</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1077</v>
      </c>
      <c r="D52" s="86" t="s">
        <v>1073</v>
      </c>
      <c r="E52" s="86"/>
      <c r="F52" s="86" t="s">
        <v>1016</v>
      </c>
      <c r="G52" s="86"/>
      <c r="H52" s="87"/>
      <c r="I52" s="87"/>
      <c r="J52" s="87"/>
      <c r="K52" s="87"/>
      <c r="L52" s="88" t="str">
        <f>IF(C52="","",_xlfn.CONCAT("            { line: ","""",C52,", ",M52:AN52,""", sC: ","""",B52,"""},"))</f>
        <v xml:space="preserve">            { line: "LLÉVAME TRAS DE TI, CORRAMOS., (Si♭,,15)(La,,250)", sC: "as"},</v>
      </c>
      <c r="M52" s="56" t="str">
        <f t="shared" si="58"/>
        <v>(</v>
      </c>
      <c r="N52" s="57" t="str">
        <f t="shared" si="59"/>
        <v>Si♭</v>
      </c>
      <c r="O52" s="58" t="str">
        <f t="shared" si="60"/>
        <v>,</v>
      </c>
      <c r="P52" s="59" t="str">
        <f t="shared" si="61"/>
        <v/>
      </c>
      <c r="Q52" s="60" t="str">
        <f t="shared" si="62"/>
        <v>,</v>
      </c>
      <c r="R52" s="61">
        <f t="shared" si="63"/>
        <v>15</v>
      </c>
      <c r="S52" s="56" t="str">
        <f t="shared" si="64"/>
        <v>)</v>
      </c>
      <c r="T52" s="62" t="str">
        <f t="shared" si="65"/>
        <v>(</v>
      </c>
      <c r="U52" s="63" t="str">
        <f t="shared" si="66"/>
        <v>La</v>
      </c>
      <c r="V52" s="64" t="str">
        <f t="shared" si="67"/>
        <v>,</v>
      </c>
      <c r="W52" s="65" t="str">
        <f t="shared" si="68"/>
        <v/>
      </c>
      <c r="X52" s="64" t="str">
        <f t="shared" si="69"/>
        <v>,</v>
      </c>
      <c r="Y52" s="64">
        <f t="shared" si="70"/>
        <v>250</v>
      </c>
      <c r="Z52" s="56" t="str">
        <f t="shared" si="71"/>
        <v>)</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1002</v>
      </c>
      <c r="C53" s="85" t="s">
        <v>1078</v>
      </c>
      <c r="D53" s="89"/>
      <c r="E53" s="89"/>
      <c r="F53" s="89"/>
      <c r="G53" s="89"/>
      <c r="H53" s="90"/>
      <c r="I53" s="90"/>
      <c r="J53" s="90"/>
      <c r="K53" s="90"/>
      <c r="L53" s="88" t="str">
        <f>IF(C53="","",_xlfn.CONCAT("            { line: ","""",C53,", ",M53:AN53,""", sC: ","""",B53,"""},"))</f>
        <v xml:space="preserve">            { line: "CELEBRAREMOS TUS AMORES MÁS QUE EL VINO,, ", sC: "as"},</v>
      </c>
      <c r="M53" s="56" t="str">
        <f t="shared" ref="M53" si="86">IF(N53="","","(")</f>
        <v/>
      </c>
      <c r="N53" s="57" t="str">
        <f t="shared" ref="N53" si="87">IF(D53="","",D53)</f>
        <v/>
      </c>
      <c r="O53" s="58" t="str">
        <f t="shared" ref="O53" si="88">IF(N53="","",",")</f>
        <v/>
      </c>
      <c r="P53" s="59" t="str">
        <f t="shared" ref="P53" si="89">IF(E53="","",E53)</f>
        <v/>
      </c>
      <c r="Q53" s="60" t="str">
        <f t="shared" ref="Q53" si="90">IF(N53="","",",")</f>
        <v/>
      </c>
      <c r="R53" s="61" t="str">
        <f t="shared" ref="R53" si="91">IF(N53="","",15)</f>
        <v/>
      </c>
      <c r="S53" s="56" t="str">
        <f t="shared" ref="S53" si="92">IF(N53="","",")")</f>
        <v/>
      </c>
      <c r="T53" s="62" t="str">
        <f t="shared" ref="T53" si="93">IF(U53="","","(")</f>
        <v/>
      </c>
      <c r="U53" s="63" t="str">
        <f t="shared" ref="U53" si="94">IF(F53="","",F53)</f>
        <v/>
      </c>
      <c r="V53" s="64" t="str">
        <f t="shared" ref="V53" si="95">IF(U53="","",",")</f>
        <v/>
      </c>
      <c r="W53" s="65" t="str">
        <f t="shared" ref="W53" si="96">IF(G53="","",G53)</f>
        <v/>
      </c>
      <c r="X53" s="64" t="str">
        <f t="shared" ref="X53" si="97">IF(U53="","",",")</f>
        <v/>
      </c>
      <c r="Y53" s="64" t="str">
        <f t="shared" ref="Y53" si="98">IF(U53="","",250)</f>
        <v/>
      </c>
      <c r="Z53" s="56" t="str">
        <f t="shared" ref="Z53" si="99">IF(U53="","",")")</f>
        <v/>
      </c>
      <c r="AA53" s="66" t="str">
        <f t="shared" ref="AA53" si="100">IF(AB53="","","(")</f>
        <v/>
      </c>
      <c r="AB53" s="57" t="str">
        <f t="shared" ref="AB53" si="101">IF(H53="","",H53)</f>
        <v/>
      </c>
      <c r="AC53" s="67" t="str">
        <f t="shared" ref="AC53" si="102">IF(AB53="","",",")</f>
        <v/>
      </c>
      <c r="AD53" s="59" t="str">
        <f t="shared" ref="AD53" si="103">IF(I53="","",I53)</f>
        <v/>
      </c>
      <c r="AE53" s="68" t="str">
        <f t="shared" ref="AE53" si="104">IF(AB53="","",",")</f>
        <v/>
      </c>
      <c r="AF53" s="61" t="str">
        <f t="shared" ref="AF53" si="105">IF(AB53="","",350)</f>
        <v/>
      </c>
      <c r="AG53" s="61" t="str">
        <f t="shared" ref="AG53" si="106">IF(AB53="","",")")</f>
        <v/>
      </c>
      <c r="AH53" s="69" t="str">
        <f t="shared" ref="AH53" si="107">IF(AI53="","","(")</f>
        <v/>
      </c>
      <c r="AI53" s="70" t="str">
        <f t="shared" ref="AI53" si="108">IF(J53="","",J53)</f>
        <v/>
      </c>
      <c r="AJ53" s="64" t="str">
        <f t="shared" ref="AJ53" si="109">IF(AI53="","",",")</f>
        <v/>
      </c>
      <c r="AK53" s="64" t="str">
        <f t="shared" ref="AK53" si="110">IF(K53="","",K53)</f>
        <v/>
      </c>
      <c r="AL53" s="64" t="str">
        <f t="shared" ref="AL53" si="111">IF(AI53="","",",")</f>
        <v/>
      </c>
      <c r="AM53" s="64" t="str">
        <f t="shared" ref="AM53" si="112">IF(AI53="","",450)</f>
        <v/>
      </c>
      <c r="AN53" s="64" t="str">
        <f t="shared" ref="AN53" si="113">IF(AI53="","",")")</f>
        <v/>
      </c>
    </row>
    <row r="54" spans="1:40" ht="25.5" thickTop="1" thickBot="1" x14ac:dyDescent="0.4">
      <c r="B54" t="s">
        <v>1002</v>
      </c>
      <c r="C54" s="85" t="s">
        <v>1079</v>
      </c>
      <c r="D54" s="89" t="s">
        <v>1024</v>
      </c>
      <c r="E54" s="89" t="s">
        <v>1015</v>
      </c>
      <c r="F54" s="89"/>
      <c r="G54" s="89"/>
      <c r="H54" s="90"/>
      <c r="I54" s="90"/>
      <c r="J54" s="90"/>
      <c r="K54" s="90"/>
      <c r="L54" s="88" t="str">
        <f>IF(C54="","",_xlfn.CONCAT("            { line: ","""",C54,", ",M54:AN54,""", sC: ","""",B54,"""},"))</f>
        <v xml:space="preserve">            { line: "CON CUÁNTA RAZÓN ERES AMADO., (Re,m,15)", sC: "as"},</v>
      </c>
      <c r="M54" s="56" t="str">
        <f t="shared" si="58"/>
        <v>(</v>
      </c>
      <c r="N54" s="57" t="str">
        <f t="shared" si="59"/>
        <v>Re</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1002</v>
      </c>
      <c r="C56" s="85" t="s">
        <v>1080</v>
      </c>
      <c r="D56" s="86" t="s">
        <v>1024</v>
      </c>
      <c r="E56" s="86" t="s">
        <v>1015</v>
      </c>
      <c r="F56" s="86"/>
      <c r="G56" s="86"/>
      <c r="H56" s="87"/>
      <c r="I56" s="87"/>
      <c r="J56" s="87"/>
      <c r="K56" s="87"/>
      <c r="L56" s="88" t="str">
        <f>IF(C56="","",_xlfn.CONCAT("            { line: ","""",C56,", ",M56:AN56,""", sC: ","""",B56,"""},"))</f>
        <v xml:space="preserve">            { line: "HAZME SABER, AMADO DE MI ALMA,, (Re,m,15)", sC: "as"},</v>
      </c>
      <c r="M56" s="56" t="str">
        <f t="shared" si="58"/>
        <v>(</v>
      </c>
      <c r="N56" s="57" t="str">
        <f t="shared" si="59"/>
        <v>Re</v>
      </c>
      <c r="O56" s="58" t="str">
        <f t="shared" si="60"/>
        <v>,</v>
      </c>
      <c r="P56" s="59" t="str">
        <f t="shared" si="61"/>
        <v>m</v>
      </c>
      <c r="Q56" s="60" t="str">
        <f t="shared" si="62"/>
        <v>,</v>
      </c>
      <c r="R56" s="61">
        <f t="shared" si="63"/>
        <v>15</v>
      </c>
      <c r="S56" s="56" t="str">
        <f t="shared" si="64"/>
        <v>)</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25.5" thickTop="1" thickBot="1" x14ac:dyDescent="0.4">
      <c r="B57" t="s">
        <v>1002</v>
      </c>
      <c r="C57" s="85" t="s">
        <v>1081</v>
      </c>
      <c r="D57" s="89" t="s">
        <v>1016</v>
      </c>
      <c r="E57" s="89"/>
      <c r="F57" s="89"/>
      <c r="G57" s="89"/>
      <c r="H57" s="90"/>
      <c r="I57" s="90"/>
      <c r="J57" s="90"/>
      <c r="K57" s="90"/>
      <c r="L57" s="88" t="str">
        <f>IF(C57="","",_xlfn.CONCAT("            { line: ","""",C57,", ",M57:AN57,""", sC: ","""",B57,"""},"))</f>
        <v xml:space="preserve">            { line: "DÓNDE APACIENTAS EL REBAÑO,, (La,,15)", sC: "as"},</v>
      </c>
      <c r="M57" s="56" t="str">
        <f t="shared" si="58"/>
        <v>(</v>
      </c>
      <c r="N57" s="57" t="str">
        <f t="shared" si="59"/>
        <v>La</v>
      </c>
      <c r="O57" s="58" t="str">
        <f t="shared" si="60"/>
        <v>,</v>
      </c>
      <c r="P57" s="59" t="str">
        <f t="shared" si="61"/>
        <v/>
      </c>
      <c r="Q57" s="60" t="str">
        <f t="shared" si="62"/>
        <v>,</v>
      </c>
      <c r="R57" s="61">
        <f t="shared" si="63"/>
        <v>15</v>
      </c>
      <c r="S57" s="56" t="str">
        <f t="shared" si="64"/>
        <v>)</v>
      </c>
      <c r="T57" s="62" t="str">
        <f t="shared" si="65"/>
        <v/>
      </c>
      <c r="U57" s="63" t="str">
        <f t="shared" si="66"/>
        <v/>
      </c>
      <c r="V57" s="64" t="str">
        <f t="shared" si="67"/>
        <v/>
      </c>
      <c r="W57" s="65" t="str">
        <f t="shared" si="68"/>
        <v/>
      </c>
      <c r="X57" s="64" t="str">
        <f t="shared" si="69"/>
        <v/>
      </c>
      <c r="Y57" s="64" t="str">
        <f t="shared" si="70"/>
        <v/>
      </c>
      <c r="Z57" s="56" t="str">
        <f t="shared" si="71"/>
        <v/>
      </c>
      <c r="AA57" s="66" t="str">
        <f t="shared" si="72"/>
        <v/>
      </c>
      <c r="AB57" s="57" t="str">
        <f t="shared" si="73"/>
        <v/>
      </c>
      <c r="AC57" s="67" t="str">
        <f t="shared" si="74"/>
        <v/>
      </c>
      <c r="AD57" s="59" t="str">
        <f t="shared" si="75"/>
        <v/>
      </c>
      <c r="AE57" s="68" t="str">
        <f t="shared" si="76"/>
        <v/>
      </c>
      <c r="AF57" s="61" t="str">
        <f t="shared" si="77"/>
        <v/>
      </c>
      <c r="AG57" s="61" t="str">
        <f t="shared" si="78"/>
        <v/>
      </c>
      <c r="AH57" s="69" t="str">
        <f t="shared" si="79"/>
        <v/>
      </c>
      <c r="AI57" s="70" t="str">
        <f t="shared" si="80"/>
        <v/>
      </c>
      <c r="AJ57" s="64" t="str">
        <f t="shared" si="81"/>
        <v/>
      </c>
      <c r="AK57" s="64" t="str">
        <f t="shared" si="82"/>
        <v/>
      </c>
      <c r="AL57" s="64" t="str">
        <f t="shared" si="83"/>
        <v/>
      </c>
      <c r="AM57" s="64" t="str">
        <f t="shared" si="84"/>
        <v/>
      </c>
      <c r="AN57" s="64" t="str">
        <f t="shared" si="85"/>
        <v/>
      </c>
    </row>
    <row r="58" spans="1:40" ht="25.5" thickTop="1" thickBot="1" x14ac:dyDescent="0.4">
      <c r="B58" t="s">
        <v>1002</v>
      </c>
      <c r="C58" s="85" t="s">
        <v>1082</v>
      </c>
      <c r="D58" s="91"/>
      <c r="E58" s="91"/>
      <c r="F58" s="91"/>
      <c r="G58" s="91"/>
      <c r="H58" s="92"/>
      <c r="I58" s="92"/>
      <c r="J58" s="92"/>
      <c r="K58" s="92"/>
      <c r="L58" s="88" t="str">
        <f>IF(C58="","",_xlfn.CONCAT("            { line: ","""",C58,", ",M58:AN58,""", sC: ","""",B58,"""},"))</f>
        <v xml:space="preserve">            { line: "PARA QUE YO NO ANDE VAGABUNDA, ", sC: "as"},</v>
      </c>
      <c r="M58" s="56" t="str">
        <f t="shared" si="58"/>
        <v/>
      </c>
      <c r="N58" s="57" t="str">
        <f t="shared" si="59"/>
        <v/>
      </c>
      <c r="O58" s="58" t="str">
        <f t="shared" si="60"/>
        <v/>
      </c>
      <c r="P58" s="59" t="str">
        <f t="shared" si="61"/>
        <v/>
      </c>
      <c r="Q58" s="60" t="str">
        <f t="shared" si="62"/>
        <v/>
      </c>
      <c r="R58" s="61" t="str">
        <f t="shared" si="63"/>
        <v/>
      </c>
      <c r="S58" s="56" t="str">
        <f t="shared" si="64"/>
        <v/>
      </c>
      <c r="T58" s="62" t="str">
        <f t="shared" si="65"/>
        <v/>
      </c>
      <c r="U58" s="63" t="str">
        <f t="shared" si="66"/>
        <v/>
      </c>
      <c r="V58" s="64" t="str">
        <f t="shared" si="67"/>
        <v/>
      </c>
      <c r="W58" s="65" t="str">
        <f t="shared" si="68"/>
        <v/>
      </c>
      <c r="X58" s="64" t="str">
        <f t="shared" si="69"/>
        <v/>
      </c>
      <c r="Y58" s="64" t="str">
        <f t="shared" si="70"/>
        <v/>
      </c>
      <c r="Z58" s="56" t="str">
        <f t="shared" si="71"/>
        <v/>
      </c>
      <c r="AA58" s="66" t="str">
        <f t="shared" si="72"/>
        <v/>
      </c>
      <c r="AB58" s="57" t="str">
        <f t="shared" si="73"/>
        <v/>
      </c>
      <c r="AC58" s="67" t="str">
        <f t="shared" si="74"/>
        <v/>
      </c>
      <c r="AD58" s="59" t="str">
        <f t="shared" si="75"/>
        <v/>
      </c>
      <c r="AE58" s="68" t="str">
        <f t="shared" si="76"/>
        <v/>
      </c>
      <c r="AF58" s="61" t="str">
        <f t="shared" si="77"/>
        <v/>
      </c>
      <c r="AG58" s="61" t="str">
        <f t="shared" si="78"/>
        <v/>
      </c>
      <c r="AH58" s="69" t="str">
        <f t="shared" si="79"/>
        <v/>
      </c>
      <c r="AI58" s="70" t="str">
        <f t="shared" si="80"/>
        <v/>
      </c>
      <c r="AJ58" s="64" t="str">
        <f t="shared" si="81"/>
        <v/>
      </c>
      <c r="AK58" s="64" t="str">
        <f t="shared" si="82"/>
        <v/>
      </c>
      <c r="AL58" s="64" t="str">
        <f t="shared" si="83"/>
        <v/>
      </c>
      <c r="AM58" s="64" t="str">
        <f t="shared" si="84"/>
        <v/>
      </c>
      <c r="AN58" s="64" t="str">
        <f t="shared" si="85"/>
        <v/>
      </c>
    </row>
    <row r="59" spans="1:40" ht="25.5" thickTop="1" thickBot="1" x14ac:dyDescent="0.4">
      <c r="B59" t="s">
        <v>1002</v>
      </c>
      <c r="C59" s="93" t="s">
        <v>1083</v>
      </c>
      <c r="D59" s="83" t="s">
        <v>1024</v>
      </c>
      <c r="E59" s="83" t="s">
        <v>1015</v>
      </c>
      <c r="F59" s="83"/>
      <c r="G59" s="83"/>
      <c r="H59" s="83"/>
      <c r="I59" s="83"/>
      <c r="J59" s="83"/>
      <c r="K59" s="83"/>
      <c r="L59" s="94" t="str">
        <f>IF(C59="","",_xlfn.CONCAT("            { line: ","""",C59,", ",M59:AN59,""", sC: ","""",B59,"""},  ]},"))</f>
        <v xml:space="preserve">            { line: "DETRÁS DE OTROS COMPAÑEROS., (Re,m,15)", sC: "as"},  ]},</v>
      </c>
      <c r="M59" s="56" t="str">
        <f t="shared" si="58"/>
        <v>(</v>
      </c>
      <c r="N59" s="57" t="str">
        <f t="shared" si="59"/>
        <v>Re</v>
      </c>
      <c r="O59" s="58" t="str">
        <f t="shared" si="60"/>
        <v>,</v>
      </c>
      <c r="P59" s="59" t="str">
        <f t="shared" si="61"/>
        <v>m</v>
      </c>
      <c r="Q59" s="60" t="str">
        <f t="shared" si="62"/>
        <v>,</v>
      </c>
      <c r="R59" s="61">
        <f t="shared" si="63"/>
        <v>15</v>
      </c>
      <c r="S59" s="56" t="str">
        <f t="shared" si="64"/>
        <v>)</v>
      </c>
      <c r="T59" s="62" t="str">
        <f t="shared" si="65"/>
        <v/>
      </c>
      <c r="U59" s="63" t="str">
        <f t="shared" si="66"/>
        <v/>
      </c>
      <c r="V59" s="64" t="str">
        <f t="shared" si="67"/>
        <v/>
      </c>
      <c r="W59" s="65" t="str">
        <f t="shared" si="68"/>
        <v/>
      </c>
      <c r="X59" s="64" t="str">
        <f t="shared" si="69"/>
        <v/>
      </c>
      <c r="Y59" s="64" t="str">
        <f t="shared" si="70"/>
        <v/>
      </c>
      <c r="Z59" s="56" t="str">
        <f t="shared" si="71"/>
        <v/>
      </c>
      <c r="AA59" s="66" t="str">
        <f t="shared" si="72"/>
        <v/>
      </c>
      <c r="AB59" s="57" t="str">
        <f t="shared" si="73"/>
        <v/>
      </c>
      <c r="AC59" s="67" t="str">
        <f t="shared" si="74"/>
        <v/>
      </c>
      <c r="AD59" s="59" t="str">
        <f t="shared" si="75"/>
        <v/>
      </c>
      <c r="AE59" s="68" t="str">
        <f t="shared" si="76"/>
        <v/>
      </c>
      <c r="AF59" s="61" t="str">
        <f t="shared" si="77"/>
        <v/>
      </c>
      <c r="AG59" s="61" t="str">
        <f t="shared" si="78"/>
        <v/>
      </c>
      <c r="AH59" s="69" t="str">
        <f t="shared" si="79"/>
        <v/>
      </c>
      <c r="AI59" s="70" t="str">
        <f t="shared" si="80"/>
        <v/>
      </c>
      <c r="AJ59" s="64" t="str">
        <f t="shared" si="81"/>
        <v/>
      </c>
      <c r="AK59" s="64" t="str">
        <f t="shared" si="82"/>
        <v/>
      </c>
      <c r="AL59" s="64" t="str">
        <f t="shared" si="83"/>
        <v/>
      </c>
      <c r="AM59" s="64" t="str">
        <f t="shared" si="84"/>
        <v/>
      </c>
      <c r="AN59" s="64" t="str">
        <f t="shared" si="85"/>
        <v/>
      </c>
    </row>
    <row r="60" spans="1:40" ht="36.75" thickTop="1" thickBot="1" x14ac:dyDescent="0.4">
      <c r="A60" s="76"/>
      <c r="B60" s="76"/>
      <c r="C60" s="76"/>
      <c r="D60" s="77"/>
      <c r="E60" s="77"/>
      <c r="F60" s="77"/>
      <c r="G60" s="77"/>
      <c r="H60" s="77"/>
      <c r="I60" s="77"/>
      <c r="J60" s="77"/>
      <c r="K60" s="77"/>
      <c r="L60" s="50" t="s">
        <v>997</v>
      </c>
      <c r="M60" s="56" t="str">
        <f t="shared" ref="M60" si="114">IF(N60="","","(")</f>
        <v/>
      </c>
      <c r="N60" s="57" t="str">
        <f t="shared" si="2"/>
        <v/>
      </c>
      <c r="O60" s="58" t="str">
        <f t="shared" ref="O60" si="115">IF(N60="","",",")</f>
        <v/>
      </c>
      <c r="P60" s="59" t="str">
        <f t="shared" si="4"/>
        <v/>
      </c>
      <c r="Q60" s="60" t="str">
        <f t="shared" ref="Q60" si="116">IF(N60="","",",")</f>
        <v/>
      </c>
      <c r="R60" s="61" t="str">
        <f t="shared" ref="R60" si="117">IF(N60="","",15)</f>
        <v/>
      </c>
      <c r="S60" s="56" t="str">
        <f t="shared" ref="S60" si="118">IF(N60="","",")")</f>
        <v/>
      </c>
      <c r="T60" s="62" t="str">
        <f t="shared" ref="T60" si="119">IF(U60="","","(")</f>
        <v/>
      </c>
      <c r="U60" s="63" t="str">
        <f t="shared" si="9"/>
        <v/>
      </c>
      <c r="V60" s="64" t="str">
        <f t="shared" ref="V60" si="120">IF(U60="","",",")</f>
        <v/>
      </c>
      <c r="W60" s="65" t="str">
        <f t="shared" si="11"/>
        <v/>
      </c>
      <c r="X60" s="64" t="str">
        <f t="shared" ref="X60" si="121">IF(U60="","",",")</f>
        <v/>
      </c>
      <c r="Y60" s="64" t="str">
        <f t="shared" ref="Y60" si="122">IF(U60="","",250)</f>
        <v/>
      </c>
      <c r="Z60" s="56" t="str">
        <f t="shared" ref="Z60" si="123">IF(U60="","",")")</f>
        <v/>
      </c>
      <c r="AA60" s="66" t="str">
        <f t="shared" ref="AA60" si="124">IF(AB60="","","(")</f>
        <v/>
      </c>
      <c r="AB60" s="57" t="str">
        <f t="shared" si="16"/>
        <v/>
      </c>
      <c r="AC60" s="67" t="str">
        <f t="shared" ref="AC60" si="125">IF(AB60="","",",")</f>
        <v/>
      </c>
      <c r="AD60" s="59" t="str">
        <f t="shared" ref="AD60" si="126">IF(I60="","",I60)</f>
        <v/>
      </c>
      <c r="AE60" s="68" t="str">
        <f t="shared" ref="AE60" si="127">IF(AB60="","",",")</f>
        <v/>
      </c>
      <c r="AF60" s="61" t="str">
        <f t="shared" ref="AF60" si="128">IF(AB60="","",350)</f>
        <v/>
      </c>
      <c r="AG60" s="61" t="str">
        <f t="shared" ref="AG60" si="129">IF(AB60="","",")")</f>
        <v/>
      </c>
      <c r="AH60" s="69" t="str">
        <f t="shared" ref="AH60" si="130">IF(AI60="","","(")</f>
        <v/>
      </c>
      <c r="AI60" s="70" t="str">
        <f t="shared" si="23"/>
        <v/>
      </c>
      <c r="AJ60" s="64" t="str">
        <f t="shared" ref="AJ60" si="131">IF(AI60="","",",")</f>
        <v/>
      </c>
      <c r="AK60" s="64" t="str">
        <f t="shared" ref="AK60" si="132">IF(K60="","",K60)</f>
        <v/>
      </c>
      <c r="AL60" s="64" t="str">
        <f t="shared" ref="AL60" si="133">IF(AI60="","",",")</f>
        <v/>
      </c>
      <c r="AM60" s="64" t="str">
        <f t="shared" ref="AM60" si="134">IF(AI60="","",450)</f>
        <v/>
      </c>
      <c r="AN60" s="64" t="str">
        <f t="shared" ref="AN60" si="135">IF(AI60="","",")")</f>
        <v/>
      </c>
    </row>
    <row r="61" spans="1:40" ht="24" customHeight="1" thickTop="1" x14ac:dyDescent="0.4">
      <c r="B61" s="95"/>
      <c r="C61" s="95"/>
      <c r="D61" s="95"/>
      <c r="E61" s="95"/>
      <c r="F61" s="95"/>
      <c r="G61" s="95"/>
      <c r="H61" s="95"/>
      <c r="I61" s="95"/>
      <c r="J61" s="95"/>
      <c r="K61" s="95"/>
      <c r="L61" s="99" t="str">
        <f ca="1">_xlfn.CONCAT("]}, // ULTIMA LINEA DEL CANTO: ",L1)</f>
        <v>]}, // ULTIMA LINEA DEL CANTO: EL JACAL DE LOS PASTORES</v>
      </c>
      <c r="M61" s="95"/>
    </row>
    <row r="62" spans="1:40" ht="20.25" x14ac:dyDescent="0.25">
      <c r="L62" s="100" t="s">
        <v>1011</v>
      </c>
      <c r="M62" s="101"/>
    </row>
    <row r="63" spans="1:40" x14ac:dyDescent="0.25">
      <c r="M6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ADAC6-A27C-41C3-9DF2-A005A7CF07A8}">
  <sheetPr codeName="Sheet72">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56</v>
      </c>
      <c r="E1" s="40"/>
      <c r="F1" s="40"/>
      <c r="G1" s="40"/>
      <c r="H1" s="40"/>
      <c r="I1" s="40"/>
      <c r="J1" s="40"/>
      <c r="K1" s="40"/>
      <c r="L1" s="41" t="str">
        <f ca="1">UPPER(VLOOKUP(C1,Table223[],3,FALSE))</f>
        <v>EL LAGARERO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LAGARERO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ellagarero</v>
      </c>
      <c r="L7" s="48" t="str">
        <f ca="1">_xlfn.CONCAT("        id: ","""",C7,"""",",")</f>
        <v xml:space="preserve">        id: "ellagarero",</v>
      </c>
    </row>
    <row r="8" spans="2:32" ht="23.25" x14ac:dyDescent="0.25">
      <c r="C8" t="str">
        <f ca="1">PROPER(L1)</f>
        <v>El Lagarero</v>
      </c>
      <c r="L8" s="48" t="str">
        <f ca="1">_xlfn.CONCAT("        tt: ","""",C8,"""",",")</f>
        <v xml:space="preserve">        tt: "El Lagarero",</v>
      </c>
    </row>
    <row r="9" spans="2:32" ht="23.25" x14ac:dyDescent="0.25">
      <c r="C9" t="str">
        <f ca="1">PROPER(L1)</f>
        <v>El Lagarero</v>
      </c>
      <c r="L9" s="48" t="str">
        <f ca="1">_xlfn.CONCAT("        title: ","""",C9,"""",",")</f>
        <v xml:space="preserve">        title: "El Lagarero",</v>
      </c>
    </row>
    <row r="10" spans="2:32" ht="23.25" x14ac:dyDescent="0.25">
      <c r="C10" t="str">
        <f ca="1">VLOOKUP(C1,Table223[],4,FALSE)</f>
        <v>Isaías 63,1-6</v>
      </c>
      <c r="L10" s="48" t="str">
        <f ca="1">_xlfn.CONCAT("        ","subtitle: ","""",C10,"""",",")</f>
        <v xml:space="preserve">        subtitle: "Isaías 63,1-6",</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56</v>
      </c>
      <c r="L16" s="48" t="str">
        <f ca="1">_xlfn.CONCAT("        dbno: ","""",C16,"""",",")</f>
        <v xml:space="preserve">        dbno: "56",</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ellagarero</v>
      </c>
      <c r="L19" s="48" t="str">
        <f ca="1">_xlfn.CONCAT("        audioSrc: ","""/audio/",C19,".mp3""",",")</f>
        <v xml:space="preserve">        audioSrc: "/audio/ellagarero.mp3",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55</v>
      </c>
      <c r="C26" t="str">
        <f ca="1">VLOOKUP(B26,Table4[],13,FALSE)</f>
        <v>"/resucito/src/index.html?canto=eljacaldelospastores"</v>
      </c>
      <c r="L26" s="48" t="str">
        <f ca="1">_xlfn.CONCAT("        ant: ",C26,",")</f>
        <v xml:space="preserve">        ant: "/resucito/src/index.html?canto=eljacaldelospastores",</v>
      </c>
    </row>
    <row r="27" spans="2:40" ht="23.25" x14ac:dyDescent="0.25">
      <c r="B27">
        <f ca="1">+C1+1</f>
        <v>57</v>
      </c>
      <c r="C27" t="str">
        <f ca="1">VLOOKUP(B27,Table4[],13,FALSE)</f>
        <v>"/resucito/src/index.html?canto=elmesiasleon"</v>
      </c>
      <c r="L27" s="48" t="str">
        <f ca="1">_xlfn.CONCAT("        sig: ",C27,",")</f>
        <v xml:space="preserve">        sig: "/resucito/src/index.html?canto=elmesiasleon",</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1088</v>
      </c>
      <c r="D30" s="52" t="s">
        <v>1014</v>
      </c>
      <c r="E30" s="52" t="s">
        <v>1015</v>
      </c>
      <c r="F30" s="53"/>
      <c r="G30" s="53"/>
      <c r="H30" s="52"/>
      <c r="I30" s="52"/>
      <c r="J30" s="54"/>
      <c r="K30" s="54"/>
      <c r="L30" s="55" t="str">
        <f t="shared" ref="L30:L31" si="0">IF(C30="","",_xlfn.CONCAT("            { line: ","""",C30,", ",M30:AN30,""", sC: ","""",B30,"""},"))</f>
        <v xml:space="preserve">            { line: "¿QUIÉN ES ESE QUE VIENE DE EDOM?, (Mi,m,15)", sC: "ta as"},</v>
      </c>
      <c r="M30" s="56" t="str">
        <f t="shared" ref="M30:M35" si="1">IF(N30="","","(")</f>
        <v>(</v>
      </c>
      <c r="N30" s="57" t="str">
        <f t="shared" ref="N30:N56" si="2">IF(D30="","",D30)</f>
        <v>Mi</v>
      </c>
      <c r="O30" s="58" t="str">
        <f t="shared" ref="O30:O35" si="3">IF(N30="","",",")</f>
        <v>,</v>
      </c>
      <c r="P30" s="59" t="str">
        <f t="shared" ref="P30:P56" si="4">IF(E30="","",E30)</f>
        <v>m</v>
      </c>
      <c r="Q30" s="60" t="str">
        <f t="shared" ref="Q30:Q35" si="5">IF(N30="","",",")</f>
        <v>,</v>
      </c>
      <c r="R30" s="61">
        <f t="shared" ref="R30:R35" si="6">IF(N30="","",15)</f>
        <v>15</v>
      </c>
      <c r="S30" s="56" t="str">
        <f t="shared" ref="S30:S35" si="7">IF(N30="","",")")</f>
        <v>)</v>
      </c>
      <c r="T30" s="62" t="str">
        <f t="shared" ref="T30:T35" si="8">IF(U30="","","(")</f>
        <v/>
      </c>
      <c r="U30" s="63" t="str">
        <f t="shared" ref="U30:U56" si="9">IF(F30="","",F30)</f>
        <v/>
      </c>
      <c r="V30" s="64" t="str">
        <f t="shared" ref="V30:V35" si="10">IF(U30="","",",")</f>
        <v/>
      </c>
      <c r="W30" s="65" t="str">
        <f t="shared" ref="W30:W56" si="11">IF(G30="","",G30)</f>
        <v/>
      </c>
      <c r="X30" s="64" t="str">
        <f t="shared" ref="X30:X35" si="12">IF(U30="","",",")</f>
        <v/>
      </c>
      <c r="Y30" s="64" t="str">
        <f t="shared" ref="Y30:Y35" si="13">IF(U30="","",250)</f>
        <v/>
      </c>
      <c r="Z30" s="56" t="str">
        <f t="shared" ref="Z30:Z35" si="14">IF(U30="","",")")</f>
        <v/>
      </c>
      <c r="AA30" s="66" t="str">
        <f t="shared" ref="AA30:AA35" si="15">IF(AB30="","","(")</f>
        <v/>
      </c>
      <c r="AB30" s="57" t="str">
        <f t="shared" ref="AB30:AB5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1002</v>
      </c>
      <c r="C31" s="51" t="s">
        <v>1089</v>
      </c>
      <c r="D31" s="52" t="s">
        <v>1016</v>
      </c>
      <c r="E31" s="52" t="s">
        <v>1015</v>
      </c>
      <c r="F31" s="53" t="s">
        <v>1014</v>
      </c>
      <c r="G31" s="53" t="s">
        <v>1015</v>
      </c>
      <c r="H31" s="52"/>
      <c r="I31" s="52"/>
      <c r="J31" s="54"/>
      <c r="K31" s="54"/>
      <c r="L31" s="55" t="str">
        <f t="shared" si="0"/>
        <v xml:space="preserve">            { line: "¿QUIÉN ES ESE TODO MANCHADO DE ROJO,,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1090</v>
      </c>
      <c r="D32" s="52" t="s">
        <v>987</v>
      </c>
      <c r="E32" s="52">
        <v>7</v>
      </c>
      <c r="F32" s="53"/>
      <c r="G32" s="53"/>
      <c r="H32" s="52"/>
      <c r="I32" s="52"/>
      <c r="J32" s="54"/>
      <c r="K32" s="54"/>
      <c r="L32" s="55" t="str">
        <f>IF(C32="","",_xlfn.CONCAT("            { line: ","""",C32,", ",M32:AN32,""", sC: ","""",B32,"""},"))</f>
        <v xml:space="preserve">            { line: "ESE DEL VESTIDO ESPLENDOROSO,, (Si,7,15)", sC: "as"},</v>
      </c>
      <c r="M32" s="56" t="str">
        <f t="shared" si="1"/>
        <v>(</v>
      </c>
      <c r="N32" s="57" t="str">
        <f t="shared" si="2"/>
        <v>Si</v>
      </c>
      <c r="O32" s="58" t="str">
        <f t="shared" si="3"/>
        <v>,</v>
      </c>
      <c r="P32" s="59">
        <f t="shared" si="4"/>
        <v>7</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1002</v>
      </c>
      <c r="C33" s="51" t="s">
        <v>1091</v>
      </c>
      <c r="D33" s="52" t="s">
        <v>1014</v>
      </c>
      <c r="E33" s="52" t="s">
        <v>1015</v>
      </c>
      <c r="F33" s="53"/>
      <c r="G33" s="53"/>
      <c r="H33" s="52"/>
      <c r="I33" s="52"/>
      <c r="J33" s="54"/>
      <c r="K33" s="54"/>
      <c r="L33" s="55" t="str">
        <f>IF(C33="","",_xlfn.CONCAT("            { line: ","""",C33,", ",M33:AN33,""", sC: ","""",B33,"""},"))</f>
        <v xml:space="preserve">            { line: "Y DE ANDAR TAN ESFORZADO?, (Mi,m,15)", sC: "as"},</v>
      </c>
      <c r="M33" s="56" t="str">
        <f t="shared" si="1"/>
        <v>(</v>
      </c>
      <c r="N33" s="57" t="str">
        <f t="shared" si="2"/>
        <v>Mi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1017</v>
      </c>
      <c r="C35" s="51" t="s">
        <v>1092</v>
      </c>
      <c r="D35" s="52" t="s">
        <v>1024</v>
      </c>
      <c r="E35" s="52"/>
      <c r="F35" s="53" t="s">
        <v>1014</v>
      </c>
      <c r="G35" s="53" t="s">
        <v>1015</v>
      </c>
      <c r="H35" s="52"/>
      <c r="I35" s="52"/>
      <c r="J35" s="54"/>
      <c r="K35" s="54"/>
      <c r="L35" s="55" t="str">
        <f t="shared" ref="L35:L46" si="29">IF(C35="","",_xlfn.CONCAT("            { line: ","""",C35,", ",M35:AN35,""", sC: ","""",B35,"""},"))</f>
        <v xml:space="preserve">            { line: "Soy yo, soy yo que hablo con justicia,, (Re,,15)(Mi,m,250)", sC: "tc"},</v>
      </c>
      <c r="M35" s="56" t="str">
        <f t="shared" si="1"/>
        <v>(</v>
      </c>
      <c r="N35" s="57" t="str">
        <f t="shared" si="2"/>
        <v>Re</v>
      </c>
      <c r="O35" s="58" t="str">
        <f t="shared" si="3"/>
        <v>,</v>
      </c>
      <c r="P35" s="59" t="str">
        <f t="shared" si="4"/>
        <v/>
      </c>
      <c r="Q35" s="60" t="str">
        <f t="shared" si="5"/>
        <v>,</v>
      </c>
      <c r="R35" s="61">
        <f t="shared" si="6"/>
        <v>15</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1093</v>
      </c>
      <c r="D36" s="52" t="s">
        <v>987</v>
      </c>
      <c r="E36" s="52">
        <v>7</v>
      </c>
      <c r="F36" s="53" t="s">
        <v>1014</v>
      </c>
      <c r="G36" s="53" t="s">
        <v>1015</v>
      </c>
      <c r="H36" s="52"/>
      <c r="I36" s="52"/>
      <c r="J36" s="54"/>
      <c r="K36" s="54"/>
      <c r="L36" s="55" t="str">
        <f t="shared" si="29"/>
        <v xml:space="preserve">            { line: "soy yo un gran libertador., (Si,7,15)(Mi,m,250)", sC: ""},</v>
      </c>
      <c r="M36" s="56" t="str">
        <f>IF(N36="","","(")</f>
        <v>(</v>
      </c>
      <c r="N36" s="57" t="str">
        <f>IF(D36="","",D36)</f>
        <v>Si</v>
      </c>
      <c r="O36" s="58" t="str">
        <f>IF(N36="","",",")</f>
        <v>,</v>
      </c>
      <c r="P36" s="59">
        <f>IF(E36="","",E36)</f>
        <v>7</v>
      </c>
      <c r="Q36" s="60" t="str">
        <f>IF(N36="","",",")</f>
        <v>,</v>
      </c>
      <c r="R36" s="61">
        <f>IF(N36="","",15)</f>
        <v>15</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C37" s="73"/>
      <c r="D37" s="74"/>
      <c r="E37" s="74"/>
      <c r="F37" s="74"/>
      <c r="G37" s="74"/>
      <c r="H37" s="74"/>
      <c r="I37" s="74"/>
      <c r="J37" s="74"/>
      <c r="K37" s="74"/>
      <c r="L37" s="75" t="s">
        <v>996</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1000</v>
      </c>
      <c r="C38" s="51" t="s">
        <v>1094</v>
      </c>
      <c r="D38" s="52" t="s">
        <v>1014</v>
      </c>
      <c r="E38" s="52" t="s">
        <v>1015</v>
      </c>
      <c r="F38" s="53"/>
      <c r="G38" s="53"/>
      <c r="H38" s="52"/>
      <c r="I38" s="52"/>
      <c r="J38" s="54"/>
      <c r="K38" s="54"/>
      <c r="L38" s="55" t="str">
        <f t="shared" si="29"/>
        <v xml:space="preserve">            { line: "Y ¿POR QUÉ,, (Mi,m,15)", sC: "ta as"},</v>
      </c>
      <c r="M38" s="56" t="str">
        <f>IF(N38="","","(")</f>
        <v>(</v>
      </c>
      <c r="N38" s="57" t="str">
        <f>IF(D38="","",D38)</f>
        <v>Mi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1002</v>
      </c>
      <c r="C39" s="51" t="s">
        <v>1095</v>
      </c>
      <c r="D39" s="52"/>
      <c r="E39" s="52"/>
      <c r="F39" s="53"/>
      <c r="G39" s="53"/>
      <c r="H39" s="52"/>
      <c r="I39" s="52"/>
      <c r="J39" s="54"/>
      <c r="K39" s="54"/>
      <c r="L39" s="55" t="str">
        <f t="shared" si="29"/>
        <v xml:space="preserve">            { line: "POR QUÉ ESTÁ DE ROJO TU VESTIDO?, ", sC: "as"},</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B40" t="s">
        <v>1002</v>
      </c>
      <c r="C40" s="51" t="s">
        <v>1096</v>
      </c>
      <c r="D40" s="52" t="s">
        <v>1016</v>
      </c>
      <c r="E40" s="52" t="s">
        <v>1015</v>
      </c>
      <c r="F40" s="53" t="s">
        <v>1014</v>
      </c>
      <c r="G40" s="53" t="s">
        <v>1015</v>
      </c>
      <c r="H40" s="52"/>
      <c r="I40" s="52"/>
      <c r="J40" s="54"/>
      <c r="K40" s="54"/>
      <c r="L40" s="55" t="str">
        <f t="shared" si="29"/>
        <v xml:space="preserve">            { line: "¿POR QUÉ PARECES UN LAGARERO?, (La,m,15)(Mi,m,250)", sC: "as"},</v>
      </c>
      <c r="M40" s="56" t="str">
        <f>IF(N40="","","(")</f>
        <v>(</v>
      </c>
      <c r="N40" s="57" t="str">
        <f>IF(D40="","",D40)</f>
        <v>La</v>
      </c>
      <c r="O40" s="58" t="str">
        <f>IF(N40="","",",")</f>
        <v>,</v>
      </c>
      <c r="P40" s="59" t="str">
        <f>IF(E40="","",E40)</f>
        <v>m</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B41" t="s">
        <v>1002</v>
      </c>
      <c r="C41" s="51" t="s">
        <v>1097</v>
      </c>
      <c r="D41" s="52" t="s">
        <v>987</v>
      </c>
      <c r="E41" s="52">
        <v>7</v>
      </c>
      <c r="F41" s="53" t="s">
        <v>1014</v>
      </c>
      <c r="G41" s="53" t="s">
        <v>1015</v>
      </c>
      <c r="H41" s="52"/>
      <c r="I41" s="52"/>
      <c r="J41" s="54"/>
      <c r="K41" s="54"/>
      <c r="L41" s="55" t="str">
        <f t="shared" si="29"/>
        <v xml:space="preserve">            { line: "¿POR QUÉ? ¿POR QUÉ?, (Si,7,15)(Mi,m,250)", sC: "as"},</v>
      </c>
      <c r="M41" s="56" t="str">
        <f>IF(N41="","","(")</f>
        <v>(</v>
      </c>
      <c r="N41" s="57" t="str">
        <f>IF(D41="","",D41)</f>
        <v>Si</v>
      </c>
      <c r="O41" s="58" t="str">
        <f>IF(N41="","",",")</f>
        <v>,</v>
      </c>
      <c r="P41" s="59">
        <f>IF(E41="","",E41)</f>
        <v>7</v>
      </c>
      <c r="Q41" s="60" t="str">
        <f>IF(N41="","",",")</f>
        <v>,</v>
      </c>
      <c r="R41" s="61">
        <f>IF(N41="","",15)</f>
        <v>15</v>
      </c>
      <c r="S41" s="56" t="str">
        <f>IF(N41="","",")")</f>
        <v>)</v>
      </c>
      <c r="T41" s="62" t="str">
        <f>IF(U41="","","(")</f>
        <v>(</v>
      </c>
      <c r="U41" s="63" t="str">
        <f>IF(F41="","",F41)</f>
        <v>Mi</v>
      </c>
      <c r="V41" s="64" t="str">
        <f>IF(U41="","",",")</f>
        <v>,</v>
      </c>
      <c r="W41" s="65" t="str">
        <f>IF(G41="","",G41)</f>
        <v>m</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1017</v>
      </c>
      <c r="C43" s="51" t="s">
        <v>1098</v>
      </c>
      <c r="D43" s="52" t="s">
        <v>1024</v>
      </c>
      <c r="E43" s="52"/>
      <c r="F43" s="53" t="s">
        <v>1014</v>
      </c>
      <c r="G43" s="53" t="s">
        <v>1015</v>
      </c>
      <c r="H43" s="52"/>
      <c r="I43" s="52"/>
      <c r="J43" s="54"/>
      <c r="K43" s="54"/>
      <c r="L43" s="55" t="str">
        <f t="shared" si="29"/>
        <v xml:space="preserve">            { line: "El lagar, el lagar, he pisado yo solo,, (Re,,15)(Mi,m,250)", sC: "tc"},</v>
      </c>
      <c r="M43" s="56" t="str">
        <f t="shared" ref="M43:M46" si="30">IF(N43="","","(")</f>
        <v>(</v>
      </c>
      <c r="N43" s="57" t="str">
        <f t="shared" ref="N43:N46" si="31">IF(D43="","",D43)</f>
        <v>Re</v>
      </c>
      <c r="O43" s="58" t="str">
        <f t="shared" ref="O43:O46" si="32">IF(N43="","",",")</f>
        <v>,</v>
      </c>
      <c r="P43" s="59" t="str">
        <f t="shared" ref="P43:P46" si="33">IF(E43="","",E43)</f>
        <v/>
      </c>
      <c r="Q43" s="60" t="str">
        <f t="shared" ref="Q43:Q46" si="34">IF(N43="","",",")</f>
        <v>,</v>
      </c>
      <c r="R43" s="61">
        <f t="shared" ref="R43:R46" si="35">IF(N43="","",15)</f>
        <v>15</v>
      </c>
      <c r="S43" s="56" t="str">
        <f t="shared" ref="S43:S46" si="36">IF(N43="","",")")</f>
        <v>)</v>
      </c>
      <c r="T43" s="62" t="str">
        <f t="shared" ref="T43:T46" si="37">IF(U43="","","(")</f>
        <v>(</v>
      </c>
      <c r="U43" s="63" t="str">
        <f t="shared" ref="U43:U46" si="38">IF(F43="","",F43)</f>
        <v>Mi</v>
      </c>
      <c r="V43" s="64" t="str">
        <f t="shared" ref="V43:V46" si="39">IF(U43="","",",")</f>
        <v>,</v>
      </c>
      <c r="W43" s="65" t="str">
        <f t="shared" ref="W43:W46" si="40">IF(G43="","",G43)</f>
        <v>m</v>
      </c>
      <c r="X43" s="64" t="str">
        <f t="shared" ref="X43:X46" si="41">IF(U43="","",",")</f>
        <v>,</v>
      </c>
      <c r="Y43" s="64">
        <f t="shared" ref="Y43:Y46" si="42">IF(U43="","",250)</f>
        <v>250</v>
      </c>
      <c r="Z43" s="56" t="str">
        <f t="shared" ref="Z43:Z46" si="43">IF(U43="","",")")</f>
        <v>)</v>
      </c>
      <c r="AA43" s="66" t="str">
        <f t="shared" ref="AA43:AA46" si="44">IF(AB43="","","(")</f>
        <v/>
      </c>
      <c r="AB43" s="57" t="str">
        <f t="shared" ref="AB43:AB46" si="45">IF(H43="","",H43)</f>
        <v/>
      </c>
      <c r="AC43" s="67" t="str">
        <f t="shared" ref="AC43:AC46" si="46">IF(AB43="","",",")</f>
        <v/>
      </c>
      <c r="AD43" s="59" t="str">
        <f t="shared" ref="AD43:AD46" si="47">IF(I43="","",I43)</f>
        <v/>
      </c>
      <c r="AE43" s="68" t="str">
        <f t="shared" ref="AE43:AE46" si="48">IF(AB43="","",",")</f>
        <v/>
      </c>
      <c r="AF43" s="61" t="str">
        <f t="shared" ref="AF43:AF46" si="49">IF(AB43="","",350)</f>
        <v/>
      </c>
      <c r="AG43" s="61" t="str">
        <f t="shared" ref="AG43:AG46" si="50">IF(AB43="","",")")</f>
        <v/>
      </c>
      <c r="AH43" s="69" t="str">
        <f t="shared" ref="AH43:AH46" si="51">IF(AI43="","","(")</f>
        <v/>
      </c>
      <c r="AI43" s="70" t="str">
        <f t="shared" ref="AI43:AI46" si="52">IF(J43="","",J43)</f>
        <v/>
      </c>
      <c r="AJ43" s="64" t="str">
        <f t="shared" ref="AJ43:AJ46" si="53">IF(AI43="","",",")</f>
        <v/>
      </c>
      <c r="AK43" s="64" t="str">
        <f t="shared" ref="AK43:AK46" si="54">IF(K43="","",K43)</f>
        <v/>
      </c>
      <c r="AL43" s="64" t="str">
        <f t="shared" ref="AL43:AL46" si="55">IF(AI43="","",",")</f>
        <v/>
      </c>
      <c r="AM43" s="64" t="str">
        <f t="shared" ref="AM43:AM46" si="56">IF(AI43="","",450)</f>
        <v/>
      </c>
      <c r="AN43" s="64" t="str">
        <f t="shared" ref="AN43:AN46" si="57">IF(AI43="","",")")</f>
        <v/>
      </c>
    </row>
    <row r="44" spans="1:40" ht="25.5" thickTop="1" thickBot="1" x14ac:dyDescent="0.4">
      <c r="C44" s="51" t="s">
        <v>1099</v>
      </c>
      <c r="D44" s="52" t="s">
        <v>987</v>
      </c>
      <c r="E44" s="52">
        <v>7</v>
      </c>
      <c r="F44" s="53" t="s">
        <v>1014</v>
      </c>
      <c r="G44" s="53" t="s">
        <v>1015</v>
      </c>
      <c r="H44" s="52"/>
      <c r="I44" s="52"/>
      <c r="J44" s="54"/>
      <c r="K44" s="54"/>
      <c r="L44" s="55" t="str">
        <f t="shared" si="29"/>
        <v xml:space="preserve">            { line: "de mi pueblo, no hubo nadie conmigo., (Si,7,15)(Mi,m,250)", sC: ""},</v>
      </c>
      <c r="M44" s="56" t="str">
        <f t="shared" si="30"/>
        <v>(</v>
      </c>
      <c r="N44" s="57" t="str">
        <f t="shared" si="31"/>
        <v>Si</v>
      </c>
      <c r="O44" s="58" t="str">
        <f t="shared" si="32"/>
        <v>,</v>
      </c>
      <c r="P44" s="59">
        <f t="shared" si="33"/>
        <v>7</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1100</v>
      </c>
      <c r="D45" s="52" t="s">
        <v>1024</v>
      </c>
      <c r="E45" s="52"/>
      <c r="F45" s="53" t="s">
        <v>1014</v>
      </c>
      <c r="G45" s="53" t="s">
        <v>1015</v>
      </c>
      <c r="H45" s="52"/>
      <c r="I45" s="52"/>
      <c r="J45" s="54"/>
      <c r="K45" s="54"/>
      <c r="L45" s="55" t="str">
        <f t="shared" si="29"/>
        <v xml:space="preserve">            { line: "Miré bien, miré bien, y no había auxiliador,, (Re,,15)(Mi,m,250)", sC: ""},</v>
      </c>
      <c r="M45" s="56" t="str">
        <f t="shared" si="30"/>
        <v>(</v>
      </c>
      <c r="N45" s="57" t="str">
        <f t="shared" si="31"/>
        <v>Re</v>
      </c>
      <c r="O45" s="58" t="str">
        <f t="shared" si="32"/>
        <v>,</v>
      </c>
      <c r="P45" s="59" t="str">
        <f t="shared" si="33"/>
        <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1101</v>
      </c>
      <c r="D46" s="52" t="s">
        <v>987</v>
      </c>
      <c r="E46" s="52">
        <v>7</v>
      </c>
      <c r="F46" s="53" t="s">
        <v>1014</v>
      </c>
      <c r="G46" s="53" t="s">
        <v>1015</v>
      </c>
      <c r="H46" s="52"/>
      <c r="I46" s="52"/>
      <c r="J46" s="54"/>
      <c r="K46" s="54"/>
      <c r="L46" s="55" t="str">
        <f t="shared" si="29"/>
        <v xml:space="preserve">            { line: "me asombré, de que ninguno me ayudase., (Si,7,15)(Mi,m,250)", sC: ""},</v>
      </c>
      <c r="M46" s="56" t="str">
        <f t="shared" si="30"/>
        <v>(</v>
      </c>
      <c r="N46" s="57" t="str">
        <f t="shared" si="31"/>
        <v>Si</v>
      </c>
      <c r="O46" s="58" t="str">
        <f t="shared" si="32"/>
        <v>,</v>
      </c>
      <c r="P46" s="59">
        <f t="shared" si="33"/>
        <v>7</v>
      </c>
      <c r="Q46" s="60" t="str">
        <f t="shared" si="34"/>
        <v>,</v>
      </c>
      <c r="R46" s="61">
        <f t="shared" si="35"/>
        <v>15</v>
      </c>
      <c r="S46" s="56" t="str">
        <f t="shared" si="36"/>
        <v>)</v>
      </c>
      <c r="T46" s="62" t="str">
        <f t="shared" si="37"/>
        <v>(</v>
      </c>
      <c r="U46" s="63" t="str">
        <f t="shared" si="38"/>
        <v>Mi</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997</v>
      </c>
      <c r="M47" s="56" t="str">
        <f t="shared" ref="M47:M56" si="58">IF(N47="","","(")</f>
        <v/>
      </c>
      <c r="N47" s="57" t="str">
        <f t="shared" si="2"/>
        <v/>
      </c>
      <c r="O47" s="58" t="str">
        <f t="shared" ref="O47:O56" si="59">IF(N47="","",",")</f>
        <v/>
      </c>
      <c r="P47" s="59" t="str">
        <f t="shared" si="4"/>
        <v/>
      </c>
      <c r="Q47" s="60" t="str">
        <f t="shared" ref="Q47:Q56" si="60">IF(N47="","",",")</f>
        <v/>
      </c>
      <c r="R47" s="61" t="str">
        <f t="shared" ref="R47:R56" si="61">IF(N47="","",15)</f>
        <v/>
      </c>
      <c r="S47" s="56" t="str">
        <f t="shared" ref="S47:S56" si="62">IF(N47="","",")")</f>
        <v/>
      </c>
      <c r="T47" s="62" t="str">
        <f t="shared" ref="T47:T56" si="63">IF(U47="","","(")</f>
        <v/>
      </c>
      <c r="U47" s="63" t="str">
        <f t="shared" si="9"/>
        <v/>
      </c>
      <c r="V47" s="64" t="str">
        <f t="shared" ref="V47:V56" si="64">IF(U47="","",",")</f>
        <v/>
      </c>
      <c r="W47" s="65" t="str">
        <f t="shared" si="11"/>
        <v/>
      </c>
      <c r="X47" s="64" t="str">
        <f t="shared" ref="X47:X56" si="65">IF(U47="","",",")</f>
        <v/>
      </c>
      <c r="Y47" s="64" t="str">
        <f t="shared" ref="Y47:Y56" si="66">IF(U47="","",250)</f>
        <v/>
      </c>
      <c r="Z47" s="56" t="str">
        <f t="shared" ref="Z47:Z56" si="67">IF(U47="","",")")</f>
        <v/>
      </c>
      <c r="AA47" s="66" t="str">
        <f t="shared" ref="AA47:AA56" si="68">IF(AB47="","","(")</f>
        <v/>
      </c>
      <c r="AB47" s="57" t="str">
        <f t="shared" si="16"/>
        <v/>
      </c>
      <c r="AC47" s="67" t="str">
        <f t="shared" ref="AC47:AC56" si="69">IF(AB47="","",",")</f>
        <v/>
      </c>
      <c r="AD47" s="59" t="str">
        <f t="shared" ref="AD47:AD56" si="70">IF(I47="","",I47)</f>
        <v/>
      </c>
      <c r="AE47" s="68" t="str">
        <f t="shared" ref="AE47:AE56" si="71">IF(AB47="","",",")</f>
        <v/>
      </c>
      <c r="AF47" s="61" t="str">
        <f t="shared" ref="AF47:AF56" si="72">IF(AB47="","",350)</f>
        <v/>
      </c>
      <c r="AG47" s="61" t="str">
        <f t="shared" ref="AG47:AG56" si="73">IF(AB47="","",")")</f>
        <v/>
      </c>
      <c r="AH47" s="69" t="str">
        <f t="shared" ref="AH47:AH56" si="74">IF(AI47="","","(")</f>
        <v/>
      </c>
      <c r="AI47" s="70" t="str">
        <f t="shared" si="23"/>
        <v/>
      </c>
      <c r="AJ47" s="64" t="str">
        <f t="shared" ref="AJ47:AJ56" si="75">IF(AI47="","",",")</f>
        <v/>
      </c>
      <c r="AK47" s="64" t="str">
        <f t="shared" ref="AK47:AK56" si="76">IF(K47="","",K47)</f>
        <v/>
      </c>
      <c r="AL47" s="64" t="str">
        <f t="shared" ref="AL47:AL56" si="77">IF(AI47="","",",")</f>
        <v/>
      </c>
      <c r="AM47" s="64" t="str">
        <f t="shared" ref="AM47:AM56" si="78">IF(AI47="","",450)</f>
        <v/>
      </c>
      <c r="AN47" s="64" t="str">
        <f t="shared" ref="AN47:AN56" si="79">IF(AI47="","",")")</f>
        <v/>
      </c>
    </row>
    <row r="48" spans="1:40" ht="25.5" thickTop="1" thickBot="1" x14ac:dyDescent="0.4">
      <c r="B48" t="s">
        <v>1000</v>
      </c>
      <c r="C48" s="51" t="s">
        <v>1102</v>
      </c>
      <c r="D48" s="52" t="s">
        <v>1016</v>
      </c>
      <c r="E48" s="52" t="s">
        <v>1015</v>
      </c>
      <c r="F48" s="53"/>
      <c r="G48" s="53"/>
      <c r="H48" s="52"/>
      <c r="I48" s="52"/>
      <c r="J48" s="54"/>
      <c r="K48" s="54"/>
      <c r="L48" s="55" t="str">
        <f t="shared" ref="L48:L56" si="80">IF(C48="","",_xlfn.CONCAT("            { line: ","""",C48,", ",M48:AN48,""", sC: ","""",B48,"""},"))</f>
        <v xml:space="preserve">            { line: "POR ESO, LA FUERZA MÍA,, (La,m,15)", sC: "ta as"},</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B49" t="s">
        <v>1002</v>
      </c>
      <c r="C49" s="51" t="s">
        <v>1103</v>
      </c>
      <c r="D49" s="52" t="s">
        <v>1014</v>
      </c>
      <c r="E49" s="52" t="s">
        <v>1015</v>
      </c>
      <c r="F49" s="53"/>
      <c r="G49" s="53"/>
      <c r="H49" s="52"/>
      <c r="I49" s="52"/>
      <c r="J49" s="54"/>
      <c r="K49" s="54"/>
      <c r="L49" s="55" t="str">
        <f t="shared" si="80"/>
        <v xml:space="preserve">            { line: "FUERZA MÍA ME SOSTUVO., (Mi,m,15)", sC: "as"},</v>
      </c>
      <c r="M49" s="56" t="str">
        <f t="shared" si="58"/>
        <v>(</v>
      </c>
      <c r="N49" s="57" t="str">
        <f t="shared" si="2"/>
        <v>Mi</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B50" t="s">
        <v>1002</v>
      </c>
      <c r="C50" s="51" t="s">
        <v>1104</v>
      </c>
      <c r="D50" s="52" t="s">
        <v>987</v>
      </c>
      <c r="E50" s="52">
        <v>7</v>
      </c>
      <c r="F50" s="53"/>
      <c r="G50" s="53"/>
      <c r="H50" s="52"/>
      <c r="I50" s="52"/>
      <c r="J50" s="54"/>
      <c r="K50" s="54"/>
      <c r="L50" s="55" t="str">
        <f t="shared" si="80"/>
        <v xml:space="preserve">            { line: "EL DÍA DE LA VENGANZA ERA LLEGADO, (Si,7,15)", sC: "as"},</v>
      </c>
      <c r="M50" s="56" t="str">
        <f t="shared" si="58"/>
        <v>(</v>
      </c>
      <c r="N50" s="57" t="str">
        <f t="shared" si="2"/>
        <v>Si</v>
      </c>
      <c r="O50" s="58" t="str">
        <f t="shared" si="59"/>
        <v>,</v>
      </c>
      <c r="P50" s="59">
        <f t="shared" si="4"/>
        <v>7</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B51" t="s">
        <v>1002</v>
      </c>
      <c r="C51" s="51" t="s">
        <v>1105</v>
      </c>
      <c r="D51" s="52" t="s">
        <v>1014</v>
      </c>
      <c r="E51" s="52" t="s">
        <v>1015</v>
      </c>
      <c r="F51" s="53"/>
      <c r="G51" s="53"/>
      <c r="H51" s="52"/>
      <c r="I51" s="52"/>
      <c r="J51" s="54"/>
      <c r="K51" s="54"/>
      <c r="L51" s="55" t="str">
        <f t="shared" si="80"/>
        <v xml:space="preserve">            { line: "PISOTEÉ LOS PUEBLOS EN MI IRA., (Mi,m,15)", sC: "as"},</v>
      </c>
      <c r="M51" s="56" t="str">
        <f t="shared" si="58"/>
        <v>(</v>
      </c>
      <c r="N51" s="57" t="str">
        <f t="shared" si="2"/>
        <v>Mi</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7.75" thickTop="1" thickBot="1" x14ac:dyDescent="0.4">
      <c r="C52" s="73"/>
      <c r="D52" s="74"/>
      <c r="E52" s="74"/>
      <c r="F52" s="74"/>
      <c r="G52" s="74"/>
      <c r="H52" s="74"/>
      <c r="I52" s="74"/>
      <c r="J52" s="74"/>
      <c r="K52" s="74"/>
      <c r="L52" s="75" t="s">
        <v>996</v>
      </c>
      <c r="M52" s="56"/>
      <c r="N52" s="57"/>
      <c r="O52" s="58"/>
      <c r="P52" s="59"/>
      <c r="Q52" s="60"/>
      <c r="R52" s="61"/>
      <c r="S52" s="56"/>
      <c r="T52" s="62"/>
      <c r="U52" s="63"/>
      <c r="V52" s="64"/>
      <c r="W52" s="65"/>
      <c r="X52" s="64"/>
      <c r="Y52" s="64"/>
      <c r="Z52" s="56"/>
      <c r="AA52" s="66"/>
      <c r="AB52" s="57"/>
      <c r="AC52" s="67"/>
      <c r="AD52" s="59"/>
      <c r="AE52" s="68"/>
      <c r="AF52" s="61"/>
      <c r="AG52" s="61"/>
      <c r="AH52" s="69"/>
      <c r="AI52" s="70"/>
      <c r="AJ52" s="64"/>
      <c r="AK52" s="64"/>
      <c r="AL52" s="64"/>
      <c r="AM52" s="64"/>
      <c r="AN52" s="64"/>
    </row>
    <row r="53" spans="2:40" ht="25.5" thickTop="1" thickBot="1" x14ac:dyDescent="0.4">
      <c r="B53" t="s">
        <v>1002</v>
      </c>
      <c r="C53" s="51" t="s">
        <v>1106</v>
      </c>
      <c r="D53" s="52" t="s">
        <v>1016</v>
      </c>
      <c r="E53" s="52" t="s">
        <v>1015</v>
      </c>
      <c r="F53" s="53" t="s">
        <v>1014</v>
      </c>
      <c r="G53" s="53" t="s">
        <v>1015</v>
      </c>
      <c r="H53" s="52"/>
      <c r="I53" s="52"/>
      <c r="J53" s="54"/>
      <c r="K53" s="54"/>
      <c r="L53" s="55" t="str">
        <f t="shared" si="80"/>
        <v xml:space="preserve">            { line: "LOS PISÉ, LOS PISÉ CON FURIA,, (La,m,15)(Mi,m,250)", sC: "as"},</v>
      </c>
      <c r="M53" s="56" t="str">
        <f t="shared" si="58"/>
        <v>(</v>
      </c>
      <c r="N53" s="57" t="str">
        <f t="shared" si="2"/>
        <v>La</v>
      </c>
      <c r="O53" s="58" t="str">
        <f t="shared" si="59"/>
        <v>,</v>
      </c>
      <c r="P53" s="59" t="str">
        <f t="shared" si="4"/>
        <v>m</v>
      </c>
      <c r="Q53" s="60" t="str">
        <f t="shared" si="60"/>
        <v>,</v>
      </c>
      <c r="R53" s="61">
        <f t="shared" si="61"/>
        <v>15</v>
      </c>
      <c r="S53" s="56" t="str">
        <f t="shared" si="62"/>
        <v>)</v>
      </c>
      <c r="T53" s="62" t="str">
        <f t="shared" si="63"/>
        <v>(</v>
      </c>
      <c r="U53" s="63" t="str">
        <f t="shared" si="9"/>
        <v>Mi</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2:40" ht="25.5" thickTop="1" thickBot="1" x14ac:dyDescent="0.4">
      <c r="B54" t="s">
        <v>1002</v>
      </c>
      <c r="C54" s="51" t="s">
        <v>1107</v>
      </c>
      <c r="D54" s="52"/>
      <c r="E54" s="52"/>
      <c r="F54" s="53"/>
      <c r="G54" s="53"/>
      <c r="H54" s="52"/>
      <c r="I54" s="52"/>
      <c r="J54" s="54"/>
      <c r="K54" s="54"/>
      <c r="L54" s="78" t="str">
        <f t="shared" si="80"/>
        <v xml:space="preserve">            { line: "E HICE CORRER, ", sC: "as"},</v>
      </c>
      <c r="M54" s="56" t="str">
        <f t="shared" si="58"/>
        <v/>
      </c>
      <c r="N54" s="57" t="str">
        <f t="shared" si="2"/>
        <v/>
      </c>
      <c r="O54" s="58" t="str">
        <f t="shared" si="59"/>
        <v/>
      </c>
      <c r="P54" s="59" t="str">
        <f t="shared" si="4"/>
        <v/>
      </c>
      <c r="Q54" s="60" t="str">
        <f t="shared" si="60"/>
        <v/>
      </c>
      <c r="R54" s="61" t="str">
        <f t="shared" si="61"/>
        <v/>
      </c>
      <c r="S54" s="56" t="str">
        <f t="shared" si="62"/>
        <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B55" t="s">
        <v>1002</v>
      </c>
      <c r="C55" s="51" t="s">
        <v>1108</v>
      </c>
      <c r="D55" s="52" t="s">
        <v>987</v>
      </c>
      <c r="E55" s="52">
        <v>7</v>
      </c>
      <c r="F55" s="53"/>
      <c r="G55" s="53"/>
      <c r="H55" s="52"/>
      <c r="I55" s="52"/>
      <c r="J55" s="54"/>
      <c r="K55" s="54"/>
      <c r="L55" s="78" t="str">
        <f t="shared" si="80"/>
        <v xml:space="preserve">            { line: "POR LA TIERRA SU SANGRE,, (Si,7,15)", sC: "as"},</v>
      </c>
      <c r="M55" s="56" t="str">
        <f t="shared" si="58"/>
        <v>(</v>
      </c>
      <c r="N55" s="57" t="str">
        <f t="shared" si="2"/>
        <v>Si</v>
      </c>
      <c r="O55" s="58" t="str">
        <f t="shared" si="59"/>
        <v>,</v>
      </c>
      <c r="P55" s="59">
        <f t="shared" si="4"/>
        <v>7</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5.5" thickTop="1" thickBot="1" x14ac:dyDescent="0.4">
      <c r="B56" t="s">
        <v>1002</v>
      </c>
      <c r="C56" s="51" t="s">
        <v>1109</v>
      </c>
      <c r="D56" s="52" t="s">
        <v>1014</v>
      </c>
      <c r="E56" s="52" t="s">
        <v>1015</v>
      </c>
      <c r="F56" s="53"/>
      <c r="G56" s="53"/>
      <c r="H56" s="52"/>
      <c r="I56" s="52"/>
      <c r="J56" s="54"/>
      <c r="K56" s="54"/>
      <c r="L56" s="78" t="str">
        <f t="shared" si="80"/>
        <v xml:space="preserve">            { line: "Y TODOS MIS VESTIDOS HE MANCHADO., (Mi,m,15)", sC: "as"},</v>
      </c>
      <c r="M56" s="56" t="str">
        <f t="shared" si="58"/>
        <v>(</v>
      </c>
      <c r="N56" s="57" t="str">
        <f t="shared" si="2"/>
        <v>Mi</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7.75" thickTop="1" thickBot="1" x14ac:dyDescent="0.4">
      <c r="C57" s="73"/>
      <c r="D57" s="74"/>
      <c r="E57" s="74"/>
      <c r="F57" s="74"/>
      <c r="G57" s="74"/>
      <c r="H57" s="74"/>
      <c r="I57" s="74"/>
      <c r="J57" s="74"/>
      <c r="K57" s="74"/>
      <c r="L57" s="75" t="s">
        <v>996</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2:40" ht="25.5" thickTop="1" thickBot="1" x14ac:dyDescent="0.4">
      <c r="C58" s="79" t="s">
        <v>998</v>
      </c>
      <c r="D58" s="80"/>
      <c r="E58" s="80"/>
      <c r="F58" s="80"/>
      <c r="G58" s="80"/>
      <c r="H58" s="80"/>
      <c r="I58" s="80"/>
      <c r="J58" s="80"/>
      <c r="K58" s="80"/>
      <c r="L58" s="81" t="s">
        <v>999</v>
      </c>
      <c r="M58" s="56" t="str">
        <f t="shared" ref="M58:M62" si="81">IF(N58="","","(")</f>
        <v/>
      </c>
      <c r="N58" s="57" t="str">
        <f t="shared" ref="N58:N62" si="82">IF(D58="","",D58)</f>
        <v/>
      </c>
      <c r="O58" s="58" t="str">
        <f t="shared" ref="O58:O62" si="83">IF(N58="","",",")</f>
        <v/>
      </c>
      <c r="P58" s="59" t="str">
        <f t="shared" ref="P58:P62" si="84">IF(E58="","",E58)</f>
        <v/>
      </c>
      <c r="Q58" s="60" t="str">
        <f t="shared" ref="Q58:Q62" si="85">IF(N58="","",",")</f>
        <v/>
      </c>
      <c r="R58" s="61" t="str">
        <f t="shared" ref="R58:R62" si="86">IF(N58="","",15)</f>
        <v/>
      </c>
      <c r="S58" s="56" t="str">
        <f t="shared" ref="S58:S62" si="87">IF(N58="","",")")</f>
        <v/>
      </c>
      <c r="T58" s="62" t="str">
        <f t="shared" ref="T58:T62" si="88">IF(U58="","","(")</f>
        <v/>
      </c>
      <c r="U58" s="63" t="str">
        <f t="shared" ref="U58:U62" si="89">IF(F58="","",F58)</f>
        <v/>
      </c>
      <c r="V58" s="64" t="str">
        <f t="shared" ref="V58:V62" si="90">IF(U58="","",",")</f>
        <v/>
      </c>
      <c r="W58" s="65" t="str">
        <f t="shared" ref="W58:W62" si="91">IF(G58="","",G58)</f>
        <v/>
      </c>
      <c r="X58" s="64" t="str">
        <f t="shared" ref="X58:X62" si="92">IF(U58="","",",")</f>
        <v/>
      </c>
      <c r="Y58" s="64" t="str">
        <f t="shared" ref="Y58:Y62" si="93">IF(U58="","",250)</f>
        <v/>
      </c>
      <c r="Z58" s="56" t="str">
        <f t="shared" ref="Z58:Z62" si="94">IF(U58="","",")")</f>
        <v/>
      </c>
      <c r="AA58" s="66" t="str">
        <f t="shared" ref="AA58:AA62" si="95">IF(AB58="","","(")</f>
        <v/>
      </c>
      <c r="AB58" s="57" t="str">
        <f t="shared" ref="AB58:AB62" si="96">IF(H58="","",H58)</f>
        <v/>
      </c>
      <c r="AC58" s="67" t="str">
        <f t="shared" ref="AC58:AC62" si="97">IF(AB58="","",",")</f>
        <v/>
      </c>
      <c r="AD58" s="59" t="str">
        <f t="shared" ref="AD58:AD62" si="98">IF(I58="","",I58)</f>
        <v/>
      </c>
      <c r="AE58" s="68" t="str">
        <f t="shared" ref="AE58:AE62" si="99">IF(AB58="","",",")</f>
        <v/>
      </c>
      <c r="AF58" s="61" t="str">
        <f t="shared" ref="AF58:AF62" si="100">IF(AB58="","",350)</f>
        <v/>
      </c>
      <c r="AG58" s="61" t="str">
        <f t="shared" ref="AG58:AG62" si="101">IF(AB58="","",")")</f>
        <v/>
      </c>
      <c r="AH58" s="69" t="str">
        <f t="shared" ref="AH58:AH62" si="102">IF(AI58="","","(")</f>
        <v/>
      </c>
      <c r="AI58" s="70" t="str">
        <f t="shared" ref="AI58:AI62" si="103">IF(J58="","",J58)</f>
        <v/>
      </c>
      <c r="AJ58" s="64" t="str">
        <f t="shared" ref="AJ58:AJ62" si="104">IF(AI58="","",",")</f>
        <v/>
      </c>
      <c r="AK58" s="64" t="str">
        <f t="shared" ref="AK58:AK62" si="105">IF(K58="","",K58)</f>
        <v/>
      </c>
      <c r="AL58" s="64" t="str">
        <f t="shared" ref="AL58:AL62" si="106">IF(AI58="","",",")</f>
        <v/>
      </c>
      <c r="AM58" s="64" t="str">
        <f t="shared" ref="AM58:AM62" si="107">IF(AI58="","",450)</f>
        <v/>
      </c>
      <c r="AN58" s="64" t="str">
        <f t="shared" ref="AN58:AN62" si="108">IF(AI58="","",")")</f>
        <v/>
      </c>
    </row>
    <row r="59" spans="2:40" ht="25.5" thickTop="1" thickBot="1" x14ac:dyDescent="0.4">
      <c r="B59" t="s">
        <v>1000</v>
      </c>
      <c r="C59" s="82" t="s">
        <v>1088</v>
      </c>
      <c r="D59" s="83" t="s">
        <v>1014</v>
      </c>
      <c r="E59" s="83" t="s">
        <v>1015</v>
      </c>
      <c r="F59" s="83"/>
      <c r="G59" s="83"/>
      <c r="H59" s="83"/>
      <c r="I59" s="83"/>
      <c r="J59" s="83"/>
      <c r="K59" s="83"/>
      <c r="L59" s="84" t="str">
        <f>IF(C59="","",_xlfn.CONCAT("       triggerLine: ","""",C59,", ",M59:AN59,""", sC: ","""",B59,""", lines: ["))</f>
        <v xml:space="preserve">       triggerLine: "¿QUIÉN ES ESE QUE VIENE DE EDOM?, (Mi,m,15)", sC: "ta as", lines: [</v>
      </c>
      <c r="M59" s="56" t="str">
        <f t="shared" si="81"/>
        <v>(</v>
      </c>
      <c r="N59" s="57" t="str">
        <f t="shared" si="82"/>
        <v>Mi</v>
      </c>
      <c r="O59" s="58" t="str">
        <f t="shared" si="83"/>
        <v>,</v>
      </c>
      <c r="P59" s="59" t="str">
        <f t="shared" si="84"/>
        <v>m</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2:40" ht="25.5" thickTop="1" thickBot="1" x14ac:dyDescent="0.4">
      <c r="B60" t="s">
        <v>1002</v>
      </c>
      <c r="C60" s="85" t="s">
        <v>1089</v>
      </c>
      <c r="D60" s="86" t="s">
        <v>1016</v>
      </c>
      <c r="E60" s="86" t="s">
        <v>1015</v>
      </c>
      <c r="F60" s="86" t="s">
        <v>1014</v>
      </c>
      <c r="G60" s="86" t="s">
        <v>1015</v>
      </c>
      <c r="H60" s="87"/>
      <c r="I60" s="87"/>
      <c r="J60" s="87"/>
      <c r="K60" s="87"/>
      <c r="L60" s="88" t="str">
        <f>IF(C60="","",_xlfn.CONCAT("            { line: ","""",C60,", ",M60:AN60,""", sC: ","""",B60,"""},"))</f>
        <v xml:space="preserve">            { line: "¿QUIÉN ES ESE TODO MANCHADO DE ROJO,, (La,m,15)(Mi,m,250)", sC: "as"},</v>
      </c>
      <c r="M60" s="56" t="str">
        <f t="shared" si="81"/>
        <v>(</v>
      </c>
      <c r="N60" s="57" t="str">
        <f t="shared" si="82"/>
        <v>La</v>
      </c>
      <c r="O60" s="58" t="str">
        <f t="shared" si="83"/>
        <v>,</v>
      </c>
      <c r="P60" s="59" t="str">
        <f t="shared" si="84"/>
        <v>m</v>
      </c>
      <c r="Q60" s="60" t="str">
        <f t="shared" si="85"/>
        <v>,</v>
      </c>
      <c r="R60" s="61">
        <f t="shared" si="86"/>
        <v>15</v>
      </c>
      <c r="S60" s="56" t="str">
        <f t="shared" si="87"/>
        <v>)</v>
      </c>
      <c r="T60" s="62" t="str">
        <f t="shared" si="88"/>
        <v>(</v>
      </c>
      <c r="U60" s="63" t="str">
        <f t="shared" si="89"/>
        <v>Mi</v>
      </c>
      <c r="V60" s="64" t="str">
        <f t="shared" si="90"/>
        <v>,</v>
      </c>
      <c r="W60" s="65" t="str">
        <f t="shared" si="91"/>
        <v>m</v>
      </c>
      <c r="X60" s="64" t="str">
        <f t="shared" si="92"/>
        <v>,</v>
      </c>
      <c r="Y60" s="64">
        <f t="shared" si="93"/>
        <v>250</v>
      </c>
      <c r="Z60" s="56" t="str">
        <f t="shared" si="94"/>
        <v>)</v>
      </c>
      <c r="AA60" s="66" t="str">
        <f t="shared" si="95"/>
        <v/>
      </c>
      <c r="AB60" s="57" t="str">
        <f t="shared" si="96"/>
        <v/>
      </c>
      <c r="AC60" s="67" t="str">
        <f t="shared" si="97"/>
        <v/>
      </c>
      <c r="AD60" s="59" t="str">
        <f t="shared" si="98"/>
        <v/>
      </c>
      <c r="AE60" s="68" t="str">
        <f t="shared" si="99"/>
        <v/>
      </c>
      <c r="AF60" s="61" t="str">
        <f t="shared" si="100"/>
        <v/>
      </c>
      <c r="AG60" s="61" t="str">
        <f t="shared" si="101"/>
        <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2:40" ht="25.5" thickTop="1" thickBot="1" x14ac:dyDescent="0.4">
      <c r="B61" t="s">
        <v>1002</v>
      </c>
      <c r="C61" s="85" t="s">
        <v>1090</v>
      </c>
      <c r="D61" s="89" t="s">
        <v>987</v>
      </c>
      <c r="E61" s="89">
        <v>7</v>
      </c>
      <c r="F61" s="89"/>
      <c r="G61" s="89"/>
      <c r="H61" s="90"/>
      <c r="I61" s="90"/>
      <c r="J61" s="90"/>
      <c r="K61" s="90"/>
      <c r="L61" s="88" t="str">
        <f>IF(C61="","",_xlfn.CONCAT("            { line: ","""",C61,", ",M61:AN61,""", sC: ","""",B61,"""},"))</f>
        <v xml:space="preserve">            { line: "ESE DEL VESTIDO ESPLENDOROSO,, (Si,7,15)", sC: "as"},</v>
      </c>
      <c r="M61" s="56" t="str">
        <f t="shared" si="81"/>
        <v>(</v>
      </c>
      <c r="N61" s="57" t="str">
        <f t="shared" si="82"/>
        <v>Si</v>
      </c>
      <c r="O61" s="58" t="str">
        <f t="shared" si="83"/>
        <v>,</v>
      </c>
      <c r="P61" s="59">
        <f t="shared" si="84"/>
        <v>7</v>
      </c>
      <c r="Q61" s="60" t="str">
        <f t="shared" si="85"/>
        <v>,</v>
      </c>
      <c r="R61" s="61">
        <f t="shared" si="86"/>
        <v>15</v>
      </c>
      <c r="S61" s="56" t="str">
        <f t="shared" si="87"/>
        <v>)</v>
      </c>
      <c r="T61" s="62" t="str">
        <f t="shared" si="88"/>
        <v/>
      </c>
      <c r="U61" s="63" t="str">
        <f t="shared" si="89"/>
        <v/>
      </c>
      <c r="V61" s="64" t="str">
        <f t="shared" si="90"/>
        <v/>
      </c>
      <c r="W61" s="65" t="str">
        <f t="shared" si="91"/>
        <v/>
      </c>
      <c r="X61" s="64" t="str">
        <f t="shared" si="92"/>
        <v/>
      </c>
      <c r="Y61" s="64" t="str">
        <f t="shared" si="93"/>
        <v/>
      </c>
      <c r="Z61" s="56" t="str">
        <f t="shared" si="94"/>
        <v/>
      </c>
      <c r="AA61" s="66" t="str">
        <f t="shared" si="95"/>
        <v/>
      </c>
      <c r="AB61" s="57" t="str">
        <f t="shared" si="96"/>
        <v/>
      </c>
      <c r="AC61" s="67" t="str">
        <f t="shared" si="97"/>
        <v/>
      </c>
      <c r="AD61" s="59" t="str">
        <f t="shared" si="98"/>
        <v/>
      </c>
      <c r="AE61" s="68" t="str">
        <f t="shared" si="99"/>
        <v/>
      </c>
      <c r="AF61" s="61" t="str">
        <f t="shared" si="100"/>
        <v/>
      </c>
      <c r="AG61" s="61" t="str">
        <f t="shared" si="101"/>
        <v/>
      </c>
      <c r="AH61" s="69" t="str">
        <f t="shared" si="102"/>
        <v/>
      </c>
      <c r="AI61" s="70" t="str">
        <f t="shared" si="103"/>
        <v/>
      </c>
      <c r="AJ61" s="64" t="str">
        <f t="shared" si="104"/>
        <v/>
      </c>
      <c r="AK61" s="64" t="str">
        <f t="shared" si="105"/>
        <v/>
      </c>
      <c r="AL61" s="64" t="str">
        <f t="shared" si="106"/>
        <v/>
      </c>
      <c r="AM61" s="64" t="str">
        <f t="shared" si="107"/>
        <v/>
      </c>
      <c r="AN61" s="64" t="str">
        <f t="shared" si="108"/>
        <v/>
      </c>
    </row>
    <row r="62" spans="2:40" ht="25.5" thickTop="1" thickBot="1" x14ac:dyDescent="0.4">
      <c r="B62" t="s">
        <v>1002</v>
      </c>
      <c r="C62" s="93" t="s">
        <v>1091</v>
      </c>
      <c r="D62" s="83" t="s">
        <v>1014</v>
      </c>
      <c r="E62" s="83" t="s">
        <v>1015</v>
      </c>
      <c r="F62" s="83"/>
      <c r="G62" s="83"/>
      <c r="H62" s="83"/>
      <c r="I62" s="83"/>
      <c r="J62" s="83"/>
      <c r="K62" s="83"/>
      <c r="L62" s="94" t="str">
        <f>IF(C62="","",_xlfn.CONCAT("            { line: ","""",C62,", ",M62:AN62,""", sC: ","""",B62,"""},  ]},"))</f>
        <v xml:space="preserve">            { line: "Y DE ANDAR TAN ESFORZADO?, (Mi,m,15)", sC: "as"},  ]},</v>
      </c>
      <c r="M62" s="56" t="str">
        <f t="shared" si="81"/>
        <v>(</v>
      </c>
      <c r="N62" s="57" t="str">
        <f t="shared" si="82"/>
        <v>Mi</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2:40" ht="24" customHeight="1" x14ac:dyDescent="0.4">
      <c r="B63" s="95"/>
      <c r="C63" s="95"/>
      <c r="D63" s="95"/>
      <c r="E63" s="95"/>
      <c r="F63" s="95"/>
      <c r="G63" s="95"/>
      <c r="H63" s="95"/>
      <c r="I63" s="95"/>
      <c r="J63" s="95"/>
      <c r="K63" s="95"/>
      <c r="L63" s="99" t="str">
        <f ca="1">_xlfn.CONCAT("]}, // ULTIMA LINEA DEL CANTO: ",L1)</f>
        <v>]}, // ULTIMA LINEA DEL CANTO: EL LAGARERO</v>
      </c>
      <c r="M63" s="95"/>
    </row>
    <row r="64" spans="2:40" ht="20.25" x14ac:dyDescent="0.25">
      <c r="L64" s="100" t="s">
        <v>1011</v>
      </c>
      <c r="M64" s="101"/>
    </row>
    <row r="65" spans="13:13" x14ac:dyDescent="0.25">
      <c r="M6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1915A7-EEE2-43BF-9BD9-651FE3731B45}">
  <sheetPr codeName="Sheet73">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57</v>
      </c>
      <c r="E1" s="40"/>
      <c r="F1" s="40"/>
      <c r="G1" s="40"/>
      <c r="H1" s="40"/>
      <c r="I1" s="40"/>
      <c r="J1" s="40"/>
      <c r="K1" s="40"/>
      <c r="L1" s="41" t="str">
        <f ca="1">UPPER(VLOOKUP(C1,Table223[],3,FALSE))</f>
        <v>EL MESÍAS LEÓN</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MESÍAS LEÓN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elmesiasleon</v>
      </c>
      <c r="L7" s="48" t="str">
        <f ca="1">_xlfn.CONCAT("        id: ","""",C7,"""",",")</f>
        <v xml:space="preserve">        id: "elmesiasleon",</v>
      </c>
    </row>
    <row r="8" spans="2:32" ht="23.25" x14ac:dyDescent="0.25">
      <c r="C8" t="str">
        <f ca="1">PROPER(L1)</f>
        <v>El Mesías León</v>
      </c>
      <c r="L8" s="48" t="str">
        <f ca="1">_xlfn.CONCAT("        tt: ","""",C8,"""",",")</f>
        <v xml:space="preserve">        tt: "El Mesías León",</v>
      </c>
    </row>
    <row r="9" spans="2:32" ht="23.25" x14ac:dyDescent="0.25">
      <c r="C9" t="str">
        <f ca="1">PROPER(L1)</f>
        <v>El Mesías León</v>
      </c>
      <c r="L9" s="48" t="str">
        <f ca="1">_xlfn.CONCAT("        title: ","""",C9,"""",",")</f>
        <v xml:space="preserve">        title: "El Mesías León",</v>
      </c>
    </row>
    <row r="10" spans="2:32" ht="23.25" x14ac:dyDescent="0.25">
      <c r="C10" t="str">
        <f ca="1">VLOOKUP(C1,Table223[],4,FALSE)</f>
        <v>Comentario al Apocalipsis (Victorino de Pettau)</v>
      </c>
      <c r="L10" s="48" t="str">
        <f ca="1">_xlfn.CONCAT("        ","subtitle: ","""",C10,"""",",")</f>
        <v xml:space="preserve">        subtitle: "Comentario al Apocalipsis (Victorino de Pettau)",</v>
      </c>
    </row>
    <row r="11" spans="2:32" ht="23.25" x14ac:dyDescent="0.25">
      <c r="C11" t="str">
        <f ca="1">_xlfn.CONCAT("category: [",VLOOKUP(C1,Table223[],16,FALSE),"],")</f>
        <v>category: ["Precatecumenado","Pascua","Pentecostés","Fracción Del Pan"],</v>
      </c>
      <c r="L11" s="48" t="str">
        <f ca="1">_xlfn.CONCAT("        ",C11)</f>
        <v xml:space="preserve">        category: ["Precatecumenado","Pascua","Pentecostés","Fracción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57</v>
      </c>
      <c r="L16" s="48" t="str">
        <f ca="1">_xlfn.CONCAT("        dbno: ","""",C16,"""",",")</f>
        <v xml:space="preserve">        dbno: "57",</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elmesiasleon</v>
      </c>
      <c r="L19" s="48" t="str">
        <f ca="1">_xlfn.CONCAT("        audioSrc: ","""/audio/",C19,".mp3""",",")</f>
        <v xml:space="preserve">        audioSrc: "/audio/elmesiasleon.mp3",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56</v>
      </c>
      <c r="C26" t="str">
        <f ca="1">VLOOKUP(B26,Table4[],13,FALSE)</f>
        <v>"/resucito/src/index.html?canto=ellagarero"</v>
      </c>
      <c r="L26" s="48" t="str">
        <f ca="1">_xlfn.CONCAT("        ant: ",C26,",")</f>
        <v xml:space="preserve">        ant: "/resucito/src/index.html?canto=ellagarero",</v>
      </c>
    </row>
    <row r="27" spans="2:40" ht="23.25" x14ac:dyDescent="0.25">
      <c r="B27">
        <f ca="1">+C1+1</f>
        <v>58</v>
      </c>
      <c r="C27" t="str">
        <f ca="1">VLOOKUP(B27,Table4[],13,FALSE)</f>
        <v>"/resucito/src/index.html?canto=elneciopiensaquediosno"</v>
      </c>
      <c r="L27" s="48" t="str">
        <f ca="1">_xlfn.CONCAT("        sig: ",C27,",")</f>
        <v xml:space="preserve">        sig: "/resucito/src/index.html?canto=elneciopiensaquediosno",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1110</v>
      </c>
      <c r="D30" s="52" t="s">
        <v>1016</v>
      </c>
      <c r="E30" s="52" t="s">
        <v>1015</v>
      </c>
      <c r="F30" s="53" t="s">
        <v>1014</v>
      </c>
      <c r="G30" s="53"/>
      <c r="H30" s="52"/>
      <c r="I30" s="52"/>
      <c r="J30" s="54"/>
      <c r="K30" s="54"/>
      <c r="L30" s="55" t="str">
        <f t="shared" ref="L30:L46" si="0">IF(C30="","",_xlfn.CONCAT("            { line: ","""",C30,", ",M30:AN30,""", sC: ","""",B30,"""},"))</f>
        <v xml:space="preserve">            { line: "El Mesías, león para vencer,, (La,m,15)(Mi,,250)", sC: "tc"},</v>
      </c>
      <c r="M30" s="56" t="str">
        <f t="shared" ref="M30:M48" si="1">IF(N30="","","(")</f>
        <v>(</v>
      </c>
      <c r="N30" s="57" t="str">
        <f t="shared" ref="N30:N53" si="2">IF(D30="","",D30)</f>
        <v>La</v>
      </c>
      <c r="O30" s="58" t="str">
        <f t="shared" ref="O30:O48" si="3">IF(N30="","",",")</f>
        <v>,</v>
      </c>
      <c r="P30" s="59" t="str">
        <f t="shared" ref="P30:P53" si="4">IF(E30="","",E30)</f>
        <v>m</v>
      </c>
      <c r="Q30" s="60" t="str">
        <f t="shared" ref="Q30:Q48" si="5">IF(N30="","",",")</f>
        <v>,</v>
      </c>
      <c r="R30" s="61">
        <f t="shared" ref="R30:R48" si="6">IF(N30="","",15)</f>
        <v>15</v>
      </c>
      <c r="S30" s="56" t="str">
        <f t="shared" ref="S30:S48" si="7">IF(N30="","",")")</f>
        <v>)</v>
      </c>
      <c r="T30" s="62" t="str">
        <f t="shared" ref="T30:T48" si="8">IF(U30="","","(")</f>
        <v>(</v>
      </c>
      <c r="U30" s="63" t="str">
        <f t="shared" ref="U30:U53" si="9">IF(F30="","",F30)</f>
        <v>Mi</v>
      </c>
      <c r="V30" s="64" t="str">
        <f t="shared" ref="V30:V48" si="10">IF(U30="","",",")</f>
        <v>,</v>
      </c>
      <c r="W30" s="65" t="str">
        <f t="shared" ref="W30:W53" si="11">IF(G30="","",G30)</f>
        <v/>
      </c>
      <c r="X30" s="64" t="str">
        <f t="shared" ref="X30:X48" si="12">IF(U30="","",",")</f>
        <v>,</v>
      </c>
      <c r="Y30" s="64">
        <f t="shared" ref="Y30:Y48" si="13">IF(U30="","",250)</f>
        <v>250</v>
      </c>
      <c r="Z30" s="56" t="str">
        <f t="shared" ref="Z30:Z48" si="14">IF(U30="","",")")</f>
        <v>)</v>
      </c>
      <c r="AA30" s="66" t="str">
        <f t="shared" ref="AA30:AA48" si="15">IF(AB30="","","(")</f>
        <v/>
      </c>
      <c r="AB30" s="57" t="str">
        <f t="shared" ref="AB30:AB53"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53"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1111</v>
      </c>
      <c r="D31" s="52" t="s">
        <v>1016</v>
      </c>
      <c r="E31" s="52" t="s">
        <v>1015</v>
      </c>
      <c r="F31" s="53"/>
      <c r="G31" s="53"/>
      <c r="H31" s="52"/>
      <c r="I31" s="52"/>
      <c r="J31" s="54"/>
      <c r="K31" s="54"/>
      <c r="L31" s="55" t="str">
        <f t="shared" si="0"/>
        <v xml:space="preserve">            { line: "se hizo Cordero para sufrir., (La,m,15)", sC: ""},</v>
      </c>
      <c r="M31" s="56" t="str">
        <f>IF(N31="","","(")</f>
        <v>(</v>
      </c>
      <c r="N31" s="57" t="str">
        <f>IF(D31="","",D31)</f>
        <v>La</v>
      </c>
      <c r="O31" s="58" t="str">
        <f>IF(N31="","",",")</f>
        <v>,</v>
      </c>
      <c r="P31" s="59" t="str">
        <f>IF(E31="","",E31)</f>
        <v>m</v>
      </c>
      <c r="Q31" s="60" t="str">
        <f>IF(N31="","",",")</f>
        <v>,</v>
      </c>
      <c r="R31" s="61">
        <f>IF(N31="","",15)</f>
        <v>15</v>
      </c>
      <c r="S31" s="56" t="str">
        <f>IF(N31="","",")")</f>
        <v>)</v>
      </c>
      <c r="T31" s="62" t="str">
        <f>IF(U31="","","(")</f>
        <v/>
      </c>
      <c r="U31" s="63" t="str">
        <f>IF(F31="","",F31)</f>
        <v/>
      </c>
      <c r="V31" s="64" t="str">
        <f>IF(U31="","",",")</f>
        <v/>
      </c>
      <c r="W31" s="65" t="str">
        <f>IF(G31="","",G31)</f>
        <v/>
      </c>
      <c r="X31" s="64" t="str">
        <f>IF(U31="","",",")</f>
        <v/>
      </c>
      <c r="Y31" s="64" t="str">
        <f>IF(U31="","",250)</f>
        <v/>
      </c>
      <c r="Z31" s="56" t="str">
        <f>IF(U31="","",")")</f>
        <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2:40" ht="27.75" thickTop="1" thickBot="1" x14ac:dyDescent="0.4">
      <c r="C32" s="73"/>
      <c r="D32" s="74"/>
      <c r="E32" s="74"/>
      <c r="F32" s="74"/>
      <c r="G32" s="74"/>
      <c r="H32" s="74"/>
      <c r="I32" s="74"/>
      <c r="J32" s="74"/>
      <c r="K32" s="74"/>
      <c r="L32" s="75" t="s">
        <v>996</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2:40" ht="25.5" thickTop="1" thickBot="1" x14ac:dyDescent="0.4">
      <c r="B33" t="s">
        <v>1000</v>
      </c>
      <c r="C33" s="51" t="s">
        <v>1112</v>
      </c>
      <c r="D33" s="52" t="s">
        <v>1016</v>
      </c>
      <c r="E33" s="52" t="s">
        <v>1015</v>
      </c>
      <c r="F33" s="53" t="s">
        <v>1014</v>
      </c>
      <c r="G33" s="53"/>
      <c r="H33" s="52"/>
      <c r="I33" s="52"/>
      <c r="J33" s="54"/>
      <c r="K33" s="54"/>
      <c r="L33" s="55" t="str">
        <f t="shared" si="0"/>
        <v xml:space="preserve">            { line: "EL MESÍAS, LEÓN PARA VENCER,, (La,m,15)(Mi,,250)", sC: "ta as"},</v>
      </c>
      <c r="M33" s="56" t="str">
        <f>IF(N33="","","(")</f>
        <v>(</v>
      </c>
      <c r="N33" s="57" t="str">
        <f>IF(D33="","",D33)</f>
        <v>La</v>
      </c>
      <c r="O33" s="58" t="str">
        <f>IF(N33="","",",")</f>
        <v>,</v>
      </c>
      <c r="P33" s="59" t="str">
        <f>IF(E33="","",E33)</f>
        <v>m</v>
      </c>
      <c r="Q33" s="60" t="str">
        <f>IF(N33="","",",")</f>
        <v>,</v>
      </c>
      <c r="R33" s="61">
        <f>IF(N33="","",15)</f>
        <v>15</v>
      </c>
      <c r="S33" s="56" t="str">
        <f>IF(N33="","",")")</f>
        <v>)</v>
      </c>
      <c r="T33" s="62" t="str">
        <f>IF(U33="","","(")</f>
        <v>(</v>
      </c>
      <c r="U33" s="63" t="str">
        <f>IF(F33="","",F33)</f>
        <v>Mi</v>
      </c>
      <c r="V33" s="64" t="str">
        <f>IF(U33="","",",")</f>
        <v>,</v>
      </c>
      <c r="W33" s="65" t="str">
        <f>IF(G33="","",G33)</f>
        <v/>
      </c>
      <c r="X33" s="64" t="str">
        <f>IF(U33="","",",")</f>
        <v>,</v>
      </c>
      <c r="Y33" s="64">
        <f>IF(U33="","",250)</f>
        <v>250</v>
      </c>
      <c r="Z33" s="56" t="str">
        <f>IF(U33="","",")")</f>
        <v>)</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2:40" ht="25.5" thickTop="1" thickBot="1" x14ac:dyDescent="0.4">
      <c r="B34" t="s">
        <v>1002</v>
      </c>
      <c r="C34" s="51" t="s">
        <v>1113</v>
      </c>
      <c r="D34" s="52" t="s">
        <v>1016</v>
      </c>
      <c r="E34" s="52" t="s">
        <v>1015</v>
      </c>
      <c r="F34" s="53"/>
      <c r="G34" s="53"/>
      <c r="H34" s="52"/>
      <c r="I34" s="52"/>
      <c r="J34" s="54"/>
      <c r="K34" s="54"/>
      <c r="L34" s="55" t="str">
        <f t="shared" si="0"/>
        <v xml:space="preserve">            { line: "SE HIZO CORDERO PARA SUFRIR., (La,m,15)", sC: "as"},</v>
      </c>
      <c r="M34" s="56" t="str">
        <f>IF(N34="","","(")</f>
        <v>(</v>
      </c>
      <c r="N34" s="57" t="str">
        <f>IF(D34="","",D34)</f>
        <v>La</v>
      </c>
      <c r="O34" s="58" t="str">
        <f>IF(N34="","",",")</f>
        <v>,</v>
      </c>
      <c r="P34" s="59" t="str">
        <f>IF(E34="","",E34)</f>
        <v>m</v>
      </c>
      <c r="Q34" s="60" t="str">
        <f>IF(N34="","",",")</f>
        <v>,</v>
      </c>
      <c r="R34" s="61">
        <f>IF(N34="","",15)</f>
        <v>15</v>
      </c>
      <c r="S34" s="56" t="str">
        <f>IF(N34="","",")")</f>
        <v>)</v>
      </c>
      <c r="T34" s="62" t="str">
        <f>IF(U34="","","(")</f>
        <v/>
      </c>
      <c r="U34" s="63" t="str">
        <f>IF(F34="","",F34)</f>
        <v/>
      </c>
      <c r="V34" s="64" t="str">
        <f>IF(U34="","",",")</f>
        <v/>
      </c>
      <c r="W34" s="65" t="str">
        <f>IF(G34="","",G34)</f>
        <v/>
      </c>
      <c r="X34" s="64" t="str">
        <f>IF(U34="","",",")</f>
        <v/>
      </c>
      <c r="Y34" s="64" t="str">
        <f>IF(U34="","",250)</f>
        <v/>
      </c>
      <c r="Z34" s="56" t="str">
        <f>IF(U34="","",")")</f>
        <v/>
      </c>
      <c r="AA34" s="66" t="str">
        <f>IF(AB34="","","(")</f>
        <v/>
      </c>
      <c r="AB34" s="57" t="str">
        <f>IF(H34="","",H34)</f>
        <v/>
      </c>
      <c r="AC34" s="67" t="str">
        <f>IF(AB34="","",",")</f>
        <v/>
      </c>
      <c r="AD34" s="59" t="str">
        <f>IF(I34="","",I34)</f>
        <v/>
      </c>
      <c r="AE34" s="68" t="str">
        <f>IF(AB34="","",",")</f>
        <v/>
      </c>
      <c r="AF34" s="61" t="str">
        <f>IF(AB34="","",350)</f>
        <v/>
      </c>
      <c r="AG34" s="61" t="str">
        <f>IF(AB34="","",")")</f>
        <v/>
      </c>
      <c r="AH34" s="69" t="str">
        <f>IF(AI34="","","(")</f>
        <v/>
      </c>
      <c r="AI34" s="70" t="str">
        <f>IF(J34="","",J34)</f>
        <v/>
      </c>
      <c r="AJ34" s="64" t="str">
        <f>IF(AI34="","",",")</f>
        <v/>
      </c>
      <c r="AK34" s="64" t="str">
        <f>IF(K34="","",K34)</f>
        <v/>
      </c>
      <c r="AL34" s="64" t="str">
        <f>IF(AI34="","",",")</f>
        <v/>
      </c>
      <c r="AM34" s="64" t="str">
        <f>IF(AI34="","",450)</f>
        <v/>
      </c>
      <c r="AN34" s="64" t="str">
        <f>IF(AI34="","",")")</f>
        <v/>
      </c>
    </row>
    <row r="35" spans="2:40" ht="27.75" thickTop="1" thickBot="1" x14ac:dyDescent="0.4">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2:40" ht="25.5" thickTop="1" thickBot="1" x14ac:dyDescent="0.4">
      <c r="B36" t="s">
        <v>1017</v>
      </c>
      <c r="C36" s="51" t="s">
        <v>1114</v>
      </c>
      <c r="D36" s="52" t="s">
        <v>1023</v>
      </c>
      <c r="E36" s="52"/>
      <c r="F36" s="53" t="s">
        <v>1014</v>
      </c>
      <c r="G36" s="53"/>
      <c r="H36" s="52"/>
      <c r="I36" s="52"/>
      <c r="J36" s="54"/>
      <c r="K36" s="54"/>
      <c r="L36" s="55" t="str">
        <f t="shared" si="0"/>
        <v xml:space="preserve">            { line: "Subió al leño para ser, (Do,,15)(Mi,,250)", sC: "tc"},</v>
      </c>
      <c r="M36" s="56" t="str">
        <f>IF(N36="","","(")</f>
        <v>(</v>
      </c>
      <c r="N36" s="57" t="str">
        <f>IF(D36="","",D36)</f>
        <v>Do</v>
      </c>
      <c r="O36" s="58" t="str">
        <f>IF(N36="","",",")</f>
        <v>,</v>
      </c>
      <c r="P36" s="59" t="str">
        <f>IF(E36="","",E36)</f>
        <v/>
      </c>
      <c r="Q36" s="60" t="str">
        <f>IF(N36="","",",")</f>
        <v>,</v>
      </c>
      <c r="R36" s="61">
        <f>IF(N36="","",15)</f>
        <v>15</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1115</v>
      </c>
      <c r="D37" s="52" t="s">
        <v>1019</v>
      </c>
      <c r="E37" s="52"/>
      <c r="F37" s="53" t="s">
        <v>1014</v>
      </c>
      <c r="G37" s="53"/>
      <c r="H37" s="52"/>
      <c r="I37" s="52"/>
      <c r="J37" s="54"/>
      <c r="K37" s="54"/>
      <c r="L37" s="55" t="str">
        <f t="shared" si="0"/>
        <v xml:space="preserve">            { line: "esposo, para morir., (Fa,,15)(Mi,,250)", sC: ""},</v>
      </c>
      <c r="M37" s="56" t="str">
        <f>IF(N37="","","(")</f>
        <v>(</v>
      </c>
      <c r="N37" s="57" t="str">
        <f>IF(D37="","",D37)</f>
        <v>Fa</v>
      </c>
      <c r="O37" s="58" t="str">
        <f>IF(N37="","",",")</f>
        <v>,</v>
      </c>
      <c r="P37" s="59" t="str">
        <f>IF(E37="","",E37)</f>
        <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1116</v>
      </c>
      <c r="D38" s="52" t="s">
        <v>1024</v>
      </c>
      <c r="E38" s="52" t="s">
        <v>1015</v>
      </c>
      <c r="F38" s="53" t="s">
        <v>1014</v>
      </c>
      <c r="G38" s="53"/>
      <c r="H38" s="52"/>
      <c r="I38" s="52"/>
      <c r="J38" s="54"/>
      <c r="K38" s="54"/>
      <c r="L38" s="55" t="str">
        <f t="shared" si="0"/>
        <v xml:space="preserve">            { line: "Y su Sangre dejó, (Re,m,15)(Mi,,250)", sC: ""},</v>
      </c>
      <c r="M38" s="56" t="str">
        <f t="shared" ref="M38:M46" si="29">IF(N38="","","(")</f>
        <v>(</v>
      </c>
      <c r="N38" s="57" t="str">
        <f t="shared" ref="N38:N46" si="30">IF(D38="","",D38)</f>
        <v>Re</v>
      </c>
      <c r="O38" s="58" t="str">
        <f t="shared" ref="O38:O46" si="31">IF(N38="","",",")</f>
        <v>,</v>
      </c>
      <c r="P38" s="59" t="str">
        <f t="shared" ref="P38:P46" si="32">IF(E38="","",E38)</f>
        <v>m</v>
      </c>
      <c r="Q38" s="60" t="str">
        <f t="shared" ref="Q38:Q46" si="33">IF(N38="","",",")</f>
        <v>,</v>
      </c>
      <c r="R38" s="61">
        <f t="shared" ref="R38:R46" si="34">IF(N38="","",15)</f>
        <v>15</v>
      </c>
      <c r="S38" s="56" t="str">
        <f t="shared" ref="S38:S46" si="35">IF(N38="","",")")</f>
        <v>)</v>
      </c>
      <c r="T38" s="62" t="str">
        <f t="shared" ref="T38:T46" si="36">IF(U38="","","(")</f>
        <v>(</v>
      </c>
      <c r="U38" s="63" t="str">
        <f t="shared" ref="U38:U46" si="37">IF(F38="","",F38)</f>
        <v>Mi</v>
      </c>
      <c r="V38" s="64" t="str">
        <f t="shared" ref="V38:V46" si="38">IF(U38="","",",")</f>
        <v>,</v>
      </c>
      <c r="W38" s="65" t="str">
        <f t="shared" ref="W38:W46" si="39">IF(G38="","",G38)</f>
        <v/>
      </c>
      <c r="X38" s="64" t="str">
        <f t="shared" ref="X38:X46" si="40">IF(U38="","",",")</f>
        <v>,</v>
      </c>
      <c r="Y38" s="64">
        <f t="shared" ref="Y38:Y46" si="41">IF(U38="","",250)</f>
        <v>250</v>
      </c>
      <c r="Z38" s="56" t="str">
        <f t="shared" ref="Z38:Z46" si="42">IF(U38="","",")")</f>
        <v>)</v>
      </c>
      <c r="AA38" s="66" t="str">
        <f t="shared" ref="AA38:AA46" si="43">IF(AB38="","","(")</f>
        <v/>
      </c>
      <c r="AB38" s="57" t="str">
        <f t="shared" ref="AB38:AB46" si="44">IF(H38="","",H38)</f>
        <v/>
      </c>
      <c r="AC38" s="67" t="str">
        <f t="shared" ref="AC38:AC46" si="45">IF(AB38="","",",")</f>
        <v/>
      </c>
      <c r="AD38" s="59" t="str">
        <f t="shared" ref="AD38:AD46" si="46">IF(I38="","",I38)</f>
        <v/>
      </c>
      <c r="AE38" s="68" t="str">
        <f t="shared" ref="AE38:AE46" si="47">IF(AB38="","",",")</f>
        <v/>
      </c>
      <c r="AF38" s="61" t="str">
        <f t="shared" ref="AF38:AF46" si="48">IF(AB38="","",350)</f>
        <v/>
      </c>
      <c r="AG38" s="61" t="str">
        <f t="shared" ref="AG38:AG46" si="49">IF(AB38="","",")")</f>
        <v/>
      </c>
      <c r="AH38" s="69" t="str">
        <f t="shared" ref="AH38:AH46" si="50">IF(AI38="","","(")</f>
        <v/>
      </c>
      <c r="AI38" s="70" t="str">
        <f t="shared" ref="AI38:AI46" si="51">IF(J38="","",J38)</f>
        <v/>
      </c>
      <c r="AJ38" s="64" t="str">
        <f t="shared" ref="AJ38:AJ46" si="52">IF(AI38="","",",")</f>
        <v/>
      </c>
      <c r="AK38" s="64" t="str">
        <f t="shared" ref="AK38:AK46" si="53">IF(K38="","",K38)</f>
        <v/>
      </c>
      <c r="AL38" s="64" t="str">
        <f t="shared" ref="AL38:AL46" si="54">IF(AI38="","",",")</f>
        <v/>
      </c>
      <c r="AM38" s="64" t="str">
        <f t="shared" ref="AM38:AM46" si="55">IF(AI38="","",450)</f>
        <v/>
      </c>
      <c r="AN38" s="64" t="str">
        <f t="shared" ref="AN38:AN46" si="56">IF(AI38="","",")")</f>
        <v/>
      </c>
    </row>
    <row r="39" spans="2:40" ht="25.5" thickTop="1" thickBot="1" x14ac:dyDescent="0.4">
      <c r="C39" s="51" t="s">
        <v>1117</v>
      </c>
      <c r="D39" s="52" t="s">
        <v>1019</v>
      </c>
      <c r="E39" s="52"/>
      <c r="F39" s="53" t="s">
        <v>1014</v>
      </c>
      <c r="G39" s="53"/>
      <c r="H39" s="52"/>
      <c r="I39" s="52"/>
      <c r="J39" s="54"/>
      <c r="K39" s="54"/>
      <c r="L39" s="55" t="str">
        <f t="shared" si="0"/>
        <v xml:space="preserve">            { line: "dote para su esposa virgen., (Fa,,15)(Mi,,250)", sC: ""},</v>
      </c>
      <c r="M39" s="56" t="str">
        <f t="shared" si="29"/>
        <v>(</v>
      </c>
      <c r="N39" s="57" t="str">
        <f t="shared" si="30"/>
        <v>Fa</v>
      </c>
      <c r="O39" s="58" t="str">
        <f t="shared" si="31"/>
        <v>,</v>
      </c>
      <c r="P39" s="59" t="str">
        <f t="shared" si="32"/>
        <v/>
      </c>
      <c r="Q39" s="60" t="str">
        <f t="shared" si="33"/>
        <v>,</v>
      </c>
      <c r="R39" s="61">
        <f t="shared" si="34"/>
        <v>15</v>
      </c>
      <c r="S39" s="56" t="str">
        <f t="shared" si="35"/>
        <v>)</v>
      </c>
      <c r="T39" s="62" t="str">
        <f t="shared" si="36"/>
        <v>(</v>
      </c>
      <c r="U39" s="63" t="str">
        <f t="shared" si="37"/>
        <v>Mi</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C41" s="79" t="s">
        <v>998</v>
      </c>
      <c r="D41" s="80"/>
      <c r="E41" s="80"/>
      <c r="F41" s="80"/>
      <c r="G41" s="80"/>
      <c r="H41" s="80"/>
      <c r="I41" s="80"/>
      <c r="J41" s="80"/>
      <c r="K41" s="80"/>
      <c r="L41" s="81" t="s">
        <v>999</v>
      </c>
      <c r="M41" s="56" t="str">
        <f t="shared" ref="M41:M43" si="57">IF(N41="","","(")</f>
        <v/>
      </c>
      <c r="N41" s="57" t="str">
        <f t="shared" ref="N41:N43" si="58">IF(D41="","",D41)</f>
        <v/>
      </c>
      <c r="O41" s="58" t="str">
        <f t="shared" ref="O41:O43" si="59">IF(N41="","",",")</f>
        <v/>
      </c>
      <c r="P41" s="59" t="str">
        <f t="shared" ref="P41:P43" si="60">IF(E41="","",E41)</f>
        <v/>
      </c>
      <c r="Q41" s="60" t="str">
        <f t="shared" ref="Q41:Q43" si="61">IF(N41="","",",")</f>
        <v/>
      </c>
      <c r="R41" s="61" t="str">
        <f t="shared" ref="R41:R43" si="62">IF(N41="","",15)</f>
        <v/>
      </c>
      <c r="S41" s="56" t="str">
        <f t="shared" ref="S41:S43" si="63">IF(N41="","",")")</f>
        <v/>
      </c>
      <c r="T41" s="62" t="str">
        <f t="shared" ref="T41:T43" si="64">IF(U41="","","(")</f>
        <v/>
      </c>
      <c r="U41" s="63" t="str">
        <f t="shared" ref="U41:U43" si="65">IF(F41="","",F41)</f>
        <v/>
      </c>
      <c r="V41" s="64" t="str">
        <f t="shared" ref="V41:V43" si="66">IF(U41="","",",")</f>
        <v/>
      </c>
      <c r="W41" s="65" t="str">
        <f t="shared" ref="W41:W43" si="67">IF(G41="","",G41)</f>
        <v/>
      </c>
      <c r="X41" s="64" t="str">
        <f t="shared" ref="X41:X43" si="68">IF(U41="","",",")</f>
        <v/>
      </c>
      <c r="Y41" s="64" t="str">
        <f t="shared" ref="Y41:Y43" si="69">IF(U41="","",250)</f>
        <v/>
      </c>
      <c r="Z41" s="56" t="str">
        <f t="shared" ref="Z41:Z43" si="70">IF(U41="","",")")</f>
        <v/>
      </c>
      <c r="AA41" s="66" t="str">
        <f t="shared" ref="AA41:AA43" si="71">IF(AB41="","","(")</f>
        <v/>
      </c>
      <c r="AB41" s="57" t="str">
        <f t="shared" ref="AB41:AB43" si="72">IF(H41="","",H41)</f>
        <v/>
      </c>
      <c r="AC41" s="67" t="str">
        <f t="shared" ref="AC41:AC43" si="73">IF(AB41="","",",")</f>
        <v/>
      </c>
      <c r="AD41" s="59" t="str">
        <f t="shared" ref="AD41:AD43" si="74">IF(I41="","",I41)</f>
        <v/>
      </c>
      <c r="AE41" s="68" t="str">
        <f t="shared" ref="AE41:AE43" si="75">IF(AB41="","",",")</f>
        <v/>
      </c>
      <c r="AF41" s="61" t="str">
        <f t="shared" ref="AF41:AF43" si="76">IF(AB41="","",350)</f>
        <v/>
      </c>
      <c r="AG41" s="61" t="str">
        <f t="shared" ref="AG41:AG43" si="77">IF(AB41="","",")")</f>
        <v/>
      </c>
      <c r="AH41" s="69" t="str">
        <f t="shared" ref="AH41:AH43" si="78">IF(AI41="","","(")</f>
        <v/>
      </c>
      <c r="AI41" s="70" t="str">
        <f t="shared" ref="AI41:AI43" si="79">IF(J41="","",J41)</f>
        <v/>
      </c>
      <c r="AJ41" s="64" t="str">
        <f t="shared" ref="AJ41:AJ43" si="80">IF(AI41="","",",")</f>
        <v/>
      </c>
      <c r="AK41" s="64" t="str">
        <f t="shared" ref="AK41:AK43" si="81">IF(K41="","",K41)</f>
        <v/>
      </c>
      <c r="AL41" s="64" t="str">
        <f t="shared" ref="AL41:AL43" si="82">IF(AI41="","",",")</f>
        <v/>
      </c>
      <c r="AM41" s="64" t="str">
        <f t="shared" ref="AM41:AM43" si="83">IF(AI41="","",450)</f>
        <v/>
      </c>
      <c r="AN41" s="64" t="str">
        <f t="shared" ref="AN41:AN43" si="84">IF(AI41="","",")")</f>
        <v/>
      </c>
    </row>
    <row r="42" spans="2:40" ht="25.5" thickTop="1" thickBot="1" x14ac:dyDescent="0.4">
      <c r="B42" t="s">
        <v>1000</v>
      </c>
      <c r="C42" s="82" t="s">
        <v>1112</v>
      </c>
      <c r="D42" s="83" t="s">
        <v>1016</v>
      </c>
      <c r="E42" s="83" t="s">
        <v>1015</v>
      </c>
      <c r="F42" s="83" t="s">
        <v>1014</v>
      </c>
      <c r="G42" s="83"/>
      <c r="H42" s="83"/>
      <c r="I42" s="83"/>
      <c r="J42" s="83"/>
      <c r="K42" s="83"/>
      <c r="L42" s="84" t="str">
        <f>IF(C42="","",_xlfn.CONCAT("       triggerLine: ","""",C42,", ",M42:AN42,""", sC: ","""",B42,""", lines: ["))</f>
        <v xml:space="preserve">       triggerLine: "EL MESÍAS, LEÓN PARA VENCER,, (La,m,15)(Mi,,250)", sC: "ta as", lines: [</v>
      </c>
      <c r="M42" s="56" t="str">
        <f t="shared" si="57"/>
        <v>(</v>
      </c>
      <c r="N42" s="57" t="str">
        <f t="shared" si="58"/>
        <v>La</v>
      </c>
      <c r="O42" s="58" t="str">
        <f t="shared" si="59"/>
        <v>,</v>
      </c>
      <c r="P42" s="59" t="str">
        <f t="shared" si="60"/>
        <v>m</v>
      </c>
      <c r="Q42" s="60" t="str">
        <f t="shared" si="61"/>
        <v>,</v>
      </c>
      <c r="R42" s="61">
        <f t="shared" si="62"/>
        <v>15</v>
      </c>
      <c r="S42" s="56" t="str">
        <f t="shared" si="63"/>
        <v>)</v>
      </c>
      <c r="T42" s="62" t="str">
        <f t="shared" si="64"/>
        <v>(</v>
      </c>
      <c r="U42" s="63" t="str">
        <f t="shared" si="65"/>
        <v>Mi</v>
      </c>
      <c r="V42" s="64" t="str">
        <f t="shared" si="66"/>
        <v>,</v>
      </c>
      <c r="W42" s="65" t="str">
        <f t="shared" si="67"/>
        <v/>
      </c>
      <c r="X42" s="64" t="str">
        <f t="shared" si="68"/>
        <v>,</v>
      </c>
      <c r="Y42" s="64">
        <f t="shared" si="69"/>
        <v>250</v>
      </c>
      <c r="Z42" s="56" t="str">
        <f t="shared" si="70"/>
        <v>)</v>
      </c>
      <c r="AA42" s="66" t="str">
        <f t="shared" si="71"/>
        <v/>
      </c>
      <c r="AB42" s="57" t="str">
        <f t="shared" si="72"/>
        <v/>
      </c>
      <c r="AC42" s="67" t="str">
        <f t="shared" si="73"/>
        <v/>
      </c>
      <c r="AD42" s="59" t="str">
        <f t="shared" si="74"/>
        <v/>
      </c>
      <c r="AE42" s="68" t="str">
        <f t="shared" si="75"/>
        <v/>
      </c>
      <c r="AF42" s="61" t="str">
        <f t="shared" si="76"/>
        <v/>
      </c>
      <c r="AG42" s="61" t="str">
        <f t="shared" si="77"/>
        <v/>
      </c>
      <c r="AH42" s="69" t="str">
        <f t="shared" si="78"/>
        <v/>
      </c>
      <c r="AI42" s="70" t="str">
        <f t="shared" si="79"/>
        <v/>
      </c>
      <c r="AJ42" s="64" t="str">
        <f t="shared" si="80"/>
        <v/>
      </c>
      <c r="AK42" s="64" t="str">
        <f t="shared" si="81"/>
        <v/>
      </c>
      <c r="AL42" s="64" t="str">
        <f t="shared" si="82"/>
        <v/>
      </c>
      <c r="AM42" s="64" t="str">
        <f t="shared" si="83"/>
        <v/>
      </c>
      <c r="AN42" s="64" t="str">
        <f t="shared" si="84"/>
        <v/>
      </c>
    </row>
    <row r="43" spans="2:40" ht="25.5" thickTop="1" thickBot="1" x14ac:dyDescent="0.4">
      <c r="B43" t="s">
        <v>1002</v>
      </c>
      <c r="C43" s="93" t="s">
        <v>1113</v>
      </c>
      <c r="D43" s="83" t="s">
        <v>1016</v>
      </c>
      <c r="E43" s="83" t="s">
        <v>1015</v>
      </c>
      <c r="F43" s="83"/>
      <c r="G43" s="83"/>
      <c r="H43" s="83"/>
      <c r="I43" s="83"/>
      <c r="J43" s="83"/>
      <c r="K43" s="83"/>
      <c r="L43" s="94" t="str">
        <f>IF(C43="","",_xlfn.CONCAT("            { line: ","""",C43,", ",M43:AN43,""", sC: ","""",B43,"""},  ]},"))</f>
        <v xml:space="preserve">            { line: "SE HIZO CORDERO PARA SUFRIR., (La,m,15)", sC: "as"},  ]},</v>
      </c>
      <c r="M43" s="56" t="str">
        <f t="shared" si="57"/>
        <v>(</v>
      </c>
      <c r="N43" s="57" t="str">
        <f t="shared" si="58"/>
        <v>La</v>
      </c>
      <c r="O43" s="58" t="str">
        <f t="shared" si="59"/>
        <v>,</v>
      </c>
      <c r="P43" s="59" t="str">
        <f t="shared" si="60"/>
        <v>m</v>
      </c>
      <c r="Q43" s="60" t="str">
        <f t="shared" si="61"/>
        <v>,</v>
      </c>
      <c r="R43" s="61">
        <f t="shared" si="62"/>
        <v>15</v>
      </c>
      <c r="S43" s="56" t="str">
        <f t="shared" si="63"/>
        <v>)</v>
      </c>
      <c r="T43" s="62" t="str">
        <f t="shared" si="64"/>
        <v/>
      </c>
      <c r="U43" s="63" t="str">
        <f t="shared" si="65"/>
        <v/>
      </c>
      <c r="V43" s="64" t="str">
        <f t="shared" si="66"/>
        <v/>
      </c>
      <c r="W43" s="65" t="str">
        <f t="shared" si="67"/>
        <v/>
      </c>
      <c r="X43" s="64" t="str">
        <f t="shared" si="68"/>
        <v/>
      </c>
      <c r="Y43" s="64" t="str">
        <f t="shared" si="69"/>
        <v/>
      </c>
      <c r="Z43" s="56" t="str">
        <f t="shared" si="70"/>
        <v/>
      </c>
      <c r="AA43" s="66" t="str">
        <f t="shared" si="71"/>
        <v/>
      </c>
      <c r="AB43" s="57" t="str">
        <f t="shared" si="72"/>
        <v/>
      </c>
      <c r="AC43" s="67" t="str">
        <f t="shared" si="73"/>
        <v/>
      </c>
      <c r="AD43" s="59" t="str">
        <f t="shared" si="74"/>
        <v/>
      </c>
      <c r="AE43" s="68" t="str">
        <f t="shared" si="75"/>
        <v/>
      </c>
      <c r="AF43" s="61" t="str">
        <f t="shared" si="76"/>
        <v/>
      </c>
      <c r="AG43" s="61" t="str">
        <f t="shared" si="77"/>
        <v/>
      </c>
      <c r="AH43" s="69" t="str">
        <f t="shared" si="78"/>
        <v/>
      </c>
      <c r="AI43" s="70" t="str">
        <f t="shared" si="79"/>
        <v/>
      </c>
      <c r="AJ43" s="64" t="str">
        <f t="shared" si="80"/>
        <v/>
      </c>
      <c r="AK43" s="64" t="str">
        <f t="shared" si="81"/>
        <v/>
      </c>
      <c r="AL43" s="64" t="str">
        <f t="shared" si="82"/>
        <v/>
      </c>
      <c r="AM43" s="64" t="str">
        <f t="shared" si="83"/>
        <v/>
      </c>
      <c r="AN43" s="64" t="str">
        <f t="shared" si="84"/>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B45" t="s">
        <v>1017</v>
      </c>
      <c r="C45" s="51" t="s">
        <v>1118</v>
      </c>
      <c r="D45" s="52" t="s">
        <v>1023</v>
      </c>
      <c r="E45" s="52"/>
      <c r="F45" s="53" t="s">
        <v>1014</v>
      </c>
      <c r="G45" s="53"/>
      <c r="H45" s="52"/>
      <c r="I45" s="52"/>
      <c r="J45" s="54"/>
      <c r="K45" s="54"/>
      <c r="L45" s="55" t="str">
        <f t="shared" si="0"/>
        <v xml:space="preserve">            { line: "Y descendió a los infiernos, (Do,,15)(Mi,,250)", sC: "tc"},</v>
      </c>
      <c r="M45" s="56" t="str">
        <f t="shared" si="29"/>
        <v>(</v>
      </c>
      <c r="N45" s="57" t="str">
        <f t="shared" si="30"/>
        <v>Do</v>
      </c>
      <c r="O45" s="58" t="str">
        <f t="shared" si="31"/>
        <v>,</v>
      </c>
      <c r="P45" s="59" t="str">
        <f t="shared" si="32"/>
        <v/>
      </c>
      <c r="Q45" s="60" t="str">
        <f t="shared" si="33"/>
        <v>,</v>
      </c>
      <c r="R45" s="61">
        <f t="shared" si="34"/>
        <v>15</v>
      </c>
      <c r="S45" s="56" t="str">
        <f t="shared" si="35"/>
        <v>)</v>
      </c>
      <c r="T45" s="62" t="str">
        <f t="shared" si="36"/>
        <v>(</v>
      </c>
      <c r="U45" s="63" t="str">
        <f t="shared" si="37"/>
        <v>Mi</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2:40" ht="25.5" thickTop="1" thickBot="1" x14ac:dyDescent="0.4">
      <c r="C46" s="51" t="s">
        <v>1119</v>
      </c>
      <c r="D46" s="52" t="s">
        <v>1019</v>
      </c>
      <c r="E46" s="52"/>
      <c r="F46" s="53" t="s">
        <v>1014</v>
      </c>
      <c r="G46" s="53"/>
      <c r="H46" s="52"/>
      <c r="I46" s="52"/>
      <c r="J46" s="54"/>
      <c r="K46" s="54"/>
      <c r="L46" s="55" t="str">
        <f t="shared" si="0"/>
        <v xml:space="preserve">            { line: "en busca de la oveja perdida., (Fa,,15)(Mi,,250)", sC: ""},</v>
      </c>
      <c r="M46" s="56" t="str">
        <f t="shared" si="29"/>
        <v>(</v>
      </c>
      <c r="N46" s="57" t="str">
        <f t="shared" si="30"/>
        <v>Fa</v>
      </c>
      <c r="O46" s="58" t="str">
        <f t="shared" si="31"/>
        <v>,</v>
      </c>
      <c r="P46" s="59" t="str">
        <f t="shared" si="32"/>
        <v/>
      </c>
      <c r="Q46" s="60" t="str">
        <f t="shared" si="33"/>
        <v>,</v>
      </c>
      <c r="R46" s="61">
        <f t="shared" si="34"/>
        <v>15</v>
      </c>
      <c r="S46" s="56" t="str">
        <f t="shared" si="35"/>
        <v>)</v>
      </c>
      <c r="T46" s="62" t="str">
        <f t="shared" si="36"/>
        <v>(</v>
      </c>
      <c r="U46" s="63" t="str">
        <f t="shared" si="37"/>
        <v>Mi</v>
      </c>
      <c r="V46" s="64" t="str">
        <f t="shared" si="38"/>
        <v>,</v>
      </c>
      <c r="W46" s="65" t="str">
        <f t="shared" si="39"/>
        <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2:40" ht="25.5" thickTop="1" thickBot="1" x14ac:dyDescent="0.4">
      <c r="C47" s="51" t="s">
        <v>1120</v>
      </c>
      <c r="D47" s="52" t="s">
        <v>1024</v>
      </c>
      <c r="E47" s="52" t="s">
        <v>1015</v>
      </c>
      <c r="F47" s="53" t="s">
        <v>1014</v>
      </c>
      <c r="G47" s="53"/>
      <c r="H47" s="52"/>
      <c r="I47" s="52"/>
      <c r="J47" s="54"/>
      <c r="K47" s="54"/>
      <c r="L47" s="55" t="str">
        <f t="shared" ref="L47" si="85">IF(C47="","",_xlfn.CONCAT("            { line: ","""",C47,", ",M47:AN47,""", sC: ","""",B47,"""},"))</f>
        <v xml:space="preserve">            { line: "Y con ella subió al Cielo,, (Re,m,15)(Mi,,250)",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v>
      </c>
      <c r="U47" s="63" t="str">
        <f t="shared" si="9"/>
        <v>Mi</v>
      </c>
      <c r="V47" s="64" t="str">
        <f t="shared" si="10"/>
        <v>,</v>
      </c>
      <c r="W47" s="65" t="str">
        <f t="shared" si="11"/>
        <v/>
      </c>
      <c r="X47" s="64" t="str">
        <f t="shared" si="12"/>
        <v>,</v>
      </c>
      <c r="Y47" s="64">
        <f t="shared" si="13"/>
        <v>250</v>
      </c>
      <c r="Z47" s="56" t="str">
        <f t="shared" si="14"/>
        <v>)</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5.5" thickTop="1" thickBot="1" x14ac:dyDescent="0.4">
      <c r="C48" s="51" t="s">
        <v>1121</v>
      </c>
      <c r="D48" s="52" t="s">
        <v>1019</v>
      </c>
      <c r="E48" s="52"/>
      <c r="F48" s="53" t="s">
        <v>1014</v>
      </c>
      <c r="G48" s="53"/>
      <c r="H48" s="52"/>
      <c r="I48" s="52"/>
      <c r="J48" s="54"/>
      <c r="K48" s="54"/>
      <c r="L48" s="55" t="str">
        <f>IF(C48="","",_xlfn.CONCAT("            { line: ","""",C48,", ",M48:AN48,""", sC: ","""",B48,"""},"))</f>
        <v xml:space="preserve">            { line: "y la hizo entrar en la casa del Padre., (Fa,,15)(Mi,,250)", sC: ""},</v>
      </c>
      <c r="M48" s="56" t="str">
        <f t="shared" si="1"/>
        <v>(</v>
      </c>
      <c r="N48" s="57" t="str">
        <f t="shared" si="2"/>
        <v>Fa</v>
      </c>
      <c r="O48" s="58" t="str">
        <f t="shared" si="3"/>
        <v>,</v>
      </c>
      <c r="P48" s="59" t="str">
        <f t="shared" si="4"/>
        <v/>
      </c>
      <c r="Q48" s="60" t="str">
        <f t="shared" si="5"/>
        <v>,</v>
      </c>
      <c r="R48" s="61">
        <f t="shared" si="6"/>
        <v>15</v>
      </c>
      <c r="S48" s="56" t="str">
        <f t="shared" si="7"/>
        <v>)</v>
      </c>
      <c r="T48" s="62" t="str">
        <f t="shared" si="8"/>
        <v>(</v>
      </c>
      <c r="U48" s="63" t="str">
        <f t="shared" si="9"/>
        <v>Mi</v>
      </c>
      <c r="V48" s="64" t="str">
        <f t="shared" si="10"/>
        <v>,</v>
      </c>
      <c r="W48" s="65" t="str">
        <f t="shared" si="11"/>
        <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996</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998</v>
      </c>
      <c r="D50" s="80"/>
      <c r="E50" s="80"/>
      <c r="F50" s="80"/>
      <c r="G50" s="80"/>
      <c r="H50" s="80"/>
      <c r="I50" s="80"/>
      <c r="J50" s="80"/>
      <c r="K50" s="80"/>
      <c r="L50" s="81" t="s">
        <v>999</v>
      </c>
      <c r="M50" s="56" t="str">
        <f t="shared" ref="M50" si="86">IF(N50="","","(")</f>
        <v/>
      </c>
      <c r="N50" s="57" t="str">
        <f t="shared" ref="N50" si="87">IF(D50="","",D50)</f>
        <v/>
      </c>
      <c r="O50" s="58" t="str">
        <f t="shared" ref="O50" si="88">IF(N50="","",",")</f>
        <v/>
      </c>
      <c r="P50" s="59" t="str">
        <f t="shared" ref="P50" si="89">IF(E50="","",E50)</f>
        <v/>
      </c>
      <c r="Q50" s="60" t="str">
        <f t="shared" ref="Q50" si="90">IF(N50="","",",")</f>
        <v/>
      </c>
      <c r="R50" s="61" t="str">
        <f t="shared" ref="R50" si="91">IF(N50="","",15)</f>
        <v/>
      </c>
      <c r="S50" s="56" t="str">
        <f t="shared" ref="S50" si="92">IF(N50="","",")")</f>
        <v/>
      </c>
      <c r="T50" s="62" t="str">
        <f t="shared" ref="T50" si="93">IF(U50="","","(")</f>
        <v/>
      </c>
      <c r="U50" s="63" t="str">
        <f t="shared" ref="U50" si="94">IF(F50="","",F50)</f>
        <v/>
      </c>
      <c r="V50" s="64" t="str">
        <f t="shared" ref="V50" si="95">IF(U50="","",",")</f>
        <v/>
      </c>
      <c r="W50" s="65" t="str">
        <f t="shared" ref="W50" si="96">IF(G50="","",G50)</f>
        <v/>
      </c>
      <c r="X50" s="64" t="str">
        <f t="shared" ref="X50" si="97">IF(U50="","",",")</f>
        <v/>
      </c>
      <c r="Y50" s="64" t="str">
        <f t="shared" ref="Y50" si="98">IF(U50="","",250)</f>
        <v/>
      </c>
      <c r="Z50" s="56" t="str">
        <f t="shared" ref="Z50" si="99">IF(U50="","",")")</f>
        <v/>
      </c>
      <c r="AA50" s="66" t="str">
        <f t="shared" ref="AA50" si="100">IF(AB50="","","(")</f>
        <v/>
      </c>
      <c r="AB50" s="57" t="str">
        <f t="shared" ref="AB50" si="101">IF(H50="","",H50)</f>
        <v/>
      </c>
      <c r="AC50" s="67" t="str">
        <f t="shared" ref="AC50" si="102">IF(AB50="","",",")</f>
        <v/>
      </c>
      <c r="AD50" s="59" t="str">
        <f t="shared" ref="AD50" si="103">IF(I50="","",I50)</f>
        <v/>
      </c>
      <c r="AE50" s="68" t="str">
        <f t="shared" ref="AE50" si="104">IF(AB50="","",",")</f>
        <v/>
      </c>
      <c r="AF50" s="61" t="str">
        <f t="shared" ref="AF50" si="105">IF(AB50="","",350)</f>
        <v/>
      </c>
      <c r="AG50" s="61" t="str">
        <f t="shared" ref="AG50" si="106">IF(AB50="","",")")</f>
        <v/>
      </c>
      <c r="AH50" s="69" t="str">
        <f t="shared" ref="AH50" si="107">IF(AI50="","","(")</f>
        <v/>
      </c>
      <c r="AI50" s="70" t="str">
        <f t="shared" ref="AI50" si="108">IF(J50="","",J50)</f>
        <v/>
      </c>
      <c r="AJ50" s="64" t="str">
        <f t="shared" ref="AJ50" si="109">IF(AI50="","",",")</f>
        <v/>
      </c>
      <c r="AK50" s="64" t="str">
        <f t="shared" ref="AK50" si="110">IF(K50="","",K50)</f>
        <v/>
      </c>
      <c r="AL50" s="64" t="str">
        <f t="shared" ref="AL50" si="111">IF(AI50="","",",")</f>
        <v/>
      </c>
      <c r="AM50" s="64" t="str">
        <f t="shared" ref="AM50" si="112">IF(AI50="","",450)</f>
        <v/>
      </c>
      <c r="AN50" s="64" t="str">
        <f t="shared" ref="AN50" si="113">IF(AI50="","",")")</f>
        <v/>
      </c>
    </row>
    <row r="51" spans="1:40" ht="25.5" thickTop="1" thickBot="1" x14ac:dyDescent="0.4">
      <c r="B51" t="s">
        <v>1000</v>
      </c>
      <c r="C51" s="82" t="s">
        <v>1112</v>
      </c>
      <c r="D51" s="83" t="s">
        <v>1016</v>
      </c>
      <c r="E51" s="83" t="s">
        <v>1015</v>
      </c>
      <c r="F51" s="83" t="s">
        <v>1014</v>
      </c>
      <c r="G51" s="83"/>
      <c r="H51" s="83"/>
      <c r="I51" s="83"/>
      <c r="J51" s="83"/>
      <c r="K51" s="83"/>
      <c r="L51" s="84" t="str">
        <f>IF(C51="","",_xlfn.CONCAT("       triggerLine: ","""",C51,", ",M51:AN51,""", sC: ","""",B51,""", lines: ["))</f>
        <v xml:space="preserve">       triggerLine: "EL MESÍAS, LEÓN PARA VENCER,, (La,m,15)(Mi,,250)", sC: "ta as", lines: [</v>
      </c>
      <c r="M51" s="56" t="str">
        <f t="shared" ref="M51:M52" si="114">IF(N51="","","(")</f>
        <v>(</v>
      </c>
      <c r="N51" s="57" t="str">
        <f t="shared" ref="N51:N52" si="115">IF(D51="","",D51)</f>
        <v>La</v>
      </c>
      <c r="O51" s="58" t="str">
        <f t="shared" ref="O51:O52" si="116">IF(N51="","",",")</f>
        <v>,</v>
      </c>
      <c r="P51" s="59" t="str">
        <f t="shared" ref="P51:P52" si="117">IF(E51="","",E51)</f>
        <v>m</v>
      </c>
      <c r="Q51" s="60" t="str">
        <f t="shared" ref="Q51:Q52" si="118">IF(N51="","",",")</f>
        <v>,</v>
      </c>
      <c r="R51" s="61">
        <f t="shared" ref="R51:R52" si="119">IF(N51="","",15)</f>
        <v>15</v>
      </c>
      <c r="S51" s="56" t="str">
        <f t="shared" ref="S51:S52" si="120">IF(N51="","",")")</f>
        <v>)</v>
      </c>
      <c r="T51" s="62" t="str">
        <f t="shared" ref="T51:T52" si="121">IF(U51="","","(")</f>
        <v>(</v>
      </c>
      <c r="U51" s="63" t="str">
        <f t="shared" ref="U51:U52" si="122">IF(F51="","",F51)</f>
        <v>Mi</v>
      </c>
      <c r="V51" s="64" t="str">
        <f t="shared" ref="V51:V52" si="123">IF(U51="","",",")</f>
        <v>,</v>
      </c>
      <c r="W51" s="65" t="str">
        <f t="shared" ref="W51:W52" si="124">IF(G51="","",G51)</f>
        <v/>
      </c>
      <c r="X51" s="64" t="str">
        <f t="shared" ref="X51:X52" si="125">IF(U51="","",",")</f>
        <v>,</v>
      </c>
      <c r="Y51" s="64">
        <f t="shared" ref="Y51:Y52" si="126">IF(U51="","",250)</f>
        <v>250</v>
      </c>
      <c r="Z51" s="56" t="str">
        <f t="shared" ref="Z51:Z52" si="127">IF(U51="","",")")</f>
        <v>)</v>
      </c>
      <c r="AA51" s="66" t="str">
        <f t="shared" ref="AA51:AA52" si="128">IF(AB51="","","(")</f>
        <v/>
      </c>
      <c r="AB51" s="57" t="str">
        <f t="shared" ref="AB51:AB52" si="129">IF(H51="","",H51)</f>
        <v/>
      </c>
      <c r="AC51" s="67" t="str">
        <f t="shared" ref="AC51:AC52" si="130">IF(AB51="","",",")</f>
        <v/>
      </c>
      <c r="AD51" s="59" t="str">
        <f t="shared" ref="AD51:AD52" si="131">IF(I51="","",I51)</f>
        <v/>
      </c>
      <c r="AE51" s="68" t="str">
        <f t="shared" ref="AE51:AE52" si="132">IF(AB51="","",",")</f>
        <v/>
      </c>
      <c r="AF51" s="61" t="str">
        <f t="shared" ref="AF51:AF52" si="133">IF(AB51="","",350)</f>
        <v/>
      </c>
      <c r="AG51" s="61" t="str">
        <f t="shared" ref="AG51:AG52" si="134">IF(AB51="","",")")</f>
        <v/>
      </c>
      <c r="AH51" s="69" t="str">
        <f t="shared" ref="AH51:AH52" si="135">IF(AI51="","","(")</f>
        <v/>
      </c>
      <c r="AI51" s="70" t="str">
        <f t="shared" ref="AI51:AI52" si="136">IF(J51="","",J51)</f>
        <v/>
      </c>
      <c r="AJ51" s="64" t="str">
        <f t="shared" ref="AJ51:AJ52" si="137">IF(AI51="","",",")</f>
        <v/>
      </c>
      <c r="AK51" s="64" t="str">
        <f t="shared" ref="AK51:AK52" si="138">IF(K51="","",K51)</f>
        <v/>
      </c>
      <c r="AL51" s="64" t="str">
        <f t="shared" ref="AL51:AL52" si="139">IF(AI51="","",",")</f>
        <v/>
      </c>
      <c r="AM51" s="64" t="str">
        <f t="shared" ref="AM51:AM52" si="140">IF(AI51="","",450)</f>
        <v/>
      </c>
      <c r="AN51" s="64" t="str">
        <f t="shared" ref="AN51:AN52" si="141">IF(AI51="","",")")</f>
        <v/>
      </c>
    </row>
    <row r="52" spans="1:40" ht="25.5" thickTop="1" thickBot="1" x14ac:dyDescent="0.4">
      <c r="B52" t="s">
        <v>1002</v>
      </c>
      <c r="C52" s="93" t="s">
        <v>1113</v>
      </c>
      <c r="D52" s="83" t="s">
        <v>1016</v>
      </c>
      <c r="E52" s="83" t="s">
        <v>1015</v>
      </c>
      <c r="F52" s="83"/>
      <c r="G52" s="83"/>
      <c r="H52" s="83"/>
      <c r="I52" s="83"/>
      <c r="J52" s="83"/>
      <c r="K52" s="83"/>
      <c r="L52" s="94" t="str">
        <f>IF(C52="","",_xlfn.CONCAT("            { line: ","""",C52,", ",M52:AN52,""", sC: ","""",B52,"""},  ]},"))</f>
        <v xml:space="preserve">            { line: "SE HIZO CORDERO PARA SUFRIR., (La,m,15)", sC: "as"},  ]},</v>
      </c>
      <c r="M52" s="56" t="str">
        <f t="shared" si="114"/>
        <v>(</v>
      </c>
      <c r="N52" s="57" t="str">
        <f t="shared" si="115"/>
        <v>La</v>
      </c>
      <c r="O52" s="58" t="str">
        <f t="shared" si="116"/>
        <v>,</v>
      </c>
      <c r="P52" s="59" t="str">
        <f t="shared" si="117"/>
        <v>m</v>
      </c>
      <c r="Q52" s="60" t="str">
        <f t="shared" si="118"/>
        <v>,</v>
      </c>
      <c r="R52" s="61">
        <f t="shared" si="119"/>
        <v>15</v>
      </c>
      <c r="S52" s="56" t="str">
        <f t="shared" si="120"/>
        <v>)</v>
      </c>
      <c r="T52" s="62" t="str">
        <f t="shared" si="121"/>
        <v/>
      </c>
      <c r="U52" s="63" t="str">
        <f t="shared" si="122"/>
        <v/>
      </c>
      <c r="V52" s="64" t="str">
        <f t="shared" si="123"/>
        <v/>
      </c>
      <c r="W52" s="65" t="str">
        <f t="shared" si="124"/>
        <v/>
      </c>
      <c r="X52" s="64" t="str">
        <f t="shared" si="125"/>
        <v/>
      </c>
      <c r="Y52" s="64" t="str">
        <f t="shared" si="126"/>
        <v/>
      </c>
      <c r="Z52" s="56" t="str">
        <f t="shared" si="127"/>
        <v/>
      </c>
      <c r="AA52" s="66" t="str">
        <f t="shared" si="128"/>
        <v/>
      </c>
      <c r="AB52" s="57" t="str">
        <f t="shared" si="129"/>
        <v/>
      </c>
      <c r="AC52" s="67" t="str">
        <f t="shared" si="130"/>
        <v/>
      </c>
      <c r="AD52" s="59" t="str">
        <f t="shared" si="131"/>
        <v/>
      </c>
      <c r="AE52" s="68" t="str">
        <f t="shared" si="132"/>
        <v/>
      </c>
      <c r="AF52" s="61" t="str">
        <f t="shared" si="133"/>
        <v/>
      </c>
      <c r="AG52" s="61" t="str">
        <f t="shared" si="134"/>
        <v/>
      </c>
      <c r="AH52" s="69" t="str">
        <f t="shared" si="135"/>
        <v/>
      </c>
      <c r="AI52" s="70" t="str">
        <f t="shared" si="136"/>
        <v/>
      </c>
      <c r="AJ52" s="64" t="str">
        <f t="shared" si="137"/>
        <v/>
      </c>
      <c r="AK52" s="64" t="str">
        <f t="shared" si="138"/>
        <v/>
      </c>
      <c r="AL52" s="64" t="str">
        <f t="shared" si="139"/>
        <v/>
      </c>
      <c r="AM52" s="64" t="str">
        <f t="shared" si="140"/>
        <v/>
      </c>
      <c r="AN52" s="64" t="str">
        <f t="shared" si="141"/>
        <v/>
      </c>
    </row>
    <row r="53" spans="1:40" ht="36.75" thickTop="1" thickBot="1" x14ac:dyDescent="0.4">
      <c r="A53" s="76"/>
      <c r="B53" s="76"/>
      <c r="C53" s="76"/>
      <c r="D53" s="77"/>
      <c r="E53" s="77"/>
      <c r="F53" s="77"/>
      <c r="G53" s="77"/>
      <c r="H53" s="77"/>
      <c r="I53" s="77"/>
      <c r="J53" s="77"/>
      <c r="K53" s="77"/>
      <c r="L53" s="50" t="s">
        <v>997</v>
      </c>
      <c r="M53" s="56" t="str">
        <f t="shared" ref="M53" si="142">IF(N53="","","(")</f>
        <v/>
      </c>
      <c r="N53" s="57" t="str">
        <f t="shared" si="2"/>
        <v/>
      </c>
      <c r="O53" s="58" t="str">
        <f t="shared" ref="O53" si="143">IF(N53="","",",")</f>
        <v/>
      </c>
      <c r="P53" s="59" t="str">
        <f t="shared" si="4"/>
        <v/>
      </c>
      <c r="Q53" s="60" t="str">
        <f t="shared" ref="Q53" si="144">IF(N53="","",",")</f>
        <v/>
      </c>
      <c r="R53" s="61" t="str">
        <f t="shared" ref="R53" si="145">IF(N53="","",15)</f>
        <v/>
      </c>
      <c r="S53" s="56" t="str">
        <f t="shared" ref="S53" si="146">IF(N53="","",")")</f>
        <v/>
      </c>
      <c r="T53" s="62" t="str">
        <f t="shared" ref="T53" si="147">IF(U53="","","(")</f>
        <v/>
      </c>
      <c r="U53" s="63" t="str">
        <f t="shared" si="9"/>
        <v/>
      </c>
      <c r="V53" s="64" t="str">
        <f t="shared" ref="V53" si="148">IF(U53="","",",")</f>
        <v/>
      </c>
      <c r="W53" s="65" t="str">
        <f t="shared" si="11"/>
        <v/>
      </c>
      <c r="X53" s="64" t="str">
        <f t="shared" ref="X53" si="149">IF(U53="","",",")</f>
        <v/>
      </c>
      <c r="Y53" s="64" t="str">
        <f t="shared" ref="Y53" si="150">IF(U53="","",250)</f>
        <v/>
      </c>
      <c r="Z53" s="56" t="str">
        <f t="shared" ref="Z53" si="151">IF(U53="","",")")</f>
        <v/>
      </c>
      <c r="AA53" s="66" t="str">
        <f t="shared" ref="AA53" si="152">IF(AB53="","","(")</f>
        <v/>
      </c>
      <c r="AB53" s="57" t="str">
        <f t="shared" si="16"/>
        <v/>
      </c>
      <c r="AC53" s="67" t="str">
        <f t="shared" ref="AC53" si="153">IF(AB53="","",",")</f>
        <v/>
      </c>
      <c r="AD53" s="59" t="str">
        <f t="shared" ref="AD53" si="154">IF(I53="","",I53)</f>
        <v/>
      </c>
      <c r="AE53" s="68" t="str">
        <f t="shared" ref="AE53" si="155">IF(AB53="","",",")</f>
        <v/>
      </c>
      <c r="AF53" s="61" t="str">
        <f t="shared" ref="AF53" si="156">IF(AB53="","",350)</f>
        <v/>
      </c>
      <c r="AG53" s="61" t="str">
        <f t="shared" ref="AG53" si="157">IF(AB53="","",")")</f>
        <v/>
      </c>
      <c r="AH53" s="69" t="str">
        <f t="shared" ref="AH53" si="158">IF(AI53="","","(")</f>
        <v/>
      </c>
      <c r="AI53" s="70" t="str">
        <f t="shared" si="23"/>
        <v/>
      </c>
      <c r="AJ53" s="64" t="str">
        <f t="shared" ref="AJ53" si="159">IF(AI53="","",",")</f>
        <v/>
      </c>
      <c r="AK53" s="64" t="str">
        <f t="shared" ref="AK53" si="160">IF(K53="","",K53)</f>
        <v/>
      </c>
      <c r="AL53" s="64" t="str">
        <f t="shared" ref="AL53" si="161">IF(AI53="","",",")</f>
        <v/>
      </c>
      <c r="AM53" s="64" t="str">
        <f t="shared" ref="AM53" si="162">IF(AI53="","",450)</f>
        <v/>
      </c>
      <c r="AN53" s="64" t="str">
        <f t="shared" ref="AN53" si="163">IF(AI53="","",")")</f>
        <v/>
      </c>
    </row>
    <row r="54" spans="1:40" ht="24" customHeight="1" thickTop="1" x14ac:dyDescent="0.4">
      <c r="B54" s="95"/>
      <c r="C54" s="95"/>
      <c r="D54" s="95"/>
      <c r="E54" s="95"/>
      <c r="F54" s="95"/>
      <c r="G54" s="95"/>
      <c r="H54" s="95"/>
      <c r="I54" s="95"/>
      <c r="J54" s="95"/>
      <c r="K54" s="95"/>
      <c r="L54" s="99" t="str">
        <f ca="1">_xlfn.CONCAT("]}, // ULTIMA LINEA DEL CANTO: ",L1)</f>
        <v>]}, // ULTIMA LINEA DEL CANTO: EL MESÍAS LEÓN</v>
      </c>
      <c r="M54" s="95"/>
    </row>
    <row r="55" spans="1:40" ht="20.25" x14ac:dyDescent="0.25">
      <c r="L55" s="100" t="s">
        <v>1011</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91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FA03B2-0980-48E2-BE7D-2B5E657290BA}">
  <sheetPr codeName="Sheet74">
    <tabColor rgb="FF00B0F0"/>
  </sheetPr>
  <dimension ref="A1:AN7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58</v>
      </c>
      <c r="E1" s="40"/>
      <c r="F1" s="40"/>
      <c r="G1" s="40"/>
      <c r="H1" s="40"/>
      <c r="I1" s="40"/>
      <c r="J1" s="40"/>
      <c r="K1" s="40"/>
      <c r="L1" s="41" t="str">
        <f ca="1">UPPER(VLOOKUP(C1,Table223[],3,FALSE))</f>
        <v>EL NECIO PIENSA QUE DIOS NO EXISTE</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NECIO PIENSA QUE DIOS NO EXISTE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elneciopiensaquediosnoexiste</v>
      </c>
      <c r="L7" s="48" t="str">
        <f ca="1">_xlfn.CONCAT("        id: ","""",C7,"""",",")</f>
        <v xml:space="preserve">        id: "elneciopiensaquediosnoexiste",</v>
      </c>
    </row>
    <row r="8" spans="2:32" ht="23.25" x14ac:dyDescent="0.25">
      <c r="C8" t="str">
        <f ca="1">PROPER(L1)</f>
        <v>El Necio Piensa Que Dios No Existe</v>
      </c>
      <c r="L8" s="48" t="str">
        <f ca="1">_xlfn.CONCAT("        tt: ","""",C8,"""",",")</f>
        <v xml:space="preserve">        tt: "El Necio Piensa Que Dios No Existe",</v>
      </c>
    </row>
    <row r="9" spans="2:32" ht="23.25" x14ac:dyDescent="0.25">
      <c r="C9" t="str">
        <f ca="1">PROPER(L1)</f>
        <v>El Necio Piensa Que Dios No Existe</v>
      </c>
      <c r="L9" s="48" t="str">
        <f ca="1">_xlfn.CONCAT("        title: ","""",C9,"""",",")</f>
        <v xml:space="preserve">        title: "El Necio Piensa Que Dios No Existe",</v>
      </c>
    </row>
    <row r="10" spans="2:32" ht="23.25" x14ac:dyDescent="0.25">
      <c r="C10" t="str">
        <f ca="1">VLOOKUP(C1,Table223[],4,FALSE)</f>
        <v>Salmo 14 (13)</v>
      </c>
      <c r="L10" s="48" t="str">
        <f ca="1">_xlfn.CONCAT("        ","subtitle: ","""",C10,"""",",")</f>
        <v xml:space="preserve">        subtitle: "Salmo 14 (13)",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58</v>
      </c>
      <c r="L16" s="48" t="str">
        <f ca="1">_xlfn.CONCAT("        dbno: ","""",C16,"""",",")</f>
        <v xml:space="preserve">        dbno: "58",</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elneciopiensaquediosnoexiste</v>
      </c>
      <c r="L19" s="48" t="str">
        <f ca="1">_xlfn.CONCAT("        audioSrc: ","""/audio/",C19,".mp3""",",")</f>
        <v xml:space="preserve">        audioSrc: "/audio/elneciopiensaquediosnoexiste.mp3",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57</v>
      </c>
      <c r="C26" t="str">
        <f ca="1">VLOOKUP(B26,Table4[],13,FALSE)</f>
        <v>"/resucito/src/index.html?canto=elmesiasleon"</v>
      </c>
      <c r="L26" s="48" t="str">
        <f ca="1">_xlfn.CONCAT("        ant: ",C26,",")</f>
        <v xml:space="preserve">        ant: "/resucito/src/index.html?canto=elmesiasleon",</v>
      </c>
    </row>
    <row r="27" spans="2:40" ht="23.25" x14ac:dyDescent="0.25">
      <c r="B27">
        <f ca="1">+C1+1</f>
        <v>59</v>
      </c>
      <c r="C27" t="str">
        <f ca="1">VLOOKUP(B27,Table4[],13,FALSE)</f>
        <v>"/resucito/src/index.html?canto=elpuebloquecaminabaenlastinieblas"</v>
      </c>
      <c r="L27" s="48" t="str">
        <f ca="1">_xlfn.CONCAT("        sig: ",C27,",")</f>
        <v xml:space="preserve">        sig: "/resucito/src/index.html?canto=elpuebloquecaminabaenlastinieblas",</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1147</v>
      </c>
      <c r="C30" s="51" t="s">
        <v>1123</v>
      </c>
      <c r="D30" s="52" t="s">
        <v>1024</v>
      </c>
      <c r="E30" s="52" t="s">
        <v>1015</v>
      </c>
      <c r="F30" s="53"/>
      <c r="G30" s="53"/>
      <c r="H30" s="52"/>
      <c r="I30" s="52"/>
      <c r="J30" s="54"/>
      <c r="K30" s="54"/>
      <c r="L30" s="55" t="str">
        <f t="shared" ref="L30:L31" si="0">IF(C30="","",_xlfn.CONCAT("            { line: ","""",C30,", ",M30:AN30,""", sC: ","""",B30,"""},"))</f>
        <v xml:space="preserve">            { line: "EL NECIO PIENSA, (Re,m,15)", sC: "tc as r1"},</v>
      </c>
      <c r="M30" s="56" t="str">
        <f t="shared" ref="M30:M34" si="1">IF(N30="","","(")</f>
        <v>(</v>
      </c>
      <c r="N30" s="57" t="str">
        <f t="shared" ref="N30:N67" si="2">IF(D30="","",D30)</f>
        <v>Re</v>
      </c>
      <c r="O30" s="58" t="str">
        <f t="shared" ref="O30:O34" si="3">IF(N30="","",",")</f>
        <v>,</v>
      </c>
      <c r="P30" s="59" t="str">
        <f t="shared" ref="P30:P67" si="4">IF(E30="","",E30)</f>
        <v>m</v>
      </c>
      <c r="Q30" s="60" t="str">
        <f t="shared" ref="Q30:Q34" si="5">IF(N30="","",",")</f>
        <v>,</v>
      </c>
      <c r="R30" s="61">
        <f t="shared" ref="R30:R34" si="6">IF(N30="","",15)</f>
        <v>15</v>
      </c>
      <c r="S30" s="56" t="str">
        <f t="shared" ref="S30:S34" si="7">IF(N30="","",")")</f>
        <v>)</v>
      </c>
      <c r="T30" s="62" t="str">
        <f t="shared" ref="T30:T34" si="8">IF(U30="","","(")</f>
        <v/>
      </c>
      <c r="U30" s="63" t="str">
        <f t="shared" ref="U30:U67" si="9">IF(F30="","",F30)</f>
        <v/>
      </c>
      <c r="V30" s="64" t="str">
        <f t="shared" ref="V30:V34" si="10">IF(U30="","",",")</f>
        <v/>
      </c>
      <c r="W30" s="65" t="str">
        <f t="shared" ref="W30:W67" si="11">IF(G30="","",G30)</f>
        <v/>
      </c>
      <c r="X30" s="64" t="str">
        <f t="shared" ref="X30:X34" si="12">IF(U30="","",",")</f>
        <v/>
      </c>
      <c r="Y30" s="64" t="str">
        <f t="shared" ref="Y30:Y34" si="13">IF(U30="","",250)</f>
        <v/>
      </c>
      <c r="Z30" s="56" t="str">
        <f t="shared" ref="Z30:Z34" si="14">IF(U30="","",")")</f>
        <v/>
      </c>
      <c r="AA30" s="66" t="str">
        <f t="shared" ref="AA30:AA34" si="15">IF(AB30="","","(")</f>
        <v/>
      </c>
      <c r="AB30" s="57" t="str">
        <f t="shared" ref="AB30:AB67"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7"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1002</v>
      </c>
      <c r="C31" s="51" t="s">
        <v>1124</v>
      </c>
      <c r="D31" s="52" t="s">
        <v>1016</v>
      </c>
      <c r="E31" s="52">
        <v>7</v>
      </c>
      <c r="F31" s="53"/>
      <c r="G31" s="53"/>
      <c r="H31" s="52"/>
      <c r="I31" s="52"/>
      <c r="J31" s="54"/>
      <c r="K31" s="54"/>
      <c r="L31" s="55" t="str">
        <f t="shared" si="0"/>
        <v xml:space="preserve">            { line: "QUE DIOS NO EXISTE,, (La,7,15)", sC: "as"},</v>
      </c>
      <c r="M31" s="56" t="str">
        <f t="shared" si="1"/>
        <v>(</v>
      </c>
      <c r="N31" s="57" t="str">
        <f t="shared" si="2"/>
        <v>La</v>
      </c>
      <c r="O31" s="58" t="str">
        <f t="shared" si="3"/>
        <v>,</v>
      </c>
      <c r="P31" s="59">
        <f t="shared" si="4"/>
        <v>7</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1125</v>
      </c>
      <c r="D32" s="52"/>
      <c r="E32" s="52"/>
      <c r="F32" s="53"/>
      <c r="G32" s="53"/>
      <c r="H32" s="52"/>
      <c r="I32" s="52"/>
      <c r="J32" s="54"/>
      <c r="K32" s="54"/>
      <c r="L32" s="55" t="str">
        <f>IF(C32="","",_xlfn.CONCAT("            { line: ","""",C32,", ",M32:AN32,""", sC: ","""",B32,"""},"))</f>
        <v xml:space="preserve">            { line: "SE HAN CORROMPIDO,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1126</v>
      </c>
      <c r="D33" s="52" t="s">
        <v>1024</v>
      </c>
      <c r="E33" s="52" t="s">
        <v>1015</v>
      </c>
      <c r="F33" s="53"/>
      <c r="G33" s="53"/>
      <c r="H33" s="52"/>
      <c r="I33" s="52"/>
      <c r="J33" s="54"/>
      <c r="K33" s="54"/>
      <c r="L33" s="55" t="str">
        <f>IF(C33="","",_xlfn.CONCAT("            { line: ","""",C33,", ",M33:AN33,""", sC: ","""",B33,"""},"))</f>
        <v xml:space="preserve">            { line: "Y HACEN COSAS ABOMINABLES.,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1002</v>
      </c>
      <c r="C34" s="51" t="s">
        <v>1127</v>
      </c>
      <c r="D34" s="52" t="s">
        <v>1020</v>
      </c>
      <c r="E34" s="52" t="s">
        <v>1015</v>
      </c>
      <c r="F34" s="53" t="s">
        <v>1016</v>
      </c>
      <c r="G34" s="53">
        <v>7</v>
      </c>
      <c r="H34" s="52"/>
      <c r="I34" s="52"/>
      <c r="J34" s="54"/>
      <c r="K34" s="54"/>
      <c r="L34" s="55" t="str">
        <f t="shared" ref="L34:L46" si="29">IF(C34="","",_xlfn.CONCAT("            { line: ","""",C34,", ",M34:AN34,""", sC: ","""",B34,"""},"))</f>
        <v xml:space="preserve">            { line: "NO HAY QUIEN OBRE EL BIEN,, (Sol,m,15)(La,7,250)", sC: "as"},</v>
      </c>
      <c r="M34" s="56" t="str">
        <f t="shared" si="1"/>
        <v>(</v>
      </c>
      <c r="N34" s="57" t="str">
        <f t="shared" si="2"/>
        <v>Sol</v>
      </c>
      <c r="O34" s="58" t="str">
        <f t="shared" si="3"/>
        <v>,</v>
      </c>
      <c r="P34" s="59" t="str">
        <f t="shared" si="4"/>
        <v>m</v>
      </c>
      <c r="Q34" s="60" t="str">
        <f t="shared" si="5"/>
        <v>,</v>
      </c>
      <c r="R34" s="61">
        <f t="shared" si="6"/>
        <v>15</v>
      </c>
      <c r="S34" s="56" t="str">
        <f t="shared" si="7"/>
        <v>)</v>
      </c>
      <c r="T34" s="62" t="str">
        <f t="shared" si="8"/>
        <v>(</v>
      </c>
      <c r="U34" s="63" t="str">
        <f t="shared" si="9"/>
        <v>La</v>
      </c>
      <c r="V34" s="64" t="str">
        <f t="shared" si="10"/>
        <v>,</v>
      </c>
      <c r="W34" s="65">
        <f t="shared" si="11"/>
        <v>7</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1002</v>
      </c>
      <c r="C35" s="51" t="s">
        <v>1128</v>
      </c>
      <c r="D35" s="52" t="s">
        <v>1073</v>
      </c>
      <c r="E35" s="52"/>
      <c r="F35" s="53" t="s">
        <v>1016</v>
      </c>
      <c r="G35" s="53">
        <v>7</v>
      </c>
      <c r="H35" s="52"/>
      <c r="I35" s="52"/>
      <c r="J35" s="54"/>
      <c r="K35" s="54"/>
      <c r="L35" s="55" t="str">
        <f t="shared" si="29"/>
        <v xml:space="preserve">            { line: "NO HAY QUIEN OBRE EL BIEN., (Si♭,,15)(La,7,250)", sC: "as"},</v>
      </c>
      <c r="M35" s="56" t="str">
        <f>IF(N35="","","(")</f>
        <v>(</v>
      </c>
      <c r="N35" s="57" t="str">
        <f>IF(D35="","",D35)</f>
        <v>Si♭</v>
      </c>
      <c r="O35" s="58" t="str">
        <f>IF(N35="","",",")</f>
        <v>,</v>
      </c>
      <c r="P35" s="59" t="str">
        <f>IF(E35="","",E35)</f>
        <v/>
      </c>
      <c r="Q35" s="60" t="str">
        <f>IF(N35="","",",")</f>
        <v>,</v>
      </c>
      <c r="R35" s="61">
        <f>IF(N35="","",15)</f>
        <v>15</v>
      </c>
      <c r="S35" s="56" t="str">
        <f>IF(N35="","",")")</f>
        <v>)</v>
      </c>
      <c r="T35" s="62" t="str">
        <f>IF(U35="","","(")</f>
        <v>(</v>
      </c>
      <c r="U35" s="63" t="str">
        <f>IF(F35="","",F35)</f>
        <v>La</v>
      </c>
      <c r="V35" s="64" t="str">
        <f>IF(U35="","",",")</f>
        <v>,</v>
      </c>
      <c r="W35" s="65">
        <f>IF(G35="","",G35)</f>
        <v>7</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996</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1017</v>
      </c>
      <c r="C37" s="51" t="s">
        <v>1129</v>
      </c>
      <c r="D37" s="52" t="s">
        <v>1024</v>
      </c>
      <c r="E37" s="52" t="s">
        <v>1015</v>
      </c>
      <c r="F37" s="53"/>
      <c r="G37" s="53"/>
      <c r="H37" s="52"/>
      <c r="I37" s="52"/>
      <c r="J37" s="54"/>
      <c r="K37" s="54"/>
      <c r="L37" s="55" t="str">
        <f t="shared" si="29"/>
        <v xml:space="preserve">            { line: "El Señor desde el cielo, (Re,m,15)", sC: "tc"},</v>
      </c>
      <c r="M37" s="56" t="str">
        <f>IF(N37="","","(")</f>
        <v>(</v>
      </c>
      <c r="N37" s="57" t="str">
        <f>IF(D37="","",D37)</f>
        <v>Re</v>
      </c>
      <c r="O37" s="58" t="str">
        <f>IF(N37="","",",")</f>
        <v>,</v>
      </c>
      <c r="P37" s="59" t="str">
        <f>IF(E37="","",E37)</f>
        <v>m</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1130</v>
      </c>
      <c r="D38" s="52" t="s">
        <v>1016</v>
      </c>
      <c r="E38" s="52">
        <v>7</v>
      </c>
      <c r="F38" s="53"/>
      <c r="G38" s="53"/>
      <c r="H38" s="52"/>
      <c r="I38" s="52"/>
      <c r="J38" s="54"/>
      <c r="K38" s="54"/>
      <c r="L38" s="55" t="str">
        <f t="shared" si="29"/>
        <v xml:space="preserve">            { line: "se inclina hacia los hombres,, (La,7,15)", sC: ""},</v>
      </c>
      <c r="M38" s="56" t="str">
        <f>IF(N38="","","(")</f>
        <v>(</v>
      </c>
      <c r="N38" s="57" t="str">
        <f>IF(D38="","",D38)</f>
        <v>La</v>
      </c>
      <c r="O38" s="58" t="str">
        <f>IF(N38="","",",")</f>
        <v>,</v>
      </c>
      <c r="P38" s="59">
        <f>IF(E38="","",E38)</f>
        <v>7</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1131</v>
      </c>
      <c r="D39" s="52" t="s">
        <v>1024</v>
      </c>
      <c r="E39" s="52" t="s">
        <v>1015</v>
      </c>
      <c r="F39" s="53"/>
      <c r="G39" s="53"/>
      <c r="H39" s="52"/>
      <c r="I39" s="52"/>
      <c r="J39" s="54"/>
      <c r="K39" s="54"/>
      <c r="L39" s="55" t="str">
        <f t="shared" si="29"/>
        <v xml:space="preserve">            { line: "para ver si hay alguno que sea justo,,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1132</v>
      </c>
      <c r="D40" s="52" t="s">
        <v>1020</v>
      </c>
      <c r="E40" s="52" t="s">
        <v>1015</v>
      </c>
      <c r="F40" s="53" t="s">
        <v>1016</v>
      </c>
      <c r="G40" s="53">
        <v>7</v>
      </c>
      <c r="H40" s="52"/>
      <c r="I40" s="52"/>
      <c r="J40" s="54"/>
      <c r="K40" s="54"/>
      <c r="L40" s="55" t="str">
        <f t="shared" si="29"/>
        <v xml:space="preserve">            { line: "un hombre que busque a Dios,, (Sol,m,15)(La,7,250)", sC: ""},</v>
      </c>
      <c r="M40" s="56" t="str">
        <f>IF(N40="","","(")</f>
        <v>(</v>
      </c>
      <c r="N40" s="57" t="str">
        <f>IF(D40="","",D40)</f>
        <v>Sol</v>
      </c>
      <c r="O40" s="58" t="str">
        <f>IF(N40="","",",")</f>
        <v>,</v>
      </c>
      <c r="P40" s="59" t="str">
        <f>IF(E40="","",E40)</f>
        <v>m</v>
      </c>
      <c r="Q40" s="60" t="str">
        <f>IF(N40="","",",")</f>
        <v>,</v>
      </c>
      <c r="R40" s="61">
        <f>IF(N40="","",15)</f>
        <v>15</v>
      </c>
      <c r="S40" s="56" t="str">
        <f>IF(N40="","",")")</f>
        <v>)</v>
      </c>
      <c r="T40" s="62" t="str">
        <f>IF(U40="","","(")</f>
        <v>(</v>
      </c>
      <c r="U40" s="63" t="str">
        <f>IF(F40="","",F40)</f>
        <v>La</v>
      </c>
      <c r="V40" s="64" t="str">
        <f>IF(U40="","",",")</f>
        <v>,</v>
      </c>
      <c r="W40" s="65">
        <f>IF(G40="","",G40)</f>
        <v>7</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1133</v>
      </c>
      <c r="D41" s="52" t="s">
        <v>1073</v>
      </c>
      <c r="E41" s="52"/>
      <c r="F41" s="53" t="s">
        <v>1016</v>
      </c>
      <c r="G41" s="53">
        <v>7</v>
      </c>
      <c r="H41" s="52"/>
      <c r="I41" s="52"/>
      <c r="J41" s="54"/>
      <c r="K41" s="54"/>
      <c r="L41" s="55" t="str">
        <f t="shared" si="29"/>
        <v xml:space="preserve">            { line: "un hombre que busque a Dios., (Si♭,,15)(La,7,250)", sC: ""},</v>
      </c>
      <c r="M41" s="56" t="str">
        <f t="shared" ref="M41:M46" si="30">IF(N41="","","(")</f>
        <v>(</v>
      </c>
      <c r="N41" s="57" t="str">
        <f t="shared" ref="N41:N46" si="31">IF(D41="","",D41)</f>
        <v>Si♭</v>
      </c>
      <c r="O41" s="58" t="str">
        <f t="shared" ref="O41:O46" si="32">IF(N41="","",",")</f>
        <v>,</v>
      </c>
      <c r="P41" s="59" t="str">
        <f t="shared" ref="P41:P46" si="33">IF(E41="","",E41)</f>
        <v/>
      </c>
      <c r="Q41" s="60" t="str">
        <f t="shared" ref="Q41:Q46" si="34">IF(N41="","",",")</f>
        <v>,</v>
      </c>
      <c r="R41" s="61">
        <f t="shared" ref="R41:R46" si="35">IF(N41="","",15)</f>
        <v>15</v>
      </c>
      <c r="S41" s="56" t="str">
        <f t="shared" ref="S41:S46" si="36">IF(N41="","",")")</f>
        <v>)</v>
      </c>
      <c r="T41" s="62" t="str">
        <f t="shared" ref="T41:T46" si="37">IF(U41="","","(")</f>
        <v>(</v>
      </c>
      <c r="U41" s="63" t="str">
        <f t="shared" ref="U41:U46" si="38">IF(F41="","",F41)</f>
        <v>La</v>
      </c>
      <c r="V41" s="64" t="str">
        <f t="shared" ref="V41:V46" si="39">IF(U41="","",",")</f>
        <v>,</v>
      </c>
      <c r="W41" s="65">
        <f t="shared" ref="W41:W46" si="40">IF(G41="","",G41)</f>
        <v>7</v>
      </c>
      <c r="X41" s="64" t="str">
        <f t="shared" ref="X41:X46" si="41">IF(U41="","",",")</f>
        <v>,</v>
      </c>
      <c r="Y41" s="64">
        <f t="shared" ref="Y41:Y46" si="42">IF(U41="","",250)</f>
        <v>250</v>
      </c>
      <c r="Z41" s="56" t="str">
        <f t="shared" ref="Z41:Z46" si="43">IF(U41="","",")")</f>
        <v>)</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C43" s="51" t="s">
        <v>1134</v>
      </c>
      <c r="D43" s="52" t="s">
        <v>1019</v>
      </c>
      <c r="E43" s="52"/>
      <c r="F43" s="53"/>
      <c r="G43" s="53"/>
      <c r="H43" s="52"/>
      <c r="I43" s="52"/>
      <c r="J43" s="54"/>
      <c r="K43" s="54"/>
      <c r="L43" s="55" t="str">
        <f t="shared" si="29"/>
        <v xml:space="preserve">            { line: "Todos se han desviado,, (Fa,,15)", sC: ""},</v>
      </c>
      <c r="M43" s="56" t="str">
        <f t="shared" si="30"/>
        <v>(</v>
      </c>
      <c r="N43" s="57" t="str">
        <f t="shared" si="31"/>
        <v>Fa</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1135</v>
      </c>
      <c r="D44" s="52" t="s">
        <v>1016</v>
      </c>
      <c r="E44" s="52" t="s">
        <v>1015</v>
      </c>
      <c r="F44" s="53"/>
      <c r="G44" s="53"/>
      <c r="H44" s="52"/>
      <c r="I44" s="52"/>
      <c r="J44" s="54"/>
      <c r="K44" s="54"/>
      <c r="L44" s="55" t="str">
        <f t="shared" si="29"/>
        <v xml:space="preserve">            { line: "están pervertidos., (La,m,15)", sC: ""},</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1136</v>
      </c>
      <c r="D45" s="52" t="s">
        <v>1073</v>
      </c>
      <c r="E45" s="52"/>
      <c r="F45" s="53"/>
      <c r="G45" s="53"/>
      <c r="H45" s="52"/>
      <c r="I45" s="52"/>
      <c r="J45" s="54"/>
      <c r="K45" s="54"/>
      <c r="L45" s="55" t="str">
        <f t="shared" si="29"/>
        <v xml:space="preserve">            { line: "Nadie que haga el bien, (Si♭,,15)",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1137</v>
      </c>
      <c r="D46" s="52" t="s">
        <v>1016</v>
      </c>
      <c r="E46" s="52">
        <v>7</v>
      </c>
      <c r="F46" s="53"/>
      <c r="G46" s="53"/>
      <c r="H46" s="52"/>
      <c r="I46" s="52"/>
      <c r="J46" s="54"/>
      <c r="K46" s="54"/>
      <c r="L46" s="55" t="str">
        <f t="shared" si="29"/>
        <v xml:space="preserve">            { line: "ni siquiera uno., (La,7,15)", sC: ""},</v>
      </c>
      <c r="M46" s="56" t="str">
        <f t="shared" si="30"/>
        <v>(</v>
      </c>
      <c r="N46" s="57" t="str">
        <f t="shared" si="31"/>
        <v>La</v>
      </c>
      <c r="O46" s="58" t="str">
        <f t="shared" si="32"/>
        <v>,</v>
      </c>
      <c r="P46" s="59">
        <f t="shared" si="33"/>
        <v>7</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996</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C48" s="79" t="s">
        <v>998</v>
      </c>
      <c r="D48" s="80"/>
      <c r="E48" s="80"/>
      <c r="F48" s="80"/>
      <c r="G48" s="80"/>
      <c r="H48" s="80"/>
      <c r="I48" s="80"/>
      <c r="J48" s="80"/>
      <c r="K48" s="80"/>
      <c r="L48" s="81" t="s">
        <v>999</v>
      </c>
      <c r="M48" s="56" t="str">
        <f t="shared" ref="M48:M54" si="58">IF(N48="","","(")</f>
        <v/>
      </c>
      <c r="N48" s="57" t="str">
        <f t="shared" ref="N48:N54" si="59">IF(D48="","",D48)</f>
        <v/>
      </c>
      <c r="O48" s="58" t="str">
        <f t="shared" ref="O48:O54" si="60">IF(N48="","",",")</f>
        <v/>
      </c>
      <c r="P48" s="59" t="str">
        <f t="shared" ref="P48:P54" si="61">IF(E48="","",E48)</f>
        <v/>
      </c>
      <c r="Q48" s="60" t="str">
        <f t="shared" ref="Q48:Q54" si="62">IF(N48="","",",")</f>
        <v/>
      </c>
      <c r="R48" s="61" t="str">
        <f t="shared" ref="R48:R54" si="63">IF(N48="","",15)</f>
        <v/>
      </c>
      <c r="S48" s="56" t="str">
        <f t="shared" ref="S48:S54" si="64">IF(N48="","",")")</f>
        <v/>
      </c>
      <c r="T48" s="62" t="str">
        <f t="shared" ref="T48:T54" si="65">IF(U48="","","(")</f>
        <v/>
      </c>
      <c r="U48" s="63" t="str">
        <f t="shared" ref="U48:U54" si="66">IF(F48="","",F48)</f>
        <v/>
      </c>
      <c r="V48" s="64" t="str">
        <f t="shared" ref="V48:V54" si="67">IF(U48="","",",")</f>
        <v/>
      </c>
      <c r="W48" s="65" t="str">
        <f t="shared" ref="W48:W54" si="68">IF(G48="","",G48)</f>
        <v/>
      </c>
      <c r="X48" s="64" t="str">
        <f t="shared" ref="X48:X54" si="69">IF(U48="","",",")</f>
        <v/>
      </c>
      <c r="Y48" s="64" t="str">
        <f t="shared" ref="Y48:Y54" si="70">IF(U48="","",250)</f>
        <v/>
      </c>
      <c r="Z48" s="56" t="str">
        <f t="shared" ref="Z48:Z54" si="71">IF(U48="","",")")</f>
        <v/>
      </c>
      <c r="AA48" s="66" t="str">
        <f t="shared" ref="AA48:AA54" si="72">IF(AB48="","","(")</f>
        <v/>
      </c>
      <c r="AB48" s="57" t="str">
        <f t="shared" ref="AB48:AB54" si="73">IF(H48="","",H48)</f>
        <v/>
      </c>
      <c r="AC48" s="67" t="str">
        <f t="shared" ref="AC48:AC54" si="74">IF(AB48="","",",")</f>
        <v/>
      </c>
      <c r="AD48" s="59" t="str">
        <f t="shared" ref="AD48:AD54" si="75">IF(I48="","",I48)</f>
        <v/>
      </c>
      <c r="AE48" s="68" t="str">
        <f t="shared" ref="AE48:AE54" si="76">IF(AB48="","",",")</f>
        <v/>
      </c>
      <c r="AF48" s="61" t="str">
        <f t="shared" ref="AF48:AF54" si="77">IF(AB48="","",350)</f>
        <v/>
      </c>
      <c r="AG48" s="61" t="str">
        <f t="shared" ref="AG48:AG54" si="78">IF(AB48="","",")")</f>
        <v/>
      </c>
      <c r="AH48" s="69" t="str">
        <f t="shared" ref="AH48:AH54" si="79">IF(AI48="","","(")</f>
        <v/>
      </c>
      <c r="AI48" s="70" t="str">
        <f t="shared" ref="AI48:AI54" si="80">IF(J48="","",J48)</f>
        <v/>
      </c>
      <c r="AJ48" s="64" t="str">
        <f t="shared" ref="AJ48:AJ54" si="81">IF(AI48="","",",")</f>
        <v/>
      </c>
      <c r="AK48" s="64" t="str">
        <f t="shared" ref="AK48:AK54" si="82">IF(K48="","",K48)</f>
        <v/>
      </c>
      <c r="AL48" s="64" t="str">
        <f t="shared" ref="AL48:AL54" si="83">IF(AI48="","",",")</f>
        <v/>
      </c>
      <c r="AM48" s="64" t="str">
        <f t="shared" ref="AM48:AM54" si="84">IF(AI48="","",450)</f>
        <v/>
      </c>
      <c r="AN48" s="64" t="str">
        <f t="shared" ref="AN48:AN54" si="85">IF(AI48="","",")")</f>
        <v/>
      </c>
    </row>
    <row r="49" spans="1:40" ht="25.5" thickTop="1" thickBot="1" x14ac:dyDescent="0.4">
      <c r="B49" t="s">
        <v>1000</v>
      </c>
      <c r="C49" s="82" t="s">
        <v>1123</v>
      </c>
      <c r="D49" s="83" t="s">
        <v>1024</v>
      </c>
      <c r="E49" s="83" t="s">
        <v>1015</v>
      </c>
      <c r="F49" s="83"/>
      <c r="G49" s="83"/>
      <c r="H49" s="83"/>
      <c r="I49" s="83"/>
      <c r="J49" s="83"/>
      <c r="K49" s="83"/>
      <c r="L49" s="84" t="str">
        <f>IF(C49="","",_xlfn.CONCAT("       triggerLine: ","""",C49,", ",M49:AN49,""", sC: ","""",B49,""", lines: ["))</f>
        <v xml:space="preserve">       triggerLine: "EL NECIO PIENSA, (Re,m,15)", sC: "ta as", lines: [</v>
      </c>
      <c r="M49" s="56" t="str">
        <f t="shared" si="58"/>
        <v>(</v>
      </c>
      <c r="N49" s="57" t="str">
        <f t="shared" si="59"/>
        <v>Re</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B50" t="s">
        <v>1002</v>
      </c>
      <c r="C50" s="85" t="s">
        <v>1124</v>
      </c>
      <c r="D50" s="86" t="s">
        <v>1016</v>
      </c>
      <c r="E50" s="86">
        <v>7</v>
      </c>
      <c r="F50" s="86"/>
      <c r="G50" s="86"/>
      <c r="H50" s="87"/>
      <c r="I50" s="87"/>
      <c r="J50" s="87"/>
      <c r="K50" s="87"/>
      <c r="L50" s="88" t="str">
        <f>IF(C50="","",_xlfn.CONCAT("            { line: ","""",C50,", ",M50:AN50,""", sC: ","""",B50,"""},"))</f>
        <v xml:space="preserve">            { line: "QUE DIOS NO EXISTE,, (La,7,15)", sC: "as"},</v>
      </c>
      <c r="M50" s="56" t="str">
        <f t="shared" si="58"/>
        <v>(</v>
      </c>
      <c r="N50" s="57" t="str">
        <f t="shared" si="59"/>
        <v>La</v>
      </c>
      <c r="O50" s="58" t="str">
        <f t="shared" si="60"/>
        <v>,</v>
      </c>
      <c r="P50" s="59">
        <f t="shared" si="61"/>
        <v>7</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1002</v>
      </c>
      <c r="C51" s="85" t="s">
        <v>1125</v>
      </c>
      <c r="D51" s="89"/>
      <c r="E51" s="89"/>
      <c r="F51" s="89"/>
      <c r="G51" s="89"/>
      <c r="H51" s="90"/>
      <c r="I51" s="90"/>
      <c r="J51" s="90"/>
      <c r="K51" s="90"/>
      <c r="L51" s="88" t="str">
        <f>IF(C51="","",_xlfn.CONCAT("            { line: ","""",C51,", ",M51:AN51,""", sC: ","""",B51,"""},"))</f>
        <v xml:space="preserve">            { line: "SE HAN CORROMPIDO,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1126</v>
      </c>
      <c r="D52" s="86" t="s">
        <v>1024</v>
      </c>
      <c r="E52" s="86" t="s">
        <v>1015</v>
      </c>
      <c r="F52" s="86"/>
      <c r="G52" s="86"/>
      <c r="H52" s="87"/>
      <c r="I52" s="87"/>
      <c r="J52" s="87"/>
      <c r="K52" s="87"/>
      <c r="L52" s="88" t="str">
        <f>IF(C52="","",_xlfn.CONCAT("            { line: ","""",C52,", ",M52:AN52,""", sC: ","""",B52,"""},"))</f>
        <v xml:space="preserve">            { line: "Y HACEN COSAS ABOMINABLES., (Re,m,15)", sC: "as"},</v>
      </c>
      <c r="M52" s="56" t="str">
        <f t="shared" si="58"/>
        <v>(</v>
      </c>
      <c r="N52" s="57" t="str">
        <f t="shared" si="59"/>
        <v>Re</v>
      </c>
      <c r="O52" s="58" t="str">
        <f t="shared" si="60"/>
        <v>,</v>
      </c>
      <c r="P52" s="59" t="str">
        <f t="shared" si="61"/>
        <v>m</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1002</v>
      </c>
      <c r="C53" s="85" t="s">
        <v>1127</v>
      </c>
      <c r="D53" s="89" t="s">
        <v>1020</v>
      </c>
      <c r="E53" s="89" t="s">
        <v>1015</v>
      </c>
      <c r="F53" s="89" t="s">
        <v>1016</v>
      </c>
      <c r="G53" s="89">
        <v>7</v>
      </c>
      <c r="H53" s="90"/>
      <c r="I53" s="90"/>
      <c r="J53" s="90"/>
      <c r="K53" s="90"/>
      <c r="L53" s="88" t="str">
        <f>IF(C53="","",_xlfn.CONCAT("            { line: ","""",C53,", ",M53:AN53,""", sC: ","""",B53,"""},"))</f>
        <v xml:space="preserve">            { line: "NO HAY QUIEN OBRE EL BIEN,, (Sol,m,15)(La,7,250)", sC: "as"},</v>
      </c>
      <c r="M53" s="56" t="str">
        <f t="shared" si="58"/>
        <v>(</v>
      </c>
      <c r="N53" s="57" t="str">
        <f t="shared" si="59"/>
        <v>Sol</v>
      </c>
      <c r="O53" s="58" t="str">
        <f t="shared" si="60"/>
        <v>,</v>
      </c>
      <c r="P53" s="59" t="str">
        <f t="shared" si="61"/>
        <v>m</v>
      </c>
      <c r="Q53" s="60" t="str">
        <f t="shared" si="62"/>
        <v>,</v>
      </c>
      <c r="R53" s="61">
        <f t="shared" si="63"/>
        <v>15</v>
      </c>
      <c r="S53" s="56" t="str">
        <f t="shared" si="64"/>
        <v>)</v>
      </c>
      <c r="T53" s="62" t="str">
        <f t="shared" si="65"/>
        <v>(</v>
      </c>
      <c r="U53" s="63" t="str">
        <f t="shared" si="66"/>
        <v>La</v>
      </c>
      <c r="V53" s="64" t="str">
        <f t="shared" si="67"/>
        <v>,</v>
      </c>
      <c r="W53" s="65">
        <f t="shared" si="68"/>
        <v>7</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1002</v>
      </c>
      <c r="C54" s="93" t="s">
        <v>1128</v>
      </c>
      <c r="D54" s="83" t="s">
        <v>1073</v>
      </c>
      <c r="E54" s="83"/>
      <c r="F54" s="83" t="s">
        <v>1016</v>
      </c>
      <c r="G54" s="83">
        <v>7</v>
      </c>
      <c r="H54" s="83"/>
      <c r="I54" s="83"/>
      <c r="J54" s="83"/>
      <c r="K54" s="83"/>
      <c r="L54" s="94" t="str">
        <f>IF(C54="","",_xlfn.CONCAT("            { line: ","""",C54,", ",M54:AN54,""", sC: ","""",B54,"""},  ]},"))</f>
        <v xml:space="preserve">            { line: "NO HAY QUIEN OBRE EL BIEN., (Si♭,,15)(La,7,250)", sC: "as"},  ]},</v>
      </c>
      <c r="M54" s="56" t="str">
        <f t="shared" si="58"/>
        <v>(</v>
      </c>
      <c r="N54" s="57" t="str">
        <f t="shared" si="59"/>
        <v>Si♭</v>
      </c>
      <c r="O54" s="58" t="str">
        <f t="shared" si="60"/>
        <v>,</v>
      </c>
      <c r="P54" s="59" t="str">
        <f t="shared" si="61"/>
        <v/>
      </c>
      <c r="Q54" s="60" t="str">
        <f t="shared" si="62"/>
        <v>,</v>
      </c>
      <c r="R54" s="61">
        <f t="shared" si="63"/>
        <v>15</v>
      </c>
      <c r="S54" s="56" t="str">
        <f t="shared" si="64"/>
        <v>)</v>
      </c>
      <c r="T54" s="62" t="str">
        <f t="shared" si="65"/>
        <v>(</v>
      </c>
      <c r="U54" s="63" t="str">
        <f t="shared" si="66"/>
        <v>La</v>
      </c>
      <c r="V54" s="64" t="str">
        <f t="shared" si="67"/>
        <v>,</v>
      </c>
      <c r="W54" s="65">
        <f t="shared" si="68"/>
        <v>7</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c r="D55" s="77"/>
      <c r="E55" s="77"/>
      <c r="F55" s="77"/>
      <c r="G55" s="77"/>
      <c r="H55" s="77"/>
      <c r="I55" s="77"/>
      <c r="J55" s="77"/>
      <c r="K55" s="77"/>
      <c r="L55" s="50" t="s">
        <v>997</v>
      </c>
      <c r="M55" s="56" t="str">
        <f t="shared" ref="M55:M67" si="86">IF(N55="","","(")</f>
        <v/>
      </c>
      <c r="N55" s="57" t="str">
        <f t="shared" si="2"/>
        <v/>
      </c>
      <c r="O55" s="58" t="str">
        <f t="shared" ref="O55:O67" si="87">IF(N55="","",",")</f>
        <v/>
      </c>
      <c r="P55" s="59" t="str">
        <f t="shared" si="4"/>
        <v/>
      </c>
      <c r="Q55" s="60" t="str">
        <f t="shared" ref="Q55:Q67" si="88">IF(N55="","",",")</f>
        <v/>
      </c>
      <c r="R55" s="61" t="str">
        <f t="shared" ref="R55:R67" si="89">IF(N55="","",15)</f>
        <v/>
      </c>
      <c r="S55" s="56" t="str">
        <f t="shared" ref="S55:S67" si="90">IF(N55="","",")")</f>
        <v/>
      </c>
      <c r="T55" s="62" t="str">
        <f t="shared" ref="T55:T67" si="91">IF(U55="","","(")</f>
        <v/>
      </c>
      <c r="U55" s="63" t="str">
        <f t="shared" si="9"/>
        <v/>
      </c>
      <c r="V55" s="64" t="str">
        <f t="shared" ref="V55:V67" si="92">IF(U55="","",",")</f>
        <v/>
      </c>
      <c r="W55" s="65" t="str">
        <f t="shared" si="11"/>
        <v/>
      </c>
      <c r="X55" s="64" t="str">
        <f t="shared" ref="X55:X67" si="93">IF(U55="","",",")</f>
        <v/>
      </c>
      <c r="Y55" s="64" t="str">
        <f t="shared" ref="Y55:Y67" si="94">IF(U55="","",250)</f>
        <v/>
      </c>
      <c r="Z55" s="56" t="str">
        <f t="shared" ref="Z55:Z67" si="95">IF(U55="","",")")</f>
        <v/>
      </c>
      <c r="AA55" s="66" t="str">
        <f t="shared" ref="AA55:AA67" si="96">IF(AB55="","","(")</f>
        <v/>
      </c>
      <c r="AB55" s="57" t="str">
        <f t="shared" si="16"/>
        <v/>
      </c>
      <c r="AC55" s="67" t="str">
        <f t="shared" ref="AC55:AC67" si="97">IF(AB55="","",",")</f>
        <v/>
      </c>
      <c r="AD55" s="59" t="str">
        <f t="shared" ref="AD55:AD67" si="98">IF(I55="","",I55)</f>
        <v/>
      </c>
      <c r="AE55" s="68" t="str">
        <f t="shared" ref="AE55:AE67" si="99">IF(AB55="","",",")</f>
        <v/>
      </c>
      <c r="AF55" s="61" t="str">
        <f t="shared" ref="AF55:AF67" si="100">IF(AB55="","",350)</f>
        <v/>
      </c>
      <c r="AG55" s="61" t="str">
        <f t="shared" ref="AG55:AG67" si="101">IF(AB55="","",")")</f>
        <v/>
      </c>
      <c r="AH55" s="69" t="str">
        <f t="shared" ref="AH55:AH67" si="102">IF(AI55="","","(")</f>
        <v/>
      </c>
      <c r="AI55" s="70" t="str">
        <f t="shared" si="23"/>
        <v/>
      </c>
      <c r="AJ55" s="64" t="str">
        <f t="shared" ref="AJ55:AJ67" si="103">IF(AI55="","",",")</f>
        <v/>
      </c>
      <c r="AK55" s="64" t="str">
        <f t="shared" ref="AK55:AK67" si="104">IF(K55="","",K55)</f>
        <v/>
      </c>
      <c r="AL55" s="64" t="str">
        <f t="shared" ref="AL55:AL67" si="105">IF(AI55="","",",")</f>
        <v/>
      </c>
      <c r="AM55" s="64" t="str">
        <f t="shared" ref="AM55:AM67" si="106">IF(AI55="","",450)</f>
        <v/>
      </c>
      <c r="AN55" s="64" t="str">
        <f t="shared" ref="AN55:AN67" si="107">IF(AI55="","",")")</f>
        <v/>
      </c>
    </row>
    <row r="56" spans="1:40" ht="25.5" thickTop="1" thickBot="1" x14ac:dyDescent="0.4">
      <c r="B56" t="s">
        <v>1017</v>
      </c>
      <c r="C56" s="51" t="s">
        <v>1138</v>
      </c>
      <c r="D56" s="52" t="s">
        <v>1020</v>
      </c>
      <c r="E56" s="52" t="s">
        <v>1015</v>
      </c>
      <c r="F56" s="53" t="s">
        <v>1016</v>
      </c>
      <c r="G56" s="53">
        <v>7</v>
      </c>
      <c r="H56" s="52"/>
      <c r="I56" s="52"/>
      <c r="J56" s="54"/>
      <c r="K56" s="54"/>
      <c r="L56" s="55" t="str">
        <f t="shared" ref="L56:L67" si="108">IF(C56="","",_xlfn.CONCAT("            { line: ","""",C56,", ",M56:AN56,""", sC: ","""",B56,"""},"))</f>
        <v xml:space="preserve">            { line: "No entienden nada los malvados, (Sol,m,15)(La,7,250)", sC: "tc"},</v>
      </c>
      <c r="M56" s="56" t="str">
        <f t="shared" si="86"/>
        <v>(</v>
      </c>
      <c r="N56" s="57" t="str">
        <f t="shared" si="2"/>
        <v>Sol</v>
      </c>
      <c r="O56" s="58" t="str">
        <f t="shared" si="87"/>
        <v>,</v>
      </c>
      <c r="P56" s="59" t="str">
        <f t="shared" si="4"/>
        <v>m</v>
      </c>
      <c r="Q56" s="60" t="str">
        <f t="shared" si="88"/>
        <v>,</v>
      </c>
      <c r="R56" s="61">
        <f t="shared" si="89"/>
        <v>15</v>
      </c>
      <c r="S56" s="56" t="str">
        <f t="shared" si="90"/>
        <v>)</v>
      </c>
      <c r="T56" s="62" t="str">
        <f t="shared" si="91"/>
        <v>(</v>
      </c>
      <c r="U56" s="63" t="str">
        <f t="shared" si="9"/>
        <v>La</v>
      </c>
      <c r="V56" s="64" t="str">
        <f t="shared" si="92"/>
        <v>,</v>
      </c>
      <c r="W56" s="65">
        <f t="shared" si="11"/>
        <v>7</v>
      </c>
      <c r="X56" s="64" t="str">
        <f t="shared" si="93"/>
        <v>,</v>
      </c>
      <c r="Y56" s="64">
        <f t="shared" si="94"/>
        <v>250</v>
      </c>
      <c r="Z56" s="56" t="str">
        <f t="shared" si="95"/>
        <v>)</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1139</v>
      </c>
      <c r="D57" s="52" t="s">
        <v>1020</v>
      </c>
      <c r="E57" s="52" t="s">
        <v>1015</v>
      </c>
      <c r="F57" s="53" t="s">
        <v>1016</v>
      </c>
      <c r="G57" s="53">
        <v>7</v>
      </c>
      <c r="H57" s="52"/>
      <c r="I57" s="52"/>
      <c r="J57" s="54"/>
      <c r="K57" s="54"/>
      <c r="L57" s="55" t="str">
        <f t="shared" si="108"/>
        <v xml:space="preserve">            { line: "que devoran a mi pueblo como pan., (Sol,m,15)(La,7,250)", sC: ""},</v>
      </c>
      <c r="M57" s="56" t="str">
        <f t="shared" si="86"/>
        <v>(</v>
      </c>
      <c r="N57" s="57" t="str">
        <f t="shared" si="2"/>
        <v>Sol</v>
      </c>
      <c r="O57" s="58" t="str">
        <f t="shared" si="87"/>
        <v>,</v>
      </c>
      <c r="P57" s="59" t="str">
        <f t="shared" si="4"/>
        <v>m</v>
      </c>
      <c r="Q57" s="60" t="str">
        <f t="shared" si="88"/>
        <v>,</v>
      </c>
      <c r="R57" s="61">
        <f t="shared" si="89"/>
        <v>15</v>
      </c>
      <c r="S57" s="56" t="str">
        <f t="shared" si="90"/>
        <v>)</v>
      </c>
      <c r="T57" s="62" t="str">
        <f t="shared" si="91"/>
        <v>(</v>
      </c>
      <c r="U57" s="63" t="str">
        <f t="shared" si="9"/>
        <v>La</v>
      </c>
      <c r="V57" s="64" t="str">
        <f t="shared" si="92"/>
        <v>,</v>
      </c>
      <c r="W57" s="65">
        <f t="shared" si="11"/>
        <v>7</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1140</v>
      </c>
      <c r="D58" s="52" t="s">
        <v>1073</v>
      </c>
      <c r="E58" s="52"/>
      <c r="F58" s="53"/>
      <c r="G58" s="53"/>
      <c r="H58" s="52"/>
      <c r="I58" s="52"/>
      <c r="J58" s="54"/>
      <c r="K58" s="54"/>
      <c r="L58" s="55" t="str">
        <f t="shared" si="108"/>
        <v xml:space="preserve">            { line: "No invocan nunca al Señor,, (Si♭,,15)", sC: ""},</v>
      </c>
      <c r="M58" s="56" t="str">
        <f t="shared" si="86"/>
        <v>(</v>
      </c>
      <c r="N58" s="57" t="str">
        <f t="shared" si="2"/>
        <v>Si♭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1141</v>
      </c>
      <c r="D59" s="52" t="s">
        <v>1016</v>
      </c>
      <c r="E59" s="52">
        <v>7</v>
      </c>
      <c r="F59" s="53"/>
      <c r="G59" s="53"/>
      <c r="H59" s="52"/>
      <c r="I59" s="52"/>
      <c r="J59" s="54"/>
      <c r="K59" s="54"/>
      <c r="L59" s="55" t="str">
        <f t="shared" si="108"/>
        <v xml:space="preserve">            { line: "mas temblarán de espanto., (La,7,15)",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51" t="s">
        <v>1142</v>
      </c>
      <c r="D61" s="52" t="s">
        <v>1019</v>
      </c>
      <c r="E61" s="52"/>
      <c r="F61" s="53" t="s">
        <v>1016</v>
      </c>
      <c r="G61" s="53">
        <v>7</v>
      </c>
      <c r="H61" s="52"/>
      <c r="I61" s="52"/>
      <c r="J61" s="54"/>
      <c r="K61" s="54"/>
      <c r="L61" s="55" t="str">
        <f t="shared" si="108"/>
        <v xml:space="preserve">            { line: "Porque Dios está con el justo:, (Fa,,15)(La,7,250)", sC: ""},</v>
      </c>
      <c r="M61" s="56" t="str">
        <f t="shared" si="86"/>
        <v>(</v>
      </c>
      <c r="N61" s="57" t="str">
        <f t="shared" si="2"/>
        <v>Fa</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f t="shared" si="11"/>
        <v>7</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1143</v>
      </c>
      <c r="D62" s="52" t="s">
        <v>1073</v>
      </c>
      <c r="E62" s="52"/>
      <c r="F62" s="53" t="s">
        <v>1016</v>
      </c>
      <c r="G62" s="53">
        <v>7</v>
      </c>
      <c r="H62" s="52"/>
      <c r="I62" s="52"/>
      <c r="J62" s="54"/>
      <c r="K62" s="54"/>
      <c r="L62" s="78" t="str">
        <f t="shared" si="108"/>
        <v xml:space="preserve">            { line: "el Señor es su refugio., (Si♭,,15)(La,7,250)", sC: ""},</v>
      </c>
      <c r="M62" s="56" t="str">
        <f t="shared" si="86"/>
        <v>(</v>
      </c>
      <c r="N62" s="57" t="str">
        <f t="shared" si="2"/>
        <v>Si♭</v>
      </c>
      <c r="O62" s="58" t="str">
        <f t="shared" si="87"/>
        <v>,</v>
      </c>
      <c r="P62" s="59" t="str">
        <f t="shared" si="4"/>
        <v/>
      </c>
      <c r="Q62" s="60" t="str">
        <f t="shared" si="88"/>
        <v>,</v>
      </c>
      <c r="R62" s="61">
        <f t="shared" si="89"/>
        <v>15</v>
      </c>
      <c r="S62" s="56" t="str">
        <f t="shared" si="90"/>
        <v>)</v>
      </c>
      <c r="T62" s="62" t="str">
        <f t="shared" si="91"/>
        <v>(</v>
      </c>
      <c r="U62" s="63" t="str">
        <f t="shared" si="9"/>
        <v>La</v>
      </c>
      <c r="V62" s="64" t="str">
        <f t="shared" si="92"/>
        <v>,</v>
      </c>
      <c r="W62" s="65">
        <f t="shared" si="11"/>
        <v>7</v>
      </c>
      <c r="X62" s="64" t="str">
        <f t="shared" si="93"/>
        <v>,</v>
      </c>
      <c r="Y62" s="64">
        <f t="shared" si="94"/>
        <v>250</v>
      </c>
      <c r="Z62" s="56" t="str">
        <f t="shared" si="95"/>
        <v>)</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1017</v>
      </c>
      <c r="C64" s="51" t="s">
        <v>1142</v>
      </c>
      <c r="D64" s="52" t="s">
        <v>1024</v>
      </c>
      <c r="E64" s="52" t="s">
        <v>1015</v>
      </c>
      <c r="F64" s="53" t="s">
        <v>1023</v>
      </c>
      <c r="G64" s="53"/>
      <c r="H64" s="52" t="s">
        <v>1016</v>
      </c>
      <c r="I64" s="52">
        <v>7</v>
      </c>
      <c r="J64" s="54"/>
      <c r="K64" s="54"/>
      <c r="L64" s="78" t="str">
        <f t="shared" si="108"/>
        <v xml:space="preserve">            { line: "Porque Dios está con el justo:, (Re,m,15)(Do,,250)(La,7,350)", sC: "tc"},</v>
      </c>
      <c r="M64" s="56" t="str">
        <f t="shared" si="86"/>
        <v>(</v>
      </c>
      <c r="N64" s="57" t="str">
        <f t="shared" si="2"/>
        <v>Re</v>
      </c>
      <c r="O64" s="58" t="str">
        <f t="shared" si="87"/>
        <v>,</v>
      </c>
      <c r="P64" s="59" t="str">
        <f t="shared" si="4"/>
        <v>m</v>
      </c>
      <c r="Q64" s="60" t="str">
        <f t="shared" si="88"/>
        <v>,</v>
      </c>
      <c r="R64" s="61">
        <f t="shared" si="89"/>
        <v>15</v>
      </c>
      <c r="S64" s="56" t="str">
        <f t="shared" si="90"/>
        <v>)</v>
      </c>
      <c r="T64" s="62" t="str">
        <f t="shared" si="91"/>
        <v>(</v>
      </c>
      <c r="U64" s="63" t="str">
        <f t="shared" si="9"/>
        <v>Do</v>
      </c>
      <c r="V64" s="64" t="str">
        <f t="shared" si="92"/>
        <v>,</v>
      </c>
      <c r="W64" s="65" t="str">
        <f t="shared" si="11"/>
        <v/>
      </c>
      <c r="X64" s="64" t="str">
        <f t="shared" si="93"/>
        <v>,</v>
      </c>
      <c r="Y64" s="64">
        <f t="shared" si="94"/>
        <v>250</v>
      </c>
      <c r="Z64" s="56" t="str">
        <f t="shared" si="95"/>
        <v>)</v>
      </c>
      <c r="AA64" s="66" t="str">
        <f t="shared" si="96"/>
        <v>(</v>
      </c>
      <c r="AB64" s="57" t="str">
        <f t="shared" si="16"/>
        <v>La</v>
      </c>
      <c r="AC64" s="67" t="str">
        <f t="shared" si="97"/>
        <v>,</v>
      </c>
      <c r="AD64" s="59">
        <f t="shared" si="98"/>
        <v>7</v>
      </c>
      <c r="AE64" s="68" t="str">
        <f t="shared" si="99"/>
        <v>,</v>
      </c>
      <c r="AF64" s="61">
        <f t="shared" si="100"/>
        <v>350</v>
      </c>
      <c r="AG64" s="61" t="str">
        <f t="shared" si="101"/>
        <v>)</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5.5" thickTop="1" thickBot="1" x14ac:dyDescent="0.4">
      <c r="C65" s="51" t="s">
        <v>1143</v>
      </c>
      <c r="D65" s="52" t="s">
        <v>1073</v>
      </c>
      <c r="E65" s="52"/>
      <c r="F65" s="53" t="s">
        <v>1016</v>
      </c>
      <c r="G65" s="53">
        <v>7</v>
      </c>
      <c r="H65" s="52"/>
      <c r="I65" s="52"/>
      <c r="J65" s="54"/>
      <c r="K65" s="54"/>
      <c r="L65" s="78" t="str">
        <f t="shared" si="108"/>
        <v xml:space="preserve">            { line: "el Señor es su refugio., (Si♭,,15)(La,7,250)", sC: ""},</v>
      </c>
      <c r="M65" s="56" t="str">
        <f t="shared" si="86"/>
        <v>(</v>
      </c>
      <c r="N65" s="57" t="str">
        <f t="shared" si="2"/>
        <v>Si♭</v>
      </c>
      <c r="O65" s="58" t="str">
        <f t="shared" si="87"/>
        <v>,</v>
      </c>
      <c r="P65" s="59" t="str">
        <f t="shared" si="4"/>
        <v/>
      </c>
      <c r="Q65" s="60" t="str">
        <f t="shared" si="88"/>
        <v>,</v>
      </c>
      <c r="R65" s="61">
        <f t="shared" si="89"/>
        <v>15</v>
      </c>
      <c r="S65" s="56" t="str">
        <f t="shared" si="90"/>
        <v>)</v>
      </c>
      <c r="T65" s="62" t="str">
        <f t="shared" si="91"/>
        <v>(</v>
      </c>
      <c r="U65" s="63" t="str">
        <f t="shared" si="9"/>
        <v>La</v>
      </c>
      <c r="V65" s="64" t="str">
        <f t="shared" si="92"/>
        <v>,</v>
      </c>
      <c r="W65" s="65">
        <f t="shared" si="11"/>
        <v>7</v>
      </c>
      <c r="X65" s="64" t="str">
        <f t="shared" si="93"/>
        <v>,</v>
      </c>
      <c r="Y65" s="64">
        <f t="shared" si="94"/>
        <v>250</v>
      </c>
      <c r="Z65" s="56" t="str">
        <f t="shared" si="95"/>
        <v>)</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2:40" ht="25.5" thickTop="1" thickBot="1" x14ac:dyDescent="0.4">
      <c r="B66" t="s">
        <v>1000</v>
      </c>
      <c r="C66" s="51" t="s">
        <v>1144</v>
      </c>
      <c r="D66" s="52" t="s">
        <v>1024</v>
      </c>
      <c r="E66" s="52" t="s">
        <v>1015</v>
      </c>
      <c r="F66" s="53" t="s">
        <v>1023</v>
      </c>
      <c r="G66" s="53"/>
      <c r="H66" s="52" t="s">
        <v>1016</v>
      </c>
      <c r="I66" s="52">
        <v>7</v>
      </c>
      <c r="J66" s="54"/>
      <c r="K66" s="54"/>
      <c r="L66" s="55" t="str">
        <f t="shared" si="108"/>
        <v xml:space="preserve">            { line: "PORQUE DIOS ESTÁ CON EL JUSTO:, (Re,m,15)(Do,,250)(La,7,350)", sC: "ta as"},</v>
      </c>
      <c r="M66" s="56" t="str">
        <f t="shared" si="86"/>
        <v>(</v>
      </c>
      <c r="N66" s="57" t="str">
        <f t="shared" si="2"/>
        <v>Re</v>
      </c>
      <c r="O66" s="58" t="str">
        <f t="shared" si="87"/>
        <v>,</v>
      </c>
      <c r="P66" s="59" t="str">
        <f t="shared" si="4"/>
        <v>m</v>
      </c>
      <c r="Q66" s="60" t="str">
        <f t="shared" si="88"/>
        <v>,</v>
      </c>
      <c r="R66" s="61">
        <f t="shared" si="89"/>
        <v>15</v>
      </c>
      <c r="S66" s="56" t="str">
        <f t="shared" si="90"/>
        <v>)</v>
      </c>
      <c r="T66" s="62" t="str">
        <f t="shared" si="91"/>
        <v>(</v>
      </c>
      <c r="U66" s="63" t="str">
        <f t="shared" si="9"/>
        <v>Do</v>
      </c>
      <c r="V66" s="64" t="str">
        <f t="shared" si="92"/>
        <v>,</v>
      </c>
      <c r="W66" s="65" t="str">
        <f t="shared" si="11"/>
        <v/>
      </c>
      <c r="X66" s="64" t="str">
        <f t="shared" si="93"/>
        <v>,</v>
      </c>
      <c r="Y66" s="64">
        <f t="shared" si="94"/>
        <v>250</v>
      </c>
      <c r="Z66" s="56" t="str">
        <f t="shared" si="95"/>
        <v>)</v>
      </c>
      <c r="AA66" s="66" t="str">
        <f t="shared" si="96"/>
        <v>(</v>
      </c>
      <c r="AB66" s="57" t="str">
        <f t="shared" si="16"/>
        <v>La</v>
      </c>
      <c r="AC66" s="67" t="str">
        <f t="shared" si="97"/>
        <v>,</v>
      </c>
      <c r="AD66" s="59">
        <f t="shared" si="98"/>
        <v>7</v>
      </c>
      <c r="AE66" s="68" t="str">
        <f t="shared" si="99"/>
        <v>,</v>
      </c>
      <c r="AF66" s="61">
        <f t="shared" si="100"/>
        <v>350</v>
      </c>
      <c r="AG66" s="61" t="str">
        <f t="shared" si="101"/>
        <v>)</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B67" t="s">
        <v>1002</v>
      </c>
      <c r="C67" s="51" t="s">
        <v>1145</v>
      </c>
      <c r="D67" s="52" t="s">
        <v>1073</v>
      </c>
      <c r="E67" s="52"/>
      <c r="F67" s="53" t="s">
        <v>1016</v>
      </c>
      <c r="G67" s="53">
        <v>7</v>
      </c>
      <c r="H67" s="52"/>
      <c r="I67" s="52"/>
      <c r="J67" s="54"/>
      <c r="K67" s="54"/>
      <c r="L67" s="55" t="str">
        <f t="shared" si="108"/>
        <v xml:space="preserve">            { line: "EL SEÑOR ES SU REFUGIO., (Si♭,,15)(La,7,250)", sC: "as"},</v>
      </c>
      <c r="M67" s="56" t="str">
        <f t="shared" si="86"/>
        <v>(</v>
      </c>
      <c r="N67" s="57" t="str">
        <f t="shared" si="2"/>
        <v>Si♭</v>
      </c>
      <c r="O67" s="58" t="str">
        <f t="shared" si="87"/>
        <v>,</v>
      </c>
      <c r="P67" s="59" t="str">
        <f t="shared" si="4"/>
        <v/>
      </c>
      <c r="Q67" s="60" t="str">
        <f t="shared" si="88"/>
        <v>,</v>
      </c>
      <c r="R67" s="61">
        <f t="shared" si="89"/>
        <v>15</v>
      </c>
      <c r="S67" s="56" t="str">
        <f t="shared" si="90"/>
        <v>)</v>
      </c>
      <c r="T67" s="62" t="str">
        <f t="shared" si="91"/>
        <v>(</v>
      </c>
      <c r="U67" s="63" t="str">
        <f t="shared" si="9"/>
        <v>La</v>
      </c>
      <c r="V67" s="64" t="str">
        <f t="shared" si="92"/>
        <v>,</v>
      </c>
      <c r="W67" s="65">
        <f t="shared" si="11"/>
        <v>7</v>
      </c>
      <c r="X67" s="64" t="str">
        <f t="shared" si="93"/>
        <v>,</v>
      </c>
      <c r="Y67" s="64">
        <f t="shared" si="94"/>
        <v>250</v>
      </c>
      <c r="Z67" s="56" t="str">
        <f t="shared" si="95"/>
        <v>)</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7.75" thickTop="1" thickBot="1" x14ac:dyDescent="0.4">
      <c r="C68" s="73"/>
      <c r="D68" s="74"/>
      <c r="E68" s="74"/>
      <c r="F68" s="74"/>
      <c r="G68" s="74"/>
      <c r="H68" s="74"/>
      <c r="I68" s="74"/>
      <c r="J68" s="74"/>
      <c r="K68" s="74"/>
      <c r="L68" s="75" t="s">
        <v>996</v>
      </c>
      <c r="M68" s="56"/>
      <c r="N68" s="57"/>
      <c r="O68" s="58"/>
      <c r="P68" s="59"/>
      <c r="Q68" s="60"/>
      <c r="R68" s="61"/>
      <c r="S68" s="56"/>
      <c r="T68" s="62"/>
      <c r="U68" s="63"/>
      <c r="V68" s="64"/>
      <c r="W68" s="65"/>
      <c r="X68" s="64"/>
      <c r="Y68" s="64"/>
      <c r="Z68" s="56"/>
      <c r="AA68" s="66"/>
      <c r="AB68" s="57"/>
      <c r="AC68" s="67"/>
      <c r="AD68" s="59"/>
      <c r="AE68" s="68"/>
      <c r="AF68" s="61"/>
      <c r="AG68" s="61"/>
      <c r="AH68" s="69"/>
      <c r="AI68" s="70"/>
      <c r="AJ68" s="64"/>
      <c r="AK68" s="64"/>
      <c r="AL68" s="64"/>
      <c r="AM68" s="64"/>
      <c r="AN68" s="64"/>
    </row>
    <row r="69" spans="2:40" ht="25.5" thickTop="1" thickBot="1" x14ac:dyDescent="0.4">
      <c r="C69" s="79" t="s">
        <v>998</v>
      </c>
      <c r="D69" s="80"/>
      <c r="E69" s="80"/>
      <c r="F69" s="80"/>
      <c r="G69" s="80"/>
      <c r="H69" s="80"/>
      <c r="I69" s="80"/>
      <c r="J69" s="80"/>
      <c r="K69" s="80"/>
      <c r="L69" s="81" t="s">
        <v>999</v>
      </c>
      <c r="M69" s="56" t="str">
        <f t="shared" ref="M69:M75" si="109">IF(N69="","","(")</f>
        <v/>
      </c>
      <c r="N69" s="57" t="str">
        <f t="shared" ref="N69:N75" si="110">IF(D69="","",D69)</f>
        <v/>
      </c>
      <c r="O69" s="58" t="str">
        <f t="shared" ref="O69:O75" si="111">IF(N69="","",",")</f>
        <v/>
      </c>
      <c r="P69" s="59" t="str">
        <f t="shared" ref="P69:P75" si="112">IF(E69="","",E69)</f>
        <v/>
      </c>
      <c r="Q69" s="60" t="str">
        <f t="shared" ref="Q69:Q75" si="113">IF(N69="","",",")</f>
        <v/>
      </c>
      <c r="R69" s="61" t="str">
        <f t="shared" ref="R69:R75" si="114">IF(N69="","",15)</f>
        <v/>
      </c>
      <c r="S69" s="56" t="str">
        <f t="shared" ref="S69:S75" si="115">IF(N69="","",")")</f>
        <v/>
      </c>
      <c r="T69" s="62" t="str">
        <f t="shared" ref="T69:T75" si="116">IF(U69="","","(")</f>
        <v/>
      </c>
      <c r="U69" s="63" t="str">
        <f t="shared" ref="U69:U75" si="117">IF(F69="","",F69)</f>
        <v/>
      </c>
      <c r="V69" s="64" t="str">
        <f t="shared" ref="V69:V75" si="118">IF(U69="","",",")</f>
        <v/>
      </c>
      <c r="W69" s="65" t="str">
        <f t="shared" ref="W69:W75" si="119">IF(G69="","",G69)</f>
        <v/>
      </c>
      <c r="X69" s="64" t="str">
        <f t="shared" ref="X69:X75" si="120">IF(U69="","",",")</f>
        <v/>
      </c>
      <c r="Y69" s="64" t="str">
        <f t="shared" ref="Y69:Y75" si="121">IF(U69="","",250)</f>
        <v/>
      </c>
      <c r="Z69" s="56" t="str">
        <f t="shared" ref="Z69:Z75" si="122">IF(U69="","",")")</f>
        <v/>
      </c>
      <c r="AA69" s="66" t="str">
        <f t="shared" ref="AA69:AA75" si="123">IF(AB69="","","(")</f>
        <v/>
      </c>
      <c r="AB69" s="57" t="str">
        <f t="shared" ref="AB69:AB75" si="124">IF(H69="","",H69)</f>
        <v/>
      </c>
      <c r="AC69" s="67" t="str">
        <f t="shared" ref="AC69:AC75" si="125">IF(AB69="","",",")</f>
        <v/>
      </c>
      <c r="AD69" s="59" t="str">
        <f t="shared" ref="AD69:AD75" si="126">IF(I69="","",I69)</f>
        <v/>
      </c>
      <c r="AE69" s="68" t="str">
        <f t="shared" ref="AE69:AE75" si="127">IF(AB69="","",",")</f>
        <v/>
      </c>
      <c r="AF69" s="61" t="str">
        <f t="shared" ref="AF69:AF75" si="128">IF(AB69="","",350)</f>
        <v/>
      </c>
      <c r="AG69" s="61" t="str">
        <f t="shared" ref="AG69:AG75" si="129">IF(AB69="","",")")</f>
        <v/>
      </c>
      <c r="AH69" s="69" t="str">
        <f t="shared" ref="AH69:AH75" si="130">IF(AI69="","","(")</f>
        <v/>
      </c>
      <c r="AI69" s="70" t="str">
        <f t="shared" ref="AI69:AI75" si="131">IF(J69="","",J69)</f>
        <v/>
      </c>
      <c r="AJ69" s="64" t="str">
        <f t="shared" ref="AJ69:AJ75" si="132">IF(AI69="","",",")</f>
        <v/>
      </c>
      <c r="AK69" s="64" t="str">
        <f t="shared" ref="AK69:AK75" si="133">IF(K69="","",K69)</f>
        <v/>
      </c>
      <c r="AL69" s="64" t="str">
        <f t="shared" ref="AL69:AL75" si="134">IF(AI69="","",",")</f>
        <v/>
      </c>
      <c r="AM69" s="64" t="str">
        <f t="shared" ref="AM69:AM75" si="135">IF(AI69="","",450)</f>
        <v/>
      </c>
      <c r="AN69" s="64" t="str">
        <f t="shared" ref="AN69:AN75" si="136">IF(AI69="","",")")</f>
        <v/>
      </c>
    </row>
    <row r="70" spans="2:40" ht="25.5" thickTop="1" thickBot="1" x14ac:dyDescent="0.4">
      <c r="B70" t="s">
        <v>1000</v>
      </c>
      <c r="C70" s="82" t="s">
        <v>1123</v>
      </c>
      <c r="D70" s="83" t="s">
        <v>1024</v>
      </c>
      <c r="E70" s="83" t="s">
        <v>1015</v>
      </c>
      <c r="F70" s="83"/>
      <c r="G70" s="83"/>
      <c r="H70" s="83"/>
      <c r="I70" s="83"/>
      <c r="J70" s="83"/>
      <c r="K70" s="83"/>
      <c r="L70" s="84" t="str">
        <f>IF(C70="","",_xlfn.CONCAT("       triggerLine: ","""",C70,", ",M70:AN70,""", sC: ","""",B70,""", lines: ["))</f>
        <v xml:space="preserve">       triggerLine: "EL NECIO PIENSA, (Re,m,15)", sC: "ta as", lines: [</v>
      </c>
      <c r="M70" s="56" t="str">
        <f t="shared" si="109"/>
        <v>(</v>
      </c>
      <c r="N70" s="57" t="str">
        <f t="shared" si="110"/>
        <v>Re</v>
      </c>
      <c r="O70" s="58" t="str">
        <f t="shared" si="111"/>
        <v>,</v>
      </c>
      <c r="P70" s="59" t="str">
        <f t="shared" si="112"/>
        <v>m</v>
      </c>
      <c r="Q70" s="60" t="str">
        <f t="shared" si="113"/>
        <v>,</v>
      </c>
      <c r="R70" s="61">
        <f t="shared" si="114"/>
        <v>15</v>
      </c>
      <c r="S70" s="56" t="str">
        <f t="shared" si="115"/>
        <v>)</v>
      </c>
      <c r="T70" s="62" t="str">
        <f t="shared" si="116"/>
        <v/>
      </c>
      <c r="U70" s="63" t="str">
        <f t="shared" si="117"/>
        <v/>
      </c>
      <c r="V70" s="64" t="str">
        <f t="shared" si="118"/>
        <v/>
      </c>
      <c r="W70" s="65" t="str">
        <f t="shared" si="119"/>
        <v/>
      </c>
      <c r="X70" s="64" t="str">
        <f t="shared" si="120"/>
        <v/>
      </c>
      <c r="Y70" s="64" t="str">
        <f t="shared" si="121"/>
        <v/>
      </c>
      <c r="Z70" s="56" t="str">
        <f t="shared" si="122"/>
        <v/>
      </c>
      <c r="AA70" s="66" t="str">
        <f t="shared" si="123"/>
        <v/>
      </c>
      <c r="AB70" s="57" t="str">
        <f t="shared" si="124"/>
        <v/>
      </c>
      <c r="AC70" s="67" t="str">
        <f t="shared" si="125"/>
        <v/>
      </c>
      <c r="AD70" s="59" t="str">
        <f t="shared" si="126"/>
        <v/>
      </c>
      <c r="AE70" s="68" t="str">
        <f t="shared" si="127"/>
        <v/>
      </c>
      <c r="AF70" s="61" t="str">
        <f t="shared" si="128"/>
        <v/>
      </c>
      <c r="AG70" s="61" t="str">
        <f t="shared" si="129"/>
        <v/>
      </c>
      <c r="AH70" s="69" t="str">
        <f t="shared" si="130"/>
        <v/>
      </c>
      <c r="AI70" s="70" t="str">
        <f t="shared" si="131"/>
        <v/>
      </c>
      <c r="AJ70" s="64" t="str">
        <f t="shared" si="132"/>
        <v/>
      </c>
      <c r="AK70" s="64" t="str">
        <f t="shared" si="133"/>
        <v/>
      </c>
      <c r="AL70" s="64" t="str">
        <f t="shared" si="134"/>
        <v/>
      </c>
      <c r="AM70" s="64" t="str">
        <f t="shared" si="135"/>
        <v/>
      </c>
      <c r="AN70" s="64" t="str">
        <f t="shared" si="136"/>
        <v/>
      </c>
    </row>
    <row r="71" spans="2:40" ht="25.5" thickTop="1" thickBot="1" x14ac:dyDescent="0.4">
      <c r="B71" t="s">
        <v>1002</v>
      </c>
      <c r="C71" s="85" t="s">
        <v>1124</v>
      </c>
      <c r="D71" s="86" t="s">
        <v>1016</v>
      </c>
      <c r="E71" s="86">
        <v>7</v>
      </c>
      <c r="F71" s="86"/>
      <c r="G71" s="86"/>
      <c r="H71" s="87"/>
      <c r="I71" s="87"/>
      <c r="J71" s="87"/>
      <c r="K71" s="87"/>
      <c r="L71" s="88" t="str">
        <f>IF(C71="","",_xlfn.CONCAT("            { line: ","""",C71,", ",M71:AN71,""", sC: ","""",B71,"""},"))</f>
        <v xml:space="preserve">            { line: "QUE DIOS NO EXISTE,, (La,7,15)", sC: "as"},</v>
      </c>
      <c r="M71" s="56" t="str">
        <f t="shared" si="109"/>
        <v>(</v>
      </c>
      <c r="N71" s="57" t="str">
        <f t="shared" si="110"/>
        <v>La</v>
      </c>
      <c r="O71" s="58" t="str">
        <f t="shared" si="111"/>
        <v>,</v>
      </c>
      <c r="P71" s="59">
        <f t="shared" si="112"/>
        <v>7</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1002</v>
      </c>
      <c r="C72" s="85" t="s">
        <v>1125</v>
      </c>
      <c r="D72" s="89"/>
      <c r="E72" s="89"/>
      <c r="F72" s="89"/>
      <c r="G72" s="89"/>
      <c r="H72" s="90"/>
      <c r="I72" s="90"/>
      <c r="J72" s="90"/>
      <c r="K72" s="90"/>
      <c r="L72" s="88" t="str">
        <f>IF(C72="","",_xlfn.CONCAT("            { line: ","""",C72,", ",M72:AN72,""", sC: ","""",B72,"""},"))</f>
        <v xml:space="preserve">            { line: "SE HAN CORROMPIDO, ", sC: "as"},</v>
      </c>
      <c r="M72" s="56" t="str">
        <f t="shared" si="109"/>
        <v/>
      </c>
      <c r="N72" s="57" t="str">
        <f t="shared" si="110"/>
        <v/>
      </c>
      <c r="O72" s="58" t="str">
        <f t="shared" si="111"/>
        <v/>
      </c>
      <c r="P72" s="59" t="str">
        <f t="shared" si="112"/>
        <v/>
      </c>
      <c r="Q72" s="60" t="str">
        <f t="shared" si="113"/>
        <v/>
      </c>
      <c r="R72" s="61" t="str">
        <f t="shared" si="114"/>
        <v/>
      </c>
      <c r="S72" s="56" t="str">
        <f t="shared" si="115"/>
        <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1002</v>
      </c>
      <c r="C73" s="85" t="s">
        <v>1126</v>
      </c>
      <c r="D73" s="86" t="s">
        <v>1024</v>
      </c>
      <c r="E73" s="86" t="s">
        <v>1015</v>
      </c>
      <c r="F73" s="86"/>
      <c r="G73" s="86"/>
      <c r="H73" s="87"/>
      <c r="I73" s="87"/>
      <c r="J73" s="87"/>
      <c r="K73" s="87"/>
      <c r="L73" s="88" t="str">
        <f>IF(C73="","",_xlfn.CONCAT("            { line: ","""",C73,", ",M73:AN73,""", sC: ","""",B73,"""},"))</f>
        <v xml:space="preserve">            { line: "Y HACEN COSAS ABOMINABLES., (Re,m,15)", sC: "as"},</v>
      </c>
      <c r="M73" s="56" t="str">
        <f t="shared" si="109"/>
        <v>(</v>
      </c>
      <c r="N73" s="57" t="str">
        <f t="shared" si="110"/>
        <v>Re</v>
      </c>
      <c r="O73" s="58" t="str">
        <f t="shared" si="111"/>
        <v>,</v>
      </c>
      <c r="P73" s="59" t="str">
        <f t="shared" si="112"/>
        <v>m</v>
      </c>
      <c r="Q73" s="60" t="str">
        <f t="shared" si="113"/>
        <v>,</v>
      </c>
      <c r="R73" s="61">
        <f t="shared" si="114"/>
        <v>15</v>
      </c>
      <c r="S73" s="56" t="str">
        <f t="shared" si="115"/>
        <v>)</v>
      </c>
      <c r="T73" s="62" t="str">
        <f t="shared" si="116"/>
        <v/>
      </c>
      <c r="U73" s="63" t="str">
        <f t="shared" si="117"/>
        <v/>
      </c>
      <c r="V73" s="64" t="str">
        <f t="shared" si="118"/>
        <v/>
      </c>
      <c r="W73" s="65" t="str">
        <f t="shared" si="119"/>
        <v/>
      </c>
      <c r="X73" s="64" t="str">
        <f t="shared" si="120"/>
        <v/>
      </c>
      <c r="Y73" s="64" t="str">
        <f t="shared" si="121"/>
        <v/>
      </c>
      <c r="Z73" s="56" t="str">
        <f t="shared" si="122"/>
        <v/>
      </c>
      <c r="AA73" s="66" t="str">
        <f t="shared" si="123"/>
        <v/>
      </c>
      <c r="AB73" s="57" t="str">
        <f t="shared" si="124"/>
        <v/>
      </c>
      <c r="AC73" s="67" t="str">
        <f t="shared" si="125"/>
        <v/>
      </c>
      <c r="AD73" s="59" t="str">
        <f t="shared" si="126"/>
        <v/>
      </c>
      <c r="AE73" s="68" t="str">
        <f t="shared" si="127"/>
        <v/>
      </c>
      <c r="AF73" s="61" t="str">
        <f t="shared" si="128"/>
        <v/>
      </c>
      <c r="AG73" s="61" t="str">
        <f t="shared" si="129"/>
        <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5.5" thickTop="1" thickBot="1" x14ac:dyDescent="0.4">
      <c r="B74" t="s">
        <v>1002</v>
      </c>
      <c r="C74" s="85" t="s">
        <v>1127</v>
      </c>
      <c r="D74" s="89" t="s">
        <v>1020</v>
      </c>
      <c r="E74" s="89" t="s">
        <v>1015</v>
      </c>
      <c r="F74" s="89" t="s">
        <v>1016</v>
      </c>
      <c r="G74" s="89">
        <v>7</v>
      </c>
      <c r="H74" s="90"/>
      <c r="I74" s="90"/>
      <c r="J74" s="90"/>
      <c r="K74" s="90"/>
      <c r="L74" s="88" t="str">
        <f>IF(C74="","",_xlfn.CONCAT("            { line: ","""",C74,", ",M74:AN74,""", sC: ","""",B74,"""},"))</f>
        <v xml:space="preserve">            { line: "NO HAY QUIEN OBRE EL BIEN,, (Sol,m,15)(La,7,250)", sC: "as"},</v>
      </c>
      <c r="M74" s="56" t="str">
        <f t="shared" si="109"/>
        <v>(</v>
      </c>
      <c r="N74" s="57" t="str">
        <f t="shared" si="110"/>
        <v>Sol</v>
      </c>
      <c r="O74" s="58" t="str">
        <f t="shared" si="111"/>
        <v>,</v>
      </c>
      <c r="P74" s="59" t="str">
        <f t="shared" si="112"/>
        <v>m</v>
      </c>
      <c r="Q74" s="60" t="str">
        <f t="shared" si="113"/>
        <v>,</v>
      </c>
      <c r="R74" s="61">
        <f t="shared" si="114"/>
        <v>15</v>
      </c>
      <c r="S74" s="56" t="str">
        <f t="shared" si="115"/>
        <v>)</v>
      </c>
      <c r="T74" s="62" t="str">
        <f t="shared" si="116"/>
        <v>(</v>
      </c>
      <c r="U74" s="63" t="str">
        <f t="shared" si="117"/>
        <v>La</v>
      </c>
      <c r="V74" s="64" t="str">
        <f t="shared" si="118"/>
        <v>,</v>
      </c>
      <c r="W74" s="65">
        <f t="shared" si="119"/>
        <v>7</v>
      </c>
      <c r="X74" s="64" t="str">
        <f t="shared" si="120"/>
        <v>,</v>
      </c>
      <c r="Y74" s="64">
        <f t="shared" si="121"/>
        <v>250</v>
      </c>
      <c r="Z74" s="56" t="str">
        <f t="shared" si="122"/>
        <v>)</v>
      </c>
      <c r="AA74" s="66" t="str">
        <f t="shared" si="123"/>
        <v/>
      </c>
      <c r="AB74" s="57" t="str">
        <f t="shared" si="124"/>
        <v/>
      </c>
      <c r="AC74" s="67" t="str">
        <f t="shared" si="125"/>
        <v/>
      </c>
      <c r="AD74" s="59" t="str">
        <f t="shared" si="126"/>
        <v/>
      </c>
      <c r="AE74" s="68" t="str">
        <f t="shared" si="127"/>
        <v/>
      </c>
      <c r="AF74" s="61" t="str">
        <f t="shared" si="128"/>
        <v/>
      </c>
      <c r="AG74" s="61" t="str">
        <f t="shared" si="129"/>
        <v/>
      </c>
      <c r="AH74" s="69" t="str">
        <f t="shared" si="130"/>
        <v/>
      </c>
      <c r="AI74" s="70" t="str">
        <f t="shared" si="131"/>
        <v/>
      </c>
      <c r="AJ74" s="64" t="str">
        <f t="shared" si="132"/>
        <v/>
      </c>
      <c r="AK74" s="64" t="str">
        <f t="shared" si="133"/>
        <v/>
      </c>
      <c r="AL74" s="64" t="str">
        <f t="shared" si="134"/>
        <v/>
      </c>
      <c r="AM74" s="64" t="str">
        <f t="shared" si="135"/>
        <v/>
      </c>
      <c r="AN74" s="64" t="str">
        <f t="shared" si="136"/>
        <v/>
      </c>
    </row>
    <row r="75" spans="2:40" ht="25.5" thickTop="1" thickBot="1" x14ac:dyDescent="0.4">
      <c r="B75" t="s">
        <v>1002</v>
      </c>
      <c r="C75" s="93" t="s">
        <v>1128</v>
      </c>
      <c r="D75" s="83" t="s">
        <v>1073</v>
      </c>
      <c r="E75" s="83"/>
      <c r="F75" s="83" t="s">
        <v>1016</v>
      </c>
      <c r="G75" s="83">
        <v>7</v>
      </c>
      <c r="H75" s="83"/>
      <c r="I75" s="83"/>
      <c r="J75" s="83"/>
      <c r="K75" s="83"/>
      <c r="L75" s="94" t="str">
        <f>IF(C75="","",_xlfn.CONCAT("            { line: ","""",C75,", ",M75:AN75,""", sC: ","""",B75,"""},  ]},"))</f>
        <v xml:space="preserve">            { line: "NO HAY QUIEN OBRE EL BIEN., (Si♭,,15)(La,7,250)", sC: "as"},  ]},</v>
      </c>
      <c r="M75" s="56" t="str">
        <f t="shared" si="109"/>
        <v>(</v>
      </c>
      <c r="N75" s="57" t="str">
        <f t="shared" si="110"/>
        <v>Si♭</v>
      </c>
      <c r="O75" s="58" t="str">
        <f t="shared" si="111"/>
        <v>,</v>
      </c>
      <c r="P75" s="59" t="str">
        <f t="shared" si="112"/>
        <v/>
      </c>
      <c r="Q75" s="60" t="str">
        <f t="shared" si="113"/>
        <v>,</v>
      </c>
      <c r="R75" s="61">
        <f t="shared" si="114"/>
        <v>15</v>
      </c>
      <c r="S75" s="56" t="str">
        <f t="shared" si="115"/>
        <v>)</v>
      </c>
      <c r="T75" s="62" t="str">
        <f t="shared" si="116"/>
        <v>(</v>
      </c>
      <c r="U75" s="63" t="str">
        <f t="shared" si="117"/>
        <v>La</v>
      </c>
      <c r="V75" s="64" t="str">
        <f t="shared" si="118"/>
        <v>,</v>
      </c>
      <c r="W75" s="65">
        <f t="shared" si="119"/>
        <v>7</v>
      </c>
      <c r="X75" s="64" t="str">
        <f t="shared" si="120"/>
        <v>,</v>
      </c>
      <c r="Y75" s="64">
        <f t="shared" si="121"/>
        <v>250</v>
      </c>
      <c r="Z75" s="56" t="str">
        <f t="shared" si="122"/>
        <v>)</v>
      </c>
      <c r="AA75" s="66" t="str">
        <f t="shared" si="123"/>
        <v/>
      </c>
      <c r="AB75" s="57" t="str">
        <f t="shared" si="124"/>
        <v/>
      </c>
      <c r="AC75" s="67" t="str">
        <f t="shared" si="125"/>
        <v/>
      </c>
      <c r="AD75" s="59" t="str">
        <f t="shared" si="126"/>
        <v/>
      </c>
      <c r="AE75" s="68" t="str">
        <f t="shared" si="127"/>
        <v/>
      </c>
      <c r="AF75" s="61" t="str">
        <f t="shared" si="128"/>
        <v/>
      </c>
      <c r="AG75" s="61" t="str">
        <f t="shared" si="129"/>
        <v/>
      </c>
      <c r="AH75" s="69" t="str">
        <f t="shared" si="130"/>
        <v/>
      </c>
      <c r="AI75" s="70" t="str">
        <f t="shared" si="131"/>
        <v/>
      </c>
      <c r="AJ75" s="64" t="str">
        <f t="shared" si="132"/>
        <v/>
      </c>
      <c r="AK75" s="64" t="str">
        <f t="shared" si="133"/>
        <v/>
      </c>
      <c r="AL75" s="64" t="str">
        <f t="shared" si="134"/>
        <v/>
      </c>
      <c r="AM75" s="64" t="str">
        <f t="shared" si="135"/>
        <v/>
      </c>
      <c r="AN75" s="64" t="str">
        <f t="shared" si="136"/>
        <v/>
      </c>
    </row>
    <row r="76" spans="2:40" ht="24" customHeight="1" x14ac:dyDescent="0.4">
      <c r="B76" s="95"/>
      <c r="C76" s="95"/>
      <c r="D76" s="95"/>
      <c r="E76" s="95"/>
      <c r="F76" s="95"/>
      <c r="G76" s="95"/>
      <c r="H76" s="95"/>
      <c r="I76" s="95"/>
      <c r="J76" s="95"/>
      <c r="K76" s="95"/>
      <c r="L76" s="99" t="str">
        <f ca="1">_xlfn.CONCAT("]}, // ULTIMA LINEA DEL CANTO: ",L1)</f>
        <v>]}, // ULTIMA LINEA DEL CANTO: EL NECIO PIENSA QUE DIOS NO EXISTE</v>
      </c>
      <c r="M76" s="95"/>
    </row>
    <row r="77" spans="2:40" ht="20.25" x14ac:dyDescent="0.25">
      <c r="L77" s="100" t="s">
        <v>1011</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3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33953-08D8-4F30-AEFD-D4B0DFBD503B}">
  <sheetPr codeName="Sheet75">
    <tabColor rgb="FF00B0F0"/>
  </sheetPr>
  <dimension ref="A1:AN74"/>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59</v>
      </c>
      <c r="E1" s="40"/>
      <c r="F1" s="40"/>
      <c r="G1" s="40"/>
      <c r="H1" s="40"/>
      <c r="I1" s="40"/>
      <c r="J1" s="40"/>
      <c r="K1" s="40"/>
      <c r="L1" s="41" t="str">
        <f ca="1">UPPER(VLOOKUP(C1,Table223[],3,FALSE))</f>
        <v>EL PUEBLO QUE CAMINABA EN LAS TINIEBLAS</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PUEBLO QUE CAMINABA EN LAS TINIEBLAS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elpuebloquecaminabaenlastinieblas</v>
      </c>
      <c r="L7" s="48" t="str">
        <f ca="1">_xlfn.CONCAT("        id: ","""",C7,"""",",")</f>
        <v xml:space="preserve">        id: "elpuebloquecaminabaenlastinieblas",</v>
      </c>
    </row>
    <row r="8" spans="2:32" ht="23.25" x14ac:dyDescent="0.25">
      <c r="C8" t="str">
        <f ca="1">PROPER(L1)</f>
        <v>El Pueblo Que Caminaba En Las Tinieblas</v>
      </c>
      <c r="L8" s="48" t="str">
        <f ca="1">_xlfn.CONCAT("        tt: ","""",C8,"""",",")</f>
        <v xml:space="preserve">        tt: "El Pueblo Que Caminaba En Las Tinieblas",</v>
      </c>
    </row>
    <row r="9" spans="2:32" ht="23.25" x14ac:dyDescent="0.25">
      <c r="C9" t="str">
        <f ca="1">PROPER(L1)</f>
        <v>El Pueblo Que Caminaba En Las Tinieblas</v>
      </c>
      <c r="L9" s="48" t="str">
        <f ca="1">_xlfn.CONCAT("        title: ","""",C9,"""",",")</f>
        <v xml:space="preserve">        title: "El Pueblo Que Caminaba En Las Tinieblas",</v>
      </c>
    </row>
    <row r="10" spans="2:32" ht="23.25" x14ac:dyDescent="0.25">
      <c r="C10" t="str">
        <f ca="1">VLOOKUP(C1,Table223[],4,FALSE)</f>
        <v>Isaías 9,1-5</v>
      </c>
      <c r="L10" s="48" t="str">
        <f ca="1">_xlfn.CONCAT("        ","subtitle: ","""",C10,"""",",")</f>
        <v xml:space="preserve">        subtitle: "Isaías 9,1-5",</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59</v>
      </c>
      <c r="L16" s="48" t="str">
        <f ca="1">_xlfn.CONCAT("        dbno: ","""",C16,"""",",")</f>
        <v xml:space="preserve">        dbno: "59",</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elpuebloquecaminabaenlastinieblas</v>
      </c>
      <c r="L19" s="48" t="str">
        <f ca="1">_xlfn.CONCAT("        audioSrc: ","""/audio/",C19,".mp3""",",")</f>
        <v xml:space="preserve">        audioSrc: "/audio/elpuebloquecaminabaenlastinieblas.mp3",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58</v>
      </c>
      <c r="C26" t="str">
        <f ca="1">VLOOKUP(B26,Table4[],13,FALSE)</f>
        <v>"/resucito/src/index.html?canto=elneciopiensaquediosno"</v>
      </c>
      <c r="L26" s="48" t="str">
        <f ca="1">_xlfn.CONCAT("        ant: ",C26,",")</f>
        <v xml:space="preserve">        ant: "/resucito/src/index.html?canto=elneciopiensaquediosno",</v>
      </c>
    </row>
    <row r="27" spans="2:40" ht="23.25" x14ac:dyDescent="0.25">
      <c r="B27">
        <f ca="1">+C1+1</f>
        <v>60</v>
      </c>
      <c r="C27" t="str">
        <f ca="1">VLOOKUP(B27,Table4[],13,FALSE)</f>
        <v>"/resucito/src/index.html?canto=elsenoranunciaunanoticia"</v>
      </c>
      <c r="L27" s="48" t="str">
        <f ca="1">_xlfn.CONCAT("        sig: ",C27,",")</f>
        <v xml:space="preserve">        sig: "/resucito/src/index.html?canto=elsenoranunciaunanoticia",</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81</v>
      </c>
      <c r="D30" s="52" t="s">
        <v>1023</v>
      </c>
      <c r="E30" s="52"/>
      <c r="F30" s="53" t="s">
        <v>1016</v>
      </c>
      <c r="G30" s="53" t="s">
        <v>1015</v>
      </c>
      <c r="H30" s="52"/>
      <c r="I30" s="52"/>
      <c r="J30" s="54"/>
      <c r="K30" s="54"/>
      <c r="L30" s="55" t="str">
        <f t="shared" ref="L30:L48" si="0">IF(C30="","",_xlfn.CONCAT("            { line: ","""",C30,", ",M30:AN30,""", sC: ","""",B30,"""},"))</f>
        <v xml:space="preserve">            { line: "El pueblo que caminaba en las tinieblas, (Do,,15)(La,m,250)", sC: "tc"},</v>
      </c>
      <c r="M30" s="56" t="str">
        <f t="shared" ref="M30:M49" si="1">IF(N30="","","(")</f>
        <v>(</v>
      </c>
      <c r="N30" s="57" t="str">
        <f t="shared" ref="N30:N61" si="2">IF(D30="","",D30)</f>
        <v>Do</v>
      </c>
      <c r="O30" s="58" t="str">
        <f t="shared" ref="O30:O49" si="3">IF(N30="","",",")</f>
        <v>,</v>
      </c>
      <c r="P30" s="59" t="str">
        <f t="shared" ref="P30:P61" si="4">IF(E30="","",E30)</f>
        <v/>
      </c>
      <c r="Q30" s="60" t="str">
        <f t="shared" ref="Q30:Q49" si="5">IF(N30="","",",")</f>
        <v>,</v>
      </c>
      <c r="R30" s="61">
        <f t="shared" ref="R30:R49" si="6">IF(N30="","",15)</f>
        <v>15</v>
      </c>
      <c r="S30" s="56" t="str">
        <f t="shared" ref="S30:S49" si="7">IF(N30="","",")")</f>
        <v>)</v>
      </c>
      <c r="T30" s="62" t="str">
        <f t="shared" ref="T30:T49" si="8">IF(U30="","","(")</f>
        <v>(</v>
      </c>
      <c r="U30" s="63" t="str">
        <f t="shared" ref="U30:U61" si="9">IF(F30="","",F30)</f>
        <v>La</v>
      </c>
      <c r="V30" s="64" t="str">
        <f t="shared" ref="V30:V49" si="10">IF(U30="","",",")</f>
        <v>,</v>
      </c>
      <c r="W30" s="65" t="str">
        <f t="shared" ref="W30:W61" si="11">IF(G30="","",G30)</f>
        <v>m</v>
      </c>
      <c r="X30" s="64" t="str">
        <f t="shared" ref="X30:X49" si="12">IF(U30="","",",")</f>
        <v>,</v>
      </c>
      <c r="Y30" s="64">
        <f t="shared" ref="Y30:Y49" si="13">IF(U30="","",250)</f>
        <v>250</v>
      </c>
      <c r="Z30" s="56" t="str">
        <f t="shared" ref="Z30:Z49" si="14">IF(U30="","",")")</f>
        <v>)</v>
      </c>
      <c r="AA30" s="66" t="str">
        <f t="shared" ref="AA30:AA49" si="15">IF(AB30="","","(")</f>
        <v/>
      </c>
      <c r="AB30" s="57" t="str">
        <f t="shared" ref="AB30:AB61" si="16">IF(H30="","",H30)</f>
        <v/>
      </c>
      <c r="AC30" s="67" t="str">
        <f t="shared" ref="AC30:AC49" si="17">IF(AB30="","",",")</f>
        <v/>
      </c>
      <c r="AD30" s="59" t="str">
        <f t="shared" ref="AD30:AD49" si="18">IF(I30="","",I30)</f>
        <v/>
      </c>
      <c r="AE30" s="68" t="str">
        <f t="shared" ref="AE30:AE49" si="19">IF(AB30="","",",")</f>
        <v/>
      </c>
      <c r="AF30" s="61" t="str">
        <f t="shared" ref="AF30:AF49" si="20">IF(AB30="","",350)</f>
        <v/>
      </c>
      <c r="AG30" s="61" t="str">
        <f t="shared" ref="AG30:AG49" si="21">IF(AB30="","",")")</f>
        <v/>
      </c>
      <c r="AH30" s="69" t="str">
        <f t="shared" ref="AH30:AH49" si="22">IF(AI30="","","(")</f>
        <v/>
      </c>
      <c r="AI30" s="70" t="str">
        <f t="shared" ref="AI30:AI61" si="23">IF(J30="","",J30)</f>
        <v/>
      </c>
      <c r="AJ30" s="64" t="str">
        <f t="shared" ref="AJ30:AJ49" si="24">IF(AI30="","",",")</f>
        <v/>
      </c>
      <c r="AK30" s="64" t="str">
        <f t="shared" ref="AK30:AK49" si="25">IF(K30="","",K30)</f>
        <v/>
      </c>
      <c r="AL30" s="64" t="str">
        <f t="shared" ref="AL30:AL49" si="26">IF(AI30="","",",")</f>
        <v/>
      </c>
      <c r="AM30" s="64" t="str">
        <f t="shared" ref="AM30:AM49" si="27">IF(AI30="","",450)</f>
        <v/>
      </c>
      <c r="AN30" s="64" t="str">
        <f t="shared" ref="AN30:AN49" si="28">IF(AI30="","",")")</f>
        <v/>
      </c>
    </row>
    <row r="31" spans="2:40" ht="25.5" thickTop="1" thickBot="1" x14ac:dyDescent="0.4">
      <c r="C31" s="51" t="s">
        <v>1148</v>
      </c>
      <c r="D31" s="52" t="s">
        <v>1019</v>
      </c>
      <c r="E31" s="52"/>
      <c r="F31" s="53" t="s">
        <v>1016</v>
      </c>
      <c r="G31" s="53" t="s">
        <v>1015</v>
      </c>
      <c r="H31" s="52"/>
      <c r="I31" s="52"/>
      <c r="J31" s="54"/>
      <c r="K31" s="54"/>
      <c r="L31" s="55" t="str">
        <f t="shared" si="0"/>
        <v xml:space="preserve">            { line: "ha visto una gran luz., (Fa,,15)(La,m,250)", sC: ""},</v>
      </c>
      <c r="M31" s="56" t="str">
        <f t="shared" si="1"/>
        <v>(</v>
      </c>
      <c r="N31" s="57" t="str">
        <f t="shared" si="2"/>
        <v>Fa</v>
      </c>
      <c r="O31" s="58" t="str">
        <f t="shared" si="3"/>
        <v>,</v>
      </c>
      <c r="P31" s="59" t="str">
        <f t="shared" si="4"/>
        <v/>
      </c>
      <c r="Q31" s="60" t="str">
        <f t="shared" si="5"/>
        <v>,</v>
      </c>
      <c r="R31" s="61">
        <f t="shared" si="6"/>
        <v>15</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1149</v>
      </c>
      <c r="D32" s="52" t="s">
        <v>1020</v>
      </c>
      <c r="E32" s="52"/>
      <c r="F32" s="53" t="s">
        <v>1016</v>
      </c>
      <c r="G32" s="53" t="s">
        <v>1015</v>
      </c>
      <c r="H32" s="52"/>
      <c r="I32" s="52"/>
      <c r="J32" s="54"/>
      <c r="K32" s="54"/>
      <c r="L32" s="55" t="str">
        <f>IF(C32="","",_xlfn.CONCAT("            { line: ","""",C32,", ",M32:AN32,""", sC: ","""",B32,"""},"))</f>
        <v xml:space="preserve">            { line: "Sobre los que vivían en tierras tenebrosas,, (Sol,,15)(La,m,250)", sC: ""},</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1150</v>
      </c>
      <c r="D33" s="52" t="s">
        <v>1020</v>
      </c>
      <c r="E33" s="52"/>
      <c r="F33" s="53" t="s">
        <v>1016</v>
      </c>
      <c r="G33" s="53" t="s">
        <v>1015</v>
      </c>
      <c r="H33" s="52"/>
      <c r="I33" s="52"/>
      <c r="J33" s="54"/>
      <c r="K33" s="54"/>
      <c r="L33" s="55" t="str">
        <f>IF(C33="","",_xlfn.CONCAT("            { line: ","""",C33,", ",M33:AN33,""", sC: ","""",B33,"""},"))</f>
        <v xml:space="preserve">            { line: "una gran luz ha brillado., (Sol,,15)(La,m,250)", sC: ""},</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1151</v>
      </c>
      <c r="D35" s="52" t="s">
        <v>1023</v>
      </c>
      <c r="E35" s="52"/>
      <c r="F35" s="53" t="s">
        <v>1016</v>
      </c>
      <c r="G35" s="53" t="s">
        <v>1015</v>
      </c>
      <c r="H35" s="52"/>
      <c r="I35" s="52"/>
      <c r="J35" s="54"/>
      <c r="K35" s="54"/>
      <c r="L35" s="55" t="str">
        <f t="shared" ref="L35:L47" si="29">IF(C35="","",_xlfn.CONCAT("            { line: ","""",C35,", ",M35:AN35,""", sC: ","""",B35,"""},"))</f>
        <v xml:space="preserve">            { line: "Has acrecentado el gozo,, (Do,,15)(La,m,250)",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1152</v>
      </c>
      <c r="D36" s="52" t="s">
        <v>1019</v>
      </c>
      <c r="E36" s="52"/>
      <c r="F36" s="53" t="s">
        <v>1016</v>
      </c>
      <c r="G36" s="53" t="s">
        <v>1015</v>
      </c>
      <c r="H36" s="52"/>
      <c r="I36" s="52"/>
      <c r="J36" s="54"/>
      <c r="K36" s="54"/>
      <c r="L36" s="55" t="str">
        <f t="shared" si="29"/>
        <v xml:space="preserve">            { line: "hiciste grande la alegría., (Fa,,15)(La,m,250)", sC: ""},</v>
      </c>
      <c r="M36" s="56" t="str">
        <f>IF(N36="","","(")</f>
        <v>(</v>
      </c>
      <c r="N36" s="57" t="str">
        <f>IF(D36="","",D36)</f>
        <v>Fa</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1153</v>
      </c>
      <c r="D37" s="52" t="s">
        <v>1020</v>
      </c>
      <c r="E37" s="52"/>
      <c r="F37" s="53" t="s">
        <v>1016</v>
      </c>
      <c r="G37" s="53" t="s">
        <v>1015</v>
      </c>
      <c r="H37" s="52"/>
      <c r="I37" s="52"/>
      <c r="J37" s="54"/>
      <c r="K37" s="54"/>
      <c r="L37" s="55" t="str">
        <f t="shared" si="29"/>
        <v xml:space="preserve">            { line: "Se han alegrado cuando te han visto,, (Sol,,15)(La,m,250)", sC: ""},</v>
      </c>
      <c r="M37" s="56" t="str">
        <f>IF(N37="","","(")</f>
        <v>(</v>
      </c>
      <c r="N37" s="57" t="str">
        <f>IF(D37="","",D37)</f>
        <v>Sol</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1154</v>
      </c>
      <c r="D38" s="52" t="s">
        <v>1020</v>
      </c>
      <c r="E38" s="52"/>
      <c r="F38" s="53" t="s">
        <v>1016</v>
      </c>
      <c r="G38" s="53" t="s">
        <v>1015</v>
      </c>
      <c r="H38" s="52"/>
      <c r="I38" s="52"/>
      <c r="J38" s="54"/>
      <c r="K38" s="54"/>
      <c r="L38" s="55" t="str">
        <f t="shared" si="29"/>
        <v xml:space="preserve">            { line: "como se alegran durante la siega,, (Sol,,15)(La,m,250)", sC: ""},</v>
      </c>
      <c r="M38" s="56" t="str">
        <f>IF(N38="","","(")</f>
        <v>(</v>
      </c>
      <c r="N38" s="57" t="str">
        <f>IF(D38="","",D38)</f>
        <v>Sol</v>
      </c>
      <c r="O38" s="58" t="str">
        <f>IF(N38="","",",")</f>
        <v>,</v>
      </c>
      <c r="P38" s="59" t="str">
        <f>IF(E38="","",E38)</f>
        <v/>
      </c>
      <c r="Q38" s="60" t="str">
        <f>IF(N38="","",",")</f>
        <v>,</v>
      </c>
      <c r="R38" s="61">
        <f>IF(N38="","",15)</f>
        <v>15</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1155</v>
      </c>
      <c r="D39" s="52" t="s">
        <v>1020</v>
      </c>
      <c r="E39" s="52"/>
      <c r="F39" s="53" t="s">
        <v>1016</v>
      </c>
      <c r="G39" s="53" t="s">
        <v>1015</v>
      </c>
      <c r="H39" s="52"/>
      <c r="I39" s="52"/>
      <c r="J39" s="54"/>
      <c r="K39" s="54"/>
      <c r="L39" s="55" t="str">
        <f t="shared" si="29"/>
        <v xml:space="preserve">            { line: "como se alegran al reparto del botín., (Sol,,15)(La,m,250)", sC: ""},</v>
      </c>
      <c r="M39" s="56" t="str">
        <f>IF(N39="","","(")</f>
        <v>(</v>
      </c>
      <c r="N39" s="57" t="str">
        <f>IF(D39="","",D39)</f>
        <v>Sol</v>
      </c>
      <c r="O39" s="58" t="str">
        <f>IF(N39="","",",")</f>
        <v>,</v>
      </c>
      <c r="P39" s="59" t="str">
        <f>IF(E39="","",E39)</f>
        <v/>
      </c>
      <c r="Q39" s="60" t="str">
        <f>IF(N39="","",",")</f>
        <v>,</v>
      </c>
      <c r="R39" s="61">
        <f>IF(N39="","",15)</f>
        <v>15</v>
      </c>
      <c r="S39" s="56" t="str">
        <f>IF(N39="","",")")</f>
        <v>)</v>
      </c>
      <c r="T39" s="62" t="str">
        <f>IF(U39="","","(")</f>
        <v>(</v>
      </c>
      <c r="U39" s="63" t="str">
        <f>IF(F39="","",F39)</f>
        <v>La</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7.75" thickTop="1" thickBot="1" x14ac:dyDescent="0.4">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2:40" ht="25.5" thickTop="1" thickBot="1" x14ac:dyDescent="0.4">
      <c r="B41" t="s">
        <v>1000</v>
      </c>
      <c r="C41" s="51" t="s">
        <v>1156</v>
      </c>
      <c r="D41" s="52" t="s">
        <v>1023</v>
      </c>
      <c r="E41" s="52"/>
      <c r="F41" s="53"/>
      <c r="G41" s="53"/>
      <c r="H41" s="52"/>
      <c r="I41" s="52"/>
      <c r="J41" s="54"/>
      <c r="K41" s="54"/>
      <c r="L41" s="55" t="str">
        <f t="shared" si="29"/>
        <v xml:space="preserve">            { line: "EL DOMINIO ESTARÁ, (Do,,15)", sC: "ta as"},</v>
      </c>
      <c r="M41" s="56" t="str">
        <f>IF(N41="","","(")</f>
        <v>(</v>
      </c>
      <c r="N41" s="57" t="str">
        <f>IF(D41="","",D41)</f>
        <v>Do</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B42" t="s">
        <v>1002</v>
      </c>
      <c r="C42" s="51" t="s">
        <v>1157</v>
      </c>
      <c r="D42" s="52" t="s">
        <v>1016</v>
      </c>
      <c r="E42" s="52" t="s">
        <v>1015</v>
      </c>
      <c r="F42" s="53"/>
      <c r="G42" s="53"/>
      <c r="H42" s="52"/>
      <c r="I42" s="52"/>
      <c r="J42" s="54"/>
      <c r="K42" s="54"/>
      <c r="L42" s="55" t="str">
        <f t="shared" si="29"/>
        <v xml:space="preserve">            { line: "SOBRE SUS HOMBROS,, (La,m,15)", sC: "as"},</v>
      </c>
      <c r="M42" s="56" t="str">
        <f t="shared" ref="M42:M47" si="30">IF(N42="","","(")</f>
        <v>(</v>
      </c>
      <c r="N42" s="57" t="str">
        <f t="shared" ref="N42:N47" si="31">IF(D42="","",D42)</f>
        <v>La</v>
      </c>
      <c r="O42" s="58" t="str">
        <f t="shared" ref="O42:O47" si="32">IF(N42="","",",")</f>
        <v>,</v>
      </c>
      <c r="P42" s="59" t="str">
        <f t="shared" ref="P42:P47" si="33">IF(E42="","",E42)</f>
        <v>m</v>
      </c>
      <c r="Q42" s="60" t="str">
        <f t="shared" ref="Q42:Q47" si="34">IF(N42="","",",")</f>
        <v>,</v>
      </c>
      <c r="R42" s="61">
        <f t="shared" ref="R42:R47" si="35">IF(N42="","",15)</f>
        <v>15</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2:40" ht="25.5" thickTop="1" thickBot="1" x14ac:dyDescent="0.4">
      <c r="B43" t="s">
        <v>1002</v>
      </c>
      <c r="C43" s="51" t="s">
        <v>1158</v>
      </c>
      <c r="D43" s="52" t="s">
        <v>1018</v>
      </c>
      <c r="E43" s="52"/>
      <c r="F43" s="53"/>
      <c r="G43" s="53"/>
      <c r="H43" s="52"/>
      <c r="I43" s="52"/>
      <c r="J43" s="54"/>
      <c r="K43" s="54"/>
      <c r="L43" s="55" t="str">
        <f t="shared" si="29"/>
        <v xml:space="preserve">            { line: "Y SU NOMBRE SERÁ,, (Sol#,,15)", sC: "as"},</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1002</v>
      </c>
      <c r="C44" s="51" t="s">
        <v>1159</v>
      </c>
      <c r="D44" s="52" t="s">
        <v>1020</v>
      </c>
      <c r="E44" s="52"/>
      <c r="F44" s="53"/>
      <c r="G44" s="53"/>
      <c r="H44" s="52"/>
      <c r="I44" s="52"/>
      <c r="J44" s="54"/>
      <c r="K44" s="54"/>
      <c r="L44" s="55" t="str">
        <f t="shared" si="29"/>
        <v xml:space="preserve">            { line: "Y SU NOMBRE SERÁ:, (Sol,,15)", sC: "as"},</v>
      </c>
      <c r="M44" s="56" t="str">
        <f t="shared" si="30"/>
        <v>(</v>
      </c>
      <c r="N44" s="57" t="str">
        <f t="shared" si="31"/>
        <v>Sol</v>
      </c>
      <c r="O44" s="58" t="str">
        <f t="shared" si="32"/>
        <v>,</v>
      </c>
      <c r="P44" s="59" t="str">
        <f t="shared" si="33"/>
        <v/>
      </c>
      <c r="Q44" s="60" t="str">
        <f t="shared" si="34"/>
        <v>,</v>
      </c>
      <c r="R44" s="61">
        <f t="shared" si="35"/>
        <v>15</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1002</v>
      </c>
      <c r="C46" s="51" t="s">
        <v>1160</v>
      </c>
      <c r="D46" s="52" t="s">
        <v>1023</v>
      </c>
      <c r="E46" s="52"/>
      <c r="F46" s="53" t="s">
        <v>1016</v>
      </c>
      <c r="G46" s="53" t="s">
        <v>1015</v>
      </c>
      <c r="H46" s="52"/>
      <c r="I46" s="52"/>
      <c r="J46" s="54"/>
      <c r="K46" s="54"/>
      <c r="L46" s="55" t="str">
        <f t="shared" si="29"/>
        <v xml:space="preserve">            { line: "CONSEJERO MARAVILLOSO,, (Do,,15)(La,m,250)", sC: "as"},</v>
      </c>
      <c r="M46" s="56" t="str">
        <f t="shared" si="30"/>
        <v>(</v>
      </c>
      <c r="N46" s="57" t="str">
        <f t="shared" si="31"/>
        <v>Do</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1002</v>
      </c>
      <c r="C47" s="51" t="s">
        <v>1161</v>
      </c>
      <c r="D47" s="52" t="s">
        <v>1023</v>
      </c>
      <c r="E47" s="52"/>
      <c r="F47" s="53" t="s">
        <v>1016</v>
      </c>
      <c r="G47" s="53" t="s">
        <v>1015</v>
      </c>
      <c r="H47" s="52"/>
      <c r="I47" s="52"/>
      <c r="J47" s="54"/>
      <c r="K47" s="54"/>
      <c r="L47" s="55" t="str">
        <f t="shared" si="29"/>
        <v xml:space="preserve">            { line: "DIOS FUERTE, PADRE ETERNO,, (Do,,15)(La,m,250)", sC: "as"},</v>
      </c>
      <c r="M47" s="56" t="str">
        <f t="shared" si="30"/>
        <v>(</v>
      </c>
      <c r="N47" s="57" t="str">
        <f t="shared" si="31"/>
        <v>Do</v>
      </c>
      <c r="O47" s="58" t="str">
        <f t="shared" si="32"/>
        <v>,</v>
      </c>
      <c r="P47" s="59" t="str">
        <f t="shared" si="33"/>
        <v/>
      </c>
      <c r="Q47" s="60" t="str">
        <f t="shared" si="34"/>
        <v>,</v>
      </c>
      <c r="R47" s="61">
        <f t="shared" si="35"/>
        <v>15</v>
      </c>
      <c r="S47" s="56" t="str">
        <f t="shared" si="36"/>
        <v>)</v>
      </c>
      <c r="T47" s="62" t="str">
        <f t="shared" si="37"/>
        <v>(</v>
      </c>
      <c r="U47" s="63" t="str">
        <f t="shared" si="38"/>
        <v>La</v>
      </c>
      <c r="V47" s="64" t="str">
        <f t="shared" si="39"/>
        <v>,</v>
      </c>
      <c r="W47" s="65" t="str">
        <f t="shared" si="40"/>
        <v>m</v>
      </c>
      <c r="X47" s="64" t="str">
        <f t="shared" si="41"/>
        <v>,</v>
      </c>
      <c r="Y47" s="64">
        <f t="shared" si="42"/>
        <v>250</v>
      </c>
      <c r="Z47" s="56" t="str">
        <f t="shared" si="43"/>
        <v>)</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B48" t="s">
        <v>1002</v>
      </c>
      <c r="C48" s="51" t="s">
        <v>1162</v>
      </c>
      <c r="D48" s="52" t="s">
        <v>1020</v>
      </c>
      <c r="E48" s="52"/>
      <c r="F48" s="53" t="s">
        <v>1016</v>
      </c>
      <c r="G48" s="53" t="s">
        <v>1015</v>
      </c>
      <c r="H48" s="52"/>
      <c r="I48" s="52"/>
      <c r="J48" s="54"/>
      <c r="K48" s="54"/>
      <c r="L48" s="55" t="str">
        <f t="shared" si="0"/>
        <v xml:space="preserve">            { line: "PRÍNCIPE DE PAZ,, (Sol,,15)(La,m,250)", sC: "as"},</v>
      </c>
      <c r="M48" s="56" t="str">
        <f t="shared" si="1"/>
        <v>(</v>
      </c>
      <c r="N48" s="57" t="str">
        <f t="shared" si="2"/>
        <v>Sol</v>
      </c>
      <c r="O48" s="58" t="str">
        <f t="shared" si="3"/>
        <v>,</v>
      </c>
      <c r="P48" s="59" t="str">
        <f t="shared" si="4"/>
        <v/>
      </c>
      <c r="Q48" s="60" t="str">
        <f t="shared" si="5"/>
        <v>,</v>
      </c>
      <c r="R48" s="61">
        <f t="shared" si="6"/>
        <v>15</v>
      </c>
      <c r="S48" s="56" t="str">
        <f t="shared" si="7"/>
        <v>)</v>
      </c>
      <c r="T48" s="62" t="str">
        <f t="shared" si="8"/>
        <v>(</v>
      </c>
      <c r="U48" s="63" t="str">
        <f t="shared" si="9"/>
        <v>La</v>
      </c>
      <c r="V48" s="64" t="str">
        <f t="shared" si="10"/>
        <v>,</v>
      </c>
      <c r="W48" s="65" t="str">
        <f t="shared" si="11"/>
        <v>m</v>
      </c>
      <c r="X48" s="64" t="str">
        <f t="shared" si="12"/>
        <v>,</v>
      </c>
      <c r="Y48" s="64">
        <f t="shared" si="13"/>
        <v>250</v>
      </c>
      <c r="Z48" s="56" t="str">
        <f t="shared" si="14"/>
        <v>)</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B49" t="s">
        <v>1002</v>
      </c>
      <c r="C49" s="51" t="s">
        <v>1163</v>
      </c>
      <c r="D49" s="52" t="s">
        <v>1020</v>
      </c>
      <c r="E49" s="52"/>
      <c r="F49" s="53" t="s">
        <v>1016</v>
      </c>
      <c r="G49" s="53" t="s">
        <v>1015</v>
      </c>
      <c r="H49" s="52"/>
      <c r="I49" s="52"/>
      <c r="J49" s="54"/>
      <c r="K49" s="54"/>
      <c r="L49" s="55" t="str">
        <f>IF(C49="","",_xlfn.CONCAT("            { line: ","""",C49,", ",M49:AN49,""", sC: ","""",B49,"""},"))</f>
        <v xml:space="preserve">            { line: "PRÍNCIPE DE PAZ., (Sol,,15)(La,m,250)", sC: "as"},</v>
      </c>
      <c r="M49" s="56" t="str">
        <f t="shared" si="1"/>
        <v>(</v>
      </c>
      <c r="N49" s="57" t="str">
        <f t="shared" si="2"/>
        <v>Sol</v>
      </c>
      <c r="O49" s="58" t="str">
        <f t="shared" si="3"/>
        <v>,</v>
      </c>
      <c r="P49" s="59" t="str">
        <f t="shared" si="4"/>
        <v/>
      </c>
      <c r="Q49" s="60" t="str">
        <f t="shared" si="5"/>
        <v>,</v>
      </c>
      <c r="R49" s="61">
        <f t="shared" si="6"/>
        <v>15</v>
      </c>
      <c r="S49" s="56" t="str">
        <f t="shared" si="7"/>
        <v>)</v>
      </c>
      <c r="T49" s="62" t="str">
        <f t="shared" si="8"/>
        <v>(</v>
      </c>
      <c r="U49" s="63" t="str">
        <f t="shared" si="9"/>
        <v>La</v>
      </c>
      <c r="V49" s="64" t="str">
        <f t="shared" si="10"/>
        <v>,</v>
      </c>
      <c r="W49" s="65" t="str">
        <f t="shared" si="11"/>
        <v>m</v>
      </c>
      <c r="X49" s="64" t="str">
        <f t="shared" si="12"/>
        <v>,</v>
      </c>
      <c r="Y49" s="64">
        <f t="shared" si="13"/>
        <v>250</v>
      </c>
      <c r="Z49" s="56" t="str">
        <f t="shared" si="14"/>
        <v>)</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7.75" thickTop="1" thickBot="1" x14ac:dyDescent="0.4">
      <c r="C50" s="73"/>
      <c r="D50" s="74"/>
      <c r="E50" s="74"/>
      <c r="F50" s="74"/>
      <c r="G50" s="74"/>
      <c r="H50" s="74"/>
      <c r="I50" s="74"/>
      <c r="J50" s="74"/>
      <c r="K50" s="74"/>
      <c r="L50" s="75" t="s">
        <v>996</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36.75" thickTop="1" thickBot="1" x14ac:dyDescent="0.4">
      <c r="A51" s="76"/>
      <c r="B51" s="76"/>
      <c r="C51" s="76"/>
      <c r="D51" s="77"/>
      <c r="E51" s="77"/>
      <c r="F51" s="77"/>
      <c r="G51" s="77"/>
      <c r="H51" s="77"/>
      <c r="I51" s="77"/>
      <c r="J51" s="77"/>
      <c r="K51" s="77"/>
      <c r="L51" s="50" t="s">
        <v>997</v>
      </c>
      <c r="M51" s="56" t="str">
        <f t="shared" ref="M51:M61" si="58">IF(N51="","","(")</f>
        <v/>
      </c>
      <c r="N51" s="57" t="str">
        <f t="shared" si="2"/>
        <v/>
      </c>
      <c r="O51" s="58" t="str">
        <f t="shared" ref="O51:O61" si="59">IF(N51="","",",")</f>
        <v/>
      </c>
      <c r="P51" s="59" t="str">
        <f t="shared" si="4"/>
        <v/>
      </c>
      <c r="Q51" s="60" t="str">
        <f t="shared" ref="Q51:Q61" si="60">IF(N51="","",",")</f>
        <v/>
      </c>
      <c r="R51" s="61" t="str">
        <f t="shared" ref="R51:R61" si="61">IF(N51="","",15)</f>
        <v/>
      </c>
      <c r="S51" s="56" t="str">
        <f t="shared" ref="S51:S61" si="62">IF(N51="","",")")</f>
        <v/>
      </c>
      <c r="T51" s="62" t="str">
        <f t="shared" ref="T51:T61" si="63">IF(U51="","","(")</f>
        <v/>
      </c>
      <c r="U51" s="63" t="str">
        <f t="shared" si="9"/>
        <v/>
      </c>
      <c r="V51" s="64" t="str">
        <f t="shared" ref="V51:V61" si="64">IF(U51="","",",")</f>
        <v/>
      </c>
      <c r="W51" s="65" t="str">
        <f t="shared" si="11"/>
        <v/>
      </c>
      <c r="X51" s="64" t="str">
        <f t="shared" ref="X51:X61" si="65">IF(U51="","",",")</f>
        <v/>
      </c>
      <c r="Y51" s="64" t="str">
        <f t="shared" ref="Y51:Y61" si="66">IF(U51="","",250)</f>
        <v/>
      </c>
      <c r="Z51" s="56" t="str">
        <f t="shared" ref="Z51:Z61" si="67">IF(U51="","",")")</f>
        <v/>
      </c>
      <c r="AA51" s="66" t="str">
        <f t="shared" ref="AA51:AA61" si="68">IF(AB51="","","(")</f>
        <v/>
      </c>
      <c r="AB51" s="57" t="str">
        <f t="shared" si="16"/>
        <v/>
      </c>
      <c r="AC51" s="67" t="str">
        <f t="shared" ref="AC51:AC61" si="69">IF(AB51="","",",")</f>
        <v/>
      </c>
      <c r="AD51" s="59" t="str">
        <f t="shared" ref="AD51:AD61" si="70">IF(I51="","",I51)</f>
        <v/>
      </c>
      <c r="AE51" s="68" t="str">
        <f t="shared" ref="AE51:AE61" si="71">IF(AB51="","",",")</f>
        <v/>
      </c>
      <c r="AF51" s="61" t="str">
        <f t="shared" ref="AF51:AF61" si="72">IF(AB51="","",350)</f>
        <v/>
      </c>
      <c r="AG51" s="61" t="str">
        <f t="shared" ref="AG51:AG61" si="73">IF(AB51="","",")")</f>
        <v/>
      </c>
      <c r="AH51" s="69" t="str">
        <f t="shared" ref="AH51:AH61" si="74">IF(AI51="","","(")</f>
        <v/>
      </c>
      <c r="AI51" s="70" t="str">
        <f t="shared" si="23"/>
        <v/>
      </c>
      <c r="AJ51" s="64" t="str">
        <f t="shared" ref="AJ51:AJ61" si="75">IF(AI51="","",",")</f>
        <v/>
      </c>
      <c r="AK51" s="64" t="str">
        <f t="shared" ref="AK51:AK61" si="76">IF(K51="","",K51)</f>
        <v/>
      </c>
      <c r="AL51" s="64" t="str">
        <f t="shared" ref="AL51:AL61" si="77">IF(AI51="","",",")</f>
        <v/>
      </c>
      <c r="AM51" s="64" t="str">
        <f t="shared" ref="AM51:AM61" si="78">IF(AI51="","",450)</f>
        <v/>
      </c>
      <c r="AN51" s="64" t="str">
        <f t="shared" ref="AN51:AN61" si="79">IF(AI51="","",")")</f>
        <v/>
      </c>
    </row>
    <row r="52" spans="1:40" ht="25.5" thickTop="1" thickBot="1" x14ac:dyDescent="0.4">
      <c r="B52" t="s">
        <v>1017</v>
      </c>
      <c r="C52" s="51" t="s">
        <v>1164</v>
      </c>
      <c r="D52" s="52" t="s">
        <v>1023</v>
      </c>
      <c r="E52" s="52"/>
      <c r="F52" s="53" t="s">
        <v>1016</v>
      </c>
      <c r="G52" s="53" t="s">
        <v>1015</v>
      </c>
      <c r="H52" s="52"/>
      <c r="I52" s="52"/>
      <c r="J52" s="54"/>
      <c r="K52" s="54"/>
      <c r="L52" s="55" t="str">
        <f t="shared" ref="L52:L61" si="80">IF(C52="","",_xlfn.CONCAT("            { line: ","""",C52,", ",M52:AN52,""", sC: ","""",B52,"""},"))</f>
        <v xml:space="preserve">            { line: "Porque el yugo que pesaba sobre el pueblo,, (Do,,15)(La,m,250)", sC: "tc"},</v>
      </c>
      <c r="M52" s="56" t="str">
        <f t="shared" si="58"/>
        <v>(</v>
      </c>
      <c r="N52" s="57" t="str">
        <f t="shared" si="2"/>
        <v>Do</v>
      </c>
      <c r="O52" s="58" t="str">
        <f t="shared" si="59"/>
        <v>,</v>
      </c>
      <c r="P52" s="59" t="str">
        <f t="shared" si="4"/>
        <v/>
      </c>
      <c r="Q52" s="60" t="str">
        <f t="shared" si="60"/>
        <v>,</v>
      </c>
      <c r="R52" s="61">
        <f t="shared" si="61"/>
        <v>15</v>
      </c>
      <c r="S52" s="56" t="str">
        <f t="shared" si="62"/>
        <v>)</v>
      </c>
      <c r="T52" s="62" t="str">
        <f t="shared" si="63"/>
        <v>(</v>
      </c>
      <c r="U52" s="63" t="str">
        <f t="shared" si="9"/>
        <v>La</v>
      </c>
      <c r="V52" s="64" t="str">
        <f t="shared" si="64"/>
        <v>,</v>
      </c>
      <c r="W52" s="65" t="str">
        <f t="shared" si="11"/>
        <v>m</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1165</v>
      </c>
      <c r="D53" s="52" t="s">
        <v>1019</v>
      </c>
      <c r="E53" s="52"/>
      <c r="F53" s="53" t="s">
        <v>1016</v>
      </c>
      <c r="G53" s="53" t="s">
        <v>1015</v>
      </c>
      <c r="H53" s="52"/>
      <c r="I53" s="52"/>
      <c r="J53" s="54"/>
      <c r="K53" s="54"/>
      <c r="L53" s="55" t="str">
        <f t="shared" si="80"/>
        <v xml:space="preserve">            { line: "el yugo que oprimía sus espaldas,, (Fa,,15)(La,m,250)", sC: ""},</v>
      </c>
      <c r="M53" s="56" t="str">
        <f t="shared" si="58"/>
        <v>(</v>
      </c>
      <c r="N53" s="57" t="str">
        <f t="shared" si="2"/>
        <v>Fa</v>
      </c>
      <c r="O53" s="58" t="str">
        <f t="shared" si="59"/>
        <v>,</v>
      </c>
      <c r="P53" s="59" t="str">
        <f t="shared" si="4"/>
        <v/>
      </c>
      <c r="Q53" s="60" t="str">
        <f t="shared" si="60"/>
        <v>,</v>
      </c>
      <c r="R53" s="61">
        <f t="shared" si="61"/>
        <v>15</v>
      </c>
      <c r="S53" s="56" t="str">
        <f t="shared" si="62"/>
        <v>)</v>
      </c>
      <c r="T53" s="62" t="str">
        <f t="shared" si="63"/>
        <v>(</v>
      </c>
      <c r="U53" s="63" t="str">
        <f t="shared" si="9"/>
        <v>La</v>
      </c>
      <c r="V53" s="64" t="str">
        <f t="shared" si="64"/>
        <v>,</v>
      </c>
      <c r="W53" s="65" t="str">
        <f t="shared" si="11"/>
        <v>m</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1166</v>
      </c>
      <c r="D54" s="52" t="s">
        <v>1020</v>
      </c>
      <c r="E54" s="52"/>
      <c r="F54" s="53" t="s">
        <v>1016</v>
      </c>
      <c r="G54" s="53" t="s">
        <v>1015</v>
      </c>
      <c r="H54" s="52"/>
      <c r="I54" s="52"/>
      <c r="J54" s="54"/>
      <c r="K54" s="54"/>
      <c r="L54" s="55" t="str">
        <f t="shared" si="80"/>
        <v xml:space="preserve">            { line: "la vara del opresor, (Sol,,15)(La,m,250)", sC: ""},</v>
      </c>
      <c r="M54" s="56" t="str">
        <f t="shared" si="58"/>
        <v>(</v>
      </c>
      <c r="N54" s="57" t="str">
        <f t="shared" si="2"/>
        <v>Sol</v>
      </c>
      <c r="O54" s="58" t="str">
        <f t="shared" si="59"/>
        <v>,</v>
      </c>
      <c r="P54" s="59" t="str">
        <f t="shared" si="4"/>
        <v/>
      </c>
      <c r="Q54" s="60" t="str">
        <f t="shared" si="60"/>
        <v>,</v>
      </c>
      <c r="R54" s="61">
        <f t="shared" si="61"/>
        <v>15</v>
      </c>
      <c r="S54" s="56" t="str">
        <f t="shared" si="62"/>
        <v>)</v>
      </c>
      <c r="T54" s="62" t="str">
        <f t="shared" si="63"/>
        <v>(</v>
      </c>
      <c r="U54" s="63" t="str">
        <f t="shared" si="9"/>
        <v>La</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1167</v>
      </c>
      <c r="D55" s="52" t="s">
        <v>1020</v>
      </c>
      <c r="E55" s="52"/>
      <c r="F55" s="53" t="s">
        <v>1016</v>
      </c>
      <c r="G55" s="53" t="s">
        <v>1015</v>
      </c>
      <c r="H55" s="52"/>
      <c r="I55" s="52"/>
      <c r="J55" s="54"/>
      <c r="K55" s="54"/>
      <c r="L55" s="55" t="str">
        <f t="shared" si="80"/>
        <v xml:space="preserve">            { line: "tú la has quebrado, como en Madián., (Sol,,15)(La,m,250)", sC: ""},</v>
      </c>
      <c r="M55" s="56" t="str">
        <f t="shared" si="58"/>
        <v>(</v>
      </c>
      <c r="N55" s="57" t="str">
        <f t="shared" si="2"/>
        <v>Sol</v>
      </c>
      <c r="O55" s="58" t="str">
        <f t="shared" si="59"/>
        <v>,</v>
      </c>
      <c r="P55" s="59" t="str">
        <f t="shared" si="4"/>
        <v/>
      </c>
      <c r="Q55" s="60" t="str">
        <f t="shared" si="60"/>
        <v>,</v>
      </c>
      <c r="R55" s="61">
        <f t="shared" si="61"/>
        <v>15</v>
      </c>
      <c r="S55" s="56" t="str">
        <f t="shared" si="62"/>
        <v>)</v>
      </c>
      <c r="T55" s="62" t="str">
        <f t="shared" si="63"/>
        <v>(</v>
      </c>
      <c r="U55" s="63" t="str">
        <f t="shared" si="9"/>
        <v>La</v>
      </c>
      <c r="V55" s="64" t="str">
        <f t="shared" si="64"/>
        <v>,</v>
      </c>
      <c r="W55" s="65" t="str">
        <f t="shared" si="11"/>
        <v>m</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7.75" thickTop="1" thickBot="1" x14ac:dyDescent="0.4">
      <c r="C56" s="73"/>
      <c r="D56" s="74"/>
      <c r="E56" s="74"/>
      <c r="F56" s="74"/>
      <c r="G56" s="74"/>
      <c r="H56" s="74"/>
      <c r="I56" s="74"/>
      <c r="J56" s="74"/>
      <c r="K56" s="74"/>
      <c r="L56" s="75" t="s">
        <v>996</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51" t="s">
        <v>1168</v>
      </c>
      <c r="D57" s="52" t="s">
        <v>1023</v>
      </c>
      <c r="E57" s="52"/>
      <c r="F57" s="53" t="s">
        <v>1016</v>
      </c>
      <c r="G57" s="53" t="s">
        <v>1015</v>
      </c>
      <c r="H57" s="52"/>
      <c r="I57" s="52"/>
      <c r="J57" s="54"/>
      <c r="K57" s="54"/>
      <c r="L57" s="55" t="str">
        <f t="shared" si="80"/>
        <v xml:space="preserve">            { line: "Y todo el que pisa con dominio,, (Do,,15)(La,m,250)", sC: ""},</v>
      </c>
      <c r="M57" s="56" t="str">
        <f t="shared" si="58"/>
        <v>(</v>
      </c>
      <c r="N57" s="57" t="str">
        <f t="shared" si="2"/>
        <v>Do</v>
      </c>
      <c r="O57" s="58" t="str">
        <f t="shared" si="59"/>
        <v>,</v>
      </c>
      <c r="P57" s="59" t="str">
        <f t="shared" si="4"/>
        <v/>
      </c>
      <c r="Q57" s="60" t="str">
        <f t="shared" si="60"/>
        <v>,</v>
      </c>
      <c r="R57" s="61">
        <f t="shared" si="61"/>
        <v>15</v>
      </c>
      <c r="S57" s="56" t="str">
        <f t="shared" si="62"/>
        <v>)</v>
      </c>
      <c r="T57" s="62" t="str">
        <f t="shared" si="63"/>
        <v>(</v>
      </c>
      <c r="U57" s="63" t="str">
        <f t="shared" si="9"/>
        <v>La</v>
      </c>
      <c r="V57" s="64" t="str">
        <f t="shared" si="64"/>
        <v>,</v>
      </c>
      <c r="W57" s="65" t="str">
        <f t="shared" si="11"/>
        <v>m</v>
      </c>
      <c r="X57" s="64" t="str">
        <f t="shared" si="65"/>
        <v>,</v>
      </c>
      <c r="Y57" s="64">
        <f t="shared" si="66"/>
        <v>250</v>
      </c>
      <c r="Z57" s="56" t="str">
        <f t="shared" si="67"/>
        <v>)</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1169</v>
      </c>
      <c r="D58" s="52" t="s">
        <v>1019</v>
      </c>
      <c r="E58" s="52"/>
      <c r="F58" s="53" t="s">
        <v>1016</v>
      </c>
      <c r="G58" s="53" t="s">
        <v>1015</v>
      </c>
      <c r="H58" s="52"/>
      <c r="I58" s="52"/>
      <c r="J58" s="54"/>
      <c r="K58" s="54"/>
      <c r="L58" s="78" t="str">
        <f t="shared" si="80"/>
        <v xml:space="preserve">            { line: "todo manto manchado de sangre, (Fa,,15)(La,m,250)", sC: ""},</v>
      </c>
      <c r="M58" s="56" t="str">
        <f t="shared" si="58"/>
        <v>(</v>
      </c>
      <c r="N58" s="57" t="str">
        <f t="shared" si="2"/>
        <v>Fa</v>
      </c>
      <c r="O58" s="58" t="str">
        <f t="shared" si="59"/>
        <v>,</v>
      </c>
      <c r="P58" s="59" t="str">
        <f t="shared" si="4"/>
        <v/>
      </c>
      <c r="Q58" s="60" t="str">
        <f t="shared" si="60"/>
        <v>,</v>
      </c>
      <c r="R58" s="61">
        <f t="shared" si="61"/>
        <v>15</v>
      </c>
      <c r="S58" s="56" t="str">
        <f t="shared" si="62"/>
        <v>)</v>
      </c>
      <c r="T58" s="62" t="str">
        <f t="shared" si="63"/>
        <v>(</v>
      </c>
      <c r="U58" s="63" t="str">
        <f t="shared" si="9"/>
        <v>La</v>
      </c>
      <c r="V58" s="64" t="str">
        <f t="shared" si="64"/>
        <v>,</v>
      </c>
      <c r="W58" s="65" t="str">
        <f t="shared" si="11"/>
        <v>m</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1170</v>
      </c>
      <c r="D59" s="52" t="s">
        <v>1020</v>
      </c>
      <c r="E59" s="52"/>
      <c r="F59" s="53" t="s">
        <v>1016</v>
      </c>
      <c r="G59" s="53" t="s">
        <v>1015</v>
      </c>
      <c r="H59" s="52"/>
      <c r="I59" s="52"/>
      <c r="J59" s="54"/>
      <c r="K59" s="54"/>
      <c r="L59" s="78" t="str">
        <f t="shared" si="80"/>
        <v xml:space="preserve">            { line: "será para la quema, pasto del fuego., (Sol,,15)(La,m,250)", sC: ""},</v>
      </c>
      <c r="M59" s="56" t="str">
        <f t="shared" si="58"/>
        <v>(</v>
      </c>
      <c r="N59" s="57" t="str">
        <f t="shared" si="2"/>
        <v>Sol</v>
      </c>
      <c r="O59" s="58" t="str">
        <f t="shared" si="59"/>
        <v>,</v>
      </c>
      <c r="P59" s="59" t="str">
        <f t="shared" si="4"/>
        <v/>
      </c>
      <c r="Q59" s="60" t="str">
        <f t="shared" si="60"/>
        <v>,</v>
      </c>
      <c r="R59" s="61">
        <f t="shared" si="61"/>
        <v>15</v>
      </c>
      <c r="S59" s="56" t="str">
        <f t="shared" si="62"/>
        <v>)</v>
      </c>
      <c r="T59" s="62" t="str">
        <f t="shared" si="63"/>
        <v>(</v>
      </c>
      <c r="U59" s="63" t="str">
        <f t="shared" si="9"/>
        <v>La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C60" s="51" t="s">
        <v>1171</v>
      </c>
      <c r="D60" s="52" t="s">
        <v>1020</v>
      </c>
      <c r="E60" s="52"/>
      <c r="F60" s="53" t="s">
        <v>1016</v>
      </c>
      <c r="G60" s="53" t="s">
        <v>1015</v>
      </c>
      <c r="H60" s="52"/>
      <c r="I60" s="52"/>
      <c r="J60" s="54"/>
      <c r="K60" s="54"/>
      <c r="L60" s="78" t="str">
        <f t="shared" si="80"/>
        <v xml:space="preserve">            { line: "Porque nos ha nacido un niño,, (Sol,,15)(La,m,250)", sC: ""},</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C61" s="51" t="s">
        <v>1172</v>
      </c>
      <c r="D61" s="52" t="s">
        <v>1020</v>
      </c>
      <c r="E61" s="52"/>
      <c r="F61" s="53" t="s">
        <v>1016</v>
      </c>
      <c r="G61" s="53" t="s">
        <v>1015</v>
      </c>
      <c r="H61" s="52"/>
      <c r="I61" s="52"/>
      <c r="J61" s="54"/>
      <c r="K61" s="54"/>
      <c r="L61" s="55" t="str">
        <f t="shared" si="80"/>
        <v xml:space="preserve">            { line: "porque un hijo se nos ha dado., (Sol,,15)(La,m,250)", sC: ""},</v>
      </c>
      <c r="M61" s="56" t="str">
        <f t="shared" si="58"/>
        <v>(</v>
      </c>
      <c r="N61" s="57" t="str">
        <f t="shared" si="2"/>
        <v>Sol</v>
      </c>
      <c r="O61" s="58" t="str">
        <f t="shared" si="59"/>
        <v>,</v>
      </c>
      <c r="P61" s="59" t="str">
        <f t="shared" si="4"/>
        <v/>
      </c>
      <c r="Q61" s="60" t="str">
        <f t="shared" si="60"/>
        <v>,</v>
      </c>
      <c r="R61" s="61">
        <f t="shared" si="61"/>
        <v>15</v>
      </c>
      <c r="S61" s="56" t="str">
        <f t="shared" si="62"/>
        <v>)</v>
      </c>
      <c r="T61" s="62" t="str">
        <f t="shared" si="63"/>
        <v>(</v>
      </c>
      <c r="U61" s="63" t="str">
        <f t="shared" si="9"/>
        <v>La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7.75" thickTop="1" thickBot="1" x14ac:dyDescent="0.4">
      <c r="C62" s="73"/>
      <c r="D62" s="74"/>
      <c r="E62" s="74"/>
      <c r="F62" s="74"/>
      <c r="G62" s="74"/>
      <c r="H62" s="74"/>
      <c r="I62" s="74"/>
      <c r="J62" s="74"/>
      <c r="K62" s="74"/>
      <c r="L62" s="75" t="s">
        <v>996</v>
      </c>
      <c r="M62" s="56"/>
      <c r="N62" s="57"/>
      <c r="O62" s="58"/>
      <c r="P62" s="59"/>
      <c r="Q62" s="60"/>
      <c r="R62" s="61"/>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79" t="s">
        <v>998</v>
      </c>
      <c r="D63" s="80"/>
      <c r="E63" s="80"/>
      <c r="F63" s="80"/>
      <c r="G63" s="80"/>
      <c r="H63" s="80"/>
      <c r="I63" s="80"/>
      <c r="J63" s="80"/>
      <c r="K63" s="80"/>
      <c r="L63" s="81" t="s">
        <v>999</v>
      </c>
      <c r="M63" s="56" t="str">
        <f t="shared" ref="M63:M71" si="81">IF(N63="","","(")</f>
        <v/>
      </c>
      <c r="N63" s="57" t="str">
        <f t="shared" ref="N63:N71" si="82">IF(D63="","",D63)</f>
        <v/>
      </c>
      <c r="O63" s="58" t="str">
        <f t="shared" ref="O63:O71" si="83">IF(N63="","",",")</f>
        <v/>
      </c>
      <c r="P63" s="59" t="str">
        <f t="shared" ref="P63:P71" si="84">IF(E63="","",E63)</f>
        <v/>
      </c>
      <c r="Q63" s="60" t="str">
        <f t="shared" ref="Q63:Q71" si="85">IF(N63="","",",")</f>
        <v/>
      </c>
      <c r="R63" s="61" t="str">
        <f t="shared" ref="R63:R71" si="86">IF(N63="","",15)</f>
        <v/>
      </c>
      <c r="S63" s="56" t="str">
        <f t="shared" ref="S63:S71" si="87">IF(N63="","",")")</f>
        <v/>
      </c>
      <c r="T63" s="62" t="str">
        <f t="shared" ref="T63:T71" si="88">IF(U63="","","(")</f>
        <v/>
      </c>
      <c r="U63" s="63" t="str">
        <f t="shared" ref="U63:U71" si="89">IF(F63="","",F63)</f>
        <v/>
      </c>
      <c r="V63" s="64" t="str">
        <f t="shared" ref="V63:V71" si="90">IF(U63="","",",")</f>
        <v/>
      </c>
      <c r="W63" s="65" t="str">
        <f t="shared" ref="W63:W71" si="91">IF(G63="","",G63)</f>
        <v/>
      </c>
      <c r="X63" s="64" t="str">
        <f t="shared" ref="X63:X71" si="92">IF(U63="","",",")</f>
        <v/>
      </c>
      <c r="Y63" s="64" t="str">
        <f t="shared" ref="Y63:Y71" si="93">IF(U63="","",250)</f>
        <v/>
      </c>
      <c r="Z63" s="56" t="str">
        <f t="shared" ref="Z63:Z71" si="94">IF(U63="","",")")</f>
        <v/>
      </c>
      <c r="AA63" s="66" t="str">
        <f t="shared" ref="AA63:AA71" si="95">IF(AB63="","","(")</f>
        <v/>
      </c>
      <c r="AB63" s="57" t="str">
        <f t="shared" ref="AB63:AB71" si="96">IF(H63="","",H63)</f>
        <v/>
      </c>
      <c r="AC63" s="67" t="str">
        <f t="shared" ref="AC63:AC71" si="97">IF(AB63="","",",")</f>
        <v/>
      </c>
      <c r="AD63" s="59" t="str">
        <f t="shared" ref="AD63:AD71" si="98">IF(I63="","",I63)</f>
        <v/>
      </c>
      <c r="AE63" s="68" t="str">
        <f t="shared" ref="AE63:AE71" si="99">IF(AB63="","",",")</f>
        <v/>
      </c>
      <c r="AF63" s="61" t="str">
        <f t="shared" ref="AF63:AF71" si="100">IF(AB63="","",350)</f>
        <v/>
      </c>
      <c r="AG63" s="61" t="str">
        <f t="shared" ref="AG63:AG71" si="101">IF(AB63="","",")")</f>
        <v/>
      </c>
      <c r="AH63" s="69" t="str">
        <f t="shared" ref="AH63:AH71" si="102">IF(AI63="","","(")</f>
        <v/>
      </c>
      <c r="AI63" s="70" t="str">
        <f t="shared" ref="AI63:AI71" si="103">IF(J63="","",J63)</f>
        <v/>
      </c>
      <c r="AJ63" s="64" t="str">
        <f t="shared" ref="AJ63:AJ71" si="104">IF(AI63="","",",")</f>
        <v/>
      </c>
      <c r="AK63" s="64" t="str">
        <f t="shared" ref="AK63:AK71" si="105">IF(K63="","",K63)</f>
        <v/>
      </c>
      <c r="AL63" s="64" t="str">
        <f t="shared" ref="AL63:AL71" si="106">IF(AI63="","",",")</f>
        <v/>
      </c>
      <c r="AM63" s="64" t="str">
        <f t="shared" ref="AM63:AM71" si="107">IF(AI63="","",450)</f>
        <v/>
      </c>
      <c r="AN63" s="64" t="str">
        <f t="shared" ref="AN63:AN71" si="108">IF(AI63="","",")")</f>
        <v/>
      </c>
    </row>
    <row r="64" spans="1:40" ht="25.5" thickTop="1" thickBot="1" x14ac:dyDescent="0.4">
      <c r="B64" t="s">
        <v>1000</v>
      </c>
      <c r="C64" s="82" t="s">
        <v>1156</v>
      </c>
      <c r="D64" s="83" t="s">
        <v>1023</v>
      </c>
      <c r="E64" s="83"/>
      <c r="F64" s="83"/>
      <c r="G64" s="83"/>
      <c r="H64" s="83"/>
      <c r="I64" s="83"/>
      <c r="J64" s="83"/>
      <c r="K64" s="83"/>
      <c r="L64" s="84" t="str">
        <f>IF(C64="","",_xlfn.CONCAT("       triggerLine: ","""",C64,", ",M64:AN64,""", sC: ","""",B64,""", lines: ["))</f>
        <v xml:space="preserve">       triggerLine: "EL DOMINIO ESTARÁ, (Do,,15)", sC: "ta as", lines: [</v>
      </c>
      <c r="M64" s="56" t="str">
        <f t="shared" si="81"/>
        <v>(</v>
      </c>
      <c r="N64" s="57" t="str">
        <f t="shared" si="82"/>
        <v>Do</v>
      </c>
      <c r="O64" s="58" t="str">
        <f t="shared" si="83"/>
        <v>,</v>
      </c>
      <c r="P64" s="59" t="str">
        <f t="shared" si="84"/>
        <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2:40" ht="25.5" thickTop="1" thickBot="1" x14ac:dyDescent="0.4">
      <c r="B65" t="s">
        <v>1002</v>
      </c>
      <c r="C65" s="85" t="s">
        <v>1157</v>
      </c>
      <c r="D65" s="86" t="s">
        <v>1016</v>
      </c>
      <c r="E65" s="86" t="s">
        <v>1015</v>
      </c>
      <c r="F65" s="86"/>
      <c r="G65" s="86"/>
      <c r="H65" s="87"/>
      <c r="I65" s="87"/>
      <c r="J65" s="87"/>
      <c r="K65" s="87"/>
      <c r="L65" s="88" t="str">
        <f t="shared" ref="L65:L70" si="109">IF(C65="","",_xlfn.CONCAT("            { line: ","""",C65,", ",M65:AN65,""", sC: ","""",B65,"""},"))</f>
        <v xml:space="preserve">            { line: "SOBRE SUS HOMBROS,, (La,m,15)", sC: "as"},</v>
      </c>
      <c r="M65" s="56" t="str">
        <f t="shared" si="81"/>
        <v>(</v>
      </c>
      <c r="N65" s="57" t="str">
        <f t="shared" si="82"/>
        <v>La</v>
      </c>
      <c r="O65" s="58" t="str">
        <f t="shared" si="83"/>
        <v>,</v>
      </c>
      <c r="P65" s="59" t="str">
        <f t="shared" si="84"/>
        <v>m</v>
      </c>
      <c r="Q65" s="60" t="str">
        <f t="shared" si="85"/>
        <v>,</v>
      </c>
      <c r="R65" s="61">
        <f t="shared" si="86"/>
        <v>15</v>
      </c>
      <c r="S65" s="56" t="str">
        <f t="shared" si="87"/>
        <v>)</v>
      </c>
      <c r="T65" s="62" t="str">
        <f t="shared" si="88"/>
        <v/>
      </c>
      <c r="U65" s="63" t="str">
        <f t="shared" si="89"/>
        <v/>
      </c>
      <c r="V65" s="64" t="str">
        <f t="shared" si="90"/>
        <v/>
      </c>
      <c r="W65" s="65" t="str">
        <f t="shared" si="91"/>
        <v/>
      </c>
      <c r="X65" s="64" t="str">
        <f t="shared" si="92"/>
        <v/>
      </c>
      <c r="Y65" s="64" t="str">
        <f t="shared" si="93"/>
        <v/>
      </c>
      <c r="Z65" s="56" t="str">
        <f t="shared" si="94"/>
        <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2:40" ht="25.5" thickTop="1" thickBot="1" x14ac:dyDescent="0.4">
      <c r="B66" t="s">
        <v>1002</v>
      </c>
      <c r="C66" s="85" t="s">
        <v>1158</v>
      </c>
      <c r="D66" s="89" t="s">
        <v>1018</v>
      </c>
      <c r="E66" s="89"/>
      <c r="F66" s="89"/>
      <c r="G66" s="89"/>
      <c r="H66" s="90"/>
      <c r="I66" s="90"/>
      <c r="J66" s="90"/>
      <c r="K66" s="90"/>
      <c r="L66" s="88" t="str">
        <f t="shared" si="109"/>
        <v xml:space="preserve">            { line: "Y SU NOMBRE SERÁ,, (Sol#,,15)", sC: "as"},</v>
      </c>
      <c r="M66" s="56" t="str">
        <f t="shared" si="81"/>
        <v>(</v>
      </c>
      <c r="N66" s="57" t="str">
        <f t="shared" si="82"/>
        <v>Sol#</v>
      </c>
      <c r="O66" s="58" t="str">
        <f t="shared" si="83"/>
        <v>,</v>
      </c>
      <c r="P66" s="59" t="str">
        <f t="shared" si="84"/>
        <v/>
      </c>
      <c r="Q66" s="60" t="str">
        <f t="shared" si="85"/>
        <v>,</v>
      </c>
      <c r="R66" s="61">
        <f t="shared" si="86"/>
        <v>15</v>
      </c>
      <c r="S66" s="56" t="str">
        <f t="shared" si="87"/>
        <v>)</v>
      </c>
      <c r="T66" s="62" t="str">
        <f t="shared" si="88"/>
        <v/>
      </c>
      <c r="U66" s="63" t="str">
        <f t="shared" si="89"/>
        <v/>
      </c>
      <c r="V66" s="64" t="str">
        <f t="shared" si="90"/>
        <v/>
      </c>
      <c r="W66" s="65" t="str">
        <f t="shared" si="91"/>
        <v/>
      </c>
      <c r="X66" s="64" t="str">
        <f t="shared" si="92"/>
        <v/>
      </c>
      <c r="Y66" s="64" t="str">
        <f t="shared" si="93"/>
        <v/>
      </c>
      <c r="Z66" s="56" t="str">
        <f t="shared" si="94"/>
        <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2:40" ht="25.5" thickTop="1" thickBot="1" x14ac:dyDescent="0.4">
      <c r="B67" t="s">
        <v>1002</v>
      </c>
      <c r="C67" s="85" t="s">
        <v>1159</v>
      </c>
      <c r="D67" s="86" t="s">
        <v>1020</v>
      </c>
      <c r="E67" s="86"/>
      <c r="F67" s="86"/>
      <c r="G67" s="86"/>
      <c r="H67" s="87"/>
      <c r="I67" s="87"/>
      <c r="J67" s="87"/>
      <c r="K67" s="87"/>
      <c r="L67" s="88" t="str">
        <f t="shared" si="109"/>
        <v xml:space="preserve">            { line: "Y SU NOMBRE SERÁ:, (Sol,,15)", sC: "as"},</v>
      </c>
      <c r="M67" s="56" t="str">
        <f t="shared" ref="M67" si="110">IF(N67="","","(")</f>
        <v>(</v>
      </c>
      <c r="N67" s="57" t="str">
        <f t="shared" ref="N67" si="111">IF(D67="","",D67)</f>
        <v>Sol</v>
      </c>
      <c r="O67" s="58" t="str">
        <f t="shared" ref="O67" si="112">IF(N67="","",",")</f>
        <v>,</v>
      </c>
      <c r="P67" s="59" t="str">
        <f t="shared" ref="P67" si="113">IF(E67="","",E67)</f>
        <v/>
      </c>
      <c r="Q67" s="60" t="str">
        <f t="shared" ref="Q67" si="114">IF(N67="","",",")</f>
        <v>,</v>
      </c>
      <c r="R67" s="61">
        <f t="shared" ref="R67" si="115">IF(N67="","",15)</f>
        <v>15</v>
      </c>
      <c r="S67" s="56" t="str">
        <f t="shared" ref="S67" si="116">IF(N67="","",")")</f>
        <v>)</v>
      </c>
      <c r="T67" s="62" t="str">
        <f t="shared" ref="T67" si="117">IF(U67="","","(")</f>
        <v/>
      </c>
      <c r="U67" s="63" t="str">
        <f t="shared" ref="U67" si="118">IF(F67="","",F67)</f>
        <v/>
      </c>
      <c r="V67" s="64" t="str">
        <f t="shared" ref="V67" si="119">IF(U67="","",",")</f>
        <v/>
      </c>
      <c r="W67" s="65" t="str">
        <f t="shared" ref="W67" si="120">IF(G67="","",G67)</f>
        <v/>
      </c>
      <c r="X67" s="64" t="str">
        <f t="shared" ref="X67" si="121">IF(U67="","",",")</f>
        <v/>
      </c>
      <c r="Y67" s="64" t="str">
        <f t="shared" ref="Y67" si="122">IF(U67="","",250)</f>
        <v/>
      </c>
      <c r="Z67" s="56" t="str">
        <f t="shared" ref="Z67" si="123">IF(U67="","",")")</f>
        <v/>
      </c>
      <c r="AA67" s="66" t="str">
        <f t="shared" ref="AA67" si="124">IF(AB67="","","(")</f>
        <v/>
      </c>
      <c r="AB67" s="57" t="str">
        <f t="shared" ref="AB67" si="125">IF(H67="","",H67)</f>
        <v/>
      </c>
      <c r="AC67" s="67" t="str">
        <f t="shared" ref="AC67" si="126">IF(AB67="","",",")</f>
        <v/>
      </c>
      <c r="AD67" s="59" t="str">
        <f t="shared" ref="AD67" si="127">IF(I67="","",I67)</f>
        <v/>
      </c>
      <c r="AE67" s="68" t="str">
        <f t="shared" ref="AE67" si="128">IF(AB67="","",",")</f>
        <v/>
      </c>
      <c r="AF67" s="61" t="str">
        <f t="shared" ref="AF67" si="129">IF(AB67="","",350)</f>
        <v/>
      </c>
      <c r="AG67" s="61" t="str">
        <f t="shared" ref="AG67" si="130">IF(AB67="","",")")</f>
        <v/>
      </c>
      <c r="AH67" s="69" t="str">
        <f t="shared" ref="AH67" si="131">IF(AI67="","","(")</f>
        <v/>
      </c>
      <c r="AI67" s="70" t="str">
        <f t="shared" ref="AI67" si="132">IF(J67="","",J67)</f>
        <v/>
      </c>
      <c r="AJ67" s="64" t="str">
        <f t="shared" ref="AJ67" si="133">IF(AI67="","",",")</f>
        <v/>
      </c>
      <c r="AK67" s="64" t="str">
        <f t="shared" ref="AK67" si="134">IF(K67="","",K67)</f>
        <v/>
      </c>
      <c r="AL67" s="64" t="str">
        <f t="shared" ref="AL67" si="135">IF(AI67="","",",")</f>
        <v/>
      </c>
      <c r="AM67" s="64" t="str">
        <f t="shared" ref="AM67" si="136">IF(AI67="","",450)</f>
        <v/>
      </c>
      <c r="AN67" s="64" t="str">
        <f t="shared" ref="AN67" si="137">IF(AI67="","",")")</f>
        <v/>
      </c>
    </row>
    <row r="68" spans="2:40" ht="25.5" thickTop="1" thickBot="1" x14ac:dyDescent="0.4">
      <c r="B68" t="s">
        <v>1002</v>
      </c>
      <c r="C68" s="85" t="s">
        <v>1160</v>
      </c>
      <c r="D68" s="86" t="s">
        <v>1023</v>
      </c>
      <c r="E68" s="86"/>
      <c r="F68" s="86" t="s">
        <v>1016</v>
      </c>
      <c r="G68" s="86" t="s">
        <v>1015</v>
      </c>
      <c r="H68" s="87"/>
      <c r="I68" s="87"/>
      <c r="J68" s="87"/>
      <c r="K68" s="87"/>
      <c r="L68" s="88" t="str">
        <f t="shared" si="109"/>
        <v xml:space="preserve">            { line: "CONSEJERO MARAVILLOSO,, (Do,,15)(La,m,250)", sC: "as"},</v>
      </c>
      <c r="M68" s="56" t="str">
        <f t="shared" si="81"/>
        <v>(</v>
      </c>
      <c r="N68" s="57" t="str">
        <f t="shared" si="82"/>
        <v>Do</v>
      </c>
      <c r="O68" s="58" t="str">
        <f t="shared" si="83"/>
        <v>,</v>
      </c>
      <c r="P68" s="59" t="str">
        <f t="shared" si="84"/>
        <v/>
      </c>
      <c r="Q68" s="60" t="str">
        <f t="shared" si="85"/>
        <v>,</v>
      </c>
      <c r="R68" s="61">
        <f t="shared" si="86"/>
        <v>15</v>
      </c>
      <c r="S68" s="56" t="str">
        <f t="shared" si="87"/>
        <v>)</v>
      </c>
      <c r="T68" s="62" t="str">
        <f t="shared" si="88"/>
        <v>(</v>
      </c>
      <c r="U68" s="63" t="str">
        <f t="shared" si="89"/>
        <v>La</v>
      </c>
      <c r="V68" s="64" t="str">
        <f t="shared" si="90"/>
        <v>,</v>
      </c>
      <c r="W68" s="65" t="str">
        <f t="shared" si="91"/>
        <v>m</v>
      </c>
      <c r="X68" s="64" t="str">
        <f t="shared" si="92"/>
        <v>,</v>
      </c>
      <c r="Y68" s="64">
        <f t="shared" si="93"/>
        <v>250</v>
      </c>
      <c r="Z68" s="56" t="str">
        <f t="shared" si="94"/>
        <v>)</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5.5" thickTop="1" thickBot="1" x14ac:dyDescent="0.4">
      <c r="B69" t="s">
        <v>1002</v>
      </c>
      <c r="C69" s="85" t="s">
        <v>1161</v>
      </c>
      <c r="D69" s="89" t="s">
        <v>1023</v>
      </c>
      <c r="E69" s="89"/>
      <c r="F69" s="89" t="s">
        <v>1016</v>
      </c>
      <c r="G69" s="89" t="s">
        <v>1015</v>
      </c>
      <c r="H69" s="90"/>
      <c r="I69" s="90"/>
      <c r="J69" s="90"/>
      <c r="K69" s="90"/>
      <c r="L69" s="88" t="str">
        <f t="shared" si="109"/>
        <v xml:space="preserve">            { line: "DIOS FUERTE, PADRE ETERNO,, (Do,,15)(La,m,250)", sC: "as"},</v>
      </c>
      <c r="M69" s="56" t="str">
        <f t="shared" si="81"/>
        <v>(</v>
      </c>
      <c r="N69" s="57" t="str">
        <f t="shared" si="82"/>
        <v>Do</v>
      </c>
      <c r="O69" s="58" t="str">
        <f t="shared" si="83"/>
        <v>,</v>
      </c>
      <c r="P69" s="59" t="str">
        <f t="shared" si="84"/>
        <v/>
      </c>
      <c r="Q69" s="60" t="str">
        <f t="shared" si="85"/>
        <v>,</v>
      </c>
      <c r="R69" s="61">
        <f t="shared" si="86"/>
        <v>15</v>
      </c>
      <c r="S69" s="56" t="str">
        <f t="shared" si="87"/>
        <v>)</v>
      </c>
      <c r="T69" s="62" t="str">
        <f t="shared" si="88"/>
        <v>(</v>
      </c>
      <c r="U69" s="63" t="str">
        <f t="shared" si="89"/>
        <v>La</v>
      </c>
      <c r="V69" s="64" t="str">
        <f t="shared" si="90"/>
        <v>,</v>
      </c>
      <c r="W69" s="65" t="str">
        <f t="shared" si="91"/>
        <v>m</v>
      </c>
      <c r="X69" s="64" t="str">
        <f t="shared" si="92"/>
        <v>,</v>
      </c>
      <c r="Y69" s="64">
        <f t="shared" si="93"/>
        <v>250</v>
      </c>
      <c r="Z69" s="56" t="str">
        <f t="shared" si="94"/>
        <v>)</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5.5" thickTop="1" thickBot="1" x14ac:dyDescent="0.4">
      <c r="B70" t="s">
        <v>1002</v>
      </c>
      <c r="C70" s="85" t="s">
        <v>1162</v>
      </c>
      <c r="D70" s="91" t="s">
        <v>1020</v>
      </c>
      <c r="E70" s="91"/>
      <c r="F70" s="91" t="s">
        <v>1016</v>
      </c>
      <c r="G70" s="91" t="s">
        <v>1015</v>
      </c>
      <c r="H70" s="92"/>
      <c r="I70" s="92"/>
      <c r="J70" s="92"/>
      <c r="K70" s="92"/>
      <c r="L70" s="88" t="str">
        <f t="shared" si="109"/>
        <v xml:space="preserve">            { line: "PRÍNCIPE DE PAZ,, (Sol,,15)(La,m,250)", sC: "as"},</v>
      </c>
      <c r="M70" s="56" t="str">
        <f t="shared" si="81"/>
        <v>(</v>
      </c>
      <c r="N70" s="57" t="str">
        <f t="shared" si="82"/>
        <v>Sol</v>
      </c>
      <c r="O70" s="58" t="str">
        <f t="shared" si="83"/>
        <v>,</v>
      </c>
      <c r="P70" s="59" t="str">
        <f t="shared" si="84"/>
        <v/>
      </c>
      <c r="Q70" s="60" t="str">
        <f t="shared" si="85"/>
        <v>,</v>
      </c>
      <c r="R70" s="61">
        <f t="shared" si="86"/>
        <v>15</v>
      </c>
      <c r="S70" s="56" t="str">
        <f t="shared" si="87"/>
        <v>)</v>
      </c>
      <c r="T70" s="62" t="str">
        <f t="shared" si="88"/>
        <v>(</v>
      </c>
      <c r="U70" s="63" t="str">
        <f t="shared" si="89"/>
        <v>La</v>
      </c>
      <c r="V70" s="64" t="str">
        <f t="shared" si="90"/>
        <v>,</v>
      </c>
      <c r="W70" s="65" t="str">
        <f t="shared" si="91"/>
        <v>m</v>
      </c>
      <c r="X70" s="64" t="str">
        <f t="shared" si="92"/>
        <v>,</v>
      </c>
      <c r="Y70" s="64">
        <f t="shared" si="93"/>
        <v>250</v>
      </c>
      <c r="Z70" s="56" t="str">
        <f t="shared" si="94"/>
        <v>)</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5.5" thickTop="1" thickBot="1" x14ac:dyDescent="0.4">
      <c r="B71" t="s">
        <v>1002</v>
      </c>
      <c r="C71" s="93" t="s">
        <v>1163</v>
      </c>
      <c r="D71" s="83" t="s">
        <v>1020</v>
      </c>
      <c r="E71" s="83"/>
      <c r="F71" s="83" t="s">
        <v>1016</v>
      </c>
      <c r="G71" s="83" t="s">
        <v>1015</v>
      </c>
      <c r="H71" s="83"/>
      <c r="I71" s="83"/>
      <c r="J71" s="83"/>
      <c r="K71" s="83"/>
      <c r="L71" s="94" t="str">
        <f>IF(C71="","",_xlfn.CONCAT("            { line: ","""",C71,", ",M71:AN71,""", sC: ","""",B71,"""},  ]},"))</f>
        <v xml:space="preserve">            { line: "PRÍNCIPE DE PAZ., (Sol,,15)(La,m,250)", sC: "as"},  ]},</v>
      </c>
      <c r="M71" s="56" t="str">
        <f t="shared" si="81"/>
        <v>(</v>
      </c>
      <c r="N71" s="57" t="str">
        <f t="shared" si="82"/>
        <v>Sol</v>
      </c>
      <c r="O71" s="58" t="str">
        <f t="shared" si="83"/>
        <v>,</v>
      </c>
      <c r="P71" s="59" t="str">
        <f t="shared" si="84"/>
        <v/>
      </c>
      <c r="Q71" s="60" t="str">
        <f t="shared" si="85"/>
        <v>,</v>
      </c>
      <c r="R71" s="61">
        <f t="shared" si="86"/>
        <v>15</v>
      </c>
      <c r="S71" s="56" t="str">
        <f t="shared" si="87"/>
        <v>)</v>
      </c>
      <c r="T71" s="62" t="str">
        <f t="shared" si="88"/>
        <v>(</v>
      </c>
      <c r="U71" s="63" t="str">
        <f t="shared" si="89"/>
        <v>La</v>
      </c>
      <c r="V71" s="64" t="str">
        <f t="shared" si="90"/>
        <v>,</v>
      </c>
      <c r="W71" s="65" t="str">
        <f t="shared" si="91"/>
        <v>m</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4">
      <c r="B72" s="95"/>
      <c r="C72" s="95"/>
      <c r="D72" s="95"/>
      <c r="E72" s="95"/>
      <c r="F72" s="95"/>
      <c r="G72" s="95"/>
      <c r="H72" s="95"/>
      <c r="I72" s="95"/>
      <c r="J72" s="95"/>
      <c r="K72" s="95"/>
      <c r="L72" s="99" t="str">
        <f ca="1">_xlfn.CONCAT("]}, // ULTIMA LINEA DEL CANTO: ",L1)</f>
        <v>]}, // ULTIMA LINEA DEL CANTO: EL PUEBLO QUE CAMINABA EN LAS TINIEBLAS</v>
      </c>
      <c r="M72" s="95"/>
    </row>
    <row r="73" spans="2:40" ht="20.25" x14ac:dyDescent="0.25">
      <c r="L73" s="100" t="s">
        <v>1011</v>
      </c>
      <c r="M73" s="101"/>
    </row>
    <row r="74" spans="2:40" x14ac:dyDescent="0.2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58AC5-26E5-459B-AD17-398FD0BB62CC}">
  <sheetPr codeName="Sheet76">
    <tabColor rgb="FF00B0F0"/>
  </sheetPr>
  <dimension ref="A1:AN62"/>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60</v>
      </c>
      <c r="E1" s="40"/>
      <c r="F1" s="40"/>
      <c r="G1" s="40"/>
      <c r="H1" s="40"/>
      <c r="I1" s="40"/>
      <c r="J1" s="40"/>
      <c r="K1" s="40"/>
      <c r="L1" s="41" t="str">
        <f ca="1">UPPER(VLOOKUP(C1,Table223[],3,FALSE))</f>
        <v>EL SEÑOR ANUNCIA UNA NOTICIA</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ANUNCIA UNA NOTICIA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elsenoranunciaunanoticia</v>
      </c>
      <c r="L7" s="48" t="str">
        <f ca="1">_xlfn.CONCAT("        id: ","""",C7,"""",",")</f>
        <v xml:space="preserve">        id: "elsenoranunciaunanoticia",</v>
      </c>
    </row>
    <row r="8" spans="2:32" ht="23.25" x14ac:dyDescent="0.25">
      <c r="C8" t="str">
        <f ca="1">PROPER(L1)</f>
        <v>El Señor Anuncia Una Noticia</v>
      </c>
      <c r="L8" s="48" t="str">
        <f ca="1">_xlfn.CONCAT("        tt: ","""",C8,"""",",")</f>
        <v xml:space="preserve">        tt: "El Señor Anuncia Una Noticia",</v>
      </c>
    </row>
    <row r="9" spans="2:32" ht="23.25" x14ac:dyDescent="0.25">
      <c r="C9" t="str">
        <f ca="1">PROPER(L1)</f>
        <v>El Señor Anuncia Una Noticia</v>
      </c>
      <c r="L9" s="48" t="str">
        <f ca="1">_xlfn.CONCAT("        title: ","""",C9,"""",",")</f>
        <v xml:space="preserve">        title: "El Señor Anuncia Una Noticia",</v>
      </c>
    </row>
    <row r="10" spans="2:32" ht="23.25" x14ac:dyDescent="0.25">
      <c r="C10" t="str">
        <f ca="1">VLOOKUP(C1,Table223[],4,FALSE)</f>
        <v>Salmo 68 (67)</v>
      </c>
      <c r="L10" s="48" t="str">
        <f ca="1">_xlfn.CONCAT("        ","subtitle: ","""",C10,"""",",")</f>
        <v xml:space="preserve">        subtitle: "Salmo 68 (67)",</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60</v>
      </c>
      <c r="L16" s="48" t="str">
        <f ca="1">_xlfn.CONCAT("        dbno: ","""",C16,"""",",")</f>
        <v xml:space="preserve">        dbno: "60",</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elsenoranunciaunanoticia</v>
      </c>
      <c r="L19" s="48" t="str">
        <f ca="1">_xlfn.CONCAT("        audioSrc: ","""/audio/",C19,".mp3""",",")</f>
        <v xml:space="preserve">        audioSrc: "/audio/elsenoranunciaunanoticia.mp3",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59</v>
      </c>
      <c r="C26" t="str">
        <f ca="1">VLOOKUP(B26,Table4[],13,FALSE)</f>
        <v>"/resucito/src/index.html?canto=elpuebloquecaminabaenlastinieblas"</v>
      </c>
      <c r="L26" s="48" t="str">
        <f ca="1">_xlfn.CONCAT("        ant: ",C26,",")</f>
        <v xml:space="preserve">        ant: "/resucito/src/index.html?canto=elpuebloquecaminabaenlastinieblas",</v>
      </c>
    </row>
    <row r="27" spans="2:40" ht="23.25" x14ac:dyDescent="0.25">
      <c r="B27">
        <f ca="1">+C1+1</f>
        <v>61</v>
      </c>
      <c r="C27" t="str">
        <f ca="1">VLOOKUP(B27,Table4[],13,FALSE)</f>
        <v>"/resucito/src/index.html?canto=elsenoresmipastor"</v>
      </c>
      <c r="L27" s="48" t="str">
        <f ca="1">_xlfn.CONCAT("        sig: ",C27,",")</f>
        <v xml:space="preserve">        sig: "/resucito/src/index.html?canto=elsenoresmipastor",</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1146</v>
      </c>
      <c r="C30" s="51" t="s">
        <v>1173</v>
      </c>
      <c r="D30" s="52" t="s">
        <v>1020</v>
      </c>
      <c r="E30" s="52"/>
      <c r="F30" s="53" t="s">
        <v>1014</v>
      </c>
      <c r="G30" s="53" t="s">
        <v>1015</v>
      </c>
      <c r="H30" s="52"/>
      <c r="I30" s="52"/>
      <c r="J30" s="54"/>
      <c r="K30" s="54"/>
      <c r="L30" s="55" t="str">
        <f t="shared" ref="L30:L52" si="0">IF(C30="","",_xlfn.CONCAT("            { line: ","""",C30,", ",M30:AN30,""", sC: ","""",B30,"""},"))</f>
        <v xml:space="preserve">            { line: "EL SEÑOR ANUNCIA UNA NOTICIA,, (Sol,,15)(Mi,m,250)", sC: "tc as"},</v>
      </c>
      <c r="M30" s="56" t="str">
        <f t="shared" ref="M30:M52" si="1">IF(N30="","","(")</f>
        <v>(</v>
      </c>
      <c r="N30" s="57" t="str">
        <f t="shared" ref="N30:N59" si="2">IF(D30="","",D30)</f>
        <v>Sol</v>
      </c>
      <c r="O30" s="58" t="str">
        <f t="shared" ref="O30:O52" si="3">IF(N30="","",",")</f>
        <v>,</v>
      </c>
      <c r="P30" s="59" t="str">
        <f t="shared" ref="P30:P59" si="4">IF(E30="","",E30)</f>
        <v/>
      </c>
      <c r="Q30" s="60" t="str">
        <f t="shared" ref="Q30:Q52" si="5">IF(N30="","",",")</f>
        <v>,</v>
      </c>
      <c r="R30" s="61">
        <f t="shared" ref="R30:R52" si="6">IF(N30="","",15)</f>
        <v>15</v>
      </c>
      <c r="S30" s="56" t="str">
        <f t="shared" ref="S30:S52" si="7">IF(N30="","",")")</f>
        <v>)</v>
      </c>
      <c r="T30" s="62" t="str">
        <f t="shared" ref="T30:T52" si="8">IF(U30="","","(")</f>
        <v>(</v>
      </c>
      <c r="U30" s="63" t="str">
        <f t="shared" ref="U30:U59" si="9">IF(F30="","",F30)</f>
        <v>Mi</v>
      </c>
      <c r="V30" s="64" t="str">
        <f t="shared" ref="V30:V52" si="10">IF(U30="","",",")</f>
        <v>,</v>
      </c>
      <c r="W30" s="65" t="str">
        <f t="shared" ref="W30:W59" si="11">IF(G30="","",G30)</f>
        <v>m</v>
      </c>
      <c r="X30" s="64" t="str">
        <f t="shared" ref="X30:X52" si="12">IF(U30="","",",")</f>
        <v>,</v>
      </c>
      <c r="Y30" s="64">
        <f t="shared" ref="Y30:Y52" si="13">IF(U30="","",250)</f>
        <v>250</v>
      </c>
      <c r="Z30" s="56" t="str">
        <f t="shared" ref="Z30:Z52" si="14">IF(U30="","",")")</f>
        <v>)</v>
      </c>
      <c r="AA30" s="66" t="str">
        <f t="shared" ref="AA30:AA52" si="15">IF(AB30="","","(")</f>
        <v/>
      </c>
      <c r="AB30" s="57" t="str">
        <f t="shared" ref="AB30:AB59" si="16">IF(H30="","",H30)</f>
        <v/>
      </c>
      <c r="AC30" s="67" t="str">
        <f t="shared" ref="AC30:AC52" si="17">IF(AB30="","",",")</f>
        <v/>
      </c>
      <c r="AD30" s="59" t="str">
        <f t="shared" ref="AD30:AD52" si="18">IF(I30="","",I30)</f>
        <v/>
      </c>
      <c r="AE30" s="68" t="str">
        <f t="shared" ref="AE30:AE52" si="19">IF(AB30="","",",")</f>
        <v/>
      </c>
      <c r="AF30" s="61" t="str">
        <f t="shared" ref="AF30:AF52" si="20">IF(AB30="","",350)</f>
        <v/>
      </c>
      <c r="AG30" s="61" t="str">
        <f t="shared" ref="AG30:AG52" si="21">IF(AB30="","",")")</f>
        <v/>
      </c>
      <c r="AH30" s="69" t="str">
        <f t="shared" ref="AH30:AH52" si="22">IF(AI30="","","(")</f>
        <v/>
      </c>
      <c r="AI30" s="70" t="str">
        <f t="shared" ref="AI30:AI59" si="23">IF(J30="","",J30)</f>
        <v/>
      </c>
      <c r="AJ30" s="64" t="str">
        <f t="shared" ref="AJ30:AJ52" si="24">IF(AI30="","",",")</f>
        <v/>
      </c>
      <c r="AK30" s="64" t="str">
        <f t="shared" ref="AK30:AK52" si="25">IF(K30="","",K30)</f>
        <v/>
      </c>
      <c r="AL30" s="64" t="str">
        <f t="shared" ref="AL30:AL52" si="26">IF(AI30="","",",")</f>
        <v/>
      </c>
      <c r="AM30" s="64" t="str">
        <f t="shared" ref="AM30:AM52" si="27">IF(AI30="","",450)</f>
        <v/>
      </c>
      <c r="AN30" s="64" t="str">
        <f t="shared" ref="AN30:AN52" si="28">IF(AI30="","",")")</f>
        <v/>
      </c>
    </row>
    <row r="31" spans="2:40" ht="25.5" thickTop="1" thickBot="1" x14ac:dyDescent="0.4">
      <c r="B31" t="s">
        <v>1002</v>
      </c>
      <c r="C31" s="51" t="s">
        <v>1174</v>
      </c>
      <c r="D31" s="52" t="s">
        <v>1016</v>
      </c>
      <c r="E31" s="52" t="s">
        <v>1015</v>
      </c>
      <c r="F31" s="53" t="s">
        <v>1014</v>
      </c>
      <c r="G31" s="53" t="s">
        <v>1015</v>
      </c>
      <c r="H31" s="52"/>
      <c r="I31" s="52"/>
      <c r="J31" s="54"/>
      <c r="K31" s="54"/>
      <c r="L31" s="55" t="str">
        <f t="shared" si="0"/>
        <v xml:space="preserve">            { line: "LOS MENSAJEROS SON UN EJÉRCITO INMENSO., (La,m,15)(Mi,m,250)",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1175</v>
      </c>
      <c r="D32" s="52" t="s">
        <v>1016</v>
      </c>
      <c r="E32" s="52" t="s">
        <v>1015</v>
      </c>
      <c r="F32" s="53" t="s">
        <v>1014</v>
      </c>
      <c r="G32" s="53" t="s">
        <v>1015</v>
      </c>
      <c r="H32" s="52"/>
      <c r="I32" s="52"/>
      <c r="J32" s="54"/>
      <c r="K32" s="54"/>
      <c r="L32" s="55" t="str">
        <f>IF(C32="","",_xlfn.CONCAT("            { line: ","""",C32,", ",M32:AN32,""", sC: ","""",B32,"""},"))</f>
        <v xml:space="preserve">            { line: "LOS REYES ENEMIGOS HUYEN, HUYEN,,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1002</v>
      </c>
      <c r="C33" s="51" t="s">
        <v>1176</v>
      </c>
      <c r="D33" s="52" t="s">
        <v>1020</v>
      </c>
      <c r="E33" s="52"/>
      <c r="F33" s="53" t="s">
        <v>987</v>
      </c>
      <c r="G33" s="53" t="s">
        <v>1015</v>
      </c>
      <c r="H33" s="52" t="s">
        <v>1014</v>
      </c>
      <c r="I33" s="52" t="s">
        <v>1015</v>
      </c>
      <c r="J33" s="54"/>
      <c r="K33" s="54"/>
      <c r="L33" s="55" t="str">
        <f>IF(C33="","",_xlfn.CONCAT("            { line: ","""",C33,", ",M33:AN33,""", sC: ","""",B33,"""},"))</f>
        <v xml:space="preserve">            { line: "LA BELLA DE LA CASA REPARTE EL BOTÍN., (Sol,,15)(Si,m,250)(Mi,m,350)", sC: "as"},</v>
      </c>
      <c r="M33" s="56" t="str">
        <f t="shared" si="1"/>
        <v>(</v>
      </c>
      <c r="N33" s="57" t="str">
        <f t="shared" si="2"/>
        <v>Sol</v>
      </c>
      <c r="O33" s="58" t="str">
        <f t="shared" si="3"/>
        <v>,</v>
      </c>
      <c r="P33" s="59" t="str">
        <f t="shared" si="4"/>
        <v/>
      </c>
      <c r="Q33" s="60" t="str">
        <f t="shared" si="5"/>
        <v>,</v>
      </c>
      <c r="R33" s="61">
        <f t="shared" si="6"/>
        <v>15</v>
      </c>
      <c r="S33" s="56" t="str">
        <f t="shared" si="7"/>
        <v>)</v>
      </c>
      <c r="T33" s="62" t="str">
        <f t="shared" si="8"/>
        <v>(</v>
      </c>
      <c r="U33" s="63" t="str">
        <f t="shared" si="9"/>
        <v>Si</v>
      </c>
      <c r="V33" s="64" t="str">
        <f t="shared" si="10"/>
        <v>,</v>
      </c>
      <c r="W33" s="65" t="str">
        <f t="shared" si="11"/>
        <v>m</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1017</v>
      </c>
      <c r="C35" s="51" t="s">
        <v>1177</v>
      </c>
      <c r="D35" s="52" t="s">
        <v>1020</v>
      </c>
      <c r="E35" s="52"/>
      <c r="F35" s="53"/>
      <c r="G35" s="53"/>
      <c r="H35" s="52"/>
      <c r="I35" s="52"/>
      <c r="J35" s="54"/>
      <c r="K35" s="54"/>
      <c r="L35" s="55" t="str">
        <f t="shared" ref="L35:L51" si="29">IF(C35="","",_xlfn.CONCAT("            { line: ","""",C35,", ",M35:AN35,""", sC: ","""",B35,"""},"))</f>
        <v xml:space="preserve">            { line: "Y mientras vosotros dormís, (Sol,,15)", sC: "tc"},</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1178</v>
      </c>
      <c r="D36" s="52" t="s">
        <v>987</v>
      </c>
      <c r="E36" s="52" t="s">
        <v>1015</v>
      </c>
      <c r="F36" s="53"/>
      <c r="G36" s="53"/>
      <c r="H36" s="52"/>
      <c r="I36" s="52"/>
      <c r="J36" s="54"/>
      <c r="K36" s="54"/>
      <c r="L36" s="55" t="str">
        <f t="shared" si="29"/>
        <v xml:space="preserve">            { line: "entre las tapias del aprisco,,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1179</v>
      </c>
      <c r="D37" s="52" t="s">
        <v>1016</v>
      </c>
      <c r="E37" s="52" t="s">
        <v>1015</v>
      </c>
      <c r="F37" s="53" t="s">
        <v>1014</v>
      </c>
      <c r="G37" s="53" t="s">
        <v>1015</v>
      </c>
      <c r="H37" s="52"/>
      <c r="I37" s="52"/>
      <c r="J37" s="54"/>
      <c r="K37" s="54"/>
      <c r="L37" s="55" t="str">
        <f t="shared" si="29"/>
        <v xml:space="preserve">            { line: "se cubren de plata las alas de la paloma,, (La,m,15)(Mi,m,250)", sC: ""},</v>
      </c>
      <c r="M37" s="56" t="str">
        <f>IF(N37="","","(")</f>
        <v>(</v>
      </c>
      <c r="N37" s="57" t="str">
        <f>IF(D37="","",D37)</f>
        <v>La</v>
      </c>
      <c r="O37" s="58" t="str">
        <f>IF(N37="","",",")</f>
        <v>,</v>
      </c>
      <c r="P37" s="59" t="str">
        <f>IF(E37="","",E37)</f>
        <v>m</v>
      </c>
      <c r="Q37" s="60" t="str">
        <f>IF(N37="","",",")</f>
        <v>,</v>
      </c>
      <c r="R37" s="61">
        <f>IF(N37="","",15)</f>
        <v>15</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1180</v>
      </c>
      <c r="D38" s="52" t="s">
        <v>1016</v>
      </c>
      <c r="E38" s="52" t="s">
        <v>1015</v>
      </c>
      <c r="F38" s="53" t="s">
        <v>1014</v>
      </c>
      <c r="G38" s="53" t="s">
        <v>1015</v>
      </c>
      <c r="H38" s="52"/>
      <c r="I38" s="52"/>
      <c r="J38" s="54"/>
      <c r="K38" s="54"/>
      <c r="L38" s="55" t="str">
        <f t="shared" si="29"/>
        <v xml:space="preserve">            { line: "sus plumas de destellos de oro., (La,m,15)(Mi,m,250)", sC: ""},</v>
      </c>
      <c r="M38" s="56" t="str">
        <f>IF(N38="","","(")</f>
        <v>(</v>
      </c>
      <c r="N38" s="57" t="str">
        <f>IF(D38="","",D38)</f>
        <v>La</v>
      </c>
      <c r="O38" s="58" t="str">
        <f>IF(N38="","",",")</f>
        <v>,</v>
      </c>
      <c r="P38" s="59" t="str">
        <f>IF(E38="","",E38)</f>
        <v>m</v>
      </c>
      <c r="Q38" s="60" t="str">
        <f>IF(N38="","",",")</f>
        <v>,</v>
      </c>
      <c r="R38" s="61">
        <f>IF(N38="","",15)</f>
        <v>15</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1181</v>
      </c>
      <c r="D39" s="52" t="s">
        <v>1020</v>
      </c>
      <c r="E39" s="52"/>
      <c r="F39" s="53" t="s">
        <v>987</v>
      </c>
      <c r="G39" s="53" t="s">
        <v>1015</v>
      </c>
      <c r="H39" s="52"/>
      <c r="I39" s="52"/>
      <c r="J39" s="54"/>
      <c r="K39" s="54"/>
      <c r="L39" s="55" t="str">
        <f t="shared" si="29"/>
        <v xml:space="preserve">            { line: "Por ella cae la nieve sobre el Monte,, (Sol,,15)(Si,m,250)", sC: ""},</v>
      </c>
      <c r="M39" s="56" t="str">
        <f>IF(N39="","","(")</f>
        <v>(</v>
      </c>
      <c r="N39" s="57" t="str">
        <f>IF(D39="","",D39)</f>
        <v>Sol</v>
      </c>
      <c r="O39" s="58" t="str">
        <f>IF(N39="","",",")</f>
        <v>,</v>
      </c>
      <c r="P39" s="59" t="str">
        <f>IF(E39="","",E39)</f>
        <v/>
      </c>
      <c r="Q39" s="60" t="str">
        <f>IF(N39="","",",")</f>
        <v>,</v>
      </c>
      <c r="R39" s="61">
        <f>IF(N39="","",15)</f>
        <v>15</v>
      </c>
      <c r="S39" s="56" t="str">
        <f>IF(N39="","",")")</f>
        <v>)</v>
      </c>
      <c r="T39" s="62" t="str">
        <f>IF(U39="","","(")</f>
        <v>(</v>
      </c>
      <c r="U39" s="63" t="str">
        <f>IF(F39="","",F39)</f>
        <v>Si</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1182</v>
      </c>
      <c r="D40" s="52" t="s">
        <v>1016</v>
      </c>
      <c r="E40" s="52"/>
      <c r="F40" s="53" t="s">
        <v>1014</v>
      </c>
      <c r="G40" s="53" t="s">
        <v>1015</v>
      </c>
      <c r="H40" s="52"/>
      <c r="I40" s="52"/>
      <c r="J40" s="54"/>
      <c r="K40" s="54"/>
      <c r="L40" s="55" t="str">
        <f t="shared" si="29"/>
        <v xml:space="preserve">            { line: "sobre el Monte Umbrío., (La,,15)(Mi,m,250)", sC: ""},</v>
      </c>
      <c r="M40" s="56" t="str">
        <f>IF(N40="","","(")</f>
        <v>(</v>
      </c>
      <c r="N40" s="57" t="str">
        <f>IF(D40="","",D40)</f>
        <v>La</v>
      </c>
      <c r="O40" s="58" t="str">
        <f>IF(N40="","",",")</f>
        <v>,</v>
      </c>
      <c r="P40" s="59" t="str">
        <f>IF(E40="","",E40)</f>
        <v/>
      </c>
      <c r="Q40" s="60" t="str">
        <f>IF(N40="","",",")</f>
        <v>,</v>
      </c>
      <c r="R40" s="61">
        <f>IF(N40="","",15)</f>
        <v>15</v>
      </c>
      <c r="S40" s="56" t="str">
        <f>IF(N40="","",")")</f>
        <v>)</v>
      </c>
      <c r="T40" s="62" t="str">
        <f>IF(U40="","","(")</f>
        <v>(</v>
      </c>
      <c r="U40" s="63" t="str">
        <f>IF(F40="","",F40)</f>
        <v>Mi</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79" t="s">
        <v>998</v>
      </c>
      <c r="D42" s="80"/>
      <c r="E42" s="80"/>
      <c r="F42" s="80"/>
      <c r="G42" s="80"/>
      <c r="H42" s="80"/>
      <c r="I42" s="80"/>
      <c r="J42" s="80"/>
      <c r="K42" s="80"/>
      <c r="L42" s="81" t="s">
        <v>999</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5.5" thickTop="1" thickBot="1" x14ac:dyDescent="0.4">
      <c r="B43" t="s">
        <v>1000</v>
      </c>
      <c r="C43" s="82" t="s">
        <v>1173</v>
      </c>
      <c r="D43" s="83" t="s">
        <v>1020</v>
      </c>
      <c r="E43" s="83"/>
      <c r="F43" s="83" t="s">
        <v>1014</v>
      </c>
      <c r="G43" s="83" t="s">
        <v>1015</v>
      </c>
      <c r="H43" s="83"/>
      <c r="I43" s="83"/>
      <c r="J43" s="83"/>
      <c r="K43" s="83"/>
      <c r="L43" s="84" t="str">
        <f>IF(C43="","",_xlfn.CONCAT("       triggerLine: ","""",C43,", ",M43:AN43,""", sC: ","""",B43,""", lines: ["))</f>
        <v xml:space="preserve">       triggerLine: "EL SEÑOR ANUNCIA UNA NOTICIA,, (Sol,,15)(Mi,m,250)", sC: "ta as", lines: [</v>
      </c>
      <c r="M43" s="56" t="str">
        <f t="shared" si="30"/>
        <v>(</v>
      </c>
      <c r="N43" s="57" t="str">
        <f t="shared" si="31"/>
        <v>Sol</v>
      </c>
      <c r="O43" s="58" t="str">
        <f t="shared" si="32"/>
        <v>,</v>
      </c>
      <c r="P43" s="59" t="str">
        <f t="shared" si="33"/>
        <v/>
      </c>
      <c r="Q43" s="60" t="str">
        <f t="shared" si="34"/>
        <v>,</v>
      </c>
      <c r="R43" s="61">
        <f t="shared" si="35"/>
        <v>15</v>
      </c>
      <c r="S43" s="56" t="str">
        <f t="shared" si="36"/>
        <v>)</v>
      </c>
      <c r="T43" s="62" t="str">
        <f t="shared" si="37"/>
        <v>(</v>
      </c>
      <c r="U43" s="63" t="str">
        <f t="shared" si="38"/>
        <v>Mi</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B44" t="s">
        <v>1002</v>
      </c>
      <c r="C44" s="85" t="s">
        <v>1174</v>
      </c>
      <c r="D44" s="86" t="s">
        <v>1016</v>
      </c>
      <c r="E44" s="86" t="s">
        <v>1015</v>
      </c>
      <c r="F44" s="86" t="s">
        <v>1014</v>
      </c>
      <c r="G44" s="86" t="s">
        <v>1015</v>
      </c>
      <c r="H44" s="87"/>
      <c r="I44" s="87"/>
      <c r="J44" s="87"/>
      <c r="K44" s="87"/>
      <c r="L44" s="88" t="str">
        <f>IF(C44="","",_xlfn.CONCAT("            { line: ","""",C44,", ",M44:AN44,""", sC: ","""",B44,"""},"))</f>
        <v xml:space="preserve">            { line: "LOS MENSAJEROS SON UN EJÉRCITO INMENSO., (La,m,15)(Mi,m,250)", sC: "as"},</v>
      </c>
      <c r="M44" s="56" t="str">
        <f t="shared" si="30"/>
        <v>(</v>
      </c>
      <c r="N44" s="57" t="str">
        <f t="shared" si="31"/>
        <v>La</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B45" t="s">
        <v>1002</v>
      </c>
      <c r="C45" s="85" t="s">
        <v>1175</v>
      </c>
      <c r="D45" s="91" t="s">
        <v>1016</v>
      </c>
      <c r="E45" s="91" t="s">
        <v>1015</v>
      </c>
      <c r="F45" s="91" t="s">
        <v>1014</v>
      </c>
      <c r="G45" s="91" t="s">
        <v>1015</v>
      </c>
      <c r="H45" s="92"/>
      <c r="I45" s="92"/>
      <c r="J45" s="92"/>
      <c r="K45" s="92"/>
      <c r="L45" s="88" t="str">
        <f>IF(C45="","",_xlfn.CONCAT("            { line: ","""",C45,", ",M45:AN45,""", sC: ","""",B45,"""},"))</f>
        <v xml:space="preserve">            { line: "LOS REYES ENEMIGOS HUYEN, HUYEN,, (La,m,15)(Mi,m,250)", sC: "as"},</v>
      </c>
      <c r="M45" s="56" t="str">
        <f t="shared" si="30"/>
        <v>(</v>
      </c>
      <c r="N45" s="57" t="str">
        <f t="shared" si="31"/>
        <v>La</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B46" t="s">
        <v>1002</v>
      </c>
      <c r="C46" s="93" t="s">
        <v>1176</v>
      </c>
      <c r="D46" s="83" t="s">
        <v>1020</v>
      </c>
      <c r="E46" s="83"/>
      <c r="F46" s="83" t="s">
        <v>987</v>
      </c>
      <c r="G46" s="83" t="s">
        <v>1015</v>
      </c>
      <c r="H46" s="83" t="s">
        <v>1014</v>
      </c>
      <c r="I46" s="83" t="s">
        <v>1015</v>
      </c>
      <c r="J46" s="83"/>
      <c r="K46" s="83"/>
      <c r="L46" s="94" t="str">
        <f>IF(C46="","",_xlfn.CONCAT("            { line: ","""",C46,", ",M46:AN46,""", sC: ","""",B46,"""},  ]},"))</f>
        <v xml:space="preserve">            { line: "LA BELLA DE LA CASA REPARTE EL BOTÍN., (Sol,,15)(Si,m,250)(Mi,m,350)", sC: "as"},  ]},</v>
      </c>
      <c r="M46" s="56" t="str">
        <f t="shared" si="30"/>
        <v>(</v>
      </c>
      <c r="N46" s="57" t="str">
        <f t="shared" si="31"/>
        <v>Sol</v>
      </c>
      <c r="O46" s="58" t="str">
        <f t="shared" si="32"/>
        <v>,</v>
      </c>
      <c r="P46" s="59" t="str">
        <f t="shared" si="33"/>
        <v/>
      </c>
      <c r="Q46" s="60" t="str">
        <f t="shared" si="34"/>
        <v>,</v>
      </c>
      <c r="R46" s="61">
        <f t="shared" si="35"/>
        <v>15</v>
      </c>
      <c r="S46" s="56" t="str">
        <f t="shared" si="36"/>
        <v>)</v>
      </c>
      <c r="T46" s="62" t="str">
        <f t="shared" si="37"/>
        <v>(</v>
      </c>
      <c r="U46" s="63" t="str">
        <f t="shared" si="38"/>
        <v>Si</v>
      </c>
      <c r="V46" s="64" t="str">
        <f t="shared" si="39"/>
        <v>,</v>
      </c>
      <c r="W46" s="65" t="str">
        <f t="shared" si="40"/>
        <v>m</v>
      </c>
      <c r="X46" s="64" t="str">
        <f t="shared" si="41"/>
        <v>,</v>
      </c>
      <c r="Y46" s="64">
        <f t="shared" si="42"/>
        <v>250</v>
      </c>
      <c r="Z46" s="56" t="str">
        <f t="shared" si="43"/>
        <v>)</v>
      </c>
      <c r="AA46" s="66" t="str">
        <f t="shared" si="44"/>
        <v>(</v>
      </c>
      <c r="AB46" s="57" t="str">
        <f t="shared" si="45"/>
        <v>Mi</v>
      </c>
      <c r="AC46" s="67" t="str">
        <f t="shared" si="46"/>
        <v>,</v>
      </c>
      <c r="AD46" s="59" t="str">
        <f t="shared" si="47"/>
        <v>m</v>
      </c>
      <c r="AE46" s="68" t="str">
        <f t="shared" si="48"/>
        <v>,</v>
      </c>
      <c r="AF46" s="61">
        <f t="shared" si="49"/>
        <v>350</v>
      </c>
      <c r="AG46" s="61" t="str">
        <f t="shared" si="50"/>
        <v>)</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7.75" thickTop="1" thickBot="1" x14ac:dyDescent="0.4">
      <c r="C47" s="73"/>
      <c r="D47" s="74"/>
      <c r="E47" s="74"/>
      <c r="F47" s="74"/>
      <c r="G47" s="74"/>
      <c r="H47" s="74"/>
      <c r="I47" s="74"/>
      <c r="J47" s="74"/>
      <c r="K47" s="74"/>
      <c r="L47" s="75" t="s">
        <v>996</v>
      </c>
      <c r="M47" s="56"/>
      <c r="N47" s="57"/>
      <c r="O47" s="58"/>
      <c r="P47" s="59"/>
      <c r="Q47" s="60"/>
      <c r="R47" s="61"/>
      <c r="S47" s="56"/>
      <c r="T47" s="62"/>
      <c r="U47" s="63"/>
      <c r="V47" s="64"/>
      <c r="W47" s="65"/>
      <c r="X47" s="64"/>
      <c r="Y47" s="64"/>
      <c r="Z47" s="56"/>
      <c r="AA47" s="66"/>
      <c r="AB47" s="57"/>
      <c r="AC47" s="67"/>
      <c r="AD47" s="59"/>
      <c r="AE47" s="68"/>
      <c r="AF47" s="61"/>
      <c r="AG47" s="61"/>
      <c r="AH47" s="69"/>
      <c r="AI47" s="70"/>
      <c r="AJ47" s="64"/>
      <c r="AK47" s="64"/>
      <c r="AL47" s="64"/>
      <c r="AM47" s="64"/>
      <c r="AN47" s="64"/>
    </row>
    <row r="48" spans="2:40" ht="25.5" thickTop="1" thickBot="1" x14ac:dyDescent="0.4">
      <c r="B48" t="s">
        <v>1017</v>
      </c>
      <c r="C48" s="51" t="s">
        <v>1183</v>
      </c>
      <c r="D48" s="52" t="s">
        <v>1020</v>
      </c>
      <c r="E48" s="52"/>
      <c r="F48" s="53"/>
      <c r="G48" s="53"/>
      <c r="H48" s="52"/>
      <c r="I48" s="52"/>
      <c r="J48" s="54"/>
      <c r="K48" s="54"/>
      <c r="L48" s="55" t="str">
        <f t="shared" si="29"/>
        <v xml:space="preserve">            { line: "Cantad a Dios, cantad,, (Sol,,15)", sC: "tc"},</v>
      </c>
      <c r="M48" s="56" t="str">
        <f t="shared" ref="M48:M51" si="58">IF(N48="","","(")</f>
        <v>(</v>
      </c>
      <c r="N48" s="57" t="str">
        <f t="shared" ref="N48:N51" si="59">IF(D48="","",D48)</f>
        <v>Sol</v>
      </c>
      <c r="O48" s="58" t="str">
        <f t="shared" ref="O48:O51" si="60">IF(N48="","",",")</f>
        <v>,</v>
      </c>
      <c r="P48" s="59" t="str">
        <f t="shared" ref="P48:P51" si="61">IF(E48="","",E48)</f>
        <v/>
      </c>
      <c r="Q48" s="60" t="str">
        <f t="shared" ref="Q48:Q51" si="62">IF(N48="","",",")</f>
        <v>,</v>
      </c>
      <c r="R48" s="61">
        <f t="shared" ref="R48:R51" si="63">IF(N48="","",15)</f>
        <v>15</v>
      </c>
      <c r="S48" s="56" t="str">
        <f t="shared" ref="S48:S51" si="64">IF(N48="","",")")</f>
        <v>)</v>
      </c>
      <c r="T48" s="62" t="str">
        <f t="shared" ref="T48:T51" si="65">IF(U48="","","(")</f>
        <v/>
      </c>
      <c r="U48" s="63" t="str">
        <f t="shared" ref="U48:U51" si="66">IF(F48="","",F48)</f>
        <v/>
      </c>
      <c r="V48" s="64" t="str">
        <f t="shared" ref="V48:V51" si="67">IF(U48="","",",")</f>
        <v/>
      </c>
      <c r="W48" s="65" t="str">
        <f t="shared" ref="W48:W51" si="68">IF(G48="","",G48)</f>
        <v/>
      </c>
      <c r="X48" s="64" t="str">
        <f t="shared" ref="X48:X51" si="69">IF(U48="","",",")</f>
        <v/>
      </c>
      <c r="Y48" s="64" t="str">
        <f t="shared" ref="Y48:Y51" si="70">IF(U48="","",250)</f>
        <v/>
      </c>
      <c r="Z48" s="56" t="str">
        <f t="shared" ref="Z48:Z51" si="71">IF(U48="","",")")</f>
        <v/>
      </c>
      <c r="AA48" s="66" t="str">
        <f t="shared" ref="AA48:AA51" si="72">IF(AB48="","","(")</f>
        <v/>
      </c>
      <c r="AB48" s="57" t="str">
        <f t="shared" ref="AB48:AB51" si="73">IF(H48="","",H48)</f>
        <v/>
      </c>
      <c r="AC48" s="67" t="str">
        <f t="shared" ref="AC48:AC51" si="74">IF(AB48="","",",")</f>
        <v/>
      </c>
      <c r="AD48" s="59" t="str">
        <f t="shared" ref="AD48:AD51" si="75">IF(I48="","",I48)</f>
        <v/>
      </c>
      <c r="AE48" s="68" t="str">
        <f t="shared" ref="AE48:AE51" si="76">IF(AB48="","",",")</f>
        <v/>
      </c>
      <c r="AF48" s="61" t="str">
        <f t="shared" ref="AF48:AF51" si="77">IF(AB48="","",350)</f>
        <v/>
      </c>
      <c r="AG48" s="61" t="str">
        <f t="shared" ref="AG48:AG51" si="78">IF(AB48="","",")")</f>
        <v/>
      </c>
      <c r="AH48" s="69" t="str">
        <f t="shared" ref="AH48:AH51" si="79">IF(AI48="","","(")</f>
        <v/>
      </c>
      <c r="AI48" s="70" t="str">
        <f t="shared" ref="AI48:AI51" si="80">IF(J48="","",J48)</f>
        <v/>
      </c>
      <c r="AJ48" s="64" t="str">
        <f t="shared" ref="AJ48:AJ51" si="81">IF(AI48="","",",")</f>
        <v/>
      </c>
      <c r="AK48" s="64" t="str">
        <f t="shared" ref="AK48:AK51" si="82">IF(K48="","",K48)</f>
        <v/>
      </c>
      <c r="AL48" s="64" t="str">
        <f t="shared" ref="AL48:AL51" si="83">IF(AI48="","",",")</f>
        <v/>
      </c>
      <c r="AM48" s="64" t="str">
        <f t="shared" ref="AM48:AM51" si="84">IF(AI48="","",450)</f>
        <v/>
      </c>
      <c r="AN48" s="64" t="str">
        <f t="shared" ref="AN48:AN51" si="85">IF(AI48="","",")")</f>
        <v/>
      </c>
    </row>
    <row r="49" spans="1:40" ht="25.5" thickTop="1" thickBot="1" x14ac:dyDescent="0.4">
      <c r="C49" s="51" t="s">
        <v>1184</v>
      </c>
      <c r="D49" s="52" t="s">
        <v>987</v>
      </c>
      <c r="E49" s="52" t="s">
        <v>1015</v>
      </c>
      <c r="F49" s="53"/>
      <c r="G49" s="53"/>
      <c r="H49" s="52"/>
      <c r="I49" s="52"/>
      <c r="J49" s="54"/>
      <c r="K49" s="54"/>
      <c r="L49" s="55" t="str">
        <f t="shared" si="29"/>
        <v xml:space="preserve">            { line: "salmodiad todos al Señor,, (Si,m,15)", sC: ""},</v>
      </c>
      <c r="M49" s="56" t="str">
        <f t="shared" si="58"/>
        <v>(</v>
      </c>
      <c r="N49" s="57" t="str">
        <f t="shared" si="59"/>
        <v>Si</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5.5" thickTop="1" thickBot="1" x14ac:dyDescent="0.4">
      <c r="C50" s="51" t="s">
        <v>1185</v>
      </c>
      <c r="D50" s="52" t="s">
        <v>1016</v>
      </c>
      <c r="E50" s="52" t="s">
        <v>1015</v>
      </c>
      <c r="F50" s="53" t="s">
        <v>1014</v>
      </c>
      <c r="G50" s="53" t="s">
        <v>1015</v>
      </c>
      <c r="H50" s="52"/>
      <c r="I50" s="52"/>
      <c r="J50" s="54"/>
      <c r="K50" s="54"/>
      <c r="L50" s="55" t="str">
        <f t="shared" si="29"/>
        <v xml:space="preserve">            { line: "que cabalga los cielos, los antiguos cielos., (La,m,15)(Mi,m,250)", sC: ""},</v>
      </c>
      <c r="M50" s="56" t="str">
        <f t="shared" si="58"/>
        <v>(</v>
      </c>
      <c r="N50" s="57" t="str">
        <f t="shared" si="59"/>
        <v>La</v>
      </c>
      <c r="O50" s="58" t="str">
        <f t="shared" si="60"/>
        <v>,</v>
      </c>
      <c r="P50" s="59" t="str">
        <f t="shared" si="61"/>
        <v>m</v>
      </c>
      <c r="Q50" s="60" t="str">
        <f t="shared" si="62"/>
        <v>,</v>
      </c>
      <c r="R50" s="61">
        <f t="shared" si="63"/>
        <v>15</v>
      </c>
      <c r="S50" s="56" t="str">
        <f t="shared" si="64"/>
        <v>)</v>
      </c>
      <c r="T50" s="62" t="str">
        <f t="shared" si="65"/>
        <v>(</v>
      </c>
      <c r="U50" s="63" t="str">
        <f t="shared" si="66"/>
        <v>Mi</v>
      </c>
      <c r="V50" s="64" t="str">
        <f t="shared" si="67"/>
        <v>,</v>
      </c>
      <c r="W50" s="65" t="str">
        <f t="shared" si="68"/>
        <v>m</v>
      </c>
      <c r="X50" s="64" t="str">
        <f t="shared" si="69"/>
        <v>,</v>
      </c>
      <c r="Y50" s="64">
        <f t="shared" si="70"/>
        <v>250</v>
      </c>
      <c r="Z50" s="56" t="str">
        <f t="shared" si="71"/>
        <v>)</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C51" s="51" t="s">
        <v>1186</v>
      </c>
      <c r="D51" s="52" t="s">
        <v>1020</v>
      </c>
      <c r="E51" s="52"/>
      <c r="F51" s="53"/>
      <c r="G51" s="53"/>
      <c r="H51" s="52"/>
      <c r="I51" s="52"/>
      <c r="J51" s="54"/>
      <c r="K51" s="54"/>
      <c r="L51" s="55" t="str">
        <f t="shared" si="29"/>
        <v xml:space="preserve">            { line: "Ved que viene sobre las nubes,, (Sol,,15)", sC: ""},</v>
      </c>
      <c r="M51" s="56" t="str">
        <f t="shared" si="58"/>
        <v>(</v>
      </c>
      <c r="N51" s="57" t="str">
        <f t="shared" si="59"/>
        <v>Sol</v>
      </c>
      <c r="O51" s="58" t="str">
        <f t="shared" si="60"/>
        <v>,</v>
      </c>
      <c r="P51" s="59" t="str">
        <f t="shared" si="61"/>
        <v/>
      </c>
      <c r="Q51" s="60" t="str">
        <f t="shared" si="62"/>
        <v>,</v>
      </c>
      <c r="R51" s="61">
        <f t="shared" si="63"/>
        <v>15</v>
      </c>
      <c r="S51" s="56" t="str">
        <f t="shared" si="64"/>
        <v>)</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C52" s="51" t="s">
        <v>1187</v>
      </c>
      <c r="D52" s="52" t="s">
        <v>987</v>
      </c>
      <c r="E52" s="52" t="s">
        <v>1015</v>
      </c>
      <c r="F52" s="53" t="s">
        <v>1016</v>
      </c>
      <c r="G52" s="53"/>
      <c r="H52" s="52" t="s">
        <v>1014</v>
      </c>
      <c r="I52" s="52" t="s">
        <v>1015</v>
      </c>
      <c r="J52" s="54"/>
      <c r="K52" s="54"/>
      <c r="L52" s="55" t="str">
        <f t="shared" si="0"/>
        <v xml:space="preserve">            { line: "él lanza su voz, su voz potente., (Si,m,15)(La,,250)(Mi,m,350)", sC: ""},</v>
      </c>
      <c r="M52" s="56" t="str">
        <f t="shared" si="1"/>
        <v>(</v>
      </c>
      <c r="N52" s="57" t="str">
        <f t="shared" si="2"/>
        <v>Si</v>
      </c>
      <c r="O52" s="58" t="str">
        <f t="shared" si="3"/>
        <v>,</v>
      </c>
      <c r="P52" s="59" t="str">
        <f t="shared" si="4"/>
        <v>m</v>
      </c>
      <c r="Q52" s="60" t="str">
        <f t="shared" si="5"/>
        <v>,</v>
      </c>
      <c r="R52" s="61">
        <f t="shared" si="6"/>
        <v>15</v>
      </c>
      <c r="S52" s="56" t="str">
        <f t="shared" si="7"/>
        <v>)</v>
      </c>
      <c r="T52" s="62" t="str">
        <f t="shared" si="8"/>
        <v>(</v>
      </c>
      <c r="U52" s="63" t="str">
        <f t="shared" si="9"/>
        <v>La</v>
      </c>
      <c r="V52" s="64" t="str">
        <f t="shared" si="10"/>
        <v>,</v>
      </c>
      <c r="W52" s="65" t="str">
        <f t="shared" si="11"/>
        <v/>
      </c>
      <c r="X52" s="64" t="str">
        <f t="shared" si="12"/>
        <v>,</v>
      </c>
      <c r="Y52" s="64">
        <f t="shared" si="13"/>
        <v>250</v>
      </c>
      <c r="Z52" s="56" t="str">
        <f t="shared" si="14"/>
        <v>)</v>
      </c>
      <c r="AA52" s="66" t="str">
        <f t="shared" si="15"/>
        <v>(</v>
      </c>
      <c r="AB52" s="57" t="str">
        <f t="shared" si="16"/>
        <v>Mi</v>
      </c>
      <c r="AC52" s="67" t="str">
        <f t="shared" si="17"/>
        <v>,</v>
      </c>
      <c r="AD52" s="59" t="str">
        <f t="shared" si="18"/>
        <v>m</v>
      </c>
      <c r="AE52" s="68" t="str">
        <f t="shared" si="19"/>
        <v>,</v>
      </c>
      <c r="AF52" s="61">
        <f t="shared" si="20"/>
        <v>350</v>
      </c>
      <c r="AG52" s="61" t="str">
        <f t="shared" si="21"/>
        <v>)</v>
      </c>
      <c r="AH52" s="69" t="str">
        <f t="shared" si="22"/>
        <v/>
      </c>
      <c r="AI52" s="70" t="str">
        <f t="shared" si="23"/>
        <v/>
      </c>
      <c r="AJ52" s="64" t="str">
        <f t="shared" si="24"/>
        <v/>
      </c>
      <c r="AK52" s="64" t="str">
        <f t="shared" si="25"/>
        <v/>
      </c>
      <c r="AL52" s="64" t="str">
        <f t="shared" si="26"/>
        <v/>
      </c>
      <c r="AM52" s="64" t="str">
        <f t="shared" si="27"/>
        <v/>
      </c>
      <c r="AN52" s="64" t="str">
        <f t="shared" si="28"/>
        <v/>
      </c>
    </row>
    <row r="53" spans="1:40" ht="27.75" thickTop="1" thickBot="1" x14ac:dyDescent="0.4">
      <c r="C53" s="73"/>
      <c r="D53" s="74"/>
      <c r="E53" s="74"/>
      <c r="F53" s="74"/>
      <c r="G53" s="74"/>
      <c r="H53" s="74"/>
      <c r="I53" s="74"/>
      <c r="J53" s="74"/>
      <c r="K53" s="74"/>
      <c r="L53" s="75" t="s">
        <v>996</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998</v>
      </c>
      <c r="D54" s="80"/>
      <c r="E54" s="80"/>
      <c r="F54" s="80"/>
      <c r="G54" s="80"/>
      <c r="H54" s="80"/>
      <c r="I54" s="80"/>
      <c r="J54" s="80"/>
      <c r="K54" s="80"/>
      <c r="L54" s="81" t="s">
        <v>999</v>
      </c>
      <c r="M54" s="56" t="str">
        <f t="shared" ref="M54:M58" si="86">IF(N54="","","(")</f>
        <v/>
      </c>
      <c r="N54" s="57" t="str">
        <f t="shared" ref="N54:N58" si="87">IF(D54="","",D54)</f>
        <v/>
      </c>
      <c r="O54" s="58" t="str">
        <f t="shared" ref="O54:O58" si="88">IF(N54="","",",")</f>
        <v/>
      </c>
      <c r="P54" s="59" t="str">
        <f t="shared" ref="P54:P58" si="89">IF(E54="","",E54)</f>
        <v/>
      </c>
      <c r="Q54" s="60" t="str">
        <f t="shared" ref="Q54:Q58" si="90">IF(N54="","",",")</f>
        <v/>
      </c>
      <c r="R54" s="61" t="str">
        <f t="shared" ref="R54:R58" si="91">IF(N54="","",15)</f>
        <v/>
      </c>
      <c r="S54" s="56" t="str">
        <f t="shared" ref="S54:S58" si="92">IF(N54="","",")")</f>
        <v/>
      </c>
      <c r="T54" s="62" t="str">
        <f t="shared" ref="T54:T58" si="93">IF(U54="","","(")</f>
        <v/>
      </c>
      <c r="U54" s="63" t="str">
        <f t="shared" ref="U54:U58" si="94">IF(F54="","",F54)</f>
        <v/>
      </c>
      <c r="V54" s="64" t="str">
        <f t="shared" ref="V54:V58" si="95">IF(U54="","",",")</f>
        <v/>
      </c>
      <c r="W54" s="65" t="str">
        <f t="shared" ref="W54:W58" si="96">IF(G54="","",G54)</f>
        <v/>
      </c>
      <c r="X54" s="64" t="str">
        <f t="shared" ref="X54:X58" si="97">IF(U54="","",",")</f>
        <v/>
      </c>
      <c r="Y54" s="64" t="str">
        <f t="shared" ref="Y54:Y58" si="98">IF(U54="","",250)</f>
        <v/>
      </c>
      <c r="Z54" s="56" t="str">
        <f t="shared" ref="Z54:Z58" si="99">IF(U54="","",")")</f>
        <v/>
      </c>
      <c r="AA54" s="66" t="str">
        <f t="shared" ref="AA54:AA58" si="100">IF(AB54="","","(")</f>
        <v/>
      </c>
      <c r="AB54" s="57" t="str">
        <f t="shared" ref="AB54:AB58" si="101">IF(H54="","",H54)</f>
        <v/>
      </c>
      <c r="AC54" s="67" t="str">
        <f t="shared" ref="AC54:AC58" si="102">IF(AB54="","",",")</f>
        <v/>
      </c>
      <c r="AD54" s="59" t="str">
        <f t="shared" ref="AD54:AD58" si="103">IF(I54="","",I54)</f>
        <v/>
      </c>
      <c r="AE54" s="68" t="str">
        <f t="shared" ref="AE54:AE58" si="104">IF(AB54="","",",")</f>
        <v/>
      </c>
      <c r="AF54" s="61" t="str">
        <f t="shared" ref="AF54:AF58" si="105">IF(AB54="","",350)</f>
        <v/>
      </c>
      <c r="AG54" s="61" t="str">
        <f t="shared" ref="AG54:AG58" si="106">IF(AB54="","",")")</f>
        <v/>
      </c>
      <c r="AH54" s="69" t="str">
        <f t="shared" ref="AH54:AH58" si="107">IF(AI54="","","(")</f>
        <v/>
      </c>
      <c r="AI54" s="70" t="str">
        <f t="shared" ref="AI54:AI58" si="108">IF(J54="","",J54)</f>
        <v/>
      </c>
      <c r="AJ54" s="64" t="str">
        <f t="shared" ref="AJ54:AJ58" si="109">IF(AI54="","",",")</f>
        <v/>
      </c>
      <c r="AK54" s="64" t="str">
        <f t="shared" ref="AK54:AK58" si="110">IF(K54="","",K54)</f>
        <v/>
      </c>
      <c r="AL54" s="64" t="str">
        <f t="shared" ref="AL54:AL58" si="111">IF(AI54="","",",")</f>
        <v/>
      </c>
      <c r="AM54" s="64" t="str">
        <f t="shared" ref="AM54:AM58" si="112">IF(AI54="","",450)</f>
        <v/>
      </c>
      <c r="AN54" s="64" t="str">
        <f t="shared" ref="AN54:AN58" si="113">IF(AI54="","",")")</f>
        <v/>
      </c>
    </row>
    <row r="55" spans="1:40" ht="25.5" thickTop="1" thickBot="1" x14ac:dyDescent="0.4">
      <c r="B55" t="s">
        <v>1000</v>
      </c>
      <c r="C55" s="82" t="s">
        <v>1173</v>
      </c>
      <c r="D55" s="83" t="s">
        <v>1020</v>
      </c>
      <c r="E55" s="83"/>
      <c r="F55" s="83" t="s">
        <v>1014</v>
      </c>
      <c r="G55" s="83" t="s">
        <v>1015</v>
      </c>
      <c r="H55" s="83"/>
      <c r="I55" s="83"/>
      <c r="J55" s="83"/>
      <c r="K55" s="83"/>
      <c r="L55" s="84" t="str">
        <f>IF(C55="","",_xlfn.CONCAT("       triggerLine: ","""",C55,", ",M55:AN55,""", sC: ","""",B55,""", lines: ["))</f>
        <v xml:space="preserve">       triggerLine: "EL SEÑOR ANUNCIA UNA NOTICIA,, (Sol,,15)(Mi,m,250)", sC: "ta as", lines: [</v>
      </c>
      <c r="M55" s="56" t="str">
        <f t="shared" si="86"/>
        <v>(</v>
      </c>
      <c r="N55" s="57" t="str">
        <f t="shared" si="87"/>
        <v>Sol</v>
      </c>
      <c r="O55" s="58" t="str">
        <f t="shared" si="88"/>
        <v>,</v>
      </c>
      <c r="P55" s="59" t="str">
        <f t="shared" si="89"/>
        <v/>
      </c>
      <c r="Q55" s="60" t="str">
        <f t="shared" si="90"/>
        <v>,</v>
      </c>
      <c r="R55" s="61">
        <f t="shared" si="91"/>
        <v>15</v>
      </c>
      <c r="S55" s="56" t="str">
        <f t="shared" si="92"/>
        <v>)</v>
      </c>
      <c r="T55" s="62" t="str">
        <f t="shared" si="93"/>
        <v>(</v>
      </c>
      <c r="U55" s="63" t="str">
        <f t="shared" si="94"/>
        <v>Mi</v>
      </c>
      <c r="V55" s="64" t="str">
        <f t="shared" si="95"/>
        <v>,</v>
      </c>
      <c r="W55" s="65" t="str">
        <f t="shared" si="96"/>
        <v>m</v>
      </c>
      <c r="X55" s="64" t="str">
        <f t="shared" si="97"/>
        <v>,</v>
      </c>
      <c r="Y55" s="64">
        <f t="shared" si="98"/>
        <v>250</v>
      </c>
      <c r="Z55" s="56" t="str">
        <f t="shared" si="99"/>
        <v>)</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25.5" thickTop="1" thickBot="1" x14ac:dyDescent="0.4">
      <c r="B56" t="s">
        <v>1002</v>
      </c>
      <c r="C56" s="85" t="s">
        <v>1174</v>
      </c>
      <c r="D56" s="86" t="s">
        <v>1016</v>
      </c>
      <c r="E56" s="86" t="s">
        <v>1015</v>
      </c>
      <c r="F56" s="86" t="s">
        <v>1014</v>
      </c>
      <c r="G56" s="86" t="s">
        <v>1015</v>
      </c>
      <c r="H56" s="87"/>
      <c r="I56" s="87"/>
      <c r="J56" s="87"/>
      <c r="K56" s="87"/>
      <c r="L56" s="88" t="str">
        <f>IF(C56="","",_xlfn.CONCAT("            { line: ","""",C56,", ",M56:AN56,""", sC: ","""",B56,"""},"))</f>
        <v xml:space="preserve">            { line: "LOS MENSAJEROS SON UN EJÉRCITO INMENSO., (La,m,15)(Mi,m,250)", sC: "as"},</v>
      </c>
      <c r="M56" s="56" t="str">
        <f t="shared" si="86"/>
        <v>(</v>
      </c>
      <c r="N56" s="57" t="str">
        <f t="shared" si="87"/>
        <v>La</v>
      </c>
      <c r="O56" s="58" t="str">
        <f t="shared" si="88"/>
        <v>,</v>
      </c>
      <c r="P56" s="59" t="str">
        <f t="shared" si="89"/>
        <v>m</v>
      </c>
      <c r="Q56" s="60" t="str">
        <f t="shared" si="90"/>
        <v>,</v>
      </c>
      <c r="R56" s="61">
        <f t="shared" si="91"/>
        <v>15</v>
      </c>
      <c r="S56" s="56" t="str">
        <f t="shared" si="92"/>
        <v>)</v>
      </c>
      <c r="T56" s="62" t="str">
        <f t="shared" si="93"/>
        <v>(</v>
      </c>
      <c r="U56" s="63" t="str">
        <f t="shared" si="94"/>
        <v>Mi</v>
      </c>
      <c r="V56" s="64" t="str">
        <f t="shared" si="95"/>
        <v>,</v>
      </c>
      <c r="W56" s="65" t="str">
        <f t="shared" si="96"/>
        <v>m</v>
      </c>
      <c r="X56" s="64" t="str">
        <f t="shared" si="97"/>
        <v>,</v>
      </c>
      <c r="Y56" s="64">
        <f t="shared" si="98"/>
        <v>250</v>
      </c>
      <c r="Z56" s="56" t="str">
        <f t="shared" si="99"/>
        <v>)</v>
      </c>
      <c r="AA56" s="66" t="str">
        <f t="shared" si="100"/>
        <v/>
      </c>
      <c r="AB56" s="57" t="str">
        <f t="shared" si="101"/>
        <v/>
      </c>
      <c r="AC56" s="67" t="str">
        <f t="shared" si="102"/>
        <v/>
      </c>
      <c r="AD56" s="59" t="str">
        <f t="shared" si="103"/>
        <v/>
      </c>
      <c r="AE56" s="68" t="str">
        <f t="shared" si="104"/>
        <v/>
      </c>
      <c r="AF56" s="61" t="str">
        <f t="shared" si="105"/>
        <v/>
      </c>
      <c r="AG56" s="61" t="str">
        <f t="shared" si="106"/>
        <v/>
      </c>
      <c r="AH56" s="69" t="str">
        <f t="shared" si="107"/>
        <v/>
      </c>
      <c r="AI56" s="70" t="str">
        <f t="shared" si="108"/>
        <v/>
      </c>
      <c r="AJ56" s="64" t="str">
        <f t="shared" si="109"/>
        <v/>
      </c>
      <c r="AK56" s="64" t="str">
        <f t="shared" si="110"/>
        <v/>
      </c>
      <c r="AL56" s="64" t="str">
        <f t="shared" si="111"/>
        <v/>
      </c>
      <c r="AM56" s="64" t="str">
        <f t="shared" si="112"/>
        <v/>
      </c>
      <c r="AN56" s="64" t="str">
        <f t="shared" si="113"/>
        <v/>
      </c>
    </row>
    <row r="57" spans="1:40" ht="25.5" thickTop="1" thickBot="1" x14ac:dyDescent="0.4">
      <c r="B57" t="s">
        <v>1002</v>
      </c>
      <c r="C57" s="85" t="s">
        <v>1175</v>
      </c>
      <c r="D57" s="91" t="s">
        <v>1016</v>
      </c>
      <c r="E57" s="91" t="s">
        <v>1015</v>
      </c>
      <c r="F57" s="91" t="s">
        <v>1014</v>
      </c>
      <c r="G57" s="91" t="s">
        <v>1015</v>
      </c>
      <c r="H57" s="92"/>
      <c r="I57" s="92"/>
      <c r="J57" s="92"/>
      <c r="K57" s="92"/>
      <c r="L57" s="88" t="str">
        <f>IF(C57="","",_xlfn.CONCAT("            { line: ","""",C57,", ",M57:AN57,""", sC: ","""",B57,"""},"))</f>
        <v xml:space="preserve">            { line: "LOS REYES ENEMIGOS HUYEN, HUYEN,, (La,m,15)(Mi,m,250)", sC: "as"},</v>
      </c>
      <c r="M57" s="56" t="str">
        <f t="shared" si="86"/>
        <v>(</v>
      </c>
      <c r="N57" s="57" t="str">
        <f t="shared" si="87"/>
        <v>La</v>
      </c>
      <c r="O57" s="58" t="str">
        <f t="shared" si="88"/>
        <v>,</v>
      </c>
      <c r="P57" s="59" t="str">
        <f t="shared" si="89"/>
        <v>m</v>
      </c>
      <c r="Q57" s="60" t="str">
        <f t="shared" si="90"/>
        <v>,</v>
      </c>
      <c r="R57" s="61">
        <f t="shared" si="91"/>
        <v>15</v>
      </c>
      <c r="S57" s="56" t="str">
        <f t="shared" si="92"/>
        <v>)</v>
      </c>
      <c r="T57" s="62" t="str">
        <f t="shared" si="93"/>
        <v>(</v>
      </c>
      <c r="U57" s="63" t="str">
        <f t="shared" si="94"/>
        <v>Mi</v>
      </c>
      <c r="V57" s="64" t="str">
        <f t="shared" si="95"/>
        <v>,</v>
      </c>
      <c r="W57" s="65" t="str">
        <f t="shared" si="96"/>
        <v>m</v>
      </c>
      <c r="X57" s="64" t="str">
        <f t="shared" si="97"/>
        <v>,</v>
      </c>
      <c r="Y57" s="64">
        <f t="shared" si="98"/>
        <v>250</v>
      </c>
      <c r="Z57" s="56" t="str">
        <f t="shared" si="99"/>
        <v>)</v>
      </c>
      <c r="AA57" s="66" t="str">
        <f t="shared" si="100"/>
        <v/>
      </c>
      <c r="AB57" s="57" t="str">
        <f t="shared" si="101"/>
        <v/>
      </c>
      <c r="AC57" s="67" t="str">
        <f t="shared" si="102"/>
        <v/>
      </c>
      <c r="AD57" s="59" t="str">
        <f t="shared" si="103"/>
        <v/>
      </c>
      <c r="AE57" s="68" t="str">
        <f t="shared" si="104"/>
        <v/>
      </c>
      <c r="AF57" s="61" t="str">
        <f t="shared" si="105"/>
        <v/>
      </c>
      <c r="AG57" s="61" t="str">
        <f t="shared" si="106"/>
        <v/>
      </c>
      <c r="AH57" s="69" t="str">
        <f t="shared" si="107"/>
        <v/>
      </c>
      <c r="AI57" s="70" t="str">
        <f t="shared" si="108"/>
        <v/>
      </c>
      <c r="AJ57" s="64" t="str">
        <f t="shared" si="109"/>
        <v/>
      </c>
      <c r="AK57" s="64" t="str">
        <f t="shared" si="110"/>
        <v/>
      </c>
      <c r="AL57" s="64" t="str">
        <f t="shared" si="111"/>
        <v/>
      </c>
      <c r="AM57" s="64" t="str">
        <f t="shared" si="112"/>
        <v/>
      </c>
      <c r="AN57" s="64" t="str">
        <f t="shared" si="113"/>
        <v/>
      </c>
    </row>
    <row r="58" spans="1:40" ht="25.5" thickTop="1" thickBot="1" x14ac:dyDescent="0.4">
      <c r="B58" t="s">
        <v>1002</v>
      </c>
      <c r="C58" s="93" t="s">
        <v>1176</v>
      </c>
      <c r="D58" s="83" t="s">
        <v>1020</v>
      </c>
      <c r="E58" s="83"/>
      <c r="F58" s="83" t="s">
        <v>987</v>
      </c>
      <c r="G58" s="83" t="s">
        <v>1015</v>
      </c>
      <c r="H58" s="83" t="s">
        <v>1014</v>
      </c>
      <c r="I58" s="83" t="s">
        <v>1015</v>
      </c>
      <c r="J58" s="83"/>
      <c r="K58" s="83"/>
      <c r="L58" s="94" t="str">
        <f>IF(C58="","",_xlfn.CONCAT("            { line: ","""",C58,", ",M58:AN58,""", sC: ","""",B58,"""},  ]},"))</f>
        <v xml:space="preserve">            { line: "LA BELLA DE LA CASA REPARTE EL BOTÍN., (Sol,,15)(Si,m,250)(Mi,m,350)", sC: "as"},  ]},</v>
      </c>
      <c r="M58" s="56" t="str">
        <f t="shared" si="86"/>
        <v>(</v>
      </c>
      <c r="N58" s="57" t="str">
        <f t="shared" si="87"/>
        <v>Sol</v>
      </c>
      <c r="O58" s="58" t="str">
        <f t="shared" si="88"/>
        <v>,</v>
      </c>
      <c r="P58" s="59" t="str">
        <f t="shared" si="89"/>
        <v/>
      </c>
      <c r="Q58" s="60" t="str">
        <f t="shared" si="90"/>
        <v>,</v>
      </c>
      <c r="R58" s="61">
        <f t="shared" si="91"/>
        <v>15</v>
      </c>
      <c r="S58" s="56" t="str">
        <f t="shared" si="92"/>
        <v>)</v>
      </c>
      <c r="T58" s="62" t="str">
        <f t="shared" si="93"/>
        <v>(</v>
      </c>
      <c r="U58" s="63" t="str">
        <f t="shared" si="94"/>
        <v>Si</v>
      </c>
      <c r="V58" s="64" t="str">
        <f t="shared" si="95"/>
        <v>,</v>
      </c>
      <c r="W58" s="65" t="str">
        <f t="shared" si="96"/>
        <v>m</v>
      </c>
      <c r="X58" s="64" t="str">
        <f t="shared" si="97"/>
        <v>,</v>
      </c>
      <c r="Y58" s="64">
        <f t="shared" si="98"/>
        <v>250</v>
      </c>
      <c r="Z58" s="56" t="str">
        <f t="shared" si="99"/>
        <v>)</v>
      </c>
      <c r="AA58" s="66" t="str">
        <f t="shared" si="100"/>
        <v>(</v>
      </c>
      <c r="AB58" s="57" t="str">
        <f t="shared" si="101"/>
        <v>Mi</v>
      </c>
      <c r="AC58" s="67" t="str">
        <f t="shared" si="102"/>
        <v>,</v>
      </c>
      <c r="AD58" s="59" t="str">
        <f t="shared" si="103"/>
        <v>m</v>
      </c>
      <c r="AE58" s="68" t="str">
        <f t="shared" si="104"/>
        <v>,</v>
      </c>
      <c r="AF58" s="61">
        <f t="shared" si="105"/>
        <v>350</v>
      </c>
      <c r="AG58" s="61" t="str">
        <f t="shared" si="106"/>
        <v>)</v>
      </c>
      <c r="AH58" s="69" t="str">
        <f t="shared" si="107"/>
        <v/>
      </c>
      <c r="AI58" s="70" t="str">
        <f t="shared" si="108"/>
        <v/>
      </c>
      <c r="AJ58" s="64" t="str">
        <f t="shared" si="109"/>
        <v/>
      </c>
      <c r="AK58" s="64" t="str">
        <f t="shared" si="110"/>
        <v/>
      </c>
      <c r="AL58" s="64" t="str">
        <f t="shared" si="111"/>
        <v/>
      </c>
      <c r="AM58" s="64" t="str">
        <f t="shared" si="112"/>
        <v/>
      </c>
      <c r="AN58" s="64" t="str">
        <f t="shared" si="113"/>
        <v/>
      </c>
    </row>
    <row r="59" spans="1:40" ht="36.75" thickTop="1" thickBot="1" x14ac:dyDescent="0.4">
      <c r="A59" s="76"/>
      <c r="B59" s="76"/>
      <c r="C59" s="76"/>
      <c r="D59" s="77"/>
      <c r="E59" s="77"/>
      <c r="F59" s="77"/>
      <c r="G59" s="77"/>
      <c r="H59" s="77"/>
      <c r="I59" s="77"/>
      <c r="J59" s="77"/>
      <c r="K59" s="77"/>
      <c r="L59" s="50" t="s">
        <v>997</v>
      </c>
      <c r="M59" s="56" t="str">
        <f t="shared" ref="M59" si="114">IF(N59="","","(")</f>
        <v/>
      </c>
      <c r="N59" s="57" t="str">
        <f t="shared" si="2"/>
        <v/>
      </c>
      <c r="O59" s="58" t="str">
        <f t="shared" ref="O59" si="115">IF(N59="","",",")</f>
        <v/>
      </c>
      <c r="P59" s="59" t="str">
        <f t="shared" si="4"/>
        <v/>
      </c>
      <c r="Q59" s="60" t="str">
        <f t="shared" ref="Q59" si="116">IF(N59="","",",")</f>
        <v/>
      </c>
      <c r="R59" s="61" t="str">
        <f t="shared" ref="R59" si="117">IF(N59="","",15)</f>
        <v/>
      </c>
      <c r="S59" s="56" t="str">
        <f t="shared" ref="S59" si="118">IF(N59="","",")")</f>
        <v/>
      </c>
      <c r="T59" s="62" t="str">
        <f t="shared" ref="T59" si="119">IF(U59="","","(")</f>
        <v/>
      </c>
      <c r="U59" s="63" t="str">
        <f t="shared" si="9"/>
        <v/>
      </c>
      <c r="V59" s="64" t="str">
        <f t="shared" ref="V59" si="120">IF(U59="","",",")</f>
        <v/>
      </c>
      <c r="W59" s="65" t="str">
        <f t="shared" si="11"/>
        <v/>
      </c>
      <c r="X59" s="64" t="str">
        <f t="shared" ref="X59" si="121">IF(U59="","",",")</f>
        <v/>
      </c>
      <c r="Y59" s="64" t="str">
        <f t="shared" ref="Y59" si="122">IF(U59="","",250)</f>
        <v/>
      </c>
      <c r="Z59" s="56" t="str">
        <f t="shared" ref="Z59" si="123">IF(U59="","",")")</f>
        <v/>
      </c>
      <c r="AA59" s="66" t="str">
        <f t="shared" ref="AA59" si="124">IF(AB59="","","(")</f>
        <v/>
      </c>
      <c r="AB59" s="57" t="str">
        <f t="shared" si="16"/>
        <v/>
      </c>
      <c r="AC59" s="67" t="str">
        <f t="shared" ref="AC59" si="125">IF(AB59="","",",")</f>
        <v/>
      </c>
      <c r="AD59" s="59" t="str">
        <f t="shared" ref="AD59" si="126">IF(I59="","",I59)</f>
        <v/>
      </c>
      <c r="AE59" s="68" t="str">
        <f t="shared" ref="AE59" si="127">IF(AB59="","",",")</f>
        <v/>
      </c>
      <c r="AF59" s="61" t="str">
        <f t="shared" ref="AF59" si="128">IF(AB59="","",350)</f>
        <v/>
      </c>
      <c r="AG59" s="61" t="str">
        <f t="shared" ref="AG59" si="129">IF(AB59="","",")")</f>
        <v/>
      </c>
      <c r="AH59" s="69" t="str">
        <f t="shared" ref="AH59" si="130">IF(AI59="","","(")</f>
        <v/>
      </c>
      <c r="AI59" s="70" t="str">
        <f t="shared" si="23"/>
        <v/>
      </c>
      <c r="AJ59" s="64" t="str">
        <f t="shared" ref="AJ59" si="131">IF(AI59="","",",")</f>
        <v/>
      </c>
      <c r="AK59" s="64" t="str">
        <f t="shared" ref="AK59" si="132">IF(K59="","",K59)</f>
        <v/>
      </c>
      <c r="AL59" s="64" t="str">
        <f t="shared" ref="AL59" si="133">IF(AI59="","",",")</f>
        <v/>
      </c>
      <c r="AM59" s="64" t="str">
        <f t="shared" ref="AM59" si="134">IF(AI59="","",450)</f>
        <v/>
      </c>
      <c r="AN59" s="64" t="str">
        <f t="shared" ref="AN59" si="135">IF(AI59="","",")")</f>
        <v/>
      </c>
    </row>
    <row r="60" spans="1:40" ht="24" customHeight="1" thickTop="1" x14ac:dyDescent="0.4">
      <c r="B60" s="95"/>
      <c r="C60" s="95"/>
      <c r="D60" s="95"/>
      <c r="E60" s="95"/>
      <c r="F60" s="95"/>
      <c r="G60" s="95"/>
      <c r="H60" s="95"/>
      <c r="I60" s="95"/>
      <c r="J60" s="95"/>
      <c r="K60" s="95"/>
      <c r="L60" s="99" t="str">
        <f ca="1">_xlfn.CONCAT("]}, // ULTIMA LINEA DEL CANTO: ",L1)</f>
        <v>]}, // ULTIMA LINEA DEL CANTO: EL SEÑOR ANUNCIA UNA NOTICIA</v>
      </c>
      <c r="M60" s="95"/>
    </row>
    <row r="61" spans="1:40" ht="20.25" x14ac:dyDescent="0.25">
      <c r="L61" s="100" t="s">
        <v>1011</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810E5-E3C2-4396-A4E3-ED5D359F55A0}">
  <sheetPr codeName="Sheet77">
    <tabColor rgb="FF00B0F0"/>
  </sheetPr>
  <dimension ref="A1:AN101"/>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61</v>
      </c>
      <c r="E1" s="40"/>
      <c r="F1" s="40"/>
      <c r="G1" s="40"/>
      <c r="H1" s="40"/>
      <c r="I1" s="40"/>
      <c r="J1" s="40"/>
      <c r="K1" s="40"/>
      <c r="L1" s="41" t="str">
        <f ca="1">UPPER(VLOOKUP(C1,Table223[],3,FALSE))</f>
        <v>EL SEÑOR ES MI PASTOR</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ES MI PASTOR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elsenoresmipastor</v>
      </c>
      <c r="L7" s="48" t="str">
        <f ca="1">_xlfn.CONCAT("        id: ","""",C7,"""",",")</f>
        <v xml:space="preserve">        id: "elsenoresmipastor",</v>
      </c>
    </row>
    <row r="8" spans="2:32" ht="23.25" x14ac:dyDescent="0.25">
      <c r="C8" t="str">
        <f ca="1">PROPER(L1)</f>
        <v>El Señor Es Mi Pastor</v>
      </c>
      <c r="L8" s="48" t="str">
        <f ca="1">_xlfn.CONCAT("        tt: ","""",C8,"""",",")</f>
        <v xml:space="preserve">        tt: "El Señor Es Mi Pastor",</v>
      </c>
    </row>
    <row r="9" spans="2:32" ht="23.25" x14ac:dyDescent="0.25">
      <c r="C9" t="str">
        <f ca="1">PROPER(L1)</f>
        <v>El Señor Es Mi Pastor</v>
      </c>
      <c r="L9" s="48" t="str">
        <f ca="1">_xlfn.CONCAT("        title: ","""",C9,"""",",")</f>
        <v xml:space="preserve">        title: "El Señor Es Mi Pastor",</v>
      </c>
    </row>
    <row r="10" spans="2:32" ht="23.25" x14ac:dyDescent="0.25">
      <c r="C10" t="str">
        <f ca="1">VLOOKUP(C1,Table223[],4,FALSE)</f>
        <v>Salmo 23 (22)</v>
      </c>
      <c r="L10" s="48" t="str">
        <f ca="1">_xlfn.CONCAT("        ","subtitle: ","""",C10,"""",",")</f>
        <v xml:space="preserve">        subtitle: "Salmo 23 (22)",</v>
      </c>
    </row>
    <row r="11" spans="2:32" ht="23.25" x14ac:dyDescent="0.25">
      <c r="C11" t="str">
        <f ca="1">_xlfn.CONCAT("category: [",VLOOKUP(C1,Table223[],16,FALSE),"],")</f>
        <v>category: ["Precatecumenado","Pascua","Pentecostés","Comunión","Antiguo Testamento"],</v>
      </c>
      <c r="L11" s="48" t="str">
        <f ca="1">_xlfn.CONCAT("        ",C11)</f>
        <v xml:space="preserve">        category: ["Precatecumenado","Pascua","Pentecostés","Comunión","Antiguo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2</v>
      </c>
      <c r="L13" s="48" t="str">
        <f>_xlfn.CONCAT("        cejilla: ","""",C13,"""",",")</f>
        <v xml:space="preserve">        cejilla: "2",</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61</v>
      </c>
      <c r="L16" s="48" t="str">
        <f ca="1">_xlfn.CONCAT("        dbno: ","""",C16,"""",",")</f>
        <v xml:space="preserve">        dbno: "61",</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elsenoresmipastor</v>
      </c>
      <c r="L19" s="48" t="str">
        <f ca="1">_xlfn.CONCAT("        audioSrc: ","""/audio/",C19,".mp3""",",")</f>
        <v xml:space="preserve">        audioSrc: "/audio/elsenoresmipastor.mp3",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60</v>
      </c>
      <c r="C26" t="str">
        <f ca="1">VLOOKUP(B26,Table4[],13,FALSE)</f>
        <v>"/resucito/src/index.html?canto=elsenoranunciaunanoticia"</v>
      </c>
      <c r="L26" s="48" t="str">
        <f ca="1">_xlfn.CONCAT("        ant: ",C26,",")</f>
        <v xml:space="preserve">        ant: "/resucito/src/index.html?canto=elsenoranunciaunanoticia",</v>
      </c>
    </row>
    <row r="27" spans="2:40" ht="23.25" x14ac:dyDescent="0.25">
      <c r="B27">
        <f ca="1">+C1+1</f>
        <v>62</v>
      </c>
      <c r="C27" t="str">
        <f ca="1">VLOOKUP(B27,Table4[],13,FALSE)</f>
        <v>"/resucito/src/index.html?canto=elsenormehadado"</v>
      </c>
      <c r="L27" s="48" t="str">
        <f ca="1">_xlfn.CONCAT("        sig: ",C27,",")</f>
        <v xml:space="preserve">        sig: "/resucito/src/index.html?canto=elsenormehadado",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1188</v>
      </c>
      <c r="D30" s="52" t="s">
        <v>1016</v>
      </c>
      <c r="E30" s="52" t="s">
        <v>1015</v>
      </c>
      <c r="F30" s="53" t="s">
        <v>1019</v>
      </c>
      <c r="G30" s="53"/>
      <c r="H30" s="52"/>
      <c r="I30" s="52"/>
      <c r="J30" s="54"/>
      <c r="K30" s="54"/>
      <c r="L30" s="55" t="str">
        <f t="shared" ref="L30:L53" si="0">IF(C30="","",_xlfn.CONCAT("            { line: ","""",C30,", ",M30:AN30,""", sC: ","""",B30,"""},"))</f>
        <v xml:space="preserve">            { line: "El Señor es mi pastor,, (La,m,15)(Fa,,250)", sC: "tc"},</v>
      </c>
      <c r="M30" s="56" t="str">
        <f t="shared" ref="M30:M54" si="1">IF(N30="","","(")</f>
        <v>(</v>
      </c>
      <c r="N30" s="57" t="str">
        <f t="shared" ref="N30:N80" si="2">IF(D30="","",D30)</f>
        <v>La</v>
      </c>
      <c r="O30" s="58" t="str">
        <f t="shared" ref="O30:O54" si="3">IF(N30="","",",")</f>
        <v>,</v>
      </c>
      <c r="P30" s="59" t="str">
        <f t="shared" ref="P30:P80" si="4">IF(E30="","",E30)</f>
        <v>m</v>
      </c>
      <c r="Q30" s="60" t="str">
        <f t="shared" ref="Q30:Q54" si="5">IF(N30="","",",")</f>
        <v>,</v>
      </c>
      <c r="R30" s="61">
        <f t="shared" ref="R30:R54" si="6">IF(N30="","",15)</f>
        <v>15</v>
      </c>
      <c r="S30" s="56" t="str">
        <f t="shared" ref="S30:S54" si="7">IF(N30="","",")")</f>
        <v>)</v>
      </c>
      <c r="T30" s="62" t="str">
        <f t="shared" ref="T30:T54" si="8">IF(U30="","","(")</f>
        <v>(</v>
      </c>
      <c r="U30" s="63" t="str">
        <f t="shared" ref="U30:U80" si="9">IF(F30="","",F30)</f>
        <v>Fa</v>
      </c>
      <c r="V30" s="64" t="str">
        <f t="shared" ref="V30:V54" si="10">IF(U30="","",",")</f>
        <v>,</v>
      </c>
      <c r="W30" s="65" t="str">
        <f t="shared" ref="W30:W80" si="11">IF(G30="","",G30)</f>
        <v/>
      </c>
      <c r="X30" s="64" t="str">
        <f t="shared" ref="X30:X54" si="12">IF(U30="","",",")</f>
        <v>,</v>
      </c>
      <c r="Y30" s="64">
        <f t="shared" ref="Y30:Y54" si="13">IF(U30="","",250)</f>
        <v>250</v>
      </c>
      <c r="Z30" s="56" t="str">
        <f t="shared" ref="Z30:Z54" si="14">IF(U30="","",")")</f>
        <v>)</v>
      </c>
      <c r="AA30" s="66" t="str">
        <f t="shared" ref="AA30:AA54" si="15">IF(AB30="","","(")</f>
        <v/>
      </c>
      <c r="AB30" s="57" t="str">
        <f t="shared" ref="AB30:AB80" si="16">IF(H30="","",H30)</f>
        <v/>
      </c>
      <c r="AC30" s="67" t="str">
        <f t="shared" ref="AC30:AC54" si="17">IF(AB30="","",",")</f>
        <v/>
      </c>
      <c r="AD30" s="59" t="str">
        <f t="shared" ref="AD30:AD54" si="18">IF(I30="","",I30)</f>
        <v/>
      </c>
      <c r="AE30" s="68" t="str">
        <f t="shared" ref="AE30:AE54" si="19">IF(AB30="","",",")</f>
        <v/>
      </c>
      <c r="AF30" s="61" t="str">
        <f t="shared" ref="AF30:AF54" si="20">IF(AB30="","",350)</f>
        <v/>
      </c>
      <c r="AG30" s="61" t="str">
        <f t="shared" ref="AG30:AG54" si="21">IF(AB30="","",")")</f>
        <v/>
      </c>
      <c r="AH30" s="69" t="str">
        <f t="shared" ref="AH30:AH54" si="22">IF(AI30="","","(")</f>
        <v/>
      </c>
      <c r="AI30" s="70" t="str">
        <f t="shared" ref="AI30:AI80" si="23">IF(J30="","",J30)</f>
        <v/>
      </c>
      <c r="AJ30" s="64" t="str">
        <f t="shared" ref="AJ30:AJ54" si="24">IF(AI30="","",",")</f>
        <v/>
      </c>
      <c r="AK30" s="64" t="str">
        <f t="shared" ref="AK30:AK54" si="25">IF(K30="","",K30)</f>
        <v/>
      </c>
      <c r="AL30" s="64" t="str">
        <f t="shared" ref="AL30:AL54" si="26">IF(AI30="","",",")</f>
        <v/>
      </c>
      <c r="AM30" s="64" t="str">
        <f t="shared" ref="AM30:AM54" si="27">IF(AI30="","",450)</f>
        <v/>
      </c>
      <c r="AN30" s="64" t="str">
        <f t="shared" ref="AN30:AN54" si="28">IF(AI30="","",")")</f>
        <v/>
      </c>
    </row>
    <row r="31" spans="2:40" ht="25.5" thickTop="1" thickBot="1" x14ac:dyDescent="0.4">
      <c r="C31" s="51" t="s">
        <v>1189</v>
      </c>
      <c r="D31" s="52" t="s">
        <v>1014</v>
      </c>
      <c r="E31" s="52"/>
      <c r="F31" s="53"/>
      <c r="G31" s="53"/>
      <c r="H31" s="52"/>
      <c r="I31" s="52"/>
      <c r="J31" s="54"/>
      <c r="K31" s="54"/>
      <c r="L31" s="55" t="str">
        <f t="shared" si="0"/>
        <v xml:space="preserve">            { line: "nada me falta.,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1190</v>
      </c>
      <c r="D32" s="52"/>
      <c r="E32" s="52"/>
      <c r="F32" s="53"/>
      <c r="G32" s="53"/>
      <c r="H32" s="52"/>
      <c r="I32" s="52"/>
      <c r="J32" s="54"/>
      <c r="K32" s="54"/>
      <c r="L32" s="55" t="str">
        <f>IF(C32="","",_xlfn.CONCAT("            { line: ","""",C32,", ",M32:AN32,""", sC: ","""",B32,"""},"))</f>
        <v xml:space="preserve">            { line: "En prados de fresca hierba,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1191</v>
      </c>
      <c r="D33" s="52" t="s">
        <v>1016</v>
      </c>
      <c r="E33" s="52" t="s">
        <v>1015</v>
      </c>
      <c r="F33" s="53"/>
      <c r="G33" s="53"/>
      <c r="H33" s="52"/>
      <c r="I33" s="52"/>
      <c r="J33" s="54"/>
      <c r="K33" s="54"/>
      <c r="L33" s="55" t="str">
        <f>IF(C33="","",_xlfn.CONCAT("            { line: ","""",C33,", ",M33:AN33,""", sC: ","""",B33,"""},"))</f>
        <v xml:space="preserve">            { line: "me apacienta.,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B35" t="s">
        <v>1000</v>
      </c>
      <c r="C35" s="51" t="s">
        <v>1192</v>
      </c>
      <c r="D35" s="52" t="s">
        <v>1016</v>
      </c>
      <c r="E35" s="52" t="s">
        <v>1015</v>
      </c>
      <c r="F35" s="53" t="s">
        <v>1019</v>
      </c>
      <c r="G35" s="53"/>
      <c r="H35" s="52"/>
      <c r="I35" s="52"/>
      <c r="J35" s="54"/>
      <c r="K35" s="54"/>
      <c r="L35" s="55" t="str">
        <f t="shared" ref="L35:L52" si="29">IF(C35="","",_xlfn.CONCAT("            { line: ","""",C35,", ",M35:AN35,""", sC: ","""",B35,"""},"))</f>
        <v xml:space="preserve">            { line: "EL SEÑOR ES MI PASTOR,, (La,m,15)(Fa,,250)", sC: "ta as"},</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1002</v>
      </c>
      <c r="C36" s="51" t="s">
        <v>1193</v>
      </c>
      <c r="D36" s="52" t="s">
        <v>1014</v>
      </c>
      <c r="E36" s="52"/>
      <c r="F36" s="53"/>
      <c r="G36" s="53"/>
      <c r="H36" s="52"/>
      <c r="I36" s="52"/>
      <c r="J36" s="54"/>
      <c r="K36" s="54"/>
      <c r="L36" s="55" t="str">
        <f t="shared" si="29"/>
        <v xml:space="preserve">            { line: "NADA ME FALTA., (Mi,,15)", sC: "as"},</v>
      </c>
      <c r="M36" s="56" t="str">
        <f>IF(N36="","","(")</f>
        <v>(</v>
      </c>
      <c r="N36" s="57" t="str">
        <f>IF(D36="","",D36)</f>
        <v>Mi</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1002</v>
      </c>
      <c r="C37" s="51" t="s">
        <v>1194</v>
      </c>
      <c r="D37" s="52"/>
      <c r="E37" s="52"/>
      <c r="F37" s="53"/>
      <c r="G37" s="53"/>
      <c r="H37" s="52"/>
      <c r="I37" s="52"/>
      <c r="J37" s="54"/>
      <c r="K37" s="54"/>
      <c r="L37" s="55" t="str">
        <f t="shared" si="29"/>
        <v xml:space="preserve">            { line: "HACIA LAS AGUAS DE LA VIDA, ", sC: "as"},</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1195</v>
      </c>
      <c r="D38" s="52" t="s">
        <v>1016</v>
      </c>
      <c r="E38" s="52" t="s">
        <v>1015</v>
      </c>
      <c r="F38" s="53"/>
      <c r="G38" s="53"/>
      <c r="H38" s="52"/>
      <c r="I38" s="52"/>
      <c r="J38" s="54"/>
      <c r="K38" s="54"/>
      <c r="L38" s="55" t="str">
        <f t="shared" si="29"/>
        <v xml:space="preserve">            { line: "ME CONDUCE., (La,m,15)", sC: "as"},</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1017</v>
      </c>
      <c r="C40" s="51" t="s">
        <v>1196</v>
      </c>
      <c r="D40" s="52" t="s">
        <v>1020</v>
      </c>
      <c r="E40" s="52"/>
      <c r="F40" s="53" t="s">
        <v>1019</v>
      </c>
      <c r="G40" s="53"/>
      <c r="H40" s="52"/>
      <c r="I40" s="52"/>
      <c r="J40" s="54"/>
      <c r="K40" s="54"/>
      <c r="L40" s="55" t="str">
        <f t="shared" si="29"/>
        <v xml:space="preserve">            { line: "Repara mis fuerzas y me lleva, (Sol,,15)(Fa,,250)", sC: "tc"},</v>
      </c>
      <c r="M40" s="56" t="str">
        <f>IF(N40="","","(")</f>
        <v>(</v>
      </c>
      <c r="N40" s="57" t="str">
        <f>IF(D40="","",D40)</f>
        <v>Sol</v>
      </c>
      <c r="O40" s="58" t="str">
        <f>IF(N40="","",",")</f>
        <v>,</v>
      </c>
      <c r="P40" s="59" t="str">
        <f>IF(E40="","",E40)</f>
        <v/>
      </c>
      <c r="Q40" s="60" t="str">
        <f>IF(N40="","",",")</f>
        <v>,</v>
      </c>
      <c r="R40" s="61">
        <f>IF(N40="","",15)</f>
        <v>15</v>
      </c>
      <c r="S40" s="56" t="str">
        <f>IF(N40="","",")")</f>
        <v>)</v>
      </c>
      <c r="T40" s="62" t="str">
        <f>IF(U40="","","(")</f>
        <v>(</v>
      </c>
      <c r="U40" s="63" t="str">
        <f>IF(F40="","",F40)</f>
        <v>Fa</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1197</v>
      </c>
      <c r="D41" s="52" t="s">
        <v>1014</v>
      </c>
      <c r="E41" s="52"/>
      <c r="F41" s="53"/>
      <c r="G41" s="53"/>
      <c r="H41" s="52"/>
      <c r="I41" s="52"/>
      <c r="J41" s="54"/>
      <c r="K41" s="54"/>
      <c r="L41" s="55" t="str">
        <f t="shared" si="29"/>
        <v xml:space="preserve">            { line: "por el camino del amor., (Mi,,15)", sC: ""},</v>
      </c>
      <c r="M41" s="56" t="str">
        <f>IF(N41="","","(")</f>
        <v>(</v>
      </c>
      <c r="N41" s="57" t="str">
        <f>IF(D41="","",D41)</f>
        <v>Mi</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1196</v>
      </c>
      <c r="D42" s="52" t="s">
        <v>1020</v>
      </c>
      <c r="E42" s="52"/>
      <c r="F42" s="53" t="s">
        <v>1019</v>
      </c>
      <c r="G42" s="53"/>
      <c r="H42" s="52"/>
      <c r="I42" s="52"/>
      <c r="J42" s="54"/>
      <c r="K42" s="54"/>
      <c r="L42" s="55" t="str">
        <f t="shared" si="29"/>
        <v xml:space="preserve">            { line: "Repara mis fuerzas y me lleva, (Sol,,15)(Fa,,250)", sC: ""},</v>
      </c>
      <c r="M42" s="56" t="str">
        <f t="shared" ref="M42:M52" si="30">IF(N42="","","(")</f>
        <v>(</v>
      </c>
      <c r="N42" s="57" t="str">
        <f t="shared" ref="N42:N52" si="31">IF(D42="","",D42)</f>
        <v>Sol</v>
      </c>
      <c r="O42" s="58" t="str">
        <f t="shared" ref="O42:O52" si="32">IF(N42="","",",")</f>
        <v>,</v>
      </c>
      <c r="P42" s="59" t="str">
        <f t="shared" ref="P42:P52" si="33">IF(E42="","",E42)</f>
        <v/>
      </c>
      <c r="Q42" s="60" t="str">
        <f t="shared" ref="Q42:Q52" si="34">IF(N42="","",",")</f>
        <v>,</v>
      </c>
      <c r="R42" s="61">
        <f t="shared" ref="R42:R52" si="35">IF(N42="","",15)</f>
        <v>15</v>
      </c>
      <c r="S42" s="56" t="str">
        <f t="shared" ref="S42:S52" si="36">IF(N42="","",")")</f>
        <v>)</v>
      </c>
      <c r="T42" s="62" t="str">
        <f t="shared" ref="T42:T52" si="37">IF(U42="","","(")</f>
        <v>(</v>
      </c>
      <c r="U42" s="63" t="str">
        <f t="shared" ref="U42:U52" si="38">IF(F42="","",F42)</f>
        <v>Fa</v>
      </c>
      <c r="V42" s="64" t="str">
        <f t="shared" ref="V42:V52" si="39">IF(U42="","",",")</f>
        <v>,</v>
      </c>
      <c r="W42" s="65" t="str">
        <f t="shared" ref="W42:W52" si="40">IF(G42="","",G42)</f>
        <v/>
      </c>
      <c r="X42" s="64" t="str">
        <f t="shared" ref="X42:X52" si="41">IF(U42="","",",")</f>
        <v>,</v>
      </c>
      <c r="Y42" s="64">
        <f t="shared" ref="Y42:Y52" si="42">IF(U42="","",250)</f>
        <v>250</v>
      </c>
      <c r="Z42" s="56" t="str">
        <f t="shared" ref="Z42:Z52" si="43">IF(U42="","",")")</f>
        <v>)</v>
      </c>
      <c r="AA42" s="66" t="str">
        <f t="shared" ref="AA42:AA52" si="44">IF(AB42="","","(")</f>
        <v/>
      </c>
      <c r="AB42" s="57" t="str">
        <f t="shared" ref="AB42:AB52" si="45">IF(H42="","",H42)</f>
        <v/>
      </c>
      <c r="AC42" s="67" t="str">
        <f t="shared" ref="AC42:AC52" si="46">IF(AB42="","",",")</f>
        <v/>
      </c>
      <c r="AD42" s="59" t="str">
        <f t="shared" ref="AD42:AD52" si="47">IF(I42="","",I42)</f>
        <v/>
      </c>
      <c r="AE42" s="68" t="str">
        <f t="shared" ref="AE42:AE52" si="48">IF(AB42="","",",")</f>
        <v/>
      </c>
      <c r="AF42" s="61" t="str">
        <f t="shared" ref="AF42:AF52" si="49">IF(AB42="","",350)</f>
        <v/>
      </c>
      <c r="AG42" s="61" t="str">
        <f t="shared" ref="AG42:AG52" si="50">IF(AB42="","",")")</f>
        <v/>
      </c>
      <c r="AH42" s="69" t="str">
        <f t="shared" ref="AH42:AH52" si="51">IF(AI42="","","(")</f>
        <v/>
      </c>
      <c r="AI42" s="70" t="str">
        <f t="shared" ref="AI42:AI52" si="52">IF(J42="","",J42)</f>
        <v/>
      </c>
      <c r="AJ42" s="64" t="str">
        <f t="shared" ref="AJ42:AJ52" si="53">IF(AI42="","",",")</f>
        <v/>
      </c>
      <c r="AK42" s="64" t="str">
        <f t="shared" ref="AK42:AK52" si="54">IF(K42="","",K42)</f>
        <v/>
      </c>
      <c r="AL42" s="64" t="str">
        <f t="shared" ref="AL42:AL52" si="55">IF(AI42="","",",")</f>
        <v/>
      </c>
      <c r="AM42" s="64" t="str">
        <f t="shared" ref="AM42:AM52" si="56">IF(AI42="","",450)</f>
        <v/>
      </c>
      <c r="AN42" s="64" t="str">
        <f t="shared" ref="AN42:AN52" si="57">IF(AI42="","",")")</f>
        <v/>
      </c>
    </row>
    <row r="43" spans="2:40" ht="25.5" thickTop="1" thickBot="1" x14ac:dyDescent="0.4">
      <c r="C43" s="51" t="s">
        <v>1198</v>
      </c>
      <c r="D43" s="52" t="s">
        <v>1014</v>
      </c>
      <c r="E43" s="52"/>
      <c r="F43" s="53"/>
      <c r="G43" s="53"/>
      <c r="H43" s="52"/>
      <c r="I43" s="52"/>
      <c r="J43" s="54"/>
      <c r="K43" s="54"/>
      <c r="L43" s="55" t="str">
        <f t="shared" si="29"/>
        <v xml:space="preserve">            { line: "para la gloria de su nombre.,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7.75" thickTop="1" thickBot="1" x14ac:dyDescent="0.4">
      <c r="C44" s="73"/>
      <c r="D44" s="74"/>
      <c r="E44" s="74"/>
      <c r="F44" s="74"/>
      <c r="G44" s="74"/>
      <c r="H44" s="74"/>
      <c r="I44" s="74"/>
      <c r="J44" s="74"/>
      <c r="K44" s="74"/>
      <c r="L44" s="75" t="s">
        <v>996</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2:40" ht="25.5" thickTop="1" thickBot="1" x14ac:dyDescent="0.4">
      <c r="C45" s="79" t="s">
        <v>998</v>
      </c>
      <c r="D45" s="80"/>
      <c r="E45" s="80"/>
      <c r="F45" s="80"/>
      <c r="G45" s="80"/>
      <c r="H45" s="80"/>
      <c r="I45" s="80"/>
      <c r="J45" s="80"/>
      <c r="K45" s="80"/>
      <c r="L45" s="81" t="s">
        <v>999</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2:40" ht="25.5" thickTop="1" thickBot="1" x14ac:dyDescent="0.4">
      <c r="B46" t="s">
        <v>1000</v>
      </c>
      <c r="C46" s="82" t="s">
        <v>1192</v>
      </c>
      <c r="D46" s="83" t="s">
        <v>1016</v>
      </c>
      <c r="E46" s="83" t="s">
        <v>1015</v>
      </c>
      <c r="F46" s="83" t="s">
        <v>1019</v>
      </c>
      <c r="G46" s="83"/>
      <c r="H46" s="83"/>
      <c r="I46" s="83"/>
      <c r="J46" s="83"/>
      <c r="K46" s="83"/>
      <c r="L46" s="84" t="str">
        <f>IF(C46="","",_xlfn.CONCAT("       triggerLine: ","""",C46,", ",M46:AN46,""", sC: ","""",B46,""", lines: ["))</f>
        <v xml:space="preserve">       triggerLine: "EL SEÑOR ES MI PASTOR,, (La,m,15)(Fa,,250)",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Fa</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2:40" ht="25.5" thickTop="1" thickBot="1" x14ac:dyDescent="0.4">
      <c r="B47" t="s">
        <v>1002</v>
      </c>
      <c r="C47" s="85" t="s">
        <v>1193</v>
      </c>
      <c r="D47" s="86" t="s">
        <v>1014</v>
      </c>
      <c r="E47" s="86"/>
      <c r="F47" s="86"/>
      <c r="G47" s="86"/>
      <c r="H47" s="87"/>
      <c r="I47" s="87"/>
      <c r="J47" s="87"/>
      <c r="K47" s="87"/>
      <c r="L47" s="88" t="str">
        <f>IF(C47="","",_xlfn.CONCAT("            { line: ","""",C47,", ",M47:AN47,""", sC: ","""",B47,"""},"))</f>
        <v xml:space="preserve">            { line: "NADA ME FALTA., (Mi,,15)", sC: "as"},</v>
      </c>
      <c r="M47" s="56" t="str">
        <f t="shared" si="58"/>
        <v>(</v>
      </c>
      <c r="N47" s="57" t="str">
        <f t="shared" si="59"/>
        <v>Mi</v>
      </c>
      <c r="O47" s="58" t="str">
        <f t="shared" si="60"/>
        <v>,</v>
      </c>
      <c r="P47" s="59" t="str">
        <f t="shared" si="61"/>
        <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2:40" ht="25.5" thickTop="1" thickBot="1" x14ac:dyDescent="0.4">
      <c r="B48" t="s">
        <v>1002</v>
      </c>
      <c r="C48" s="85" t="s">
        <v>1194</v>
      </c>
      <c r="D48" s="89"/>
      <c r="E48" s="89"/>
      <c r="F48" s="89"/>
      <c r="G48" s="89"/>
      <c r="H48" s="90"/>
      <c r="I48" s="90"/>
      <c r="J48" s="90"/>
      <c r="K48" s="90"/>
      <c r="L48" s="88" t="str">
        <f>IF(C48="","",_xlfn.CONCAT("            { line: ","""",C48,", ",M48:AN48,""", sC: ","""",B48,"""},"))</f>
        <v xml:space="preserve">            { line: "HACIA LAS AGUAS DE LA VIDA, ", sC: "as"},</v>
      </c>
      <c r="M48" s="56" t="str">
        <f t="shared" si="58"/>
        <v/>
      </c>
      <c r="N48" s="57" t="str">
        <f t="shared" si="59"/>
        <v/>
      </c>
      <c r="O48" s="58" t="str">
        <f t="shared" si="60"/>
        <v/>
      </c>
      <c r="P48" s="59" t="str">
        <f t="shared" si="61"/>
        <v/>
      </c>
      <c r="Q48" s="60" t="str">
        <f t="shared" si="62"/>
        <v/>
      </c>
      <c r="R48" s="61" t="str">
        <f t="shared" si="63"/>
        <v/>
      </c>
      <c r="S48" s="56" t="str">
        <f t="shared" si="64"/>
        <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1002</v>
      </c>
      <c r="C49" s="93" t="s">
        <v>1195</v>
      </c>
      <c r="D49" s="83" t="s">
        <v>1016</v>
      </c>
      <c r="E49" s="83" t="s">
        <v>1015</v>
      </c>
      <c r="F49" s="83"/>
      <c r="G49" s="83"/>
      <c r="H49" s="83"/>
      <c r="I49" s="83"/>
      <c r="J49" s="83"/>
      <c r="K49" s="83"/>
      <c r="L49" s="94" t="str">
        <f>IF(C49="","",_xlfn.CONCAT("            { line: ","""",C49,", ",M49:AN49,""", sC: ","""",B49,"""},  ]},"))</f>
        <v xml:space="preserve">            { line: "ME CONDUCE., (La,m,15)", sC: "as"},  ]},</v>
      </c>
      <c r="M49" s="56" t="str">
        <f t="shared" si="58"/>
        <v>(</v>
      </c>
      <c r="N49" s="57" t="str">
        <f t="shared" si="59"/>
        <v>La</v>
      </c>
      <c r="O49" s="58" t="str">
        <f t="shared" si="60"/>
        <v>,</v>
      </c>
      <c r="P49" s="59" t="str">
        <f t="shared" si="61"/>
        <v>m</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27.75" thickTop="1" thickBot="1" x14ac:dyDescent="0.4">
      <c r="C50" s="73"/>
      <c r="D50" s="74"/>
      <c r="E50" s="74"/>
      <c r="F50" s="74"/>
      <c r="G50" s="74"/>
      <c r="H50" s="74"/>
      <c r="I50" s="74"/>
      <c r="J50" s="74"/>
      <c r="K50" s="74"/>
      <c r="L50" s="75" t="s">
        <v>996</v>
      </c>
      <c r="M50" s="56"/>
      <c r="N50" s="57"/>
      <c r="O50" s="58"/>
      <c r="P50" s="59"/>
      <c r="Q50" s="60"/>
      <c r="R50" s="61"/>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1017</v>
      </c>
      <c r="C51" s="51" t="s">
        <v>1199</v>
      </c>
      <c r="D51" s="52" t="s">
        <v>1020</v>
      </c>
      <c r="E51" s="52"/>
      <c r="F51" s="53" t="s">
        <v>1019</v>
      </c>
      <c r="G51" s="53"/>
      <c r="H51" s="52"/>
      <c r="I51" s="52"/>
      <c r="J51" s="54"/>
      <c r="K51" s="54"/>
      <c r="L51" s="55" t="str">
        <f t="shared" si="29"/>
        <v xml:space="preserve">            { line: "Aunque camine por valle oscuro,, (Sol,,15)(Fa,,250)", sC: "tc"},</v>
      </c>
      <c r="M51" s="56" t="str">
        <f t="shared" si="30"/>
        <v>(</v>
      </c>
      <c r="N51" s="57" t="str">
        <f t="shared" si="31"/>
        <v>Sol</v>
      </c>
      <c r="O51" s="58" t="str">
        <f t="shared" si="32"/>
        <v>,</v>
      </c>
      <c r="P51" s="59" t="str">
        <f t="shared" si="33"/>
        <v/>
      </c>
      <c r="Q51" s="60" t="str">
        <f t="shared" si="34"/>
        <v>,</v>
      </c>
      <c r="R51" s="61">
        <f t="shared" si="35"/>
        <v>15</v>
      </c>
      <c r="S51" s="56" t="str">
        <f t="shared" si="36"/>
        <v>)</v>
      </c>
      <c r="T51" s="62" t="str">
        <f t="shared" si="37"/>
        <v>(</v>
      </c>
      <c r="U51" s="63" t="str">
        <f t="shared" si="38"/>
        <v>Fa</v>
      </c>
      <c r="V51" s="64" t="str">
        <f t="shared" si="39"/>
        <v>,</v>
      </c>
      <c r="W51" s="65" t="str">
        <f t="shared" si="40"/>
        <v/>
      </c>
      <c r="X51" s="64" t="str">
        <f t="shared" si="41"/>
        <v>,</v>
      </c>
      <c r="Y51" s="64">
        <f t="shared" si="42"/>
        <v>250</v>
      </c>
      <c r="Z51" s="56" t="str">
        <f t="shared" si="43"/>
        <v>)</v>
      </c>
      <c r="AA51" s="66" t="str">
        <f t="shared" si="44"/>
        <v/>
      </c>
      <c r="AB51" s="57" t="str">
        <f t="shared" si="45"/>
        <v/>
      </c>
      <c r="AC51" s="67" t="str">
        <f t="shared" si="46"/>
        <v/>
      </c>
      <c r="AD51" s="59" t="str">
        <f t="shared" si="47"/>
        <v/>
      </c>
      <c r="AE51" s="68" t="str">
        <f t="shared" si="48"/>
        <v/>
      </c>
      <c r="AF51" s="61" t="str">
        <f t="shared" si="49"/>
        <v/>
      </c>
      <c r="AG51" s="61" t="str">
        <f t="shared" si="50"/>
        <v/>
      </c>
      <c r="AH51" s="69" t="str">
        <f t="shared" si="51"/>
        <v/>
      </c>
      <c r="AI51" s="70" t="str">
        <f t="shared" si="52"/>
        <v/>
      </c>
      <c r="AJ51" s="64" t="str">
        <f t="shared" si="53"/>
        <v/>
      </c>
      <c r="AK51" s="64" t="str">
        <f t="shared" si="54"/>
        <v/>
      </c>
      <c r="AL51" s="64" t="str">
        <f t="shared" si="55"/>
        <v/>
      </c>
      <c r="AM51" s="64" t="str">
        <f t="shared" si="56"/>
        <v/>
      </c>
      <c r="AN51" s="64" t="str">
        <f t="shared" si="57"/>
        <v/>
      </c>
    </row>
    <row r="52" spans="1:40" ht="25.5" thickTop="1" thickBot="1" x14ac:dyDescent="0.4">
      <c r="C52" s="51" t="s">
        <v>1200</v>
      </c>
      <c r="D52" s="52" t="s">
        <v>1014</v>
      </c>
      <c r="E52" s="52"/>
      <c r="F52" s="53"/>
      <c r="G52" s="53"/>
      <c r="H52" s="52"/>
      <c r="I52" s="52"/>
      <c r="J52" s="54"/>
      <c r="K52" s="54"/>
      <c r="L52" s="55" t="str">
        <f t="shared" si="29"/>
        <v xml:space="preserve">            { line: "no temeré,, (Mi,,15)", sC: ""},</v>
      </c>
      <c r="M52" s="56" t="str">
        <f t="shared" si="30"/>
        <v>(</v>
      </c>
      <c r="N52" s="57" t="str">
        <f t="shared" si="31"/>
        <v>Mi</v>
      </c>
      <c r="O52" s="58" t="str">
        <f t="shared" si="32"/>
        <v>,</v>
      </c>
      <c r="P52" s="59" t="str">
        <f t="shared" si="33"/>
        <v/>
      </c>
      <c r="Q52" s="60" t="str">
        <f t="shared" si="34"/>
        <v>,</v>
      </c>
      <c r="R52" s="61">
        <f t="shared" si="35"/>
        <v>15</v>
      </c>
      <c r="S52" s="56" t="str">
        <f t="shared" si="36"/>
        <v>)</v>
      </c>
      <c r="T52" s="62" t="str">
        <f t="shared" si="37"/>
        <v/>
      </c>
      <c r="U52" s="63" t="str">
        <f t="shared" si="38"/>
        <v/>
      </c>
      <c r="V52" s="64" t="str">
        <f t="shared" si="39"/>
        <v/>
      </c>
      <c r="W52" s="65" t="str">
        <f t="shared" si="40"/>
        <v/>
      </c>
      <c r="X52" s="64" t="str">
        <f t="shared" si="41"/>
        <v/>
      </c>
      <c r="Y52" s="64" t="str">
        <f t="shared" si="42"/>
        <v/>
      </c>
      <c r="Z52" s="56" t="str">
        <f t="shared" si="43"/>
        <v/>
      </c>
      <c r="AA52" s="66" t="str">
        <f t="shared" si="44"/>
        <v/>
      </c>
      <c r="AB52" s="57" t="str">
        <f t="shared" si="45"/>
        <v/>
      </c>
      <c r="AC52" s="67" t="str">
        <f t="shared" si="46"/>
        <v/>
      </c>
      <c r="AD52" s="59" t="str">
        <f t="shared" si="47"/>
        <v/>
      </c>
      <c r="AE52" s="68" t="str">
        <f t="shared" si="48"/>
        <v/>
      </c>
      <c r="AF52" s="61" t="str">
        <f t="shared" si="49"/>
        <v/>
      </c>
      <c r="AG52" s="61" t="str">
        <f t="shared" si="50"/>
        <v/>
      </c>
      <c r="AH52" s="69" t="str">
        <f t="shared" si="51"/>
        <v/>
      </c>
      <c r="AI52" s="70" t="str">
        <f t="shared" si="52"/>
        <v/>
      </c>
      <c r="AJ52" s="64" t="str">
        <f t="shared" si="53"/>
        <v/>
      </c>
      <c r="AK52" s="64" t="str">
        <f t="shared" si="54"/>
        <v/>
      </c>
      <c r="AL52" s="64" t="str">
        <f t="shared" si="55"/>
        <v/>
      </c>
      <c r="AM52" s="64" t="str">
        <f t="shared" si="56"/>
        <v/>
      </c>
      <c r="AN52" s="64" t="str">
        <f t="shared" si="57"/>
        <v/>
      </c>
    </row>
    <row r="53" spans="1:40" ht="25.5" thickTop="1" thickBot="1" x14ac:dyDescent="0.4">
      <c r="B53" t="s">
        <v>1203</v>
      </c>
      <c r="C53" s="51" t="s">
        <v>1202</v>
      </c>
      <c r="D53" s="52"/>
      <c r="E53" s="52"/>
      <c r="F53" s="53"/>
      <c r="G53" s="53"/>
      <c r="H53" s="52"/>
      <c r="I53" s="52"/>
      <c r="J53" s="54"/>
      <c r="K53" s="54"/>
      <c r="L53" s="55" t="str">
        <f t="shared" si="0"/>
        <v xml:space="preserve">            { line: "porque Tú, porque Tú, porque Tú, ", sC: "melisma"},</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1:40" ht="25.5" thickTop="1" thickBot="1" x14ac:dyDescent="0.4">
      <c r="C54" s="51" t="s">
        <v>1201</v>
      </c>
      <c r="D54" s="52" t="s">
        <v>1016</v>
      </c>
      <c r="E54" s="52" t="s">
        <v>1015</v>
      </c>
      <c r="F54" s="53"/>
      <c r="G54" s="53"/>
      <c r="H54" s="52"/>
      <c r="I54" s="52"/>
      <c r="J54" s="54"/>
      <c r="K54" s="54"/>
      <c r="L54" s="55" t="str">
        <f>IF(C54="","",_xlfn.CONCAT("            { line: ","""",C54,", ",M54:AN54,""", sC: ","""",B54,"""},"))</f>
        <v xml:space="preserve">            { line: "vas conmigo;, (La,m,15)", sC: ""},</v>
      </c>
      <c r="M54" s="56" t="str">
        <f t="shared" si="1"/>
        <v>(</v>
      </c>
      <c r="N54" s="57" t="str">
        <f t="shared" si="2"/>
        <v>La</v>
      </c>
      <c r="O54" s="58" t="str">
        <f t="shared" si="3"/>
        <v>,</v>
      </c>
      <c r="P54" s="59" t="str">
        <f t="shared" si="4"/>
        <v>m</v>
      </c>
      <c r="Q54" s="60" t="str">
        <f t="shared" si="5"/>
        <v>,</v>
      </c>
      <c r="R54" s="61">
        <f t="shared" si="6"/>
        <v>15</v>
      </c>
      <c r="S54" s="56" t="str">
        <f t="shared" si="7"/>
        <v>)</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7.75" thickTop="1" thickBot="1" x14ac:dyDescent="0.4">
      <c r="C55" s="73"/>
      <c r="D55" s="74"/>
      <c r="E55" s="74"/>
      <c r="F55" s="74"/>
      <c r="G55" s="74"/>
      <c r="H55" s="74"/>
      <c r="I55" s="74"/>
      <c r="J55" s="74"/>
      <c r="K55" s="74"/>
      <c r="L55" s="75" t="s">
        <v>996</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36.75" thickTop="1" thickBot="1" x14ac:dyDescent="0.4">
      <c r="A56" s="76"/>
      <c r="B56" s="76"/>
      <c r="C56" s="76"/>
      <c r="D56" s="77"/>
      <c r="E56" s="77"/>
      <c r="F56" s="77"/>
      <c r="G56" s="77"/>
      <c r="H56" s="77"/>
      <c r="I56" s="77"/>
      <c r="J56" s="77"/>
      <c r="K56" s="77"/>
      <c r="L56" s="50" t="s">
        <v>997</v>
      </c>
      <c r="M56" s="56" t="str">
        <f t="shared" ref="M56:M80" si="86">IF(N56="","","(")</f>
        <v/>
      </c>
      <c r="N56" s="57" t="str">
        <f t="shared" si="2"/>
        <v/>
      </c>
      <c r="O56" s="58" t="str">
        <f t="shared" ref="O56:O80" si="87">IF(N56="","",",")</f>
        <v/>
      </c>
      <c r="P56" s="59" t="str">
        <f t="shared" si="4"/>
        <v/>
      </c>
      <c r="Q56" s="60" t="str">
        <f t="shared" ref="Q56:Q80" si="88">IF(N56="","",",")</f>
        <v/>
      </c>
      <c r="R56" s="61" t="str">
        <f t="shared" ref="R56:R80" si="89">IF(N56="","",15)</f>
        <v/>
      </c>
      <c r="S56" s="56" t="str">
        <f t="shared" ref="S56:S80" si="90">IF(N56="","",")")</f>
        <v/>
      </c>
      <c r="T56" s="62" t="str">
        <f t="shared" ref="T56:T80" si="91">IF(U56="","","(")</f>
        <v/>
      </c>
      <c r="U56" s="63" t="str">
        <f t="shared" si="9"/>
        <v/>
      </c>
      <c r="V56" s="64" t="str">
        <f t="shared" ref="V56:V80" si="92">IF(U56="","",",")</f>
        <v/>
      </c>
      <c r="W56" s="65" t="str">
        <f t="shared" si="11"/>
        <v/>
      </c>
      <c r="X56" s="64" t="str">
        <f t="shared" ref="X56:X80" si="93">IF(U56="","",",")</f>
        <v/>
      </c>
      <c r="Y56" s="64" t="str">
        <f t="shared" ref="Y56:Y80" si="94">IF(U56="","",250)</f>
        <v/>
      </c>
      <c r="Z56" s="56" t="str">
        <f t="shared" ref="Z56:Z80" si="95">IF(U56="","",")")</f>
        <v/>
      </c>
      <c r="AA56" s="66" t="str">
        <f t="shared" ref="AA56:AA80" si="96">IF(AB56="","","(")</f>
        <v/>
      </c>
      <c r="AB56" s="57" t="str">
        <f t="shared" si="16"/>
        <v/>
      </c>
      <c r="AC56" s="67" t="str">
        <f t="shared" ref="AC56:AC80" si="97">IF(AB56="","",",")</f>
        <v/>
      </c>
      <c r="AD56" s="59" t="str">
        <f t="shared" ref="AD56:AD80" si="98">IF(I56="","",I56)</f>
        <v/>
      </c>
      <c r="AE56" s="68" t="str">
        <f t="shared" ref="AE56:AE80" si="99">IF(AB56="","",",")</f>
        <v/>
      </c>
      <c r="AF56" s="61" t="str">
        <f t="shared" ref="AF56:AF80" si="100">IF(AB56="","",350)</f>
        <v/>
      </c>
      <c r="AG56" s="61" t="str">
        <f t="shared" ref="AG56:AG80" si="101">IF(AB56="","",")")</f>
        <v/>
      </c>
      <c r="AH56" s="69" t="str">
        <f t="shared" ref="AH56:AH80" si="102">IF(AI56="","","(")</f>
        <v/>
      </c>
      <c r="AI56" s="70" t="str">
        <f t="shared" si="23"/>
        <v/>
      </c>
      <c r="AJ56" s="64" t="str">
        <f t="shared" ref="AJ56:AJ80" si="103">IF(AI56="","",",")</f>
        <v/>
      </c>
      <c r="AK56" s="64" t="str">
        <f t="shared" ref="AK56:AK80" si="104">IF(K56="","",K56)</f>
        <v/>
      </c>
      <c r="AL56" s="64" t="str">
        <f t="shared" ref="AL56:AL80" si="105">IF(AI56="","",",")</f>
        <v/>
      </c>
      <c r="AM56" s="64" t="str">
        <f t="shared" ref="AM56:AM80" si="106">IF(AI56="","",450)</f>
        <v/>
      </c>
      <c r="AN56" s="64" t="str">
        <f t="shared" ref="AN56:AN80" si="107">IF(AI56="","",")")</f>
        <v/>
      </c>
    </row>
    <row r="57" spans="1:40" ht="25.5" thickTop="1" thickBot="1" x14ac:dyDescent="0.4">
      <c r="B57" t="s">
        <v>1017</v>
      </c>
      <c r="C57" s="51" t="s">
        <v>1204</v>
      </c>
      <c r="D57" s="52" t="s">
        <v>1020</v>
      </c>
      <c r="E57" s="52"/>
      <c r="F57" s="53" t="s">
        <v>1019</v>
      </c>
      <c r="G57" s="53"/>
      <c r="H57" s="52"/>
      <c r="I57" s="52"/>
      <c r="J57" s="54"/>
      <c r="K57" s="54"/>
      <c r="L57" s="55" t="str">
        <f t="shared" ref="L57:L80" si="108">IF(C57="","",_xlfn.CONCAT("            { line: ","""",C57,", ",M57:AN57,""", sC: ","""",B57,"""},"))</f>
        <v xml:space="preserve">            { line: "Tu vara y tu cayado me consuelan,, (Sol,,15)(Fa,,250)", sC: "tc"},</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v>
      </c>
      <c r="U57" s="63" t="str">
        <f t="shared" si="9"/>
        <v>Fa</v>
      </c>
      <c r="V57" s="64" t="str">
        <f t="shared" si="92"/>
        <v>,</v>
      </c>
      <c r="W57" s="65" t="str">
        <f t="shared" si="11"/>
        <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1205</v>
      </c>
      <c r="D58" s="52" t="s">
        <v>1014</v>
      </c>
      <c r="E58" s="52"/>
      <c r="F58" s="53"/>
      <c r="G58" s="53"/>
      <c r="H58" s="52"/>
      <c r="I58" s="52"/>
      <c r="J58" s="54"/>
      <c r="K58" s="54"/>
      <c r="L58" s="55" t="str">
        <f t="shared" si="108"/>
        <v xml:space="preserve">            { line: "me consuelan., (Mi,,15)", sC: ""},</v>
      </c>
      <c r="M58" s="56" t="str">
        <f t="shared" si="86"/>
        <v>(</v>
      </c>
      <c r="N58" s="57" t="str">
        <f t="shared" si="2"/>
        <v>Mi</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7.75" thickTop="1" thickBot="1" x14ac:dyDescent="0.4">
      <c r="C59" s="73"/>
      <c r="D59" s="74"/>
      <c r="E59" s="74"/>
      <c r="F59" s="74"/>
      <c r="G59" s="74"/>
      <c r="H59" s="74"/>
      <c r="I59" s="74"/>
      <c r="J59" s="74"/>
      <c r="K59" s="74"/>
      <c r="L59" s="75" t="s">
        <v>996</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C60" s="79" t="s">
        <v>998</v>
      </c>
      <c r="D60" s="80"/>
      <c r="E60" s="80"/>
      <c r="F60" s="80"/>
      <c r="G60" s="80"/>
      <c r="H60" s="80"/>
      <c r="I60" s="80"/>
      <c r="J60" s="80"/>
      <c r="K60" s="80"/>
      <c r="L60" s="81" t="s">
        <v>999</v>
      </c>
      <c r="M60" s="56" t="str">
        <f t="shared" ref="M60:M64" si="109">IF(N60="","","(")</f>
        <v/>
      </c>
      <c r="N60" s="57" t="str">
        <f t="shared" ref="N60:N64" si="110">IF(D60="","",D60)</f>
        <v/>
      </c>
      <c r="O60" s="58" t="str">
        <f t="shared" ref="O60:O64" si="111">IF(N60="","",",")</f>
        <v/>
      </c>
      <c r="P60" s="59" t="str">
        <f t="shared" ref="P60:P64" si="112">IF(E60="","",E60)</f>
        <v/>
      </c>
      <c r="Q60" s="60" t="str">
        <f t="shared" ref="Q60:Q64" si="113">IF(N60="","",",")</f>
        <v/>
      </c>
      <c r="R60" s="61" t="str">
        <f t="shared" ref="R60:R64" si="114">IF(N60="","",15)</f>
        <v/>
      </c>
      <c r="S60" s="56" t="str">
        <f t="shared" ref="S60:S64" si="115">IF(N60="","",")")</f>
        <v/>
      </c>
      <c r="T60" s="62" t="str">
        <f t="shared" ref="T60:T64" si="116">IF(U60="","","(")</f>
        <v/>
      </c>
      <c r="U60" s="63" t="str">
        <f t="shared" ref="U60:U64" si="117">IF(F60="","",F60)</f>
        <v/>
      </c>
      <c r="V60" s="64" t="str">
        <f t="shared" ref="V60:V64" si="118">IF(U60="","",",")</f>
        <v/>
      </c>
      <c r="W60" s="65" t="str">
        <f t="shared" ref="W60:W64" si="119">IF(G60="","",G60)</f>
        <v/>
      </c>
      <c r="X60" s="64" t="str">
        <f t="shared" ref="X60:X64" si="120">IF(U60="","",",")</f>
        <v/>
      </c>
      <c r="Y60" s="64" t="str">
        <f t="shared" ref="Y60:Y64" si="121">IF(U60="","",250)</f>
        <v/>
      </c>
      <c r="Z60" s="56" t="str">
        <f t="shared" ref="Z60:Z64" si="122">IF(U60="","",")")</f>
        <v/>
      </c>
      <c r="AA60" s="66" t="str">
        <f t="shared" ref="AA60:AA64" si="123">IF(AB60="","","(")</f>
        <v/>
      </c>
      <c r="AB60" s="57" t="str">
        <f t="shared" ref="AB60:AB64" si="124">IF(H60="","",H60)</f>
        <v/>
      </c>
      <c r="AC60" s="67" t="str">
        <f t="shared" ref="AC60:AC64" si="125">IF(AB60="","",",")</f>
        <v/>
      </c>
      <c r="AD60" s="59" t="str">
        <f t="shared" ref="AD60:AD64" si="126">IF(I60="","",I60)</f>
        <v/>
      </c>
      <c r="AE60" s="68" t="str">
        <f t="shared" ref="AE60:AE64" si="127">IF(AB60="","",",")</f>
        <v/>
      </c>
      <c r="AF60" s="61" t="str">
        <f t="shared" ref="AF60:AF64" si="128">IF(AB60="","",350)</f>
        <v/>
      </c>
      <c r="AG60" s="61" t="str">
        <f t="shared" ref="AG60:AG64" si="129">IF(AB60="","",")")</f>
        <v/>
      </c>
      <c r="AH60" s="69" t="str">
        <f t="shared" ref="AH60:AH64" si="130">IF(AI60="","","(")</f>
        <v/>
      </c>
      <c r="AI60" s="70" t="str">
        <f t="shared" ref="AI60:AI64" si="131">IF(J60="","",J60)</f>
        <v/>
      </c>
      <c r="AJ60" s="64" t="str">
        <f t="shared" ref="AJ60:AJ64" si="132">IF(AI60="","",",")</f>
        <v/>
      </c>
      <c r="AK60" s="64" t="str">
        <f t="shared" ref="AK60:AK64" si="133">IF(K60="","",K60)</f>
        <v/>
      </c>
      <c r="AL60" s="64" t="str">
        <f t="shared" ref="AL60:AL64" si="134">IF(AI60="","",",")</f>
        <v/>
      </c>
      <c r="AM60" s="64" t="str">
        <f t="shared" ref="AM60:AM64" si="135">IF(AI60="","",450)</f>
        <v/>
      </c>
      <c r="AN60" s="64" t="str">
        <f t="shared" ref="AN60:AN64" si="136">IF(AI60="","",")")</f>
        <v/>
      </c>
    </row>
    <row r="61" spans="1:40" ht="25.5" thickTop="1" thickBot="1" x14ac:dyDescent="0.4">
      <c r="B61" t="s">
        <v>1000</v>
      </c>
      <c r="C61" s="82" t="s">
        <v>1192</v>
      </c>
      <c r="D61" s="83" t="s">
        <v>1016</v>
      </c>
      <c r="E61" s="83" t="s">
        <v>1015</v>
      </c>
      <c r="F61" s="83" t="s">
        <v>1019</v>
      </c>
      <c r="G61" s="83"/>
      <c r="H61" s="83"/>
      <c r="I61" s="83"/>
      <c r="J61" s="83"/>
      <c r="K61" s="83"/>
      <c r="L61" s="84" t="str">
        <f>IF(C61="","",_xlfn.CONCAT("       triggerLine: ","""",C61,", ",M61:AN61,""", sC: ","""",B61,""", lines: ["))</f>
        <v xml:space="preserve">       triggerLine: "EL SEÑOR ES MI PASTOR,, (La,m,15)(Fa,,250)", sC: "ta as", lines: [</v>
      </c>
      <c r="M61" s="56" t="str">
        <f t="shared" si="109"/>
        <v>(</v>
      </c>
      <c r="N61" s="57" t="str">
        <f t="shared" si="110"/>
        <v>La</v>
      </c>
      <c r="O61" s="58" t="str">
        <f t="shared" si="111"/>
        <v>,</v>
      </c>
      <c r="P61" s="59" t="str">
        <f t="shared" si="112"/>
        <v>m</v>
      </c>
      <c r="Q61" s="60" t="str">
        <f t="shared" si="113"/>
        <v>,</v>
      </c>
      <c r="R61" s="61">
        <f t="shared" si="114"/>
        <v>15</v>
      </c>
      <c r="S61" s="56" t="str">
        <f t="shared" si="115"/>
        <v>)</v>
      </c>
      <c r="T61" s="62" t="str">
        <f t="shared" si="116"/>
        <v>(</v>
      </c>
      <c r="U61" s="63" t="str">
        <f t="shared" si="117"/>
        <v>Fa</v>
      </c>
      <c r="V61" s="64" t="str">
        <f t="shared" si="118"/>
        <v>,</v>
      </c>
      <c r="W61" s="65" t="str">
        <f t="shared" si="119"/>
        <v/>
      </c>
      <c r="X61" s="64" t="str">
        <f t="shared" si="120"/>
        <v>,</v>
      </c>
      <c r="Y61" s="64">
        <f t="shared" si="121"/>
        <v>250</v>
      </c>
      <c r="Z61" s="56" t="str">
        <f t="shared" si="122"/>
        <v>)</v>
      </c>
      <c r="AA61" s="66" t="str">
        <f t="shared" si="123"/>
        <v/>
      </c>
      <c r="AB61" s="57" t="str">
        <f t="shared" si="124"/>
        <v/>
      </c>
      <c r="AC61" s="67" t="str">
        <f t="shared" si="125"/>
        <v/>
      </c>
      <c r="AD61" s="59" t="str">
        <f t="shared" si="126"/>
        <v/>
      </c>
      <c r="AE61" s="68" t="str">
        <f t="shared" si="127"/>
        <v/>
      </c>
      <c r="AF61" s="61" t="str">
        <f t="shared" si="128"/>
        <v/>
      </c>
      <c r="AG61" s="61" t="str">
        <f t="shared" si="129"/>
        <v/>
      </c>
      <c r="AH61" s="69" t="str">
        <f t="shared" si="130"/>
        <v/>
      </c>
      <c r="AI61" s="70" t="str">
        <f t="shared" si="131"/>
        <v/>
      </c>
      <c r="AJ61" s="64" t="str">
        <f t="shared" si="132"/>
        <v/>
      </c>
      <c r="AK61" s="64" t="str">
        <f t="shared" si="133"/>
        <v/>
      </c>
      <c r="AL61" s="64" t="str">
        <f t="shared" si="134"/>
        <v/>
      </c>
      <c r="AM61" s="64" t="str">
        <f t="shared" si="135"/>
        <v/>
      </c>
      <c r="AN61" s="64" t="str">
        <f t="shared" si="136"/>
        <v/>
      </c>
    </row>
    <row r="62" spans="1:40" ht="25.5" thickTop="1" thickBot="1" x14ac:dyDescent="0.4">
      <c r="B62" t="s">
        <v>1002</v>
      </c>
      <c r="C62" s="85" t="s">
        <v>1193</v>
      </c>
      <c r="D62" s="86" t="s">
        <v>1014</v>
      </c>
      <c r="E62" s="86"/>
      <c r="F62" s="86"/>
      <c r="G62" s="86"/>
      <c r="H62" s="87"/>
      <c r="I62" s="87"/>
      <c r="J62" s="87"/>
      <c r="K62" s="87"/>
      <c r="L62" s="88" t="str">
        <f>IF(C62="","",_xlfn.CONCAT("            { line: ","""",C62,", ",M62:AN62,""", sC: ","""",B62,"""},"))</f>
        <v xml:space="preserve">            { line: "NADA ME FALTA., (Mi,,15)", sC: "as"},</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
      </c>
      <c r="U62" s="63" t="str">
        <f t="shared" si="117"/>
        <v/>
      </c>
      <c r="V62" s="64" t="str">
        <f t="shared" si="118"/>
        <v/>
      </c>
      <c r="W62" s="65" t="str">
        <f t="shared" si="119"/>
        <v/>
      </c>
      <c r="X62" s="64" t="str">
        <f t="shared" si="120"/>
        <v/>
      </c>
      <c r="Y62" s="64" t="str">
        <f t="shared" si="121"/>
        <v/>
      </c>
      <c r="Z62" s="56" t="str">
        <f t="shared" si="122"/>
        <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1002</v>
      </c>
      <c r="C63" s="85" t="s">
        <v>1194</v>
      </c>
      <c r="D63" s="89"/>
      <c r="E63" s="89"/>
      <c r="F63" s="89"/>
      <c r="G63" s="89"/>
      <c r="H63" s="90"/>
      <c r="I63" s="90"/>
      <c r="J63" s="90"/>
      <c r="K63" s="90"/>
      <c r="L63" s="88" t="str">
        <f>IF(C63="","",_xlfn.CONCAT("            { line: ","""",C63,", ",M63:AN63,""", sC: ","""",B63,"""},"))</f>
        <v xml:space="preserve">            { line: "HACIA LAS AGUAS DE LA VIDA, ", sC: "as"},</v>
      </c>
      <c r="M63" s="56" t="str">
        <f t="shared" si="109"/>
        <v/>
      </c>
      <c r="N63" s="57" t="str">
        <f t="shared" si="110"/>
        <v/>
      </c>
      <c r="O63" s="58" t="str">
        <f t="shared" si="111"/>
        <v/>
      </c>
      <c r="P63" s="59" t="str">
        <f t="shared" si="112"/>
        <v/>
      </c>
      <c r="Q63" s="60" t="str">
        <f t="shared" si="113"/>
        <v/>
      </c>
      <c r="R63" s="61" t="str">
        <f t="shared" si="114"/>
        <v/>
      </c>
      <c r="S63" s="56" t="str">
        <f t="shared" si="115"/>
        <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1002</v>
      </c>
      <c r="C64" s="93" t="s">
        <v>1195</v>
      </c>
      <c r="D64" s="83" t="s">
        <v>1016</v>
      </c>
      <c r="E64" s="83" t="s">
        <v>1015</v>
      </c>
      <c r="F64" s="83"/>
      <c r="G64" s="83"/>
      <c r="H64" s="83"/>
      <c r="I64" s="83"/>
      <c r="J64" s="83"/>
      <c r="K64" s="83"/>
      <c r="L64" s="94" t="str">
        <f>IF(C64="","",_xlfn.CONCAT("            { line: ","""",C64,", ",M64:AN64,""", sC: ","""",B64,"""},  ]},"))</f>
        <v xml:space="preserve">            { line: "ME CONDUCE., (La,m,15)", sC: "as"},  ]},</v>
      </c>
      <c r="M64" s="56" t="str">
        <f t="shared" si="109"/>
        <v>(</v>
      </c>
      <c r="N64" s="57" t="str">
        <f t="shared" si="110"/>
        <v>La</v>
      </c>
      <c r="O64" s="58" t="str">
        <f t="shared" si="111"/>
        <v>,</v>
      </c>
      <c r="P64" s="59" t="str">
        <f t="shared" si="112"/>
        <v>m</v>
      </c>
      <c r="Q64" s="60" t="str">
        <f t="shared" si="113"/>
        <v>,</v>
      </c>
      <c r="R64" s="61">
        <f t="shared" si="114"/>
        <v>15</v>
      </c>
      <c r="S64" s="56" t="str">
        <f t="shared" si="115"/>
        <v>)</v>
      </c>
      <c r="T64" s="62" t="str">
        <f t="shared" si="116"/>
        <v/>
      </c>
      <c r="U64" s="63" t="str">
        <f t="shared" si="117"/>
        <v/>
      </c>
      <c r="V64" s="64" t="str">
        <f t="shared" si="118"/>
        <v/>
      </c>
      <c r="W64" s="65" t="str">
        <f t="shared" si="119"/>
        <v/>
      </c>
      <c r="X64" s="64" t="str">
        <f t="shared" si="120"/>
        <v/>
      </c>
      <c r="Y64" s="64" t="str">
        <f t="shared" si="121"/>
        <v/>
      </c>
      <c r="Z64" s="56" t="str">
        <f t="shared" si="122"/>
        <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B66" t="s">
        <v>1017</v>
      </c>
      <c r="C66" s="51" t="s">
        <v>1206</v>
      </c>
      <c r="D66" s="52" t="s">
        <v>1020</v>
      </c>
      <c r="E66" s="52"/>
      <c r="F66" s="53" t="s">
        <v>1019</v>
      </c>
      <c r="G66" s="53"/>
      <c r="H66" s="52"/>
      <c r="I66" s="52"/>
      <c r="J66" s="54"/>
      <c r="K66" s="54"/>
      <c r="L66" s="55" t="str">
        <f t="shared" si="108"/>
        <v xml:space="preserve">            { line: "Preparas una mesa ante mí, (Sol,,15)(Fa,,250)", sC: "tc"},</v>
      </c>
      <c r="M66" s="56" t="str">
        <f t="shared" si="86"/>
        <v>(</v>
      </c>
      <c r="N66" s="57" t="str">
        <f t="shared" si="2"/>
        <v>Sol</v>
      </c>
      <c r="O66" s="58" t="str">
        <f t="shared" si="87"/>
        <v>,</v>
      </c>
      <c r="P66" s="59" t="str">
        <f t="shared" si="4"/>
        <v/>
      </c>
      <c r="Q66" s="60" t="str">
        <f t="shared" si="88"/>
        <v>,</v>
      </c>
      <c r="R66" s="61">
        <f t="shared" si="89"/>
        <v>15</v>
      </c>
      <c r="S66" s="56" t="str">
        <f t="shared" si="90"/>
        <v>)</v>
      </c>
      <c r="T66" s="62" t="str">
        <f t="shared" si="91"/>
        <v>(</v>
      </c>
      <c r="U66" s="63" t="str">
        <f t="shared" si="9"/>
        <v>Fa</v>
      </c>
      <c r="V66" s="64" t="str">
        <f t="shared" si="92"/>
        <v>,</v>
      </c>
      <c r="W66" s="65" t="str">
        <f t="shared" si="11"/>
        <v/>
      </c>
      <c r="X66" s="64" t="str">
        <f t="shared" si="93"/>
        <v>,</v>
      </c>
      <c r="Y66" s="64">
        <f t="shared" si="94"/>
        <v>250</v>
      </c>
      <c r="Z66" s="56" t="str">
        <f t="shared" si="95"/>
        <v>)</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2:40" ht="25.5" thickTop="1" thickBot="1" x14ac:dyDescent="0.4">
      <c r="C67" s="51" t="s">
        <v>1207</v>
      </c>
      <c r="D67" s="52" t="s">
        <v>1014</v>
      </c>
      <c r="E67" s="52"/>
      <c r="F67" s="53"/>
      <c r="G67" s="53"/>
      <c r="H67" s="52"/>
      <c r="I67" s="52"/>
      <c r="J67" s="54"/>
      <c r="K67" s="54"/>
      <c r="L67" s="55" t="str">
        <f t="shared" si="108"/>
        <v xml:space="preserve">            { line: "frente a mis enemigos., (Mi,,15)", sC: ""},</v>
      </c>
      <c r="M67" s="56" t="str">
        <f t="shared" si="86"/>
        <v>(</v>
      </c>
      <c r="N67" s="57" t="str">
        <f t="shared" si="2"/>
        <v>Mi</v>
      </c>
      <c r="O67" s="58" t="str">
        <f t="shared" si="87"/>
        <v>,</v>
      </c>
      <c r="P67" s="59" t="str">
        <f t="shared" si="4"/>
        <v/>
      </c>
      <c r="Q67" s="60" t="str">
        <f t="shared" si="88"/>
        <v>,</v>
      </c>
      <c r="R67" s="61">
        <f t="shared" si="89"/>
        <v>15</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2:40" ht="25.5" thickTop="1" thickBot="1" x14ac:dyDescent="0.4">
      <c r="C68" s="51" t="s">
        <v>1208</v>
      </c>
      <c r="D68" s="52" t="s">
        <v>1020</v>
      </c>
      <c r="E68" s="52"/>
      <c r="F68" s="53" t="s">
        <v>1019</v>
      </c>
      <c r="G68" s="53"/>
      <c r="H68" s="52"/>
      <c r="I68" s="52"/>
      <c r="J68" s="54"/>
      <c r="K68" s="54"/>
      <c r="L68" s="78" t="str">
        <f t="shared" si="108"/>
        <v xml:space="preserve">            { line: "Me unges la cabeza con perfume,, (Sol,,15)(Fa,,250)", sC: ""},</v>
      </c>
      <c r="M68" s="56" t="str">
        <f t="shared" si="86"/>
        <v>(</v>
      </c>
      <c r="N68" s="57" t="str">
        <f t="shared" si="2"/>
        <v>Sol</v>
      </c>
      <c r="O68" s="58" t="str">
        <f t="shared" si="87"/>
        <v>,</v>
      </c>
      <c r="P68" s="59" t="str">
        <f t="shared" si="4"/>
        <v/>
      </c>
      <c r="Q68" s="60" t="str">
        <f t="shared" si="88"/>
        <v>,</v>
      </c>
      <c r="R68" s="61">
        <f t="shared" si="89"/>
        <v>15</v>
      </c>
      <c r="S68" s="56" t="str">
        <f t="shared" si="90"/>
        <v>)</v>
      </c>
      <c r="T68" s="62" t="str">
        <f t="shared" si="91"/>
        <v>(</v>
      </c>
      <c r="U68" s="63" t="str">
        <f t="shared" si="9"/>
        <v>Fa</v>
      </c>
      <c r="V68" s="64" t="str">
        <f t="shared" si="92"/>
        <v>,</v>
      </c>
      <c r="W68" s="65" t="str">
        <f t="shared" si="11"/>
        <v/>
      </c>
      <c r="X68" s="64" t="str">
        <f t="shared" si="93"/>
        <v>,</v>
      </c>
      <c r="Y68" s="64">
        <f t="shared" si="94"/>
        <v>250</v>
      </c>
      <c r="Z68" s="56" t="str">
        <f t="shared" si="95"/>
        <v>)</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2:40" ht="25.5" thickTop="1" thickBot="1" x14ac:dyDescent="0.4">
      <c r="C69" s="51" t="s">
        <v>1209</v>
      </c>
      <c r="D69" s="52" t="s">
        <v>1014</v>
      </c>
      <c r="E69" s="52"/>
      <c r="F69" s="53"/>
      <c r="G69" s="53"/>
      <c r="H69" s="52"/>
      <c r="I69" s="52"/>
      <c r="J69" s="54"/>
      <c r="K69" s="54"/>
      <c r="L69" s="78" t="str">
        <f t="shared" si="108"/>
        <v xml:space="preserve">            { line: "mi copa rebosa., (Mi,,15)", sC: ""},</v>
      </c>
      <c r="M69" s="56" t="str">
        <f t="shared" si="86"/>
        <v>(</v>
      </c>
      <c r="N69" s="57" t="str">
        <f t="shared" si="2"/>
        <v>Mi</v>
      </c>
      <c r="O69" s="58" t="str">
        <f t="shared" si="87"/>
        <v>,</v>
      </c>
      <c r="P69" s="59" t="str">
        <f t="shared" si="4"/>
        <v/>
      </c>
      <c r="Q69" s="60" t="str">
        <f t="shared" si="88"/>
        <v>,</v>
      </c>
      <c r="R69" s="61">
        <f t="shared" si="89"/>
        <v>15</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2:40" ht="27.75" thickTop="1" thickBot="1" x14ac:dyDescent="0.4">
      <c r="C70" s="73"/>
      <c r="D70" s="74"/>
      <c r="E70" s="74"/>
      <c r="F70" s="74"/>
      <c r="G70" s="74"/>
      <c r="H70" s="74"/>
      <c r="I70" s="74"/>
      <c r="J70" s="74"/>
      <c r="K70" s="74"/>
      <c r="L70" s="75" t="s">
        <v>996</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998</v>
      </c>
      <c r="D71" s="80"/>
      <c r="E71" s="80"/>
      <c r="F71" s="80"/>
      <c r="G71" s="80"/>
      <c r="H71" s="80"/>
      <c r="I71" s="80"/>
      <c r="J71" s="80"/>
      <c r="K71" s="80"/>
      <c r="L71" s="81" t="s">
        <v>999</v>
      </c>
      <c r="M71" s="56" t="str">
        <f t="shared" ref="M71:M75" si="137">IF(N71="","","(")</f>
        <v/>
      </c>
      <c r="N71" s="57" t="str">
        <f t="shared" ref="N71:N75" si="138">IF(D71="","",D71)</f>
        <v/>
      </c>
      <c r="O71" s="58" t="str">
        <f t="shared" ref="O71:O75" si="139">IF(N71="","",",")</f>
        <v/>
      </c>
      <c r="P71" s="59" t="str">
        <f t="shared" ref="P71:P75" si="140">IF(E71="","",E71)</f>
        <v/>
      </c>
      <c r="Q71" s="60" t="str">
        <f t="shared" ref="Q71:Q75" si="141">IF(N71="","",",")</f>
        <v/>
      </c>
      <c r="R71" s="61" t="str">
        <f t="shared" ref="R71:R75" si="142">IF(N71="","",15)</f>
        <v/>
      </c>
      <c r="S71" s="56" t="str">
        <f t="shared" ref="S71:S75" si="143">IF(N71="","",")")</f>
        <v/>
      </c>
      <c r="T71" s="62" t="str">
        <f t="shared" ref="T71:T75" si="144">IF(U71="","","(")</f>
        <v/>
      </c>
      <c r="U71" s="63" t="str">
        <f t="shared" ref="U71:U75" si="145">IF(F71="","",F71)</f>
        <v/>
      </c>
      <c r="V71" s="64" t="str">
        <f t="shared" ref="V71:V75" si="146">IF(U71="","",",")</f>
        <v/>
      </c>
      <c r="W71" s="65" t="str">
        <f t="shared" ref="W71:W75" si="147">IF(G71="","",G71)</f>
        <v/>
      </c>
      <c r="X71" s="64" t="str">
        <f t="shared" ref="X71:X75" si="148">IF(U71="","",",")</f>
        <v/>
      </c>
      <c r="Y71" s="64" t="str">
        <f t="shared" ref="Y71:Y75" si="149">IF(U71="","",250)</f>
        <v/>
      </c>
      <c r="Z71" s="56" t="str">
        <f t="shared" ref="Z71:Z75" si="150">IF(U71="","",")")</f>
        <v/>
      </c>
      <c r="AA71" s="66" t="str">
        <f t="shared" ref="AA71:AA75" si="151">IF(AB71="","","(")</f>
        <v/>
      </c>
      <c r="AB71" s="57" t="str">
        <f t="shared" ref="AB71:AB75" si="152">IF(H71="","",H71)</f>
        <v/>
      </c>
      <c r="AC71" s="67" t="str">
        <f t="shared" ref="AC71:AC75" si="153">IF(AB71="","",",")</f>
        <v/>
      </c>
      <c r="AD71" s="59" t="str">
        <f t="shared" ref="AD71:AD75" si="154">IF(I71="","",I71)</f>
        <v/>
      </c>
      <c r="AE71" s="68" t="str">
        <f t="shared" ref="AE71:AE75" si="155">IF(AB71="","",",")</f>
        <v/>
      </c>
      <c r="AF71" s="61" t="str">
        <f t="shared" ref="AF71:AF75" si="156">IF(AB71="","",350)</f>
        <v/>
      </c>
      <c r="AG71" s="61" t="str">
        <f t="shared" ref="AG71:AG75" si="157">IF(AB71="","",")")</f>
        <v/>
      </c>
      <c r="AH71" s="69" t="str">
        <f t="shared" ref="AH71:AH75" si="158">IF(AI71="","","(")</f>
        <v/>
      </c>
      <c r="AI71" s="70" t="str">
        <f t="shared" ref="AI71:AI75" si="159">IF(J71="","",J71)</f>
        <v/>
      </c>
      <c r="AJ71" s="64" t="str">
        <f t="shared" ref="AJ71:AJ75" si="160">IF(AI71="","",",")</f>
        <v/>
      </c>
      <c r="AK71" s="64" t="str">
        <f t="shared" ref="AK71:AK75" si="161">IF(K71="","",K71)</f>
        <v/>
      </c>
      <c r="AL71" s="64" t="str">
        <f t="shared" ref="AL71:AL75" si="162">IF(AI71="","",",")</f>
        <v/>
      </c>
      <c r="AM71" s="64" t="str">
        <f t="shared" ref="AM71:AM75" si="163">IF(AI71="","",450)</f>
        <v/>
      </c>
      <c r="AN71" s="64" t="str">
        <f t="shared" ref="AN71:AN75" si="164">IF(AI71="","",")")</f>
        <v/>
      </c>
    </row>
    <row r="72" spans="2:40" ht="25.5" thickTop="1" thickBot="1" x14ac:dyDescent="0.4">
      <c r="B72" t="s">
        <v>1000</v>
      </c>
      <c r="C72" s="82" t="s">
        <v>1192</v>
      </c>
      <c r="D72" s="83" t="s">
        <v>1016</v>
      </c>
      <c r="E72" s="83" t="s">
        <v>1015</v>
      </c>
      <c r="F72" s="83" t="s">
        <v>1019</v>
      </c>
      <c r="G72" s="83"/>
      <c r="H72" s="83"/>
      <c r="I72" s="83"/>
      <c r="J72" s="83"/>
      <c r="K72" s="83"/>
      <c r="L72" s="84" t="str">
        <f>IF(C72="","",_xlfn.CONCAT("       triggerLine: ","""",C72,", ",M72:AN72,""", sC: ","""",B72,""", lines: ["))</f>
        <v xml:space="preserve">       triggerLine: "EL SEÑOR ES MI PASTOR,, (La,m,15)(Fa,,250)", sC: "ta as", lines: [</v>
      </c>
      <c r="M72" s="56" t="str">
        <f t="shared" si="137"/>
        <v>(</v>
      </c>
      <c r="N72" s="57" t="str">
        <f t="shared" si="138"/>
        <v>La</v>
      </c>
      <c r="O72" s="58" t="str">
        <f t="shared" si="139"/>
        <v>,</v>
      </c>
      <c r="P72" s="59" t="str">
        <f t="shared" si="140"/>
        <v>m</v>
      </c>
      <c r="Q72" s="60" t="str">
        <f t="shared" si="141"/>
        <v>,</v>
      </c>
      <c r="R72" s="61">
        <f t="shared" si="142"/>
        <v>15</v>
      </c>
      <c r="S72" s="56" t="str">
        <f t="shared" si="143"/>
        <v>)</v>
      </c>
      <c r="T72" s="62" t="str">
        <f t="shared" si="144"/>
        <v>(</v>
      </c>
      <c r="U72" s="63" t="str">
        <f t="shared" si="145"/>
        <v>Fa</v>
      </c>
      <c r="V72" s="64" t="str">
        <f t="shared" si="146"/>
        <v>,</v>
      </c>
      <c r="W72" s="65" t="str">
        <f t="shared" si="147"/>
        <v/>
      </c>
      <c r="X72" s="64" t="str">
        <f t="shared" si="148"/>
        <v>,</v>
      </c>
      <c r="Y72" s="64">
        <f t="shared" si="149"/>
        <v>250</v>
      </c>
      <c r="Z72" s="56" t="str">
        <f t="shared" si="150"/>
        <v>)</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5.5" thickTop="1" thickBot="1" x14ac:dyDescent="0.4">
      <c r="B73" t="s">
        <v>1002</v>
      </c>
      <c r="C73" s="85" t="s">
        <v>1193</v>
      </c>
      <c r="D73" s="86" t="s">
        <v>1014</v>
      </c>
      <c r="E73" s="86"/>
      <c r="F73" s="86"/>
      <c r="G73" s="86"/>
      <c r="H73" s="87"/>
      <c r="I73" s="87"/>
      <c r="J73" s="87"/>
      <c r="K73" s="87"/>
      <c r="L73" s="88" t="str">
        <f>IF(C73="","",_xlfn.CONCAT("            { line: ","""",C73,", ",M73:AN73,""", sC: ","""",B73,"""},"))</f>
        <v xml:space="preserve">            { line: "NADA ME FALTA., (Mi,,15)", sC: "as"},</v>
      </c>
      <c r="M73" s="56" t="str">
        <f t="shared" si="137"/>
        <v>(</v>
      </c>
      <c r="N73" s="57" t="str">
        <f t="shared" si="138"/>
        <v>Mi</v>
      </c>
      <c r="O73" s="58" t="str">
        <f t="shared" si="139"/>
        <v>,</v>
      </c>
      <c r="P73" s="59" t="str">
        <f t="shared" si="140"/>
        <v/>
      </c>
      <c r="Q73" s="60" t="str">
        <f t="shared" si="141"/>
        <v>,</v>
      </c>
      <c r="R73" s="61">
        <f t="shared" si="142"/>
        <v>15</v>
      </c>
      <c r="S73" s="56" t="str">
        <f t="shared" si="143"/>
        <v>)</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5.5" thickTop="1" thickBot="1" x14ac:dyDescent="0.4">
      <c r="B74" t="s">
        <v>1002</v>
      </c>
      <c r="C74" s="85" t="s">
        <v>1194</v>
      </c>
      <c r="D74" s="89"/>
      <c r="E74" s="89"/>
      <c r="F74" s="89"/>
      <c r="G74" s="89"/>
      <c r="H74" s="90"/>
      <c r="I74" s="90"/>
      <c r="J74" s="90"/>
      <c r="K74" s="90"/>
      <c r="L74" s="88" t="str">
        <f>IF(C74="","",_xlfn.CONCAT("            { line: ","""",C74,", ",M74:AN74,""", sC: ","""",B74,"""},"))</f>
        <v xml:space="preserve">            { line: "HACIA LAS AGUAS DE LA VIDA, ", sC: "as"},</v>
      </c>
      <c r="M74" s="56" t="str">
        <f t="shared" si="137"/>
        <v/>
      </c>
      <c r="N74" s="57" t="str">
        <f t="shared" si="138"/>
        <v/>
      </c>
      <c r="O74" s="58" t="str">
        <f t="shared" si="139"/>
        <v/>
      </c>
      <c r="P74" s="59" t="str">
        <f t="shared" si="140"/>
        <v/>
      </c>
      <c r="Q74" s="60" t="str">
        <f t="shared" si="141"/>
        <v/>
      </c>
      <c r="R74" s="61" t="str">
        <f t="shared" si="142"/>
        <v/>
      </c>
      <c r="S74" s="56" t="str">
        <f t="shared" si="143"/>
        <v/>
      </c>
      <c r="T74" s="62" t="str">
        <f t="shared" si="144"/>
        <v/>
      </c>
      <c r="U74" s="63" t="str">
        <f t="shared" si="145"/>
        <v/>
      </c>
      <c r="V74" s="64" t="str">
        <f t="shared" si="146"/>
        <v/>
      </c>
      <c r="W74" s="65" t="str">
        <f t="shared" si="147"/>
        <v/>
      </c>
      <c r="X74" s="64" t="str">
        <f t="shared" si="148"/>
        <v/>
      </c>
      <c r="Y74" s="64" t="str">
        <f t="shared" si="149"/>
        <v/>
      </c>
      <c r="Z74" s="56" t="str">
        <f t="shared" si="150"/>
        <v/>
      </c>
      <c r="AA74" s="66" t="str">
        <f t="shared" si="151"/>
        <v/>
      </c>
      <c r="AB74" s="57" t="str">
        <f t="shared" si="152"/>
        <v/>
      </c>
      <c r="AC74" s="67" t="str">
        <f t="shared" si="153"/>
        <v/>
      </c>
      <c r="AD74" s="59" t="str">
        <f t="shared" si="154"/>
        <v/>
      </c>
      <c r="AE74" s="68" t="str">
        <f t="shared" si="155"/>
        <v/>
      </c>
      <c r="AF74" s="61" t="str">
        <f t="shared" si="156"/>
        <v/>
      </c>
      <c r="AG74" s="61" t="str">
        <f t="shared" si="157"/>
        <v/>
      </c>
      <c r="AH74" s="69" t="str">
        <f t="shared" si="158"/>
        <v/>
      </c>
      <c r="AI74" s="70" t="str">
        <f t="shared" si="159"/>
        <v/>
      </c>
      <c r="AJ74" s="64" t="str">
        <f t="shared" si="160"/>
        <v/>
      </c>
      <c r="AK74" s="64" t="str">
        <f t="shared" si="161"/>
        <v/>
      </c>
      <c r="AL74" s="64" t="str">
        <f t="shared" si="162"/>
        <v/>
      </c>
      <c r="AM74" s="64" t="str">
        <f t="shared" si="163"/>
        <v/>
      </c>
      <c r="AN74" s="64" t="str">
        <f t="shared" si="164"/>
        <v/>
      </c>
    </row>
    <row r="75" spans="2:40" ht="25.5" thickTop="1" thickBot="1" x14ac:dyDescent="0.4">
      <c r="B75" t="s">
        <v>1002</v>
      </c>
      <c r="C75" s="93" t="s">
        <v>1195</v>
      </c>
      <c r="D75" s="83" t="s">
        <v>1016</v>
      </c>
      <c r="E75" s="83" t="s">
        <v>1015</v>
      </c>
      <c r="F75" s="83"/>
      <c r="G75" s="83"/>
      <c r="H75" s="83"/>
      <c r="I75" s="83"/>
      <c r="J75" s="83"/>
      <c r="K75" s="83"/>
      <c r="L75" s="94" t="str">
        <f>IF(C75="","",_xlfn.CONCAT("            { line: ","""",C75,", ",M75:AN75,""", sC: ","""",B75,"""},  ]},"))</f>
        <v xml:space="preserve">            { line: "ME CONDUCE., (La,m,15)", sC: "as"},  ]},</v>
      </c>
      <c r="M75" s="56" t="str">
        <f t="shared" si="137"/>
        <v>(</v>
      </c>
      <c r="N75" s="57" t="str">
        <f t="shared" si="138"/>
        <v>La</v>
      </c>
      <c r="O75" s="58" t="str">
        <f t="shared" si="139"/>
        <v>,</v>
      </c>
      <c r="P75" s="59" t="str">
        <f t="shared" si="140"/>
        <v>m</v>
      </c>
      <c r="Q75" s="60" t="str">
        <f t="shared" si="141"/>
        <v>,</v>
      </c>
      <c r="R75" s="61">
        <f t="shared" si="142"/>
        <v>15</v>
      </c>
      <c r="S75" s="56" t="str">
        <f t="shared" si="143"/>
        <v>)</v>
      </c>
      <c r="T75" s="62" t="str">
        <f t="shared" si="144"/>
        <v/>
      </c>
      <c r="U75" s="63" t="str">
        <f t="shared" si="145"/>
        <v/>
      </c>
      <c r="V75" s="64" t="str">
        <f t="shared" si="146"/>
        <v/>
      </c>
      <c r="W75" s="65" t="str">
        <f t="shared" si="147"/>
        <v/>
      </c>
      <c r="X75" s="64" t="str">
        <f t="shared" si="148"/>
        <v/>
      </c>
      <c r="Y75" s="64" t="str">
        <f t="shared" si="149"/>
        <v/>
      </c>
      <c r="Z75" s="56" t="str">
        <f t="shared" si="150"/>
        <v/>
      </c>
      <c r="AA75" s="66" t="str">
        <f t="shared" si="151"/>
        <v/>
      </c>
      <c r="AB75" s="57" t="str">
        <f t="shared" si="152"/>
        <v/>
      </c>
      <c r="AC75" s="67" t="str">
        <f t="shared" si="153"/>
        <v/>
      </c>
      <c r="AD75" s="59" t="str">
        <f t="shared" si="154"/>
        <v/>
      </c>
      <c r="AE75" s="68" t="str">
        <f t="shared" si="155"/>
        <v/>
      </c>
      <c r="AF75" s="61" t="str">
        <f t="shared" si="156"/>
        <v/>
      </c>
      <c r="AG75" s="61" t="str">
        <f t="shared" si="157"/>
        <v/>
      </c>
      <c r="AH75" s="69" t="str">
        <f t="shared" si="158"/>
        <v/>
      </c>
      <c r="AI75" s="70" t="str">
        <f t="shared" si="159"/>
        <v/>
      </c>
      <c r="AJ75" s="64" t="str">
        <f t="shared" si="160"/>
        <v/>
      </c>
      <c r="AK75" s="64" t="str">
        <f t="shared" si="161"/>
        <v/>
      </c>
      <c r="AL75" s="64" t="str">
        <f t="shared" si="162"/>
        <v/>
      </c>
      <c r="AM75" s="64" t="str">
        <f t="shared" si="163"/>
        <v/>
      </c>
      <c r="AN75" s="64" t="str">
        <f t="shared" si="164"/>
        <v/>
      </c>
    </row>
    <row r="76" spans="2:40" ht="27.75" thickTop="1" thickBot="1" x14ac:dyDescent="0.4">
      <c r="C76" s="73"/>
      <c r="D76" s="74"/>
      <c r="E76" s="74"/>
      <c r="F76" s="74"/>
      <c r="G76" s="74"/>
      <c r="H76" s="74"/>
      <c r="I76" s="74"/>
      <c r="J76" s="74"/>
      <c r="K76" s="74"/>
      <c r="L76" s="75" t="s">
        <v>996</v>
      </c>
      <c r="M76" s="56"/>
      <c r="N76" s="57"/>
      <c r="O76" s="58"/>
      <c r="P76" s="59"/>
      <c r="Q76" s="60"/>
      <c r="R76" s="61"/>
      <c r="S76" s="56"/>
      <c r="T76" s="62"/>
      <c r="U76" s="63"/>
      <c r="V76" s="64"/>
      <c r="W76" s="65"/>
      <c r="X76" s="64"/>
      <c r="Y76" s="64"/>
      <c r="Z76" s="56"/>
      <c r="AA76" s="66"/>
      <c r="AB76" s="57"/>
      <c r="AC76" s="67"/>
      <c r="AD76" s="59"/>
      <c r="AE76" s="68"/>
      <c r="AF76" s="61"/>
      <c r="AG76" s="61"/>
      <c r="AH76" s="69"/>
      <c r="AI76" s="70"/>
      <c r="AJ76" s="64"/>
      <c r="AK76" s="64"/>
      <c r="AL76" s="64"/>
      <c r="AM76" s="64"/>
      <c r="AN76" s="64"/>
    </row>
    <row r="77" spans="2:40" ht="25.5" thickTop="1" thickBot="1" x14ac:dyDescent="0.4">
      <c r="B77" t="s">
        <v>1017</v>
      </c>
      <c r="C77" s="51" t="s">
        <v>1210</v>
      </c>
      <c r="D77" s="52" t="s">
        <v>1020</v>
      </c>
      <c r="E77" s="52"/>
      <c r="F77" s="53" t="s">
        <v>1019</v>
      </c>
      <c r="G77" s="53"/>
      <c r="H77" s="52"/>
      <c r="I77" s="52"/>
      <c r="J77" s="54"/>
      <c r="K77" s="54"/>
      <c r="L77" s="55" t="str">
        <f t="shared" si="108"/>
        <v xml:space="preserve">            { line: "Sí, tu amor y tu alegría, (Sol,,15)(Fa,,250)", sC: "tc"},</v>
      </c>
      <c r="M77" s="56" t="str">
        <f t="shared" si="86"/>
        <v>(</v>
      </c>
      <c r="N77" s="57" t="str">
        <f t="shared" si="2"/>
        <v>Sol</v>
      </c>
      <c r="O77" s="58" t="str">
        <f t="shared" si="87"/>
        <v>,</v>
      </c>
      <c r="P77" s="59" t="str">
        <f t="shared" si="4"/>
        <v/>
      </c>
      <c r="Q77" s="60" t="str">
        <f t="shared" si="88"/>
        <v>,</v>
      </c>
      <c r="R77" s="61">
        <f t="shared" si="89"/>
        <v>15</v>
      </c>
      <c r="S77" s="56" t="str">
        <f t="shared" si="90"/>
        <v>)</v>
      </c>
      <c r="T77" s="62" t="str">
        <f t="shared" si="91"/>
        <v>(</v>
      </c>
      <c r="U77" s="63" t="str">
        <f t="shared" si="9"/>
        <v>Fa</v>
      </c>
      <c r="V77" s="64" t="str">
        <f t="shared" si="92"/>
        <v>,</v>
      </c>
      <c r="W77" s="65" t="str">
        <f t="shared" si="11"/>
        <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5.5" thickTop="1" thickBot="1" x14ac:dyDescent="0.4">
      <c r="C78" s="51" t="s">
        <v>1211</v>
      </c>
      <c r="D78" s="52" t="s">
        <v>1014</v>
      </c>
      <c r="E78" s="52"/>
      <c r="F78" s="53"/>
      <c r="G78" s="53"/>
      <c r="H78" s="52"/>
      <c r="I78" s="52"/>
      <c r="J78" s="54"/>
      <c r="K78" s="54"/>
      <c r="L78" s="55" t="str">
        <f t="shared" si="108"/>
        <v xml:space="preserve">            { line: "me acompañarán., (Mi,,15)", sC: ""},</v>
      </c>
      <c r="M78" s="56" t="str">
        <f t="shared" si="86"/>
        <v>(</v>
      </c>
      <c r="N78" s="57" t="str">
        <f t="shared" si="2"/>
        <v>Mi</v>
      </c>
      <c r="O78" s="58" t="str">
        <f t="shared" si="87"/>
        <v>,</v>
      </c>
      <c r="P78" s="59" t="str">
        <f t="shared" si="4"/>
        <v/>
      </c>
      <c r="Q78" s="60" t="str">
        <f t="shared" si="88"/>
        <v>,</v>
      </c>
      <c r="R78" s="61">
        <f t="shared" si="89"/>
        <v>15</v>
      </c>
      <c r="S78" s="56" t="str">
        <f t="shared" si="90"/>
        <v>)</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5.5" thickTop="1" thickBot="1" x14ac:dyDescent="0.4">
      <c r="C79" s="51" t="s">
        <v>1212</v>
      </c>
      <c r="D79" s="52" t="s">
        <v>1020</v>
      </c>
      <c r="E79" s="52"/>
      <c r="F79" s="53" t="s">
        <v>1019</v>
      </c>
      <c r="G79" s="53"/>
      <c r="H79" s="52"/>
      <c r="I79" s="52"/>
      <c r="J79" s="54"/>
      <c r="K79" s="54"/>
      <c r="L79" s="55" t="str">
        <f t="shared" si="108"/>
        <v xml:space="preserve">            { line: "Sí, yo viviré, (Sol,,15)(Fa,,250)", sC: ""},</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v>
      </c>
      <c r="U79" s="63" t="str">
        <f t="shared" si="9"/>
        <v>Fa</v>
      </c>
      <c r="V79" s="64" t="str">
        <f t="shared" si="92"/>
        <v>,</v>
      </c>
      <c r="W79" s="65" t="str">
        <f t="shared" si="11"/>
        <v/>
      </c>
      <c r="X79" s="64" t="str">
        <f t="shared" si="93"/>
        <v>,</v>
      </c>
      <c r="Y79" s="64">
        <f t="shared" si="94"/>
        <v>250</v>
      </c>
      <c r="Z79" s="56" t="str">
        <f t="shared" si="95"/>
        <v>)</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5.5" thickTop="1" thickBot="1" x14ac:dyDescent="0.4">
      <c r="C80" s="51" t="s">
        <v>1213</v>
      </c>
      <c r="D80" s="52" t="s">
        <v>1014</v>
      </c>
      <c r="E80" s="52"/>
      <c r="F80" s="53"/>
      <c r="G80" s="53"/>
      <c r="H80" s="52"/>
      <c r="I80" s="52"/>
      <c r="J80" s="54"/>
      <c r="K80" s="54"/>
      <c r="L80" s="55" t="str">
        <f t="shared" si="108"/>
        <v xml:space="preserve">            { line: "en tu casa eternamente., (Mi,,15)", sC: ""},</v>
      </c>
      <c r="M80" s="56" t="str">
        <f t="shared" si="86"/>
        <v>(</v>
      </c>
      <c r="N80" s="57" t="str">
        <f t="shared" si="2"/>
        <v>Mi</v>
      </c>
      <c r="O80" s="58" t="str">
        <f t="shared" si="87"/>
        <v>,</v>
      </c>
      <c r="P80" s="59" t="str">
        <f t="shared" si="4"/>
        <v/>
      </c>
      <c r="Q80" s="60" t="str">
        <f t="shared" si="88"/>
        <v>,</v>
      </c>
      <c r="R80" s="61">
        <f t="shared" si="89"/>
        <v>15</v>
      </c>
      <c r="S80" s="56" t="str">
        <f t="shared" si="90"/>
        <v>)</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2:40" ht="27.75" thickTop="1" thickBot="1" x14ac:dyDescent="0.4">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79" t="s">
        <v>998</v>
      </c>
      <c r="D82" s="80"/>
      <c r="E82" s="80"/>
      <c r="F82" s="80"/>
      <c r="G82" s="80"/>
      <c r="H82" s="80"/>
      <c r="I82" s="80"/>
      <c r="J82" s="80"/>
      <c r="K82" s="80"/>
      <c r="L82" s="81" t="s">
        <v>999</v>
      </c>
      <c r="M82" s="56" t="str">
        <f t="shared" ref="M82:M86" si="165">IF(N82="","","(")</f>
        <v/>
      </c>
      <c r="N82" s="57" t="str">
        <f t="shared" ref="N82:N86" si="166">IF(D82="","",D82)</f>
        <v/>
      </c>
      <c r="O82" s="58" t="str">
        <f t="shared" ref="O82:O86" si="167">IF(N82="","",",")</f>
        <v/>
      </c>
      <c r="P82" s="59" t="str">
        <f t="shared" ref="P82:P86" si="168">IF(E82="","",E82)</f>
        <v/>
      </c>
      <c r="Q82" s="60" t="str">
        <f t="shared" ref="Q82:Q86" si="169">IF(N82="","",",")</f>
        <v/>
      </c>
      <c r="R82" s="61" t="str">
        <f t="shared" ref="R82:R86" si="170">IF(N82="","",15)</f>
        <v/>
      </c>
      <c r="S82" s="56" t="str">
        <f t="shared" ref="S82:S86" si="171">IF(N82="","",")")</f>
        <v/>
      </c>
      <c r="T82" s="62" t="str">
        <f t="shared" ref="T82:T86" si="172">IF(U82="","","(")</f>
        <v/>
      </c>
      <c r="U82" s="63" t="str">
        <f t="shared" ref="U82:U86" si="173">IF(F82="","",F82)</f>
        <v/>
      </c>
      <c r="V82" s="64" t="str">
        <f t="shared" ref="V82:V86" si="174">IF(U82="","",",")</f>
        <v/>
      </c>
      <c r="W82" s="65" t="str">
        <f t="shared" ref="W82:W86" si="175">IF(G82="","",G82)</f>
        <v/>
      </c>
      <c r="X82" s="64" t="str">
        <f t="shared" ref="X82:X86" si="176">IF(U82="","",",")</f>
        <v/>
      </c>
      <c r="Y82" s="64" t="str">
        <f t="shared" ref="Y82:Y86" si="177">IF(U82="","",250)</f>
        <v/>
      </c>
      <c r="Z82" s="56" t="str">
        <f t="shared" ref="Z82:Z86" si="178">IF(U82="","",")")</f>
        <v/>
      </c>
      <c r="AA82" s="66" t="str">
        <f t="shared" ref="AA82:AA86" si="179">IF(AB82="","","(")</f>
        <v/>
      </c>
      <c r="AB82" s="57" t="str">
        <f t="shared" ref="AB82:AB86" si="180">IF(H82="","",H82)</f>
        <v/>
      </c>
      <c r="AC82" s="67" t="str">
        <f t="shared" ref="AC82:AC86" si="181">IF(AB82="","",",")</f>
        <v/>
      </c>
      <c r="AD82" s="59" t="str">
        <f t="shared" ref="AD82:AD86" si="182">IF(I82="","",I82)</f>
        <v/>
      </c>
      <c r="AE82" s="68" t="str">
        <f t="shared" ref="AE82:AE86" si="183">IF(AB82="","",",")</f>
        <v/>
      </c>
      <c r="AF82" s="61" t="str">
        <f t="shared" ref="AF82:AF86" si="184">IF(AB82="","",350)</f>
        <v/>
      </c>
      <c r="AG82" s="61" t="str">
        <f t="shared" ref="AG82:AG86" si="185">IF(AB82="","",")")</f>
        <v/>
      </c>
      <c r="AH82" s="69" t="str">
        <f t="shared" ref="AH82:AH86" si="186">IF(AI82="","","(")</f>
        <v/>
      </c>
      <c r="AI82" s="70" t="str">
        <f t="shared" ref="AI82:AI86" si="187">IF(J82="","",J82)</f>
        <v/>
      </c>
      <c r="AJ82" s="64" t="str">
        <f t="shared" ref="AJ82:AJ86" si="188">IF(AI82="","",",")</f>
        <v/>
      </c>
      <c r="AK82" s="64" t="str">
        <f t="shared" ref="AK82:AK86" si="189">IF(K82="","",K82)</f>
        <v/>
      </c>
      <c r="AL82" s="64" t="str">
        <f t="shared" ref="AL82:AL86" si="190">IF(AI82="","",",")</f>
        <v/>
      </c>
      <c r="AM82" s="64" t="str">
        <f t="shared" ref="AM82:AM86" si="191">IF(AI82="","",450)</f>
        <v/>
      </c>
      <c r="AN82" s="64" t="str">
        <f t="shared" ref="AN82:AN86" si="192">IF(AI82="","",")")</f>
        <v/>
      </c>
    </row>
    <row r="83" spans="2:40" ht="25.5" thickTop="1" thickBot="1" x14ac:dyDescent="0.4">
      <c r="B83" t="s">
        <v>1000</v>
      </c>
      <c r="C83" s="82" t="s">
        <v>1192</v>
      </c>
      <c r="D83" s="83" t="s">
        <v>1016</v>
      </c>
      <c r="E83" s="83" t="s">
        <v>1015</v>
      </c>
      <c r="F83" s="83" t="s">
        <v>1019</v>
      </c>
      <c r="G83" s="83"/>
      <c r="H83" s="83"/>
      <c r="I83" s="83"/>
      <c r="J83" s="83"/>
      <c r="K83" s="83"/>
      <c r="L83" s="84" t="str">
        <f>IF(C83="","",_xlfn.CONCAT("       triggerLine: ","""",C83,", ",M83:AN83,""", sC: ","""",B83,""", lines: ["))</f>
        <v xml:space="preserve">       triggerLine: "EL SEÑOR ES MI PASTOR,, (La,m,15)(Fa,,250)", sC: "ta as", lines: [</v>
      </c>
      <c r="M83" s="56" t="str">
        <f t="shared" si="165"/>
        <v>(</v>
      </c>
      <c r="N83" s="57" t="str">
        <f t="shared" si="166"/>
        <v>La</v>
      </c>
      <c r="O83" s="58" t="str">
        <f t="shared" si="167"/>
        <v>,</v>
      </c>
      <c r="P83" s="59" t="str">
        <f t="shared" si="168"/>
        <v>m</v>
      </c>
      <c r="Q83" s="60" t="str">
        <f t="shared" si="169"/>
        <v>,</v>
      </c>
      <c r="R83" s="61">
        <f t="shared" si="170"/>
        <v>15</v>
      </c>
      <c r="S83" s="56" t="str">
        <f t="shared" si="171"/>
        <v>)</v>
      </c>
      <c r="T83" s="62" t="str">
        <f t="shared" si="172"/>
        <v>(</v>
      </c>
      <c r="U83" s="63" t="str">
        <f t="shared" si="173"/>
        <v>Fa</v>
      </c>
      <c r="V83" s="64" t="str">
        <f t="shared" si="174"/>
        <v>,</v>
      </c>
      <c r="W83" s="65" t="str">
        <f t="shared" si="175"/>
        <v/>
      </c>
      <c r="X83" s="64" t="str">
        <f t="shared" si="176"/>
        <v>,</v>
      </c>
      <c r="Y83" s="64">
        <f t="shared" si="177"/>
        <v>250</v>
      </c>
      <c r="Z83" s="56" t="str">
        <f t="shared" si="178"/>
        <v>)</v>
      </c>
      <c r="AA83" s="66" t="str">
        <f t="shared" si="179"/>
        <v/>
      </c>
      <c r="AB83" s="57" t="str">
        <f t="shared" si="180"/>
        <v/>
      </c>
      <c r="AC83" s="67" t="str">
        <f t="shared" si="181"/>
        <v/>
      </c>
      <c r="AD83" s="59" t="str">
        <f t="shared" si="182"/>
        <v/>
      </c>
      <c r="AE83" s="68" t="str">
        <f t="shared" si="183"/>
        <v/>
      </c>
      <c r="AF83" s="61" t="str">
        <f t="shared" si="184"/>
        <v/>
      </c>
      <c r="AG83" s="61" t="str">
        <f t="shared" si="185"/>
        <v/>
      </c>
      <c r="AH83" s="69" t="str">
        <f t="shared" si="186"/>
        <v/>
      </c>
      <c r="AI83" s="70" t="str">
        <f t="shared" si="187"/>
        <v/>
      </c>
      <c r="AJ83" s="64" t="str">
        <f t="shared" si="188"/>
        <v/>
      </c>
      <c r="AK83" s="64" t="str">
        <f t="shared" si="189"/>
        <v/>
      </c>
      <c r="AL83" s="64" t="str">
        <f t="shared" si="190"/>
        <v/>
      </c>
      <c r="AM83" s="64" t="str">
        <f t="shared" si="191"/>
        <v/>
      </c>
      <c r="AN83" s="64" t="str">
        <f t="shared" si="192"/>
        <v/>
      </c>
    </row>
    <row r="84" spans="2:40" ht="25.5" thickTop="1" thickBot="1" x14ac:dyDescent="0.4">
      <c r="B84" t="s">
        <v>1002</v>
      </c>
      <c r="C84" s="85" t="s">
        <v>1193</v>
      </c>
      <c r="D84" s="86" t="s">
        <v>1014</v>
      </c>
      <c r="E84" s="86"/>
      <c r="F84" s="86"/>
      <c r="G84" s="86"/>
      <c r="H84" s="87"/>
      <c r="I84" s="87"/>
      <c r="J84" s="87"/>
      <c r="K84" s="87"/>
      <c r="L84" s="88" t="str">
        <f>IF(C84="","",_xlfn.CONCAT("            { line: ","""",C84,", ",M84:AN84,""", sC: ","""",B84,"""},"))</f>
        <v xml:space="preserve">            { line: "NADA ME FALTA., (Mi,,15)", sC: "as"},</v>
      </c>
      <c r="M84" s="56" t="str">
        <f t="shared" si="165"/>
        <v>(</v>
      </c>
      <c r="N84" s="57" t="str">
        <f t="shared" si="166"/>
        <v>Mi</v>
      </c>
      <c r="O84" s="58" t="str">
        <f t="shared" si="167"/>
        <v>,</v>
      </c>
      <c r="P84" s="59" t="str">
        <f t="shared" si="168"/>
        <v/>
      </c>
      <c r="Q84" s="60" t="str">
        <f t="shared" si="169"/>
        <v>,</v>
      </c>
      <c r="R84" s="61">
        <f t="shared" si="170"/>
        <v>15</v>
      </c>
      <c r="S84" s="56" t="str">
        <f t="shared" si="171"/>
        <v>)</v>
      </c>
      <c r="T84" s="62" t="str">
        <f t="shared" si="172"/>
        <v/>
      </c>
      <c r="U84" s="63" t="str">
        <f t="shared" si="173"/>
        <v/>
      </c>
      <c r="V84" s="64" t="str">
        <f t="shared" si="174"/>
        <v/>
      </c>
      <c r="W84" s="65" t="str">
        <f t="shared" si="175"/>
        <v/>
      </c>
      <c r="X84" s="64" t="str">
        <f t="shared" si="176"/>
        <v/>
      </c>
      <c r="Y84" s="64" t="str">
        <f t="shared" si="177"/>
        <v/>
      </c>
      <c r="Z84" s="56" t="str">
        <f t="shared" si="178"/>
        <v/>
      </c>
      <c r="AA84" s="66" t="str">
        <f t="shared" si="179"/>
        <v/>
      </c>
      <c r="AB84" s="57" t="str">
        <f t="shared" si="180"/>
        <v/>
      </c>
      <c r="AC84" s="67" t="str">
        <f t="shared" si="181"/>
        <v/>
      </c>
      <c r="AD84" s="59" t="str">
        <f t="shared" si="182"/>
        <v/>
      </c>
      <c r="AE84" s="68" t="str">
        <f t="shared" si="183"/>
        <v/>
      </c>
      <c r="AF84" s="61" t="str">
        <f t="shared" si="184"/>
        <v/>
      </c>
      <c r="AG84" s="61" t="str">
        <f t="shared" si="185"/>
        <v/>
      </c>
      <c r="AH84" s="69" t="str">
        <f t="shared" si="186"/>
        <v/>
      </c>
      <c r="AI84" s="70" t="str">
        <f t="shared" si="187"/>
        <v/>
      </c>
      <c r="AJ84" s="64" t="str">
        <f t="shared" si="188"/>
        <v/>
      </c>
      <c r="AK84" s="64" t="str">
        <f t="shared" si="189"/>
        <v/>
      </c>
      <c r="AL84" s="64" t="str">
        <f t="shared" si="190"/>
        <v/>
      </c>
      <c r="AM84" s="64" t="str">
        <f t="shared" si="191"/>
        <v/>
      </c>
      <c r="AN84" s="64" t="str">
        <f t="shared" si="192"/>
        <v/>
      </c>
    </row>
    <row r="85" spans="2:40" ht="25.5" thickTop="1" thickBot="1" x14ac:dyDescent="0.4">
      <c r="B85" t="s">
        <v>1002</v>
      </c>
      <c r="C85" s="85" t="s">
        <v>1194</v>
      </c>
      <c r="D85" s="89"/>
      <c r="E85" s="89"/>
      <c r="F85" s="89"/>
      <c r="G85" s="89"/>
      <c r="H85" s="90"/>
      <c r="I85" s="90"/>
      <c r="J85" s="90"/>
      <c r="K85" s="90"/>
      <c r="L85" s="88" t="str">
        <f>IF(C85="","",_xlfn.CONCAT("            { line: ","""",C85,", ",M85:AN85,""", sC: ","""",B85,"""},"))</f>
        <v xml:space="preserve">            { line: "HACIA LAS AGUAS DE LA VIDA, ", sC: "as"},</v>
      </c>
      <c r="M85" s="56" t="str">
        <f t="shared" si="165"/>
        <v/>
      </c>
      <c r="N85" s="57" t="str">
        <f t="shared" si="166"/>
        <v/>
      </c>
      <c r="O85" s="58" t="str">
        <f t="shared" si="167"/>
        <v/>
      </c>
      <c r="P85" s="59" t="str">
        <f t="shared" si="168"/>
        <v/>
      </c>
      <c r="Q85" s="60" t="str">
        <f t="shared" si="169"/>
        <v/>
      </c>
      <c r="R85" s="61" t="str">
        <f t="shared" si="170"/>
        <v/>
      </c>
      <c r="S85" s="56" t="str">
        <f t="shared" si="171"/>
        <v/>
      </c>
      <c r="T85" s="62" t="str">
        <f t="shared" si="172"/>
        <v/>
      </c>
      <c r="U85" s="63" t="str">
        <f t="shared" si="173"/>
        <v/>
      </c>
      <c r="V85" s="64" t="str">
        <f t="shared" si="174"/>
        <v/>
      </c>
      <c r="W85" s="65" t="str">
        <f t="shared" si="175"/>
        <v/>
      </c>
      <c r="X85" s="64" t="str">
        <f t="shared" si="176"/>
        <v/>
      </c>
      <c r="Y85" s="64" t="str">
        <f t="shared" si="177"/>
        <v/>
      </c>
      <c r="Z85" s="56" t="str">
        <f t="shared" si="178"/>
        <v/>
      </c>
      <c r="AA85" s="66" t="str">
        <f t="shared" si="179"/>
        <v/>
      </c>
      <c r="AB85" s="57" t="str">
        <f t="shared" si="180"/>
        <v/>
      </c>
      <c r="AC85" s="67" t="str">
        <f t="shared" si="181"/>
        <v/>
      </c>
      <c r="AD85" s="59" t="str">
        <f t="shared" si="182"/>
        <v/>
      </c>
      <c r="AE85" s="68" t="str">
        <f t="shared" si="183"/>
        <v/>
      </c>
      <c r="AF85" s="61" t="str">
        <f t="shared" si="184"/>
        <v/>
      </c>
      <c r="AG85" s="61" t="str">
        <f t="shared" si="185"/>
        <v/>
      </c>
      <c r="AH85" s="69" t="str">
        <f t="shared" si="186"/>
        <v/>
      </c>
      <c r="AI85" s="70" t="str">
        <f t="shared" si="187"/>
        <v/>
      </c>
      <c r="AJ85" s="64" t="str">
        <f t="shared" si="188"/>
        <v/>
      </c>
      <c r="AK85" s="64" t="str">
        <f t="shared" si="189"/>
        <v/>
      </c>
      <c r="AL85" s="64" t="str">
        <f t="shared" si="190"/>
        <v/>
      </c>
      <c r="AM85" s="64" t="str">
        <f t="shared" si="191"/>
        <v/>
      </c>
      <c r="AN85" s="64" t="str">
        <f t="shared" si="192"/>
        <v/>
      </c>
    </row>
    <row r="86" spans="2:40" ht="25.5" thickTop="1" thickBot="1" x14ac:dyDescent="0.4">
      <c r="B86" t="s">
        <v>1002</v>
      </c>
      <c r="C86" s="93" t="s">
        <v>1195</v>
      </c>
      <c r="D86" s="83" t="s">
        <v>1016</v>
      </c>
      <c r="E86" s="83" t="s">
        <v>1015</v>
      </c>
      <c r="F86" s="83"/>
      <c r="G86" s="83"/>
      <c r="H86" s="83"/>
      <c r="I86" s="83"/>
      <c r="J86" s="83"/>
      <c r="K86" s="83"/>
      <c r="L86" s="94" t="str">
        <f>IF(C86="","",_xlfn.CONCAT("            { line: ","""",C86,", ",M86:AN86,""", sC: ","""",B86,"""},  ]},"))</f>
        <v xml:space="preserve">            { line: "ME CONDUCE., (La,m,15)", sC: "as"},  ]},</v>
      </c>
      <c r="M86" s="56" t="str">
        <f t="shared" si="165"/>
        <v>(</v>
      </c>
      <c r="N86" s="57" t="str">
        <f t="shared" si="166"/>
        <v>La</v>
      </c>
      <c r="O86" s="58" t="str">
        <f t="shared" si="167"/>
        <v>,</v>
      </c>
      <c r="P86" s="59" t="str">
        <f t="shared" si="168"/>
        <v>m</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7.75" thickTop="1" thickBot="1" x14ac:dyDescent="0.4">
      <c r="C87" s="73"/>
      <c r="D87" s="74"/>
      <c r="E87" s="74"/>
      <c r="F87" s="74"/>
      <c r="G87" s="74"/>
      <c r="H87" s="74"/>
      <c r="I87" s="74"/>
      <c r="J87" s="74"/>
      <c r="K87" s="74"/>
      <c r="L87" s="75" t="s">
        <v>996</v>
      </c>
      <c r="M87" s="56"/>
      <c r="N87" s="57"/>
      <c r="O87" s="58"/>
      <c r="P87" s="59"/>
      <c r="Q87" s="60"/>
      <c r="R87" s="61"/>
      <c r="S87" s="56"/>
      <c r="T87" s="62"/>
      <c r="U87" s="63"/>
      <c r="V87" s="64"/>
      <c r="W87" s="65"/>
      <c r="X87" s="64"/>
      <c r="Y87" s="64"/>
      <c r="Z87" s="56"/>
      <c r="AA87" s="66"/>
      <c r="AB87" s="57"/>
      <c r="AC87" s="67"/>
      <c r="AD87" s="59"/>
      <c r="AE87" s="68"/>
      <c r="AF87" s="61"/>
      <c r="AG87" s="61"/>
      <c r="AH87" s="69"/>
      <c r="AI87" s="70"/>
      <c r="AJ87" s="64"/>
      <c r="AK87" s="64"/>
      <c r="AL87" s="64"/>
      <c r="AM87" s="64"/>
      <c r="AN87" s="64"/>
    </row>
    <row r="88" spans="2:40" ht="25.5" thickTop="1" thickBot="1" x14ac:dyDescent="0.4">
      <c r="C88" s="79" t="s">
        <v>998</v>
      </c>
      <c r="D88" s="80"/>
      <c r="E88" s="80"/>
      <c r="F88" s="80"/>
      <c r="G88" s="80"/>
      <c r="H88" s="80"/>
      <c r="I88" s="80"/>
      <c r="J88" s="80"/>
      <c r="K88" s="80"/>
      <c r="L88" s="81" t="s">
        <v>999</v>
      </c>
      <c r="M88" s="56" t="str">
        <f t="shared" ref="M88:M92" si="193">IF(N88="","","(")</f>
        <v/>
      </c>
      <c r="N88" s="57" t="str">
        <f t="shared" ref="N88:N92" si="194">IF(D88="","",D88)</f>
        <v/>
      </c>
      <c r="O88" s="58" t="str">
        <f t="shared" ref="O88:O92" si="195">IF(N88="","",",")</f>
        <v/>
      </c>
      <c r="P88" s="59" t="str">
        <f t="shared" ref="P88:P92" si="196">IF(E88="","",E88)</f>
        <v/>
      </c>
      <c r="Q88" s="60" t="str">
        <f t="shared" ref="Q88:Q92" si="197">IF(N88="","",",")</f>
        <v/>
      </c>
      <c r="R88" s="61" t="str">
        <f t="shared" ref="R88:R92" si="198">IF(N88="","",15)</f>
        <v/>
      </c>
      <c r="S88" s="56" t="str">
        <f t="shared" ref="S88:S92" si="199">IF(N88="","",")")</f>
        <v/>
      </c>
      <c r="T88" s="62" t="str">
        <f t="shared" ref="T88:T92" si="200">IF(U88="","","(")</f>
        <v/>
      </c>
      <c r="U88" s="63" t="str">
        <f t="shared" ref="U88:U92" si="201">IF(F88="","",F88)</f>
        <v/>
      </c>
      <c r="V88" s="64" t="str">
        <f t="shared" ref="V88:V92" si="202">IF(U88="","",",")</f>
        <v/>
      </c>
      <c r="W88" s="65" t="str">
        <f t="shared" ref="W88:W92" si="203">IF(G88="","",G88)</f>
        <v/>
      </c>
      <c r="X88" s="64" t="str">
        <f t="shared" ref="X88:X92" si="204">IF(U88="","",",")</f>
        <v/>
      </c>
      <c r="Y88" s="64" t="str">
        <f t="shared" ref="Y88:Y92" si="205">IF(U88="","",250)</f>
        <v/>
      </c>
      <c r="Z88" s="56" t="str">
        <f t="shared" ref="Z88:Z92" si="206">IF(U88="","",")")</f>
        <v/>
      </c>
      <c r="AA88" s="66" t="str">
        <f t="shared" ref="AA88:AA92" si="207">IF(AB88="","","(")</f>
        <v/>
      </c>
      <c r="AB88" s="57" t="str">
        <f t="shared" ref="AB88:AB92" si="208">IF(H88="","",H88)</f>
        <v/>
      </c>
      <c r="AC88" s="67" t="str">
        <f t="shared" ref="AC88:AC92" si="209">IF(AB88="","",",")</f>
        <v/>
      </c>
      <c r="AD88" s="59" t="str">
        <f t="shared" ref="AD88:AD92" si="210">IF(I88="","",I88)</f>
        <v/>
      </c>
      <c r="AE88" s="68" t="str">
        <f t="shared" ref="AE88:AE92" si="211">IF(AB88="","",",")</f>
        <v/>
      </c>
      <c r="AF88" s="61" t="str">
        <f t="shared" ref="AF88:AF92" si="212">IF(AB88="","",350)</f>
        <v/>
      </c>
      <c r="AG88" s="61" t="str">
        <f t="shared" ref="AG88:AG92" si="213">IF(AB88="","",")")</f>
        <v/>
      </c>
      <c r="AH88" s="69" t="str">
        <f t="shared" ref="AH88:AH92" si="214">IF(AI88="","","(")</f>
        <v/>
      </c>
      <c r="AI88" s="70" t="str">
        <f t="shared" ref="AI88:AI92" si="215">IF(J88="","",J88)</f>
        <v/>
      </c>
      <c r="AJ88" s="64" t="str">
        <f t="shared" ref="AJ88:AJ92" si="216">IF(AI88="","",",")</f>
        <v/>
      </c>
      <c r="AK88" s="64" t="str">
        <f t="shared" ref="AK88:AK92" si="217">IF(K88="","",K88)</f>
        <v/>
      </c>
      <c r="AL88" s="64" t="str">
        <f t="shared" ref="AL88:AL92" si="218">IF(AI88="","",",")</f>
        <v/>
      </c>
      <c r="AM88" s="64" t="str">
        <f t="shared" ref="AM88:AM92" si="219">IF(AI88="","",450)</f>
        <v/>
      </c>
      <c r="AN88" s="64" t="str">
        <f t="shared" ref="AN88:AN92" si="220">IF(AI88="","",")")</f>
        <v/>
      </c>
    </row>
    <row r="89" spans="2:40" ht="25.5" thickTop="1" thickBot="1" x14ac:dyDescent="0.4">
      <c r="B89" t="s">
        <v>1000</v>
      </c>
      <c r="C89" s="82" t="str">
        <f>UPPER(C77)</f>
        <v>SÍ, TU AMOR Y TU ALEGRÍA</v>
      </c>
      <c r="D89" s="83" t="s">
        <v>1020</v>
      </c>
      <c r="E89" s="83"/>
      <c r="F89" s="83" t="s">
        <v>1019</v>
      </c>
      <c r="G89" s="83"/>
      <c r="H89" s="83"/>
      <c r="I89" s="83"/>
      <c r="J89" s="83"/>
      <c r="K89" s="83"/>
      <c r="L89" s="84" t="str">
        <f>IF(C89="","",_xlfn.CONCAT("       triggerLine: ","""",C89,", ",M89:AN89,""", sC: ","""",B89,""", lines: ["))</f>
        <v xml:space="preserve">       triggerLine: "SÍ, TU AMOR Y TU ALEGRÍA, (Sol,,15)(Fa,,250)", sC: "ta as", lines: [</v>
      </c>
      <c r="M89" s="56" t="str">
        <f t="shared" si="193"/>
        <v>(</v>
      </c>
      <c r="N89" s="57" t="str">
        <f t="shared" si="194"/>
        <v>Sol</v>
      </c>
      <c r="O89" s="58" t="str">
        <f t="shared" si="195"/>
        <v>,</v>
      </c>
      <c r="P89" s="59" t="str">
        <f t="shared" si="196"/>
        <v/>
      </c>
      <c r="Q89" s="60" t="str">
        <f t="shared" si="197"/>
        <v>,</v>
      </c>
      <c r="R89" s="61">
        <f t="shared" si="198"/>
        <v>15</v>
      </c>
      <c r="S89" s="56" t="str">
        <f t="shared" si="199"/>
        <v>)</v>
      </c>
      <c r="T89" s="62" t="str">
        <f t="shared" si="200"/>
        <v>(</v>
      </c>
      <c r="U89" s="63" t="str">
        <f t="shared" si="201"/>
        <v>Fa</v>
      </c>
      <c r="V89" s="64" t="str">
        <f t="shared" si="202"/>
        <v>,</v>
      </c>
      <c r="W89" s="65" t="str">
        <f t="shared" si="203"/>
        <v/>
      </c>
      <c r="X89" s="64" t="str">
        <f t="shared" si="204"/>
        <v>,</v>
      </c>
      <c r="Y89" s="64">
        <f t="shared" si="205"/>
        <v>250</v>
      </c>
      <c r="Z89" s="56" t="str">
        <f t="shared" si="206"/>
        <v>)</v>
      </c>
      <c r="AA89" s="66" t="str">
        <f t="shared" si="207"/>
        <v/>
      </c>
      <c r="AB89" s="57" t="str">
        <f t="shared" si="208"/>
        <v/>
      </c>
      <c r="AC89" s="67" t="str">
        <f t="shared" si="209"/>
        <v/>
      </c>
      <c r="AD89" s="59" t="str">
        <f t="shared" si="210"/>
        <v/>
      </c>
      <c r="AE89" s="68" t="str">
        <f t="shared" si="211"/>
        <v/>
      </c>
      <c r="AF89" s="61" t="str">
        <f t="shared" si="212"/>
        <v/>
      </c>
      <c r="AG89" s="61" t="str">
        <f t="shared" si="213"/>
        <v/>
      </c>
      <c r="AH89" s="69" t="str">
        <f t="shared" si="214"/>
        <v/>
      </c>
      <c r="AI89" s="70" t="str">
        <f t="shared" si="215"/>
        <v/>
      </c>
      <c r="AJ89" s="64" t="str">
        <f t="shared" si="216"/>
        <v/>
      </c>
      <c r="AK89" s="64" t="str">
        <f t="shared" si="217"/>
        <v/>
      </c>
      <c r="AL89" s="64" t="str">
        <f t="shared" si="218"/>
        <v/>
      </c>
      <c r="AM89" s="64" t="str">
        <f t="shared" si="219"/>
        <v/>
      </c>
      <c r="AN89" s="64" t="str">
        <f t="shared" si="220"/>
        <v/>
      </c>
    </row>
    <row r="90" spans="2:40" ht="25.5" thickTop="1" thickBot="1" x14ac:dyDescent="0.4">
      <c r="B90" t="s">
        <v>1002</v>
      </c>
      <c r="C90" s="85" t="str">
        <f>UPPER(C78)</f>
        <v>ME ACOMPAÑARÁN.</v>
      </c>
      <c r="D90" s="86" t="s">
        <v>1014</v>
      </c>
      <c r="E90" s="86"/>
      <c r="F90" s="86"/>
      <c r="G90" s="86"/>
      <c r="H90" s="87"/>
      <c r="I90" s="87"/>
      <c r="J90" s="87"/>
      <c r="K90" s="87"/>
      <c r="L90" s="88" t="str">
        <f>IF(C90="","",_xlfn.CONCAT("            { line: ","""",C90,", ",M90:AN90,""", sC: ","""",B90,"""},"))</f>
        <v xml:space="preserve">            { line: "ME ACOMPAÑARÁN., (Mi,,15)", sC: "as"},</v>
      </c>
      <c r="M90" s="56" t="str">
        <f t="shared" si="193"/>
        <v>(</v>
      </c>
      <c r="N90" s="57" t="str">
        <f t="shared" si="194"/>
        <v>Mi</v>
      </c>
      <c r="O90" s="58" t="str">
        <f t="shared" si="195"/>
        <v>,</v>
      </c>
      <c r="P90" s="59" t="str">
        <f t="shared" si="196"/>
        <v/>
      </c>
      <c r="Q90" s="60" t="str">
        <f t="shared" si="197"/>
        <v>,</v>
      </c>
      <c r="R90" s="61">
        <f t="shared" si="198"/>
        <v>15</v>
      </c>
      <c r="S90" s="56" t="str">
        <f t="shared" si="199"/>
        <v>)</v>
      </c>
      <c r="T90" s="62" t="str">
        <f t="shared" si="200"/>
        <v/>
      </c>
      <c r="U90" s="63" t="str">
        <f t="shared" si="201"/>
        <v/>
      </c>
      <c r="V90" s="64" t="str">
        <f t="shared" si="202"/>
        <v/>
      </c>
      <c r="W90" s="65" t="str">
        <f t="shared" si="203"/>
        <v/>
      </c>
      <c r="X90" s="64" t="str">
        <f t="shared" si="204"/>
        <v/>
      </c>
      <c r="Y90" s="64" t="str">
        <f t="shared" si="205"/>
        <v/>
      </c>
      <c r="Z90" s="56" t="str">
        <f t="shared" si="206"/>
        <v/>
      </c>
      <c r="AA90" s="66" t="str">
        <f t="shared" si="207"/>
        <v/>
      </c>
      <c r="AB90" s="57" t="str">
        <f t="shared" si="208"/>
        <v/>
      </c>
      <c r="AC90" s="67" t="str">
        <f t="shared" si="209"/>
        <v/>
      </c>
      <c r="AD90" s="59" t="str">
        <f t="shared" si="210"/>
        <v/>
      </c>
      <c r="AE90" s="68" t="str">
        <f t="shared" si="211"/>
        <v/>
      </c>
      <c r="AF90" s="61" t="str">
        <f t="shared" si="212"/>
        <v/>
      </c>
      <c r="AG90" s="61" t="str">
        <f t="shared" si="213"/>
        <v/>
      </c>
      <c r="AH90" s="69" t="str">
        <f t="shared" si="214"/>
        <v/>
      </c>
      <c r="AI90" s="70" t="str">
        <f t="shared" si="215"/>
        <v/>
      </c>
      <c r="AJ90" s="64" t="str">
        <f t="shared" si="216"/>
        <v/>
      </c>
      <c r="AK90" s="64" t="str">
        <f t="shared" si="217"/>
        <v/>
      </c>
      <c r="AL90" s="64" t="str">
        <f t="shared" si="218"/>
        <v/>
      </c>
      <c r="AM90" s="64" t="str">
        <f t="shared" si="219"/>
        <v/>
      </c>
      <c r="AN90" s="64" t="str">
        <f t="shared" si="220"/>
        <v/>
      </c>
    </row>
    <row r="91" spans="2:40" ht="25.5" thickTop="1" thickBot="1" x14ac:dyDescent="0.4">
      <c r="B91" t="s">
        <v>1002</v>
      </c>
      <c r="C91" s="85" t="str">
        <f>UPPER(C79)</f>
        <v>SÍ, YO VIVIRÉ</v>
      </c>
      <c r="D91" s="89" t="s">
        <v>1020</v>
      </c>
      <c r="E91" s="89"/>
      <c r="F91" s="89" t="s">
        <v>1019</v>
      </c>
      <c r="G91" s="89"/>
      <c r="H91" s="90"/>
      <c r="I91" s="90"/>
      <c r="J91" s="90"/>
      <c r="K91" s="90"/>
      <c r="L91" s="88" t="str">
        <f>IF(C91="","",_xlfn.CONCAT("            { line: ","""",C91,", ",M91:AN91,""", sC: ","""",B91,"""},"))</f>
        <v xml:space="preserve">            { line: "SÍ, YO VIVIRÉ, (Sol,,15)(Fa,,250)", sC: "as"},</v>
      </c>
      <c r="M91" s="56" t="str">
        <f t="shared" si="193"/>
        <v>(</v>
      </c>
      <c r="N91" s="57" t="str">
        <f t="shared" si="194"/>
        <v>Sol</v>
      </c>
      <c r="O91" s="58" t="str">
        <f t="shared" si="195"/>
        <v>,</v>
      </c>
      <c r="P91" s="59" t="str">
        <f t="shared" si="196"/>
        <v/>
      </c>
      <c r="Q91" s="60" t="str">
        <f t="shared" si="197"/>
        <v>,</v>
      </c>
      <c r="R91" s="61">
        <f t="shared" si="198"/>
        <v>15</v>
      </c>
      <c r="S91" s="56" t="str">
        <f t="shared" si="199"/>
        <v>)</v>
      </c>
      <c r="T91" s="62" t="str">
        <f t="shared" si="200"/>
        <v>(</v>
      </c>
      <c r="U91" s="63" t="str">
        <f t="shared" si="201"/>
        <v>Fa</v>
      </c>
      <c r="V91" s="64" t="str">
        <f t="shared" si="202"/>
        <v>,</v>
      </c>
      <c r="W91" s="65" t="str">
        <f t="shared" si="203"/>
        <v/>
      </c>
      <c r="X91" s="64" t="str">
        <f t="shared" si="204"/>
        <v>,</v>
      </c>
      <c r="Y91" s="64">
        <f t="shared" si="205"/>
        <v>250</v>
      </c>
      <c r="Z91" s="56" t="str">
        <f t="shared" si="206"/>
        <v>)</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5.5" thickTop="1" thickBot="1" x14ac:dyDescent="0.4">
      <c r="B92" t="s">
        <v>1002</v>
      </c>
      <c r="C92" s="93" t="str">
        <f>UPPER(C80)</f>
        <v>EN TU CASA ETERNAMENTE.</v>
      </c>
      <c r="D92" s="83" t="s">
        <v>1014</v>
      </c>
      <c r="E92" s="83"/>
      <c r="F92" s="83"/>
      <c r="G92" s="83"/>
      <c r="H92" s="83"/>
      <c r="I92" s="83"/>
      <c r="J92" s="83"/>
      <c r="K92" s="83"/>
      <c r="L92" s="94" t="str">
        <f>IF(C92="","",_xlfn.CONCAT("            { line: ","""",C92,", ",M92:AN92,""", sC: ","""",B92,"""},  ]},"))</f>
        <v xml:space="preserve">            { line: "EN TU CASA ETERNAMENTE., (Mi,,15)", sC: "as"},  ]},</v>
      </c>
      <c r="M92" s="56" t="str">
        <f t="shared" si="193"/>
        <v>(</v>
      </c>
      <c r="N92" s="57" t="str">
        <f t="shared" si="194"/>
        <v>Mi</v>
      </c>
      <c r="O92" s="58" t="str">
        <f t="shared" si="195"/>
        <v>,</v>
      </c>
      <c r="P92" s="59" t="str">
        <f t="shared" si="196"/>
        <v/>
      </c>
      <c r="Q92" s="60" t="str">
        <f t="shared" si="197"/>
        <v>,</v>
      </c>
      <c r="R92" s="61">
        <f t="shared" si="198"/>
        <v>15</v>
      </c>
      <c r="S92" s="56" t="str">
        <f t="shared" si="199"/>
        <v>)</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7.75" thickTop="1" thickBot="1" x14ac:dyDescent="0.4">
      <c r="C93" s="73"/>
      <c r="D93" s="74"/>
      <c r="E93" s="74"/>
      <c r="F93" s="74"/>
      <c r="G93" s="74"/>
      <c r="H93" s="74"/>
      <c r="I93" s="74"/>
      <c r="J93" s="74"/>
      <c r="K93" s="74"/>
      <c r="L93" s="75" t="s">
        <v>996</v>
      </c>
      <c r="M93" s="56"/>
      <c r="N93" s="57"/>
      <c r="O93" s="58"/>
      <c r="P93" s="59"/>
      <c r="Q93" s="60"/>
      <c r="R93" s="61"/>
      <c r="S93" s="56"/>
      <c r="T93" s="62"/>
      <c r="U93" s="63"/>
      <c r="V93" s="64"/>
      <c r="W93" s="65"/>
      <c r="X93" s="64"/>
      <c r="Y93" s="64"/>
      <c r="Z93" s="56"/>
      <c r="AA93" s="66"/>
      <c r="AB93" s="57"/>
      <c r="AC93" s="67"/>
      <c r="AD93" s="59"/>
      <c r="AE93" s="68"/>
      <c r="AF93" s="61"/>
      <c r="AG93" s="61"/>
      <c r="AH93" s="69"/>
      <c r="AI93" s="70"/>
      <c r="AJ93" s="64"/>
      <c r="AK93" s="64"/>
      <c r="AL93" s="64"/>
      <c r="AM93" s="64"/>
      <c r="AN93" s="64"/>
    </row>
    <row r="94" spans="2:40" ht="25.5" thickTop="1" thickBot="1" x14ac:dyDescent="0.4">
      <c r="C94" s="79" t="s">
        <v>998</v>
      </c>
      <c r="D94" s="80"/>
      <c r="E94" s="80"/>
      <c r="F94" s="80"/>
      <c r="G94" s="80"/>
      <c r="H94" s="80"/>
      <c r="I94" s="80"/>
      <c r="J94" s="80"/>
      <c r="K94" s="80"/>
      <c r="L94" s="81" t="s">
        <v>999</v>
      </c>
      <c r="M94" s="56" t="str">
        <f t="shared" ref="M94:M98" si="221">IF(N94="","","(")</f>
        <v/>
      </c>
      <c r="N94" s="57" t="str">
        <f t="shared" ref="N94:N98" si="222">IF(D94="","",D94)</f>
        <v/>
      </c>
      <c r="O94" s="58" t="str">
        <f t="shared" ref="O94:O98" si="223">IF(N94="","",",")</f>
        <v/>
      </c>
      <c r="P94" s="59" t="str">
        <f t="shared" ref="P94:P98" si="224">IF(E94="","",E94)</f>
        <v/>
      </c>
      <c r="Q94" s="60" t="str">
        <f t="shared" ref="Q94:Q98" si="225">IF(N94="","",",")</f>
        <v/>
      </c>
      <c r="R94" s="61" t="str">
        <f t="shared" ref="R94:R98" si="226">IF(N94="","",15)</f>
        <v/>
      </c>
      <c r="S94" s="56" t="str">
        <f t="shared" ref="S94:S98" si="227">IF(N94="","",")")</f>
        <v/>
      </c>
      <c r="T94" s="62" t="str">
        <f t="shared" ref="T94:T98" si="228">IF(U94="","","(")</f>
        <v/>
      </c>
      <c r="U94" s="63" t="str">
        <f t="shared" ref="U94:U98" si="229">IF(F94="","",F94)</f>
        <v/>
      </c>
      <c r="V94" s="64" t="str">
        <f t="shared" ref="V94:V98" si="230">IF(U94="","",",")</f>
        <v/>
      </c>
      <c r="W94" s="65" t="str">
        <f t="shared" ref="W94:W98" si="231">IF(G94="","",G94)</f>
        <v/>
      </c>
      <c r="X94" s="64" t="str">
        <f t="shared" ref="X94:X98" si="232">IF(U94="","",",")</f>
        <v/>
      </c>
      <c r="Y94" s="64" t="str">
        <f t="shared" ref="Y94:Y98" si="233">IF(U94="","",250)</f>
        <v/>
      </c>
      <c r="Z94" s="56" t="str">
        <f t="shared" ref="Z94:Z98" si="234">IF(U94="","",")")</f>
        <v/>
      </c>
      <c r="AA94" s="66" t="str">
        <f t="shared" ref="AA94:AA98" si="235">IF(AB94="","","(")</f>
        <v/>
      </c>
      <c r="AB94" s="57" t="str">
        <f t="shared" ref="AB94:AB98" si="236">IF(H94="","",H94)</f>
        <v/>
      </c>
      <c r="AC94" s="67" t="str">
        <f t="shared" ref="AC94:AC98" si="237">IF(AB94="","",",")</f>
        <v/>
      </c>
      <c r="AD94" s="59" t="str">
        <f t="shared" ref="AD94:AD98" si="238">IF(I94="","",I94)</f>
        <v/>
      </c>
      <c r="AE94" s="68" t="str">
        <f t="shared" ref="AE94:AE98" si="239">IF(AB94="","",",")</f>
        <v/>
      </c>
      <c r="AF94" s="61" t="str">
        <f t="shared" ref="AF94:AF98" si="240">IF(AB94="","",350)</f>
        <v/>
      </c>
      <c r="AG94" s="61" t="str">
        <f t="shared" ref="AG94:AG98" si="241">IF(AB94="","",")")</f>
        <v/>
      </c>
      <c r="AH94" s="69" t="str">
        <f t="shared" ref="AH94:AH98" si="242">IF(AI94="","","(")</f>
        <v/>
      </c>
      <c r="AI94" s="70" t="str">
        <f t="shared" ref="AI94:AI98" si="243">IF(J94="","",J94)</f>
        <v/>
      </c>
      <c r="AJ94" s="64" t="str">
        <f t="shared" ref="AJ94:AJ98" si="244">IF(AI94="","",",")</f>
        <v/>
      </c>
      <c r="AK94" s="64" t="str">
        <f t="shared" ref="AK94:AK98" si="245">IF(K94="","",K94)</f>
        <v/>
      </c>
      <c r="AL94" s="64" t="str">
        <f t="shared" ref="AL94:AL98" si="246">IF(AI94="","",",")</f>
        <v/>
      </c>
      <c r="AM94" s="64" t="str">
        <f t="shared" ref="AM94:AM98" si="247">IF(AI94="","",450)</f>
        <v/>
      </c>
      <c r="AN94" s="64" t="str">
        <f t="shared" ref="AN94:AN98" si="248">IF(AI94="","",")")</f>
        <v/>
      </c>
    </row>
    <row r="95" spans="2:40" ht="25.5" thickTop="1" thickBot="1" x14ac:dyDescent="0.4">
      <c r="B95" t="s">
        <v>1000</v>
      </c>
      <c r="C95" s="82" t="s">
        <v>1192</v>
      </c>
      <c r="D95" s="83" t="s">
        <v>1016</v>
      </c>
      <c r="E95" s="83" t="s">
        <v>1015</v>
      </c>
      <c r="F95" s="83" t="s">
        <v>1019</v>
      </c>
      <c r="G95" s="83"/>
      <c r="H95" s="83"/>
      <c r="I95" s="83"/>
      <c r="J95" s="83"/>
      <c r="K95" s="83"/>
      <c r="L95" s="84" t="str">
        <f>IF(C95="","",_xlfn.CONCAT("       triggerLine: ","""",C95,", ",M95:AN95,""", sC: ","""",B95,""", lines: ["))</f>
        <v xml:space="preserve">       triggerLine: "EL SEÑOR ES MI PASTOR,, (La,m,15)(Fa,,250)", sC: "ta as", lines: [</v>
      </c>
      <c r="M95" s="56" t="str">
        <f t="shared" si="221"/>
        <v>(</v>
      </c>
      <c r="N95" s="57" t="str">
        <f t="shared" si="222"/>
        <v>La</v>
      </c>
      <c r="O95" s="58" t="str">
        <f t="shared" si="223"/>
        <v>,</v>
      </c>
      <c r="P95" s="59" t="str">
        <f t="shared" si="224"/>
        <v>m</v>
      </c>
      <c r="Q95" s="60" t="str">
        <f t="shared" si="225"/>
        <v>,</v>
      </c>
      <c r="R95" s="61">
        <f t="shared" si="226"/>
        <v>15</v>
      </c>
      <c r="S95" s="56" t="str">
        <f t="shared" si="227"/>
        <v>)</v>
      </c>
      <c r="T95" s="62" t="str">
        <f t="shared" si="228"/>
        <v>(</v>
      </c>
      <c r="U95" s="63" t="str">
        <f t="shared" si="229"/>
        <v>Fa</v>
      </c>
      <c r="V95" s="64" t="str">
        <f t="shared" si="230"/>
        <v>,</v>
      </c>
      <c r="W95" s="65" t="str">
        <f t="shared" si="231"/>
        <v/>
      </c>
      <c r="X95" s="64" t="str">
        <f t="shared" si="232"/>
        <v>,</v>
      </c>
      <c r="Y95" s="64">
        <f t="shared" si="233"/>
        <v>250</v>
      </c>
      <c r="Z95" s="56" t="str">
        <f t="shared" si="234"/>
        <v>)</v>
      </c>
      <c r="AA95" s="66" t="str">
        <f t="shared" si="235"/>
        <v/>
      </c>
      <c r="AB95" s="57" t="str">
        <f t="shared" si="236"/>
        <v/>
      </c>
      <c r="AC95" s="67" t="str">
        <f t="shared" si="237"/>
        <v/>
      </c>
      <c r="AD95" s="59" t="str">
        <f t="shared" si="238"/>
        <v/>
      </c>
      <c r="AE95" s="68" t="str">
        <f t="shared" si="239"/>
        <v/>
      </c>
      <c r="AF95" s="61" t="str">
        <f t="shared" si="240"/>
        <v/>
      </c>
      <c r="AG95" s="61" t="str">
        <f t="shared" si="241"/>
        <v/>
      </c>
      <c r="AH95" s="69" t="str">
        <f t="shared" si="242"/>
        <v/>
      </c>
      <c r="AI95" s="70" t="str">
        <f t="shared" si="243"/>
        <v/>
      </c>
      <c r="AJ95" s="64" t="str">
        <f t="shared" si="244"/>
        <v/>
      </c>
      <c r="AK95" s="64" t="str">
        <f t="shared" si="245"/>
        <v/>
      </c>
      <c r="AL95" s="64" t="str">
        <f t="shared" si="246"/>
        <v/>
      </c>
      <c r="AM95" s="64" t="str">
        <f t="shared" si="247"/>
        <v/>
      </c>
      <c r="AN95" s="64" t="str">
        <f t="shared" si="248"/>
        <v/>
      </c>
    </row>
    <row r="96" spans="2:40" ht="25.5" thickTop="1" thickBot="1" x14ac:dyDescent="0.4">
      <c r="B96" t="s">
        <v>1002</v>
      </c>
      <c r="C96" s="85" t="s">
        <v>1193</v>
      </c>
      <c r="D96" s="86" t="s">
        <v>1014</v>
      </c>
      <c r="E96" s="86"/>
      <c r="F96" s="86"/>
      <c r="G96" s="86"/>
      <c r="H96" s="87"/>
      <c r="I96" s="87"/>
      <c r="J96" s="87"/>
      <c r="K96" s="87"/>
      <c r="L96" s="88" t="str">
        <f>IF(C96="","",_xlfn.CONCAT("            { line: ","""",C96,", ",M96:AN96,""", sC: ","""",B96,"""},"))</f>
        <v xml:space="preserve">            { line: "NADA ME FALTA., (Mi,,15)", sC: "as"},</v>
      </c>
      <c r="M96" s="56" t="str">
        <f t="shared" si="221"/>
        <v>(</v>
      </c>
      <c r="N96" s="57" t="str">
        <f t="shared" si="222"/>
        <v>Mi</v>
      </c>
      <c r="O96" s="58" t="str">
        <f t="shared" si="223"/>
        <v>,</v>
      </c>
      <c r="P96" s="59" t="str">
        <f t="shared" si="224"/>
        <v/>
      </c>
      <c r="Q96" s="60" t="str">
        <f t="shared" si="225"/>
        <v>,</v>
      </c>
      <c r="R96" s="61">
        <f t="shared" si="226"/>
        <v>15</v>
      </c>
      <c r="S96" s="56" t="str">
        <f t="shared" si="227"/>
        <v>)</v>
      </c>
      <c r="T96" s="62" t="str">
        <f t="shared" si="228"/>
        <v/>
      </c>
      <c r="U96" s="63" t="str">
        <f t="shared" si="229"/>
        <v/>
      </c>
      <c r="V96" s="64" t="str">
        <f t="shared" si="230"/>
        <v/>
      </c>
      <c r="W96" s="65" t="str">
        <f t="shared" si="231"/>
        <v/>
      </c>
      <c r="X96" s="64" t="str">
        <f t="shared" si="232"/>
        <v/>
      </c>
      <c r="Y96" s="64" t="str">
        <f t="shared" si="233"/>
        <v/>
      </c>
      <c r="Z96" s="56" t="str">
        <f t="shared" si="234"/>
        <v/>
      </c>
      <c r="AA96" s="66" t="str">
        <f t="shared" si="235"/>
        <v/>
      </c>
      <c r="AB96" s="57" t="str">
        <f t="shared" si="236"/>
        <v/>
      </c>
      <c r="AC96" s="67" t="str">
        <f t="shared" si="237"/>
        <v/>
      </c>
      <c r="AD96" s="59" t="str">
        <f t="shared" si="238"/>
        <v/>
      </c>
      <c r="AE96" s="68" t="str">
        <f t="shared" si="239"/>
        <v/>
      </c>
      <c r="AF96" s="61" t="str">
        <f t="shared" si="240"/>
        <v/>
      </c>
      <c r="AG96" s="61" t="str">
        <f t="shared" si="241"/>
        <v/>
      </c>
      <c r="AH96" s="69" t="str">
        <f t="shared" si="242"/>
        <v/>
      </c>
      <c r="AI96" s="70" t="str">
        <f t="shared" si="243"/>
        <v/>
      </c>
      <c r="AJ96" s="64" t="str">
        <f t="shared" si="244"/>
        <v/>
      </c>
      <c r="AK96" s="64" t="str">
        <f t="shared" si="245"/>
        <v/>
      </c>
      <c r="AL96" s="64" t="str">
        <f t="shared" si="246"/>
        <v/>
      </c>
      <c r="AM96" s="64" t="str">
        <f t="shared" si="247"/>
        <v/>
      </c>
      <c r="AN96" s="64" t="str">
        <f t="shared" si="248"/>
        <v/>
      </c>
    </row>
    <row r="97" spans="2:40" ht="25.5" thickTop="1" thickBot="1" x14ac:dyDescent="0.4">
      <c r="B97" t="s">
        <v>1002</v>
      </c>
      <c r="C97" s="85" t="s">
        <v>1194</v>
      </c>
      <c r="D97" s="89"/>
      <c r="E97" s="89"/>
      <c r="F97" s="89"/>
      <c r="G97" s="89"/>
      <c r="H97" s="90"/>
      <c r="I97" s="90"/>
      <c r="J97" s="90"/>
      <c r="K97" s="90"/>
      <c r="L97" s="88" t="str">
        <f>IF(C97="","",_xlfn.CONCAT("            { line: ","""",C97,", ",M97:AN97,""", sC: ","""",B97,"""},"))</f>
        <v xml:space="preserve">            { line: "HACIA LAS AGUAS DE LA VIDA, ", sC: "as"},</v>
      </c>
      <c r="M97" s="56" t="str">
        <f t="shared" si="221"/>
        <v/>
      </c>
      <c r="N97" s="57" t="str">
        <f t="shared" si="222"/>
        <v/>
      </c>
      <c r="O97" s="58" t="str">
        <f t="shared" si="223"/>
        <v/>
      </c>
      <c r="P97" s="59" t="str">
        <f t="shared" si="224"/>
        <v/>
      </c>
      <c r="Q97" s="60" t="str">
        <f t="shared" si="225"/>
        <v/>
      </c>
      <c r="R97" s="61" t="str">
        <f t="shared" si="226"/>
        <v/>
      </c>
      <c r="S97" s="56" t="str">
        <f t="shared" si="227"/>
        <v/>
      </c>
      <c r="T97" s="62" t="str">
        <f t="shared" si="228"/>
        <v/>
      </c>
      <c r="U97" s="63" t="str">
        <f t="shared" si="229"/>
        <v/>
      </c>
      <c r="V97" s="64" t="str">
        <f t="shared" si="230"/>
        <v/>
      </c>
      <c r="W97" s="65" t="str">
        <f t="shared" si="231"/>
        <v/>
      </c>
      <c r="X97" s="64" t="str">
        <f t="shared" si="232"/>
        <v/>
      </c>
      <c r="Y97" s="64" t="str">
        <f t="shared" si="233"/>
        <v/>
      </c>
      <c r="Z97" s="56" t="str">
        <f t="shared" si="234"/>
        <v/>
      </c>
      <c r="AA97" s="66" t="str">
        <f t="shared" si="235"/>
        <v/>
      </c>
      <c r="AB97" s="57" t="str">
        <f t="shared" si="236"/>
        <v/>
      </c>
      <c r="AC97" s="67" t="str">
        <f t="shared" si="237"/>
        <v/>
      </c>
      <c r="AD97" s="59" t="str">
        <f t="shared" si="238"/>
        <v/>
      </c>
      <c r="AE97" s="68" t="str">
        <f t="shared" si="239"/>
        <v/>
      </c>
      <c r="AF97" s="61" t="str">
        <f t="shared" si="240"/>
        <v/>
      </c>
      <c r="AG97" s="61" t="str">
        <f t="shared" si="241"/>
        <v/>
      </c>
      <c r="AH97" s="69" t="str">
        <f t="shared" si="242"/>
        <v/>
      </c>
      <c r="AI97" s="70" t="str">
        <f t="shared" si="243"/>
        <v/>
      </c>
      <c r="AJ97" s="64" t="str">
        <f t="shared" si="244"/>
        <v/>
      </c>
      <c r="AK97" s="64" t="str">
        <f t="shared" si="245"/>
        <v/>
      </c>
      <c r="AL97" s="64" t="str">
        <f t="shared" si="246"/>
        <v/>
      </c>
      <c r="AM97" s="64" t="str">
        <f t="shared" si="247"/>
        <v/>
      </c>
      <c r="AN97" s="64" t="str">
        <f t="shared" si="248"/>
        <v/>
      </c>
    </row>
    <row r="98" spans="2:40" ht="25.5" thickTop="1" thickBot="1" x14ac:dyDescent="0.4">
      <c r="B98" t="s">
        <v>1002</v>
      </c>
      <c r="C98" s="93" t="s">
        <v>1195</v>
      </c>
      <c r="D98" s="83" t="s">
        <v>1016</v>
      </c>
      <c r="E98" s="83" t="s">
        <v>1015</v>
      </c>
      <c r="F98" s="83"/>
      <c r="G98" s="83"/>
      <c r="H98" s="83"/>
      <c r="I98" s="83"/>
      <c r="J98" s="83"/>
      <c r="K98" s="83"/>
      <c r="L98" s="94" t="str">
        <f>IF(C98="","",_xlfn.CONCAT("            { line: ","""",C98,", ",M98:AN98,""", sC: ","""",B98,"""},  ]},"))</f>
        <v xml:space="preserve">            { line: "ME CONDUCE., (La,m,15)", sC: "as"},  ]},</v>
      </c>
      <c r="M98" s="56" t="str">
        <f t="shared" si="221"/>
        <v>(</v>
      </c>
      <c r="N98" s="57" t="str">
        <f t="shared" si="222"/>
        <v>La</v>
      </c>
      <c r="O98" s="58" t="str">
        <f t="shared" si="223"/>
        <v>,</v>
      </c>
      <c r="P98" s="59" t="str">
        <f t="shared" si="224"/>
        <v>m</v>
      </c>
      <c r="Q98" s="60" t="str">
        <f t="shared" si="225"/>
        <v>,</v>
      </c>
      <c r="R98" s="61">
        <f t="shared" si="226"/>
        <v>15</v>
      </c>
      <c r="S98" s="56" t="str">
        <f t="shared" si="227"/>
        <v>)</v>
      </c>
      <c r="T98" s="62" t="str">
        <f t="shared" si="228"/>
        <v/>
      </c>
      <c r="U98" s="63" t="str">
        <f t="shared" si="229"/>
        <v/>
      </c>
      <c r="V98" s="64" t="str">
        <f t="shared" si="230"/>
        <v/>
      </c>
      <c r="W98" s="65" t="str">
        <f t="shared" si="231"/>
        <v/>
      </c>
      <c r="X98" s="64" t="str">
        <f t="shared" si="232"/>
        <v/>
      </c>
      <c r="Y98" s="64" t="str">
        <f t="shared" si="233"/>
        <v/>
      </c>
      <c r="Z98" s="56" t="str">
        <f t="shared" si="234"/>
        <v/>
      </c>
      <c r="AA98" s="66" t="str">
        <f t="shared" si="235"/>
        <v/>
      </c>
      <c r="AB98" s="57" t="str">
        <f t="shared" si="236"/>
        <v/>
      </c>
      <c r="AC98" s="67" t="str">
        <f t="shared" si="237"/>
        <v/>
      </c>
      <c r="AD98" s="59" t="str">
        <f t="shared" si="238"/>
        <v/>
      </c>
      <c r="AE98" s="68" t="str">
        <f t="shared" si="239"/>
        <v/>
      </c>
      <c r="AF98" s="61" t="str">
        <f t="shared" si="240"/>
        <v/>
      </c>
      <c r="AG98" s="61" t="str">
        <f t="shared" si="241"/>
        <v/>
      </c>
      <c r="AH98" s="69" t="str">
        <f t="shared" si="242"/>
        <v/>
      </c>
      <c r="AI98" s="70" t="str">
        <f t="shared" si="243"/>
        <v/>
      </c>
      <c r="AJ98" s="64" t="str">
        <f t="shared" si="244"/>
        <v/>
      </c>
      <c r="AK98" s="64" t="str">
        <f t="shared" si="245"/>
        <v/>
      </c>
      <c r="AL98" s="64" t="str">
        <f t="shared" si="246"/>
        <v/>
      </c>
      <c r="AM98" s="64" t="str">
        <f t="shared" si="247"/>
        <v/>
      </c>
      <c r="AN98" s="64" t="str">
        <f t="shared" si="248"/>
        <v/>
      </c>
    </row>
    <row r="99" spans="2:40" ht="24" customHeight="1" x14ac:dyDescent="0.4">
      <c r="B99" s="95"/>
      <c r="C99" s="95"/>
      <c r="D99" s="95"/>
      <c r="E99" s="95"/>
      <c r="F99" s="95"/>
      <c r="G99" s="95"/>
      <c r="H99" s="95"/>
      <c r="I99" s="95"/>
      <c r="J99" s="95"/>
      <c r="K99" s="95"/>
      <c r="L99" s="99" t="str">
        <f ca="1">_xlfn.CONCAT("]}, // ULTIMA LINEA DEL CANTO: ",L1)</f>
        <v>]}, // ULTIMA LINEA DEL CANTO: EL SEÑOR ES MI PASTOR</v>
      </c>
      <c r="M99" s="95"/>
    </row>
    <row r="100" spans="2:40" ht="20.25" x14ac:dyDescent="0.25">
      <c r="L100" s="100" t="s">
        <v>1011</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5C615-4476-43E2-8E42-ED8E2C352E01}">
  <sheetPr codeName="Sheet78">
    <tabColor rgb="FF00B0F0"/>
  </sheetPr>
  <dimension ref="A1:AN78"/>
  <sheetViews>
    <sheetView zoomScale="85" zoomScaleNormal="85" workbookViewId="0">
      <pane xSplit="2" ySplit="1" topLeftCell="C4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62</v>
      </c>
      <c r="E1" s="40"/>
      <c r="F1" s="40"/>
      <c r="G1" s="40"/>
      <c r="H1" s="40"/>
      <c r="I1" s="40"/>
      <c r="J1" s="40"/>
      <c r="K1" s="40"/>
      <c r="L1" s="41" t="str">
        <f ca="1">UPPER(VLOOKUP(C1,Table223[],3,FALSE))</f>
        <v>EL SEÑOR ME HA DADO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 SEÑOR ME HA DADO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elsenormehadado</v>
      </c>
      <c r="L7" s="48" t="str">
        <f ca="1">_xlfn.CONCAT("        id: ","""",C7,"""",",")</f>
        <v xml:space="preserve">        id: "elsenormehadado",</v>
      </c>
    </row>
    <row r="8" spans="2:32" ht="23.25" x14ac:dyDescent="0.25">
      <c r="C8" t="str">
        <f ca="1">PROPER(L1)</f>
        <v>El Señor Me Ha Dado</v>
      </c>
      <c r="L8" s="48" t="str">
        <f ca="1">_xlfn.CONCAT("        tt: ","""",C8,"""",",")</f>
        <v xml:space="preserve">        tt: "El Señor Me Ha Dado",</v>
      </c>
    </row>
    <row r="9" spans="2:32" ht="23.25" x14ac:dyDescent="0.25">
      <c r="C9" t="str">
        <f ca="1">PROPER(L1)</f>
        <v>El Señor Me Ha Dado</v>
      </c>
      <c r="L9" s="48" t="str">
        <f ca="1">_xlfn.CONCAT("        title: ","""",C9,"""",",")</f>
        <v xml:space="preserve">        title: "El Señor Me Ha Dado",</v>
      </c>
    </row>
    <row r="10" spans="2:32" ht="23.25" x14ac:dyDescent="0.25">
      <c r="C10" t="str">
        <f ca="1">VLOOKUP(C1,Table223[],4,FALSE)</f>
        <v>Isaías 50,4-10  - Tercer canto del Siervo de Yahveh</v>
      </c>
      <c r="L10" s="48" t="str">
        <f ca="1">_xlfn.CONCAT("        ","subtitle: ","""",C10,"""",",")</f>
        <v xml:space="preserve">        subtitle: "Isaías 50,4-10  - Tercer canto del Siervo de Yahveh",</v>
      </c>
    </row>
    <row r="11" spans="2:32" ht="23.25" x14ac:dyDescent="0.25">
      <c r="C11" t="str">
        <f ca="1">_xlfn.CONCAT("category: [",VLOOKUP(C1,Table223[],16,FALSE),"],")</f>
        <v>category: ["Precatecumenado","Fracción Del Pan","Antiguo Testamento","Penitencial"],</v>
      </c>
      <c r="L11" s="48" t="str">
        <f ca="1">_xlfn.CONCAT("        ",C11)</f>
        <v xml:space="preserve">        category: ["Precatecumenado","Fracción Del Pan","Antiguo Testamento","Penitencial"],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62</v>
      </c>
      <c r="L16" s="48" t="str">
        <f ca="1">_xlfn.CONCAT("        dbno: ","""",C16,"""",",")</f>
        <v xml:space="preserve">        dbno: "62",</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elsenormehadado</v>
      </c>
      <c r="L19" s="48" t="str">
        <f ca="1">_xlfn.CONCAT("        audioSrc: ","""/audio/",C19,".mp3""",",")</f>
        <v xml:space="preserve">        audioSrc: "/audio/elsenormehadado.mp3",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61</v>
      </c>
      <c r="C26" t="str">
        <f ca="1">VLOOKUP(B26,Table4[],13,FALSE)</f>
        <v>"/resucito/src/index.html?canto=elsenoresmipastor"</v>
      </c>
      <c r="L26" s="48" t="str">
        <f ca="1">_xlfn.CONCAT("        ant: ",C26,",")</f>
        <v xml:space="preserve">        ant: "/resucito/src/index.html?canto=elsenoresmipastor",</v>
      </c>
    </row>
    <row r="27" spans="2:40" ht="23.25" x14ac:dyDescent="0.25">
      <c r="B27">
        <f ca="1">+C1+1</f>
        <v>63</v>
      </c>
      <c r="C27" t="str">
        <f ca="1">VLOOKUP(B27,Table4[],13,FALSE)</f>
        <v>"/resucito/src/index.html?canto=elielilamasabactani"</v>
      </c>
      <c r="L27" s="48" t="str">
        <f ca="1">_xlfn.CONCAT("        sig: ",C27,",")</f>
        <v xml:space="preserve">        sig: "/resucito/src/index.html?canto=elielilamasabactani",</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84</v>
      </c>
      <c r="D30" s="52" t="s">
        <v>987</v>
      </c>
      <c r="E30" s="52" t="s">
        <v>1015</v>
      </c>
      <c r="F30" s="53"/>
      <c r="G30" s="53" t="s">
        <v>1023</v>
      </c>
      <c r="H30" s="52"/>
      <c r="I30" s="52"/>
      <c r="J30" s="54"/>
      <c r="K30" s="54"/>
      <c r="L30" s="55" t="str">
        <f t="shared" ref="L30:L50" si="0">IF(C30="","",_xlfn.CONCAT("            { line: ","""",C30,", ",M30:AN30,""", sC: ","""",B30,"""},"))</f>
        <v xml:space="preserve">            { line: "El Señor me ha dado, (Si,m,15)Do", sC: "tc"},</v>
      </c>
      <c r="M30" s="56" t="str">
        <f t="shared" ref="M30:M50" si="1">IF(N30="","","(")</f>
        <v>(</v>
      </c>
      <c r="N30" s="57" t="str">
        <f t="shared" ref="N30:N69" si="2">IF(D30="","",D30)</f>
        <v>Si</v>
      </c>
      <c r="O30" s="58" t="str">
        <f t="shared" ref="O30:O50" si="3">IF(N30="","",",")</f>
        <v>,</v>
      </c>
      <c r="P30" s="59" t="str">
        <f t="shared" ref="P30:P69" si="4">IF(E30="","",E30)</f>
        <v>m</v>
      </c>
      <c r="Q30" s="60" t="str">
        <f t="shared" ref="Q30:Q50" si="5">IF(N30="","",",")</f>
        <v>,</v>
      </c>
      <c r="R30" s="61">
        <f t="shared" ref="R30:R50" si="6">IF(N30="","",15)</f>
        <v>15</v>
      </c>
      <c r="S30" s="56" t="str">
        <f t="shared" ref="S30:S50" si="7">IF(N30="","",")")</f>
        <v>)</v>
      </c>
      <c r="T30" s="62" t="str">
        <f t="shared" ref="T30:T50" si="8">IF(U30="","","(")</f>
        <v/>
      </c>
      <c r="U30" s="63" t="str">
        <f t="shared" ref="U30:U69" si="9">IF(F30="","",F30)</f>
        <v/>
      </c>
      <c r="V30" s="64" t="str">
        <f t="shared" ref="V30:V50" si="10">IF(U30="","",",")</f>
        <v/>
      </c>
      <c r="W30" s="65" t="str">
        <f t="shared" ref="W30:W69" si="11">IF(G30="","",G30)</f>
        <v>Do</v>
      </c>
      <c r="X30" s="64" t="str">
        <f t="shared" ref="X30:X50" si="12">IF(U30="","",",")</f>
        <v/>
      </c>
      <c r="Y30" s="64" t="str">
        <f t="shared" ref="Y30:Y50" si="13">IF(U30="","",250)</f>
        <v/>
      </c>
      <c r="Z30" s="56" t="str">
        <f t="shared" ref="Z30:Z50" si="14">IF(U30="","",")")</f>
        <v/>
      </c>
      <c r="AA30" s="66" t="str">
        <f t="shared" ref="AA30:AA50" si="15">IF(AB30="","","(")</f>
        <v/>
      </c>
      <c r="AB30" s="57" t="str">
        <f t="shared" ref="AB30:AB69"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69"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2:40" ht="25.5" thickTop="1" thickBot="1" x14ac:dyDescent="0.4">
      <c r="C31" s="51" t="s">
        <v>1214</v>
      </c>
      <c r="D31" s="52" t="s">
        <v>987</v>
      </c>
      <c r="E31" s="52" t="s">
        <v>1015</v>
      </c>
      <c r="F31" s="53"/>
      <c r="G31" s="53"/>
      <c r="H31" s="52"/>
      <c r="I31" s="52"/>
      <c r="J31" s="54"/>
      <c r="K31" s="54"/>
      <c r="L31" s="55" t="str">
        <f t="shared" si="0"/>
        <v xml:space="preserve">            { line: "lengua de discípulo,, (Si,m,15)", sC: ""},</v>
      </c>
      <c r="M31" s="56" t="str">
        <f t="shared" si="1"/>
        <v>(</v>
      </c>
      <c r="N31" s="57" t="str">
        <f t="shared" si="2"/>
        <v>Si</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1215</v>
      </c>
      <c r="D32" s="52" t="s">
        <v>1023</v>
      </c>
      <c r="E32" s="52"/>
      <c r="F32" s="53"/>
      <c r="G32" s="53"/>
      <c r="H32" s="52"/>
      <c r="I32" s="52"/>
      <c r="J32" s="54"/>
      <c r="K32" s="54"/>
      <c r="L32" s="55" t="str">
        <f>IF(C32="","",_xlfn.CONCAT("            { line: ","""",C32,", ",M32:AN32,""", sC: ","""",B32,"""},"))</f>
        <v xml:space="preserve">            { line: "para que pueda llevar al cansado, (Do,,15)", sC: ""},</v>
      </c>
      <c r="M32" s="56" t="str">
        <f t="shared" si="1"/>
        <v>(</v>
      </c>
      <c r="N32" s="57" t="str">
        <f t="shared" si="2"/>
        <v>Do</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1216</v>
      </c>
      <c r="D33" s="52" t="s">
        <v>987</v>
      </c>
      <c r="E33" s="52" t="s">
        <v>1015</v>
      </c>
      <c r="F33" s="53"/>
      <c r="G33" s="53"/>
      <c r="H33" s="52"/>
      <c r="I33" s="52"/>
      <c r="J33" s="54"/>
      <c r="K33" s="54"/>
      <c r="L33" s="55" t="str">
        <f>IF(C33="","",_xlfn.CONCAT("            { line: ","""",C33,", ",M33:AN33,""", sC: ","""",B33,"""},"))</f>
        <v xml:space="preserve">            { line: "una palabra alentadora., (Si,m,15)", sC: ""},</v>
      </c>
      <c r="M33" s="56" t="str">
        <f t="shared" si="1"/>
        <v>(</v>
      </c>
      <c r="N33" s="57" t="str">
        <f t="shared" si="2"/>
        <v>Si</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7.75" thickTop="1" thickBot="1" x14ac:dyDescent="0.4">
      <c r="C34" s="73"/>
      <c r="D34" s="74"/>
      <c r="E34" s="74"/>
      <c r="F34" s="74"/>
      <c r="G34" s="74"/>
      <c r="H34" s="74"/>
      <c r="I34" s="74"/>
      <c r="J34" s="74"/>
      <c r="K34" s="74"/>
      <c r="L34" s="75" t="s">
        <v>996</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2:40" ht="25.5" thickTop="1" thickBot="1" x14ac:dyDescent="0.4">
      <c r="C35" s="51" t="s">
        <v>1217</v>
      </c>
      <c r="D35" s="52" t="s">
        <v>1023</v>
      </c>
      <c r="E35" s="52"/>
      <c r="F35" s="53"/>
      <c r="G35" s="53"/>
      <c r="H35" s="52"/>
      <c r="I35" s="52"/>
      <c r="J35" s="54"/>
      <c r="K35" s="54"/>
      <c r="L35" s="55" t="str">
        <f t="shared" ref="L35:L49" si="29">IF(C35="","",_xlfn.CONCAT("            { line: ","""",C35,", ",M35:AN35,""", sC: ","""",B35,"""},"))</f>
        <v xml:space="preserve">            { line: "Mañana tras mañana, (Do,,15)", sC: ""},</v>
      </c>
      <c r="M35" s="56" t="str">
        <f t="shared" si="1"/>
        <v>(</v>
      </c>
      <c r="N35" s="57" t="str">
        <f t="shared" si="2"/>
        <v>Do</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1218</v>
      </c>
      <c r="D36" s="52" t="s">
        <v>987</v>
      </c>
      <c r="E36" s="52" t="s">
        <v>1015</v>
      </c>
      <c r="F36" s="53"/>
      <c r="G36" s="53"/>
      <c r="H36" s="52"/>
      <c r="I36" s="52"/>
      <c r="J36" s="54"/>
      <c r="K36" s="54"/>
      <c r="L36" s="55" t="str">
        <f t="shared" si="29"/>
        <v xml:space="preserve">            { line: "despiertas tú mi oído,, (Si,m,15)", sC: ""},</v>
      </c>
      <c r="M36" s="56" t="str">
        <f>IF(N36="","","(")</f>
        <v>(</v>
      </c>
      <c r="N36" s="57" t="str">
        <f>IF(D36="","",D36)</f>
        <v>Si</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51" t="s">
        <v>1219</v>
      </c>
      <c r="D37" s="52" t="s">
        <v>1023</v>
      </c>
      <c r="E37" s="52"/>
      <c r="F37" s="53"/>
      <c r="G37" s="53"/>
      <c r="H37" s="52"/>
      <c r="I37" s="52"/>
      <c r="J37" s="54"/>
      <c r="K37" s="54"/>
      <c r="L37" s="55" t="str">
        <f t="shared" si="29"/>
        <v xml:space="preserve">            { line: "para hacerme escuchar, (Do,,15)", sC: ""},</v>
      </c>
      <c r="M37" s="56" t="str">
        <f>IF(N37="","","(")</f>
        <v>(</v>
      </c>
      <c r="N37" s="57" t="str">
        <f>IF(D37="","",D37)</f>
        <v>Do</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51" t="s">
        <v>1220</v>
      </c>
      <c r="D38" s="52" t="s">
        <v>987</v>
      </c>
      <c r="E38" s="52" t="s">
        <v>1015</v>
      </c>
      <c r="F38" s="53"/>
      <c r="G38" s="53"/>
      <c r="H38" s="52"/>
      <c r="I38" s="52"/>
      <c r="J38" s="54"/>
      <c r="K38" s="54"/>
      <c r="L38" s="55" t="str">
        <f t="shared" si="29"/>
        <v xml:space="preserve">            { line: "como un discípulo., (Si,m,15)", sC: ""},</v>
      </c>
      <c r="M38" s="56" t="str">
        <f>IF(N38="","","(")</f>
        <v>(</v>
      </c>
      <c r="N38" s="57" t="str">
        <f>IF(D38="","",D38)</f>
        <v>Si</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7.75" thickTop="1" thickBot="1" x14ac:dyDescent="0.4">
      <c r="C39" s="73"/>
      <c r="D39" s="74"/>
      <c r="E39" s="74"/>
      <c r="F39" s="74"/>
      <c r="G39" s="74"/>
      <c r="H39" s="74"/>
      <c r="I39" s="74"/>
      <c r="J39" s="74"/>
      <c r="K39" s="74"/>
      <c r="L39" s="75" t="s">
        <v>996</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2:40" ht="25.5" thickTop="1" thickBot="1" x14ac:dyDescent="0.4">
      <c r="B40" t="s">
        <v>1000</v>
      </c>
      <c r="C40" s="51" t="s">
        <v>1221</v>
      </c>
      <c r="D40" s="52" t="s">
        <v>1024</v>
      </c>
      <c r="E40" s="52"/>
      <c r="F40" s="53" t="s">
        <v>1222</v>
      </c>
      <c r="G40" s="53" t="s">
        <v>1015</v>
      </c>
      <c r="H40" s="52"/>
      <c r="I40" s="52"/>
      <c r="J40" s="54"/>
      <c r="K40" s="54"/>
      <c r="L40" s="55" t="str">
        <f t="shared" si="29"/>
        <v xml:space="preserve">            { line: "EL SEÑOR, EL SEÑOR, BIS, (Re,,15)(Fa#,m,250)", sC: "ta as"},</v>
      </c>
      <c r="M40" s="56" t="str">
        <f>IF(N40="","","(")</f>
        <v>(</v>
      </c>
      <c r="N40" s="57" t="str">
        <f>IF(D40="","",D40)</f>
        <v>Re</v>
      </c>
      <c r="O40" s="58" t="str">
        <f>IF(N40="","",",")</f>
        <v>,</v>
      </c>
      <c r="P40" s="59" t="str">
        <f>IF(E40="","",E40)</f>
        <v/>
      </c>
      <c r="Q40" s="60" t="str">
        <f>IF(N40="","",",")</f>
        <v>,</v>
      </c>
      <c r="R40" s="61">
        <f>IF(N40="","",15)</f>
        <v>15</v>
      </c>
      <c r="S40" s="56" t="str">
        <f>IF(N40="","",")")</f>
        <v>)</v>
      </c>
      <c r="T40" s="62" t="str">
        <f>IF(U40="","","(")</f>
        <v>(</v>
      </c>
      <c r="U40" s="63" t="str">
        <f>IF(F40="","",F40)</f>
        <v>Fa#</v>
      </c>
      <c r="V40" s="64" t="str">
        <f>IF(U40="","",",")</f>
        <v>,</v>
      </c>
      <c r="W40" s="65" t="str">
        <f>IF(G40="","",G40)</f>
        <v>m</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1002</v>
      </c>
      <c r="C41" s="51" t="s">
        <v>1223</v>
      </c>
      <c r="D41" s="52" t="s">
        <v>1020</v>
      </c>
      <c r="E41" s="52"/>
      <c r="F41" s="53" t="s">
        <v>1222</v>
      </c>
      <c r="G41" s="53"/>
      <c r="H41" s="52"/>
      <c r="I41" s="52"/>
      <c r="J41" s="54"/>
      <c r="K41" s="54"/>
      <c r="L41" s="55" t="str">
        <f t="shared" si="29"/>
        <v xml:space="preserve">            { line: "EL SEÑOR ME HA ABIERTO EL OÍDO., (Sol,,15)(Fa#,,250)", sC: "as"},</v>
      </c>
      <c r="M41" s="56" t="str">
        <f>IF(N41="","","(")</f>
        <v>(</v>
      </c>
      <c r="N41" s="57" t="str">
        <f>IF(D41="","",D41)</f>
        <v>Sol</v>
      </c>
      <c r="O41" s="58" t="str">
        <f>IF(N41="","",",")</f>
        <v>,</v>
      </c>
      <c r="P41" s="59" t="str">
        <f>IF(E41="","",E41)</f>
        <v/>
      </c>
      <c r="Q41" s="60" t="str">
        <f>IF(N41="","",",")</f>
        <v>,</v>
      </c>
      <c r="R41" s="61">
        <f>IF(N41="","",15)</f>
        <v>15</v>
      </c>
      <c r="S41" s="56" t="str">
        <f>IF(N41="","",")")</f>
        <v>)</v>
      </c>
      <c r="T41" s="62" t="str">
        <f>IF(U41="","","(")</f>
        <v>(</v>
      </c>
      <c r="U41" s="63" t="str">
        <f>IF(F41="","",F41)</f>
        <v>Fa#</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B43" t="s">
        <v>1017</v>
      </c>
      <c r="C43" s="51" t="s">
        <v>1224</v>
      </c>
      <c r="D43" s="52" t="s">
        <v>1024</v>
      </c>
      <c r="E43" s="52"/>
      <c r="F43" s="53" t="s">
        <v>1222</v>
      </c>
      <c r="G43" s="53" t="s">
        <v>1015</v>
      </c>
      <c r="H43" s="52"/>
      <c r="I43" s="52"/>
      <c r="J43" s="54"/>
      <c r="K43" s="54"/>
      <c r="L43" s="55" t="str">
        <f t="shared" si="29"/>
        <v xml:space="preserve">            { line: "Y yo no me resistí, no me resistí., (Re,,15)(Fa#,m,250)", sC: "tc"},</v>
      </c>
      <c r="M43" s="56" t="str">
        <f t="shared" ref="M43:M49" si="30">IF(N43="","","(")</f>
        <v>(</v>
      </c>
      <c r="N43" s="57" t="str">
        <f t="shared" ref="N43:N49" si="31">IF(D43="","",D43)</f>
        <v>Re</v>
      </c>
      <c r="O43" s="58" t="str">
        <f t="shared" ref="O43:O49" si="32">IF(N43="","",",")</f>
        <v>,</v>
      </c>
      <c r="P43" s="59" t="str">
        <f t="shared" ref="P43:P49" si="33">IF(E43="","",E43)</f>
        <v/>
      </c>
      <c r="Q43" s="60" t="str">
        <f t="shared" ref="Q43:Q49" si="34">IF(N43="","",",")</f>
        <v>,</v>
      </c>
      <c r="R43" s="61">
        <f t="shared" ref="R43:R49" si="35">IF(N43="","",15)</f>
        <v>15</v>
      </c>
      <c r="S43" s="56" t="str">
        <f t="shared" ref="S43:S49" si="36">IF(N43="","",")")</f>
        <v>)</v>
      </c>
      <c r="T43" s="62" t="str">
        <f t="shared" ref="T43:T49" si="37">IF(U43="","","(")</f>
        <v>(</v>
      </c>
      <c r="U43" s="63" t="str">
        <f t="shared" ref="U43:U49" si="38">IF(F43="","",F43)</f>
        <v>Fa#</v>
      </c>
      <c r="V43" s="64" t="str">
        <f t="shared" ref="V43:V49" si="39">IF(U43="","",",")</f>
        <v>,</v>
      </c>
      <c r="W43" s="65" t="str">
        <f t="shared" ref="W43:W49" si="40">IF(G43="","",G43)</f>
        <v>m</v>
      </c>
      <c r="X43" s="64" t="str">
        <f t="shared" ref="X43:X49" si="41">IF(U43="","",",")</f>
        <v>,</v>
      </c>
      <c r="Y43" s="64">
        <f t="shared" ref="Y43:Y49" si="42">IF(U43="","",250)</f>
        <v>250</v>
      </c>
      <c r="Z43" s="56" t="str">
        <f t="shared" ref="Z43:Z49" si="43">IF(U43="","",")")</f>
        <v>)</v>
      </c>
      <c r="AA43" s="66" t="str">
        <f t="shared" ref="AA43:AA49" si="44">IF(AB43="","","(")</f>
        <v/>
      </c>
      <c r="AB43" s="57" t="str">
        <f t="shared" ref="AB43:AB49" si="45">IF(H43="","",H43)</f>
        <v/>
      </c>
      <c r="AC43" s="67" t="str">
        <f t="shared" ref="AC43:AC49" si="46">IF(AB43="","",",")</f>
        <v/>
      </c>
      <c r="AD43" s="59" t="str">
        <f t="shared" ref="AD43:AD49" si="47">IF(I43="","",I43)</f>
        <v/>
      </c>
      <c r="AE43" s="68" t="str">
        <f t="shared" ref="AE43:AE49" si="48">IF(AB43="","",",")</f>
        <v/>
      </c>
      <c r="AF43" s="61" t="str">
        <f t="shared" ref="AF43:AF49" si="49">IF(AB43="","",350)</f>
        <v/>
      </c>
      <c r="AG43" s="61" t="str">
        <f t="shared" ref="AG43:AG49" si="50">IF(AB43="","",")")</f>
        <v/>
      </c>
      <c r="AH43" s="69" t="str">
        <f t="shared" ref="AH43:AH49" si="51">IF(AI43="","","(")</f>
        <v/>
      </c>
      <c r="AI43" s="70" t="str">
        <f t="shared" ref="AI43:AI49" si="52">IF(J43="","",J43)</f>
        <v/>
      </c>
      <c r="AJ43" s="64" t="str">
        <f t="shared" ref="AJ43:AJ49" si="53">IF(AI43="","",",")</f>
        <v/>
      </c>
      <c r="AK43" s="64" t="str">
        <f t="shared" ref="AK43:AK49" si="54">IF(K43="","",K43)</f>
        <v/>
      </c>
      <c r="AL43" s="64" t="str">
        <f t="shared" ref="AL43:AL49" si="55">IF(AI43="","",",")</f>
        <v/>
      </c>
      <c r="AM43" s="64" t="str">
        <f t="shared" ref="AM43:AM49" si="56">IF(AI43="","",450)</f>
        <v/>
      </c>
      <c r="AN43" s="64" t="str">
        <f t="shared" ref="AN43:AN49" si="57">IF(AI43="","",")")</f>
        <v/>
      </c>
    </row>
    <row r="44" spans="2:40" ht="25.5" thickTop="1" thickBot="1" x14ac:dyDescent="0.4">
      <c r="C44" s="51" t="s">
        <v>1225</v>
      </c>
      <c r="D44" s="52" t="s">
        <v>1024</v>
      </c>
      <c r="E44" s="52"/>
      <c r="F44" s="53" t="s">
        <v>1020</v>
      </c>
      <c r="G44" s="53"/>
      <c r="H44" s="52" t="s">
        <v>1222</v>
      </c>
      <c r="I44" s="52"/>
      <c r="J44" s="54"/>
      <c r="K44" s="54"/>
      <c r="L44" s="55" t="str">
        <f t="shared" si="29"/>
        <v xml:space="preserve">            { line: "Ofrecí mis espaldas a los que me pegaban., (Re,,15)(Sol,,250)(Fa#,,350)", sC: ""},</v>
      </c>
      <c r="M44" s="56" t="str">
        <f t="shared" si="30"/>
        <v>(</v>
      </c>
      <c r="N44" s="57" t="str">
        <f t="shared" si="31"/>
        <v>Re</v>
      </c>
      <c r="O44" s="58" t="str">
        <f t="shared" si="32"/>
        <v>,</v>
      </c>
      <c r="P44" s="59" t="str">
        <f t="shared" si="33"/>
        <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v>
      </c>
      <c r="AB44" s="57" t="str">
        <f t="shared" si="45"/>
        <v>Fa#</v>
      </c>
      <c r="AC44" s="67" t="str">
        <f t="shared" si="46"/>
        <v>,</v>
      </c>
      <c r="AD44" s="59" t="str">
        <f t="shared" si="47"/>
        <v/>
      </c>
      <c r="AE44" s="68" t="str">
        <f t="shared" si="48"/>
        <v>,</v>
      </c>
      <c r="AF44" s="61">
        <f t="shared" si="49"/>
        <v>350</v>
      </c>
      <c r="AG44" s="61" t="str">
        <f t="shared" si="50"/>
        <v>)</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1000</v>
      </c>
      <c r="C46" s="51" t="s">
        <v>1226</v>
      </c>
      <c r="D46" s="52" t="s">
        <v>1024</v>
      </c>
      <c r="E46" s="52"/>
      <c r="F46" s="53" t="s">
        <v>1222</v>
      </c>
      <c r="G46" s="53" t="s">
        <v>1015</v>
      </c>
      <c r="H46" s="52"/>
      <c r="I46" s="52"/>
      <c r="J46" s="54"/>
      <c r="K46" s="54"/>
      <c r="L46" s="55" t="str">
        <f t="shared" si="29"/>
        <v xml:space="preserve">            { line: "Y YO NO ME RESISTÍ, NO ME RESISTÍ., (Re,,15)(Fa#,m,250)", sC: "ta as"},</v>
      </c>
      <c r="M46" s="56" t="str">
        <f t="shared" si="30"/>
        <v>(</v>
      </c>
      <c r="N46" s="57" t="str">
        <f t="shared" si="31"/>
        <v>Re</v>
      </c>
      <c r="O46" s="58" t="str">
        <f t="shared" si="32"/>
        <v>,</v>
      </c>
      <c r="P46" s="59" t="str">
        <f t="shared" si="33"/>
        <v/>
      </c>
      <c r="Q46" s="60" t="str">
        <f t="shared" si="34"/>
        <v>,</v>
      </c>
      <c r="R46" s="61">
        <f t="shared" si="35"/>
        <v>15</v>
      </c>
      <c r="S46" s="56" t="str">
        <f t="shared" si="36"/>
        <v>)</v>
      </c>
      <c r="T46" s="62" t="str">
        <f t="shared" si="37"/>
        <v>(</v>
      </c>
      <c r="U46" s="63" t="str">
        <f t="shared" si="38"/>
        <v>Fa#</v>
      </c>
      <c r="V46" s="64" t="str">
        <f t="shared" si="39"/>
        <v>,</v>
      </c>
      <c r="W46" s="65" t="str">
        <f t="shared" si="40"/>
        <v>m</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1017</v>
      </c>
      <c r="C47" s="51" t="s">
        <v>1227</v>
      </c>
      <c r="D47" s="52" t="s">
        <v>1024</v>
      </c>
      <c r="E47" s="52"/>
      <c r="F47" s="53" t="s">
        <v>1020</v>
      </c>
      <c r="G47" s="53"/>
      <c r="H47" s="52" t="s">
        <v>1222</v>
      </c>
      <c r="I47" s="52"/>
      <c r="J47" s="54"/>
      <c r="K47" s="54"/>
      <c r="L47" s="55" t="str">
        <f t="shared" si="29"/>
        <v xml:space="preserve">            { line: "Ofrecí mis mejillas a los que mesaban mi barba., (Re,,15)(Sol,,250)(Fa#,,350)", sC: "tc"},</v>
      </c>
      <c r="M47" s="56" t="str">
        <f t="shared" si="30"/>
        <v>(</v>
      </c>
      <c r="N47" s="57" t="str">
        <f t="shared" si="31"/>
        <v>Re</v>
      </c>
      <c r="O47" s="58" t="str">
        <f t="shared" si="32"/>
        <v>,</v>
      </c>
      <c r="P47" s="59" t="str">
        <f t="shared" si="33"/>
        <v/>
      </c>
      <c r="Q47" s="60" t="str">
        <f t="shared" si="34"/>
        <v>,</v>
      </c>
      <c r="R47" s="61">
        <f t="shared" si="35"/>
        <v>15</v>
      </c>
      <c r="S47" s="56" t="str">
        <f t="shared" si="36"/>
        <v>)</v>
      </c>
      <c r="T47" s="62" t="str">
        <f t="shared" si="37"/>
        <v>(</v>
      </c>
      <c r="U47" s="63" t="str">
        <f t="shared" si="38"/>
        <v>Sol</v>
      </c>
      <c r="V47" s="64" t="str">
        <f t="shared" si="39"/>
        <v>,</v>
      </c>
      <c r="W47" s="65" t="str">
        <f t="shared" si="40"/>
        <v/>
      </c>
      <c r="X47" s="64" t="str">
        <f t="shared" si="41"/>
        <v>,</v>
      </c>
      <c r="Y47" s="64">
        <f t="shared" si="42"/>
        <v>250</v>
      </c>
      <c r="Z47" s="56" t="str">
        <f t="shared" si="43"/>
        <v>)</v>
      </c>
      <c r="AA47" s="66" t="str">
        <f t="shared" si="44"/>
        <v>(</v>
      </c>
      <c r="AB47" s="57" t="str">
        <f t="shared" si="45"/>
        <v>Fa#</v>
      </c>
      <c r="AC47" s="67" t="str">
        <f t="shared" si="46"/>
        <v>,</v>
      </c>
      <c r="AD47" s="59" t="str">
        <f t="shared" si="47"/>
        <v/>
      </c>
      <c r="AE47" s="68" t="str">
        <f t="shared" si="48"/>
        <v>,</v>
      </c>
      <c r="AF47" s="61">
        <f t="shared" si="49"/>
        <v>350</v>
      </c>
      <c r="AG47" s="61" t="str">
        <f t="shared" si="50"/>
        <v>)</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7.75" thickTop="1" thickBot="1" x14ac:dyDescent="0.4">
      <c r="C48" s="73"/>
      <c r="D48" s="74"/>
      <c r="E48" s="74"/>
      <c r="F48" s="74"/>
      <c r="G48" s="74"/>
      <c r="H48" s="74"/>
      <c r="I48" s="74"/>
      <c r="J48" s="74"/>
      <c r="K48" s="74"/>
      <c r="L48" s="75" t="s">
        <v>996</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1000</v>
      </c>
      <c r="C49" s="51" t="s">
        <v>1226</v>
      </c>
      <c r="D49" s="52" t="s">
        <v>1024</v>
      </c>
      <c r="E49" s="52"/>
      <c r="F49" s="53" t="s">
        <v>1222</v>
      </c>
      <c r="G49" s="53" t="s">
        <v>1015</v>
      </c>
      <c r="H49" s="52"/>
      <c r="I49" s="52"/>
      <c r="J49" s="54"/>
      <c r="K49" s="54"/>
      <c r="L49" s="55" t="str">
        <f t="shared" si="29"/>
        <v xml:space="preserve">            { line: "Y YO NO ME RESISTÍ, NO ME RESISTÍ., (Re,,15)(Fa#,m,250)", sC: "ta as"},</v>
      </c>
      <c r="M49" s="56" t="str">
        <f t="shared" si="30"/>
        <v>(</v>
      </c>
      <c r="N49" s="57" t="str">
        <f t="shared" si="31"/>
        <v>Re</v>
      </c>
      <c r="O49" s="58" t="str">
        <f t="shared" si="32"/>
        <v>,</v>
      </c>
      <c r="P49" s="59" t="str">
        <f t="shared" si="33"/>
        <v/>
      </c>
      <c r="Q49" s="60" t="str">
        <f t="shared" si="34"/>
        <v>,</v>
      </c>
      <c r="R49" s="61">
        <f t="shared" si="35"/>
        <v>15</v>
      </c>
      <c r="S49" s="56" t="str">
        <f t="shared" si="36"/>
        <v>)</v>
      </c>
      <c r="T49" s="62" t="str">
        <f t="shared" si="37"/>
        <v>(</v>
      </c>
      <c r="U49" s="63" t="str">
        <f t="shared" si="38"/>
        <v>Fa#</v>
      </c>
      <c r="V49" s="64" t="str">
        <f t="shared" si="39"/>
        <v>,</v>
      </c>
      <c r="W49" s="65" t="str">
        <f t="shared" si="40"/>
        <v>m</v>
      </c>
      <c r="X49" s="64" t="str">
        <f t="shared" si="41"/>
        <v>,</v>
      </c>
      <c r="Y49" s="64">
        <f t="shared" si="42"/>
        <v>250</v>
      </c>
      <c r="Z49" s="56" t="str">
        <f t="shared" si="43"/>
        <v>)</v>
      </c>
      <c r="AA49" s="66" t="str">
        <f t="shared" si="44"/>
        <v/>
      </c>
      <c r="AB49" s="57" t="str">
        <f t="shared" si="45"/>
        <v/>
      </c>
      <c r="AC49" s="67" t="str">
        <f t="shared" si="46"/>
        <v/>
      </c>
      <c r="AD49" s="59" t="str">
        <f t="shared" si="47"/>
        <v/>
      </c>
      <c r="AE49" s="68" t="str">
        <f t="shared" si="48"/>
        <v/>
      </c>
      <c r="AF49" s="61" t="str">
        <f t="shared" si="49"/>
        <v/>
      </c>
      <c r="AG49" s="61" t="str">
        <f t="shared" si="50"/>
        <v/>
      </c>
      <c r="AH49" s="69" t="str">
        <f t="shared" si="51"/>
        <v/>
      </c>
      <c r="AI49" s="70" t="str">
        <f t="shared" si="52"/>
        <v/>
      </c>
      <c r="AJ49" s="64" t="str">
        <f t="shared" si="53"/>
        <v/>
      </c>
      <c r="AK49" s="64" t="str">
        <f t="shared" si="54"/>
        <v/>
      </c>
      <c r="AL49" s="64" t="str">
        <f t="shared" si="55"/>
        <v/>
      </c>
      <c r="AM49" s="64" t="str">
        <f t="shared" si="56"/>
        <v/>
      </c>
      <c r="AN49" s="64" t="str">
        <f t="shared" si="57"/>
        <v/>
      </c>
    </row>
    <row r="50" spans="1:40" ht="25.5" thickTop="1" thickBot="1" x14ac:dyDescent="0.4">
      <c r="B50" t="s">
        <v>1017</v>
      </c>
      <c r="C50" s="51" t="s">
        <v>1228</v>
      </c>
      <c r="D50" s="52" t="s">
        <v>1024</v>
      </c>
      <c r="E50" s="52"/>
      <c r="F50" s="53" t="s">
        <v>1222</v>
      </c>
      <c r="G50" s="53" t="s">
        <v>1015</v>
      </c>
      <c r="H50" s="52"/>
      <c r="I50" s="52"/>
      <c r="J50" s="54"/>
      <c r="K50" s="54"/>
      <c r="L50" s="55" t="str">
        <f t="shared" si="0"/>
        <v xml:space="preserve">            { line: "Mi rostro no esquivó insultos ni salivazos., (Re,,15)(Fa#,m,250)", sC: "tc"},</v>
      </c>
      <c r="M50" s="56" t="str">
        <f t="shared" si="1"/>
        <v>(</v>
      </c>
      <c r="N50" s="57" t="str">
        <f t="shared" si="2"/>
        <v>Re</v>
      </c>
      <c r="O50" s="58" t="str">
        <f t="shared" si="3"/>
        <v>,</v>
      </c>
      <c r="P50" s="59" t="str">
        <f t="shared" si="4"/>
        <v/>
      </c>
      <c r="Q50" s="60" t="str">
        <f t="shared" si="5"/>
        <v>,</v>
      </c>
      <c r="R50" s="61">
        <f t="shared" si="6"/>
        <v>15</v>
      </c>
      <c r="S50" s="56" t="str">
        <f t="shared" si="7"/>
        <v>)</v>
      </c>
      <c r="T50" s="62" t="str">
        <f t="shared" si="8"/>
        <v>(</v>
      </c>
      <c r="U50" s="63" t="str">
        <f t="shared" si="9"/>
        <v>Fa#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76"/>
      <c r="B51" s="76"/>
      <c r="C51" s="76"/>
      <c r="D51" s="77"/>
      <c r="E51" s="77"/>
      <c r="F51" s="77"/>
      <c r="G51" s="77"/>
      <c r="H51" s="77"/>
      <c r="I51" s="77"/>
      <c r="J51" s="77"/>
      <c r="K51" s="77"/>
      <c r="L51" s="50" t="s">
        <v>997</v>
      </c>
      <c r="M51" s="56" t="str">
        <f t="shared" ref="M51:M69" si="58">IF(N51="","","(")</f>
        <v/>
      </c>
      <c r="N51" s="57" t="str">
        <f t="shared" si="2"/>
        <v/>
      </c>
      <c r="O51" s="58" t="str">
        <f t="shared" ref="O51:O69" si="59">IF(N51="","",",")</f>
        <v/>
      </c>
      <c r="P51" s="59" t="str">
        <f t="shared" si="4"/>
        <v/>
      </c>
      <c r="Q51" s="60" t="str">
        <f t="shared" ref="Q51:Q69" si="60">IF(N51="","",",")</f>
        <v/>
      </c>
      <c r="R51" s="61" t="str">
        <f t="shared" ref="R51:R69" si="61">IF(N51="","",15)</f>
        <v/>
      </c>
      <c r="S51" s="56" t="str">
        <f t="shared" ref="S51:S69" si="62">IF(N51="","",")")</f>
        <v/>
      </c>
      <c r="T51" s="62" t="str">
        <f t="shared" ref="T51:T69" si="63">IF(U51="","","(")</f>
        <v/>
      </c>
      <c r="U51" s="63" t="str">
        <f t="shared" si="9"/>
        <v/>
      </c>
      <c r="V51" s="64" t="str">
        <f t="shared" ref="V51:V69" si="64">IF(U51="","",",")</f>
        <v/>
      </c>
      <c r="W51" s="65" t="str">
        <f t="shared" si="11"/>
        <v/>
      </c>
      <c r="X51" s="64" t="str">
        <f t="shared" ref="X51:X69" si="65">IF(U51="","",",")</f>
        <v/>
      </c>
      <c r="Y51" s="64" t="str">
        <f t="shared" ref="Y51:Y69" si="66">IF(U51="","",250)</f>
        <v/>
      </c>
      <c r="Z51" s="56" t="str">
        <f t="shared" ref="Z51:Z69" si="67">IF(U51="","",")")</f>
        <v/>
      </c>
      <c r="AA51" s="66" t="str">
        <f t="shared" ref="AA51:AA69" si="68">IF(AB51="","","(")</f>
        <v/>
      </c>
      <c r="AB51" s="57" t="str">
        <f t="shared" si="16"/>
        <v/>
      </c>
      <c r="AC51" s="67" t="str">
        <f t="shared" ref="AC51:AC69" si="69">IF(AB51="","",",")</f>
        <v/>
      </c>
      <c r="AD51" s="59" t="str">
        <f t="shared" ref="AD51:AD69" si="70">IF(I51="","",I51)</f>
        <v/>
      </c>
      <c r="AE51" s="68" t="str">
        <f t="shared" ref="AE51:AE69" si="71">IF(AB51="","",",")</f>
        <v/>
      </c>
      <c r="AF51" s="61" t="str">
        <f t="shared" ref="AF51:AF69" si="72">IF(AB51="","",350)</f>
        <v/>
      </c>
      <c r="AG51" s="61" t="str">
        <f t="shared" ref="AG51:AG69" si="73">IF(AB51="","",")")</f>
        <v/>
      </c>
      <c r="AH51" s="69" t="str">
        <f t="shared" ref="AH51:AH69" si="74">IF(AI51="","","(")</f>
        <v/>
      </c>
      <c r="AI51" s="70" t="str">
        <f t="shared" si="23"/>
        <v/>
      </c>
      <c r="AJ51" s="64" t="str">
        <f t="shared" ref="AJ51:AJ69" si="75">IF(AI51="","",",")</f>
        <v/>
      </c>
      <c r="AK51" s="64" t="str">
        <f t="shared" ref="AK51:AK69" si="76">IF(K51="","",K51)</f>
        <v/>
      </c>
      <c r="AL51" s="64" t="str">
        <f t="shared" ref="AL51:AL69" si="77">IF(AI51="","",",")</f>
        <v/>
      </c>
      <c r="AM51" s="64" t="str">
        <f t="shared" ref="AM51:AM69" si="78">IF(AI51="","",450)</f>
        <v/>
      </c>
      <c r="AN51" s="64" t="str">
        <f t="shared" ref="AN51:AN69" si="79">IF(AI51="","",")")</f>
        <v/>
      </c>
    </row>
    <row r="52" spans="1:40" ht="25.5" thickTop="1" thickBot="1" x14ac:dyDescent="0.4">
      <c r="B52" t="s">
        <v>1017</v>
      </c>
      <c r="C52" s="51" t="s">
        <v>1229</v>
      </c>
      <c r="D52" s="52" t="s">
        <v>987</v>
      </c>
      <c r="E52" s="52" t="s">
        <v>1015</v>
      </c>
      <c r="F52" s="53"/>
      <c r="G52" s="53" t="s">
        <v>1023</v>
      </c>
      <c r="H52" s="52"/>
      <c r="I52" s="52"/>
      <c r="J52" s="54"/>
      <c r="K52" s="54"/>
      <c r="L52" s="55" t="str">
        <f t="shared" ref="L52:L69" si="80">IF(C52="","",_xlfn.CONCAT("            { line: ","""",C52,", ",M52:AN52,""", sC: ","""",B52,"""},"))</f>
        <v xml:space="preserve">            { line: "Porque yo ya sabía, (Si,m,15)Do", sC: "tc"},</v>
      </c>
      <c r="M52" s="56" t="str">
        <f t="shared" si="58"/>
        <v>(</v>
      </c>
      <c r="N52" s="57" t="str">
        <f t="shared" si="2"/>
        <v>Si</v>
      </c>
      <c r="O52" s="58" t="str">
        <f t="shared" si="59"/>
        <v>,</v>
      </c>
      <c r="P52" s="59" t="str">
        <f t="shared" si="4"/>
        <v>m</v>
      </c>
      <c r="Q52" s="60" t="str">
        <f t="shared" si="60"/>
        <v>,</v>
      </c>
      <c r="R52" s="61">
        <f t="shared" si="61"/>
        <v>15</v>
      </c>
      <c r="S52" s="56" t="str">
        <f t="shared" si="62"/>
        <v>)</v>
      </c>
      <c r="T52" s="62" t="str">
        <f t="shared" si="63"/>
        <v/>
      </c>
      <c r="U52" s="63" t="str">
        <f t="shared" si="9"/>
        <v/>
      </c>
      <c r="V52" s="64" t="str">
        <f t="shared" si="64"/>
        <v/>
      </c>
      <c r="W52" s="65" t="str">
        <f t="shared" si="11"/>
        <v>Do</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1230</v>
      </c>
      <c r="D53" s="52" t="s">
        <v>987</v>
      </c>
      <c r="E53" s="52" t="s">
        <v>1015</v>
      </c>
      <c r="F53" s="53"/>
      <c r="G53" s="53"/>
      <c r="H53" s="52"/>
      <c r="I53" s="52"/>
      <c r="J53" s="54"/>
      <c r="K53" s="54"/>
      <c r="L53" s="55" t="str">
        <f t="shared" si="80"/>
        <v xml:space="preserve">            { line: "que tú habrías de ayudarme,, (Si,m,15)", sC: ""},</v>
      </c>
      <c r="M53" s="56" t="str">
        <f t="shared" si="58"/>
        <v>(</v>
      </c>
      <c r="N53" s="57" t="str">
        <f t="shared" si="2"/>
        <v>Si</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1231</v>
      </c>
      <c r="D54" s="52" t="s">
        <v>1023</v>
      </c>
      <c r="E54" s="52"/>
      <c r="F54" s="53"/>
      <c r="G54" s="53"/>
      <c r="H54" s="52"/>
      <c r="I54" s="52"/>
      <c r="J54" s="54"/>
      <c r="K54" s="54"/>
      <c r="L54" s="55" t="str">
        <f t="shared" si="80"/>
        <v xml:space="preserve">            { line: "por eso puse mi cara, (Do,,15)", sC: ""},</v>
      </c>
      <c r="M54" s="56" t="str">
        <f t="shared" si="58"/>
        <v>(</v>
      </c>
      <c r="N54" s="57" t="str">
        <f t="shared" si="2"/>
        <v>Do</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1232</v>
      </c>
      <c r="D55" s="52" t="s">
        <v>987</v>
      </c>
      <c r="E55" s="52" t="s">
        <v>1015</v>
      </c>
      <c r="F55" s="53"/>
      <c r="G55" s="53"/>
      <c r="H55" s="52"/>
      <c r="I55" s="52"/>
      <c r="J55" s="54"/>
      <c r="K55" s="54"/>
      <c r="L55" s="55" t="str">
        <f t="shared" si="80"/>
        <v xml:space="preserve">            { line: "dura como la piedra,, (Si,m,15)", sC: ""},</v>
      </c>
      <c r="M55" s="56" t="str">
        <f t="shared" si="58"/>
        <v>(</v>
      </c>
      <c r="N55" s="57" t="str">
        <f t="shared" si="2"/>
        <v>Si</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1233</v>
      </c>
      <c r="D56" s="52" t="s">
        <v>1023</v>
      </c>
      <c r="E56" s="52"/>
      <c r="F56" s="53"/>
      <c r="G56" s="53"/>
      <c r="H56" s="52"/>
      <c r="I56" s="52"/>
      <c r="J56" s="54"/>
      <c r="K56" s="54"/>
      <c r="L56" s="55" t="str">
        <f t="shared" si="80"/>
        <v xml:space="preserve">            { line: "estaba yo seguro, (Do,,15)", sC: ""},</v>
      </c>
      <c r="M56" s="56" t="str">
        <f t="shared" si="58"/>
        <v>(</v>
      </c>
      <c r="N56" s="57" t="str">
        <f t="shared" si="2"/>
        <v>Do</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1234</v>
      </c>
      <c r="D57" s="52" t="s">
        <v>987</v>
      </c>
      <c r="E57" s="52" t="s">
        <v>1015</v>
      </c>
      <c r="F57" s="53"/>
      <c r="G57" s="53"/>
      <c r="H57" s="52"/>
      <c r="I57" s="52"/>
      <c r="J57" s="54"/>
      <c r="K57" s="54"/>
      <c r="L57" s="78" t="str">
        <f t="shared" si="80"/>
        <v xml:space="preserve">            { line: "que no quedaría avergonzado., (Si,m,15)", sC: ""},</v>
      </c>
      <c r="M57" s="56" t="str">
        <f t="shared" si="58"/>
        <v>(</v>
      </c>
      <c r="N57" s="57" t="str">
        <f t="shared" si="2"/>
        <v>Si</v>
      </c>
      <c r="O57" s="58" t="str">
        <f t="shared" si="59"/>
        <v>,</v>
      </c>
      <c r="P57" s="59" t="str">
        <f t="shared" si="4"/>
        <v>m</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7.75" thickTop="1" thickBot="1" x14ac:dyDescent="0.4">
      <c r="C58" s="73"/>
      <c r="D58" s="74"/>
      <c r="E58" s="74"/>
      <c r="F58" s="74"/>
      <c r="G58" s="74"/>
      <c r="H58" s="74"/>
      <c r="I58" s="74"/>
      <c r="J58" s="74"/>
      <c r="K58" s="74"/>
      <c r="L58" s="75" t="s">
        <v>996</v>
      </c>
      <c r="M58" s="56"/>
      <c r="N58" s="57"/>
      <c r="O58" s="58"/>
      <c r="P58" s="59"/>
      <c r="Q58" s="60"/>
      <c r="R58" s="61"/>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1000</v>
      </c>
      <c r="C59" s="51" t="s">
        <v>1235</v>
      </c>
      <c r="D59" s="52" t="s">
        <v>1024</v>
      </c>
      <c r="E59" s="52"/>
      <c r="F59" s="53" t="s">
        <v>1222</v>
      </c>
      <c r="G59" s="53" t="s">
        <v>1015</v>
      </c>
      <c r="H59" s="52"/>
      <c r="I59" s="52"/>
      <c r="J59" s="54"/>
      <c r="K59" s="54"/>
      <c r="L59" s="78" t="str">
        <f t="shared" si="80"/>
        <v xml:space="preserve">            { line: "CERCA ESTÁS, CERCA ESTÁS TÚ,, (Re,,15)(Fa#,m,250)", sC: "ta as"},</v>
      </c>
      <c r="M59" s="56" t="str">
        <f t="shared" si="58"/>
        <v>(</v>
      </c>
      <c r="N59" s="57" t="str">
        <f t="shared" si="2"/>
        <v>Re</v>
      </c>
      <c r="O59" s="58" t="str">
        <f t="shared" si="59"/>
        <v>,</v>
      </c>
      <c r="P59" s="59" t="str">
        <f t="shared" si="4"/>
        <v/>
      </c>
      <c r="Q59" s="60" t="str">
        <f t="shared" si="60"/>
        <v>,</v>
      </c>
      <c r="R59" s="61">
        <f t="shared" si="61"/>
        <v>15</v>
      </c>
      <c r="S59" s="56" t="str">
        <f t="shared" si="62"/>
        <v>)</v>
      </c>
      <c r="T59" s="62" t="str">
        <f t="shared" si="63"/>
        <v>(</v>
      </c>
      <c r="U59" s="63" t="str">
        <f t="shared" si="9"/>
        <v>Fa#</v>
      </c>
      <c r="V59" s="64" t="str">
        <f t="shared" si="64"/>
        <v>,</v>
      </c>
      <c r="W59" s="65" t="str">
        <f t="shared" si="11"/>
        <v>m</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5.5" thickTop="1" thickBot="1" x14ac:dyDescent="0.4">
      <c r="B60" t="s">
        <v>1002</v>
      </c>
      <c r="C60" s="51" t="s">
        <v>1236</v>
      </c>
      <c r="D60" s="52" t="s">
        <v>1020</v>
      </c>
      <c r="E60" s="52"/>
      <c r="F60" s="53" t="s">
        <v>1222</v>
      </c>
      <c r="G60" s="53"/>
      <c r="H60" s="52"/>
      <c r="I60" s="52"/>
      <c r="J60" s="54"/>
      <c r="K60" s="54"/>
      <c r="L60" s="78" t="str">
        <f t="shared" si="80"/>
        <v xml:space="preserve">            { line: "SI TÚ SALVAS, ¿QUIÉN PELEARÁ CONMIGO?, (Sol,,15)(Fa#,,250)", sC: "as"},</v>
      </c>
      <c r="M60" s="56" t="str">
        <f t="shared" si="58"/>
        <v>(</v>
      </c>
      <c r="N60" s="57" t="str">
        <f t="shared" si="2"/>
        <v>Sol</v>
      </c>
      <c r="O60" s="58" t="str">
        <f t="shared" si="59"/>
        <v>,</v>
      </c>
      <c r="P60" s="59" t="str">
        <f t="shared" si="4"/>
        <v/>
      </c>
      <c r="Q60" s="60" t="str">
        <f t="shared" si="60"/>
        <v>,</v>
      </c>
      <c r="R60" s="61">
        <f t="shared" si="61"/>
        <v>15</v>
      </c>
      <c r="S60" s="56" t="str">
        <f t="shared" si="62"/>
        <v>)</v>
      </c>
      <c r="T60" s="62" t="str">
        <f t="shared" si="63"/>
        <v>(</v>
      </c>
      <c r="U60" s="63" t="str">
        <f t="shared" si="9"/>
        <v>Fa#</v>
      </c>
      <c r="V60" s="64" t="str">
        <f t="shared" si="64"/>
        <v>,</v>
      </c>
      <c r="W60" s="65" t="str">
        <f t="shared" si="11"/>
        <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5.5" thickTop="1" thickBot="1" x14ac:dyDescent="0.4">
      <c r="B61" t="s">
        <v>1002</v>
      </c>
      <c r="C61" s="51" t="s">
        <v>1237</v>
      </c>
      <c r="D61" s="52" t="s">
        <v>1024</v>
      </c>
      <c r="E61" s="52"/>
      <c r="F61" s="53" t="s">
        <v>1222</v>
      </c>
      <c r="G61" s="53" t="s">
        <v>1015</v>
      </c>
      <c r="H61" s="52"/>
      <c r="I61" s="52"/>
      <c r="J61" s="54"/>
      <c r="K61" s="54"/>
      <c r="L61" s="55" t="str">
        <f t="shared" si="80"/>
        <v xml:space="preserve">            { line: "SI TÚ AYUDAS, SI TÚ ME AYUDAS,, (Re,,15)(Fa#,m,250)", sC: "as"},</v>
      </c>
      <c r="M61" s="56" t="str">
        <f t="shared" si="58"/>
        <v>(</v>
      </c>
      <c r="N61" s="57" t="str">
        <f t="shared" si="2"/>
        <v>Re</v>
      </c>
      <c r="O61" s="58" t="str">
        <f t="shared" si="59"/>
        <v>,</v>
      </c>
      <c r="P61" s="59" t="str">
        <f t="shared" si="4"/>
        <v/>
      </c>
      <c r="Q61" s="60" t="str">
        <f t="shared" si="60"/>
        <v>,</v>
      </c>
      <c r="R61" s="61">
        <f t="shared" si="61"/>
        <v>15</v>
      </c>
      <c r="S61" s="56" t="str">
        <f t="shared" si="62"/>
        <v>)</v>
      </c>
      <c r="T61" s="62" t="str">
        <f t="shared" si="63"/>
        <v>(</v>
      </c>
      <c r="U61" s="63" t="str">
        <f t="shared" si="9"/>
        <v>Fa#</v>
      </c>
      <c r="V61" s="64" t="str">
        <f t="shared" si="64"/>
        <v>,</v>
      </c>
      <c r="W61" s="65" t="str">
        <f t="shared" si="11"/>
        <v>m</v>
      </c>
      <c r="X61" s="64" t="str">
        <f t="shared" si="65"/>
        <v>,</v>
      </c>
      <c r="Y61" s="64">
        <f t="shared" si="66"/>
        <v>250</v>
      </c>
      <c r="Z61" s="56" t="str">
        <f t="shared" si="67"/>
        <v>)</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1:40" ht="25.5" thickTop="1" thickBot="1" x14ac:dyDescent="0.4">
      <c r="B62" t="s">
        <v>1002</v>
      </c>
      <c r="C62" s="51" t="s">
        <v>1238</v>
      </c>
      <c r="D62" s="52" t="s">
        <v>1020</v>
      </c>
      <c r="E62" s="52"/>
      <c r="F62" s="53" t="s">
        <v>1222</v>
      </c>
      <c r="G62" s="53"/>
      <c r="H62" s="52"/>
      <c r="I62" s="52"/>
      <c r="J62" s="54"/>
      <c r="K62" s="54"/>
      <c r="L62" s="55" t="str">
        <f t="shared" si="80"/>
        <v xml:space="preserve">            { line: "SI TÚ SÁLVAS, ¿QUIÉN ME CONDENARÁ?, (Sol,,15)(Fa#,,250)", sC: "as"},</v>
      </c>
      <c r="M62" s="56" t="str">
        <f t="shared" si="58"/>
        <v>(</v>
      </c>
      <c r="N62" s="57" t="str">
        <f t="shared" si="2"/>
        <v>Sol</v>
      </c>
      <c r="O62" s="58" t="str">
        <f t="shared" si="59"/>
        <v>,</v>
      </c>
      <c r="P62" s="59" t="str">
        <f t="shared" si="4"/>
        <v/>
      </c>
      <c r="Q62" s="60" t="str">
        <f t="shared" si="60"/>
        <v>,</v>
      </c>
      <c r="R62" s="61">
        <f t="shared" si="61"/>
        <v>15</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1017</v>
      </c>
      <c r="C64" s="51" t="s">
        <v>1239</v>
      </c>
      <c r="D64" s="52" t="s">
        <v>987</v>
      </c>
      <c r="E64" s="52" t="s">
        <v>1015</v>
      </c>
      <c r="F64" s="53"/>
      <c r="G64" s="53" t="s">
        <v>1023</v>
      </c>
      <c r="H64" s="52"/>
      <c r="I64" s="52"/>
      <c r="J64" s="54"/>
      <c r="K64" s="54"/>
      <c r="L64" s="55" t="str">
        <f t="shared" si="80"/>
        <v xml:space="preserve">            { line: "Vosotros que teméis a Dios,, (Si,m,15)Do", sC: "tc"},</v>
      </c>
      <c r="M64" s="56" t="str">
        <f t="shared" si="58"/>
        <v>(</v>
      </c>
      <c r="N64" s="57" t="str">
        <f t="shared" si="2"/>
        <v>Si</v>
      </c>
      <c r="O64" s="58" t="str">
        <f t="shared" si="59"/>
        <v>,</v>
      </c>
      <c r="P64" s="59" t="str">
        <f t="shared" si="4"/>
        <v>m</v>
      </c>
      <c r="Q64" s="60" t="str">
        <f t="shared" si="60"/>
        <v>,</v>
      </c>
      <c r="R64" s="61">
        <f t="shared" si="61"/>
        <v>15</v>
      </c>
      <c r="S64" s="56" t="str">
        <f t="shared" si="62"/>
        <v>)</v>
      </c>
      <c r="T64" s="62" t="str">
        <f t="shared" si="63"/>
        <v/>
      </c>
      <c r="U64" s="63" t="str">
        <f t="shared" si="9"/>
        <v/>
      </c>
      <c r="V64" s="64" t="str">
        <f t="shared" si="64"/>
        <v/>
      </c>
      <c r="W64" s="65" t="str">
        <f t="shared" si="11"/>
        <v>Do</v>
      </c>
      <c r="X64" s="64" t="str">
        <f t="shared" si="65"/>
        <v/>
      </c>
      <c r="Y64" s="64" t="str">
        <f t="shared" si="66"/>
        <v/>
      </c>
      <c r="Z64" s="56" t="str">
        <f t="shared" si="67"/>
        <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5.5" thickTop="1" thickBot="1" x14ac:dyDescent="0.4">
      <c r="C65" s="51" t="s">
        <v>1240</v>
      </c>
      <c r="D65" s="52" t="s">
        <v>987</v>
      </c>
      <c r="E65" s="52" t="s">
        <v>1015</v>
      </c>
      <c r="F65" s="53"/>
      <c r="G65" s="53"/>
      <c r="H65" s="52"/>
      <c r="I65" s="52"/>
      <c r="J65" s="54"/>
      <c r="K65" s="54"/>
      <c r="L65" s="55" t="str">
        <f t="shared" si="80"/>
        <v xml:space="preserve">            { line: "escuchad la voz de su siervo., (Si,m,15)", sC: ""},</v>
      </c>
      <c r="M65" s="56" t="str">
        <f t="shared" si="58"/>
        <v>(</v>
      </c>
      <c r="N65" s="57" t="str">
        <f t="shared" si="2"/>
        <v>Si</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5.5" thickTop="1" thickBot="1" x14ac:dyDescent="0.4">
      <c r="C66" s="51" t="s">
        <v>1241</v>
      </c>
      <c r="D66" s="52" t="s">
        <v>1023</v>
      </c>
      <c r="E66" s="52"/>
      <c r="F66" s="53"/>
      <c r="G66" s="53"/>
      <c r="H66" s="52"/>
      <c r="I66" s="52"/>
      <c r="J66" s="54"/>
      <c r="K66" s="54"/>
      <c r="L66" s="55" t="str">
        <f t="shared" si="80"/>
        <v xml:space="preserve">            { line: "Y si alguno se encuentra en las tinieblas, (Do,,15)", sC: ""},</v>
      </c>
      <c r="M66" s="56" t="str">
        <f t="shared" si="58"/>
        <v>(</v>
      </c>
      <c r="N66" s="57" t="str">
        <f t="shared" si="2"/>
        <v>Do</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C67" s="51" t="s">
        <v>1242</v>
      </c>
      <c r="D67" s="52" t="s">
        <v>987</v>
      </c>
      <c r="E67" s="52" t="s">
        <v>1015</v>
      </c>
      <c r="F67" s="53"/>
      <c r="G67" s="53"/>
      <c r="H67" s="52"/>
      <c r="I67" s="52"/>
      <c r="J67" s="54"/>
      <c r="K67" s="54"/>
      <c r="L67" s="78" t="str">
        <f t="shared" si="80"/>
        <v xml:space="preserve">            { line: "ponga su confianza en Él,, (Si,m,15)", sC: ""},</v>
      </c>
      <c r="M67" s="56" t="str">
        <f t="shared" si="58"/>
        <v>(</v>
      </c>
      <c r="N67" s="57" t="str">
        <f t="shared" si="2"/>
        <v>Si</v>
      </c>
      <c r="O67" s="58" t="str">
        <f t="shared" si="59"/>
        <v>,</v>
      </c>
      <c r="P67" s="59" t="str">
        <f t="shared" si="4"/>
        <v>m</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C68" s="51" t="s">
        <v>1243</v>
      </c>
      <c r="D68" s="52" t="s">
        <v>1023</v>
      </c>
      <c r="E68" s="52"/>
      <c r="F68" s="53"/>
      <c r="G68" s="53"/>
      <c r="H68" s="52"/>
      <c r="I68" s="52"/>
      <c r="J68" s="54"/>
      <c r="K68" s="54"/>
      <c r="L68" s="78" t="str">
        <f t="shared" si="80"/>
        <v xml:space="preserve">            { line: "que se apoye, (Do,,15)", sC: ""},</v>
      </c>
      <c r="M68" s="56" t="str">
        <f t="shared" si="58"/>
        <v>(</v>
      </c>
      <c r="N68" s="57" t="str">
        <f t="shared" si="2"/>
        <v>Do</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5.5" thickTop="1" thickBot="1" x14ac:dyDescent="0.4">
      <c r="C69" s="51" t="s">
        <v>1244</v>
      </c>
      <c r="D69" s="52" t="s">
        <v>987</v>
      </c>
      <c r="E69" s="52" t="s">
        <v>1015</v>
      </c>
      <c r="F69" s="53"/>
      <c r="G69" s="53"/>
      <c r="H69" s="52"/>
      <c r="I69" s="52"/>
      <c r="J69" s="54"/>
      <c r="K69" s="54"/>
      <c r="L69" s="78" t="str">
        <f t="shared" si="80"/>
        <v xml:space="preserve">            { line: "en su Nombre., (Si,m,15)", sC: ""},</v>
      </c>
      <c r="M69" s="56" t="str">
        <f t="shared" si="58"/>
        <v>(</v>
      </c>
      <c r="N69" s="57" t="str">
        <f t="shared" si="2"/>
        <v>Si</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2:40" ht="27.75" thickTop="1" thickBot="1" x14ac:dyDescent="0.4">
      <c r="C70" s="73"/>
      <c r="D70" s="74"/>
      <c r="E70" s="74"/>
      <c r="F70" s="74"/>
      <c r="G70" s="74"/>
      <c r="H70" s="74"/>
      <c r="I70" s="74"/>
      <c r="J70" s="74"/>
      <c r="K70" s="74"/>
      <c r="L70" s="75" t="s">
        <v>996</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C71" s="79" t="s">
        <v>998</v>
      </c>
      <c r="D71" s="80"/>
      <c r="E71" s="80"/>
      <c r="F71" s="80"/>
      <c r="G71" s="80"/>
      <c r="H71" s="80"/>
      <c r="I71" s="80"/>
      <c r="J71" s="80"/>
      <c r="K71" s="80"/>
      <c r="L71" s="81" t="s">
        <v>999</v>
      </c>
      <c r="M71" s="56" t="str">
        <f t="shared" ref="M71:M75" si="81">IF(N71="","","(")</f>
        <v/>
      </c>
      <c r="N71" s="57" t="str">
        <f t="shared" ref="N71:N75" si="82">IF(D71="","",D71)</f>
        <v/>
      </c>
      <c r="O71" s="58" t="str">
        <f t="shared" ref="O71:O75" si="83">IF(N71="","",",")</f>
        <v/>
      </c>
      <c r="P71" s="59" t="str">
        <f t="shared" ref="P71:P75" si="84">IF(E71="","",E71)</f>
        <v/>
      </c>
      <c r="Q71" s="60" t="str">
        <f t="shared" ref="Q71:Q75" si="85">IF(N71="","",",")</f>
        <v/>
      </c>
      <c r="R71" s="61" t="str">
        <f t="shared" ref="R71:R75" si="86">IF(N71="","",15)</f>
        <v/>
      </c>
      <c r="S71" s="56" t="str">
        <f t="shared" ref="S71:S75" si="87">IF(N71="","",")")</f>
        <v/>
      </c>
      <c r="T71" s="62" t="str">
        <f t="shared" ref="T71:T75" si="88">IF(U71="","","(")</f>
        <v/>
      </c>
      <c r="U71" s="63" t="str">
        <f t="shared" ref="U71:U75" si="89">IF(F71="","",F71)</f>
        <v/>
      </c>
      <c r="V71" s="64" t="str">
        <f t="shared" ref="V71:V75" si="90">IF(U71="","",",")</f>
        <v/>
      </c>
      <c r="W71" s="65" t="str">
        <f t="shared" ref="W71:W75" si="91">IF(G71="","",G71)</f>
        <v/>
      </c>
      <c r="X71" s="64" t="str">
        <f t="shared" ref="X71:X75" si="92">IF(U71="","",",")</f>
        <v/>
      </c>
      <c r="Y71" s="64" t="str">
        <f t="shared" ref="Y71:Y75" si="93">IF(U71="","",250)</f>
        <v/>
      </c>
      <c r="Z71" s="56" t="str">
        <f t="shared" ref="Z71:Z75" si="94">IF(U71="","",")")</f>
        <v/>
      </c>
      <c r="AA71" s="66" t="str">
        <f t="shared" ref="AA71:AA75" si="95">IF(AB71="","","(")</f>
        <v/>
      </c>
      <c r="AB71" s="57" t="str">
        <f t="shared" ref="AB71:AB75" si="96">IF(H71="","",H71)</f>
        <v/>
      </c>
      <c r="AC71" s="67" t="str">
        <f t="shared" ref="AC71:AC75" si="97">IF(AB71="","",",")</f>
        <v/>
      </c>
      <c r="AD71" s="59" t="str">
        <f t="shared" ref="AD71:AD75" si="98">IF(I71="","",I71)</f>
        <v/>
      </c>
      <c r="AE71" s="68" t="str">
        <f t="shared" ref="AE71:AE75" si="99">IF(AB71="","",",")</f>
        <v/>
      </c>
      <c r="AF71" s="61" t="str">
        <f t="shared" ref="AF71:AF75" si="100">IF(AB71="","",350)</f>
        <v/>
      </c>
      <c r="AG71" s="61" t="str">
        <f t="shared" ref="AG71:AG75" si="101">IF(AB71="","",")")</f>
        <v/>
      </c>
      <c r="AH71" s="69" t="str">
        <f t="shared" ref="AH71:AH75" si="102">IF(AI71="","","(")</f>
        <v/>
      </c>
      <c r="AI71" s="70" t="str">
        <f t="shared" ref="AI71:AI75" si="103">IF(J71="","",J71)</f>
        <v/>
      </c>
      <c r="AJ71" s="64" t="str">
        <f t="shared" ref="AJ71:AJ75" si="104">IF(AI71="","",",")</f>
        <v/>
      </c>
      <c r="AK71" s="64" t="str">
        <f t="shared" ref="AK71:AK75" si="105">IF(K71="","",K71)</f>
        <v/>
      </c>
      <c r="AL71" s="64" t="str">
        <f t="shared" ref="AL71:AL75" si="106">IF(AI71="","",",")</f>
        <v/>
      </c>
      <c r="AM71" s="64" t="str">
        <f t="shared" ref="AM71:AM75" si="107">IF(AI71="","",450)</f>
        <v/>
      </c>
      <c r="AN71" s="64" t="str">
        <f t="shared" ref="AN71:AN75" si="108">IF(AI71="","",")")</f>
        <v/>
      </c>
    </row>
    <row r="72" spans="2:40" ht="25.5" thickTop="1" thickBot="1" x14ac:dyDescent="0.4">
      <c r="B72" t="s">
        <v>1000</v>
      </c>
      <c r="C72" s="82" t="s">
        <v>1235</v>
      </c>
      <c r="D72" s="83" t="s">
        <v>1024</v>
      </c>
      <c r="E72" s="83"/>
      <c r="F72" s="83" t="s">
        <v>1222</v>
      </c>
      <c r="G72" s="83" t="s">
        <v>1015</v>
      </c>
      <c r="H72" s="83"/>
      <c r="I72" s="83"/>
      <c r="J72" s="83"/>
      <c r="K72" s="83"/>
      <c r="L72" s="84" t="str">
        <f>IF(C72="","",_xlfn.CONCAT("       triggerLine: ","""",C72,", ",M72:AN72,""", sC: ","""",B72,""", lines: ["))</f>
        <v xml:space="preserve">       triggerLine: "CERCA ESTÁS, CERCA ESTÁS TÚ,, (Re,,15)(Fa#,m,250)", sC: "ta as", lines: [</v>
      </c>
      <c r="M72" s="56" t="str">
        <f t="shared" si="81"/>
        <v>(</v>
      </c>
      <c r="N72" s="57" t="str">
        <f t="shared" si="82"/>
        <v>Re</v>
      </c>
      <c r="O72" s="58" t="str">
        <f t="shared" si="83"/>
        <v>,</v>
      </c>
      <c r="P72" s="59" t="str">
        <f t="shared" si="84"/>
        <v/>
      </c>
      <c r="Q72" s="60" t="str">
        <f t="shared" si="85"/>
        <v>,</v>
      </c>
      <c r="R72" s="61">
        <f t="shared" si="86"/>
        <v>15</v>
      </c>
      <c r="S72" s="56" t="str">
        <f t="shared" si="87"/>
        <v>)</v>
      </c>
      <c r="T72" s="62" t="str">
        <f t="shared" si="88"/>
        <v>(</v>
      </c>
      <c r="U72" s="63" t="str">
        <f t="shared" si="89"/>
        <v>Fa#</v>
      </c>
      <c r="V72" s="64" t="str">
        <f t="shared" si="90"/>
        <v>,</v>
      </c>
      <c r="W72" s="65" t="str">
        <f t="shared" si="91"/>
        <v>m</v>
      </c>
      <c r="X72" s="64" t="str">
        <f t="shared" si="92"/>
        <v>,</v>
      </c>
      <c r="Y72" s="64">
        <f t="shared" si="93"/>
        <v>250</v>
      </c>
      <c r="Z72" s="56" t="str">
        <f t="shared" si="94"/>
        <v>)</v>
      </c>
      <c r="AA72" s="66" t="str">
        <f t="shared" si="95"/>
        <v/>
      </c>
      <c r="AB72" s="57" t="str">
        <f t="shared" si="96"/>
        <v/>
      </c>
      <c r="AC72" s="67" t="str">
        <f t="shared" si="97"/>
        <v/>
      </c>
      <c r="AD72" s="59" t="str">
        <f t="shared" si="98"/>
        <v/>
      </c>
      <c r="AE72" s="68" t="str">
        <f t="shared" si="99"/>
        <v/>
      </c>
      <c r="AF72" s="61" t="str">
        <f t="shared" si="100"/>
        <v/>
      </c>
      <c r="AG72" s="61" t="str">
        <f t="shared" si="101"/>
        <v/>
      </c>
      <c r="AH72" s="69" t="str">
        <f t="shared" si="102"/>
        <v/>
      </c>
      <c r="AI72" s="70" t="str">
        <f t="shared" si="103"/>
        <v/>
      </c>
      <c r="AJ72" s="64" t="str">
        <f t="shared" si="104"/>
        <v/>
      </c>
      <c r="AK72" s="64" t="str">
        <f t="shared" si="105"/>
        <v/>
      </c>
      <c r="AL72" s="64" t="str">
        <f t="shared" si="106"/>
        <v/>
      </c>
      <c r="AM72" s="64" t="str">
        <f t="shared" si="107"/>
        <v/>
      </c>
      <c r="AN72" s="64" t="str">
        <f t="shared" si="108"/>
        <v/>
      </c>
    </row>
    <row r="73" spans="2:40" ht="25.5" thickTop="1" thickBot="1" x14ac:dyDescent="0.4">
      <c r="B73" t="s">
        <v>1002</v>
      </c>
      <c r="C73" s="85" t="s">
        <v>1236</v>
      </c>
      <c r="D73" s="86" t="s">
        <v>1020</v>
      </c>
      <c r="E73" s="86"/>
      <c r="F73" s="86" t="s">
        <v>1222</v>
      </c>
      <c r="G73" s="86"/>
      <c r="H73" s="87"/>
      <c r="I73" s="87"/>
      <c r="J73" s="87"/>
      <c r="K73" s="87"/>
      <c r="L73" s="88" t="str">
        <f>IF(C73="","",_xlfn.CONCAT("            { line: ","""",C73,", ",M73:AN73,""", sC: ","""",B73,"""},"))</f>
        <v xml:space="preserve">            { line: "SI TÚ SALVAS, ¿QUIÉN PELEARÁ CONMIGO?, (Sol,,15)(Fa#,,250)", sC: "as"},</v>
      </c>
      <c r="M73" s="56" t="str">
        <f t="shared" si="81"/>
        <v>(</v>
      </c>
      <c r="N73" s="57" t="str">
        <f t="shared" si="82"/>
        <v>Sol</v>
      </c>
      <c r="O73" s="58" t="str">
        <f t="shared" si="83"/>
        <v>,</v>
      </c>
      <c r="P73" s="59" t="str">
        <f t="shared" si="84"/>
        <v/>
      </c>
      <c r="Q73" s="60" t="str">
        <f t="shared" si="85"/>
        <v>,</v>
      </c>
      <c r="R73" s="61">
        <f t="shared" si="86"/>
        <v>15</v>
      </c>
      <c r="S73" s="56" t="str">
        <f t="shared" si="87"/>
        <v>)</v>
      </c>
      <c r="T73" s="62" t="str">
        <f t="shared" si="88"/>
        <v>(</v>
      </c>
      <c r="U73" s="63" t="str">
        <f t="shared" si="89"/>
        <v>Fa#</v>
      </c>
      <c r="V73" s="64" t="str">
        <f t="shared" si="90"/>
        <v>,</v>
      </c>
      <c r="W73" s="65" t="str">
        <f t="shared" si="91"/>
        <v/>
      </c>
      <c r="X73" s="64" t="str">
        <f t="shared" si="92"/>
        <v>,</v>
      </c>
      <c r="Y73" s="64">
        <f t="shared" si="93"/>
        <v>250</v>
      </c>
      <c r="Z73" s="56" t="str">
        <f t="shared" si="94"/>
        <v>)</v>
      </c>
      <c r="AA73" s="66" t="str">
        <f t="shared" si="95"/>
        <v/>
      </c>
      <c r="AB73" s="57" t="str">
        <f t="shared" si="96"/>
        <v/>
      </c>
      <c r="AC73" s="67" t="str">
        <f t="shared" si="97"/>
        <v/>
      </c>
      <c r="AD73" s="59" t="str">
        <f t="shared" si="98"/>
        <v/>
      </c>
      <c r="AE73" s="68" t="str">
        <f t="shared" si="99"/>
        <v/>
      </c>
      <c r="AF73" s="61" t="str">
        <f t="shared" si="100"/>
        <v/>
      </c>
      <c r="AG73" s="61" t="str">
        <f t="shared" si="101"/>
        <v/>
      </c>
      <c r="AH73" s="69" t="str">
        <f t="shared" si="102"/>
        <v/>
      </c>
      <c r="AI73" s="70" t="str">
        <f t="shared" si="103"/>
        <v/>
      </c>
      <c r="AJ73" s="64" t="str">
        <f t="shared" si="104"/>
        <v/>
      </c>
      <c r="AK73" s="64" t="str">
        <f t="shared" si="105"/>
        <v/>
      </c>
      <c r="AL73" s="64" t="str">
        <f t="shared" si="106"/>
        <v/>
      </c>
      <c r="AM73" s="64" t="str">
        <f t="shared" si="107"/>
        <v/>
      </c>
      <c r="AN73" s="64" t="str">
        <f t="shared" si="108"/>
        <v/>
      </c>
    </row>
    <row r="74" spans="2:40" ht="25.5" thickTop="1" thickBot="1" x14ac:dyDescent="0.4">
      <c r="B74" t="s">
        <v>1002</v>
      </c>
      <c r="C74" s="85" t="s">
        <v>1237</v>
      </c>
      <c r="D74" s="89" t="s">
        <v>1024</v>
      </c>
      <c r="E74" s="89"/>
      <c r="F74" s="89" t="s">
        <v>1222</v>
      </c>
      <c r="G74" s="89" t="s">
        <v>1015</v>
      </c>
      <c r="H74" s="90"/>
      <c r="I74" s="90"/>
      <c r="J74" s="90"/>
      <c r="K74" s="90"/>
      <c r="L74" s="88" t="str">
        <f>IF(C74="","",_xlfn.CONCAT("            { line: ","""",C74,", ",M74:AN74,""", sC: ","""",B74,"""},"))</f>
        <v xml:space="preserve">            { line: "SI TÚ AYUDAS, SI TÚ ME AYUDAS,, (Re,,15)(Fa#,m,250)", sC: "as"},</v>
      </c>
      <c r="M74" s="56" t="str">
        <f t="shared" si="81"/>
        <v>(</v>
      </c>
      <c r="N74" s="57" t="str">
        <f t="shared" si="82"/>
        <v>Re</v>
      </c>
      <c r="O74" s="58" t="str">
        <f t="shared" si="83"/>
        <v>,</v>
      </c>
      <c r="P74" s="59" t="str">
        <f t="shared" si="84"/>
        <v/>
      </c>
      <c r="Q74" s="60" t="str">
        <f t="shared" si="85"/>
        <v>,</v>
      </c>
      <c r="R74" s="61">
        <f t="shared" si="86"/>
        <v>15</v>
      </c>
      <c r="S74" s="56" t="str">
        <f t="shared" si="87"/>
        <v>)</v>
      </c>
      <c r="T74" s="62" t="str">
        <f t="shared" si="88"/>
        <v>(</v>
      </c>
      <c r="U74" s="63" t="str">
        <f t="shared" si="89"/>
        <v>Fa#</v>
      </c>
      <c r="V74" s="64" t="str">
        <f t="shared" si="90"/>
        <v>,</v>
      </c>
      <c r="W74" s="65" t="str">
        <f t="shared" si="91"/>
        <v>m</v>
      </c>
      <c r="X74" s="64" t="str">
        <f t="shared" si="92"/>
        <v>,</v>
      </c>
      <c r="Y74" s="64">
        <f t="shared" si="93"/>
        <v>250</v>
      </c>
      <c r="Z74" s="56" t="str">
        <f t="shared" si="94"/>
        <v>)</v>
      </c>
      <c r="AA74" s="66" t="str">
        <f t="shared" si="95"/>
        <v/>
      </c>
      <c r="AB74" s="57" t="str">
        <f t="shared" si="96"/>
        <v/>
      </c>
      <c r="AC74" s="67" t="str">
        <f t="shared" si="97"/>
        <v/>
      </c>
      <c r="AD74" s="59" t="str">
        <f t="shared" si="98"/>
        <v/>
      </c>
      <c r="AE74" s="68" t="str">
        <f t="shared" si="99"/>
        <v/>
      </c>
      <c r="AF74" s="61" t="str">
        <f t="shared" si="100"/>
        <v/>
      </c>
      <c r="AG74" s="61" t="str">
        <f t="shared" si="101"/>
        <v/>
      </c>
      <c r="AH74" s="69" t="str">
        <f t="shared" si="102"/>
        <v/>
      </c>
      <c r="AI74" s="70" t="str">
        <f t="shared" si="103"/>
        <v/>
      </c>
      <c r="AJ74" s="64" t="str">
        <f t="shared" si="104"/>
        <v/>
      </c>
      <c r="AK74" s="64" t="str">
        <f t="shared" si="105"/>
        <v/>
      </c>
      <c r="AL74" s="64" t="str">
        <f t="shared" si="106"/>
        <v/>
      </c>
      <c r="AM74" s="64" t="str">
        <f t="shared" si="107"/>
        <v/>
      </c>
      <c r="AN74" s="64" t="str">
        <f t="shared" si="108"/>
        <v/>
      </c>
    </row>
    <row r="75" spans="2:40" ht="25.5" thickTop="1" thickBot="1" x14ac:dyDescent="0.4">
      <c r="B75" t="s">
        <v>1002</v>
      </c>
      <c r="C75" s="93" t="s">
        <v>1238</v>
      </c>
      <c r="D75" s="83" t="s">
        <v>1020</v>
      </c>
      <c r="E75" s="83"/>
      <c r="F75" s="83" t="s">
        <v>1222</v>
      </c>
      <c r="G75" s="83"/>
      <c r="H75" s="83"/>
      <c r="I75" s="83"/>
      <c r="J75" s="83"/>
      <c r="K75" s="83"/>
      <c r="L75" s="94" t="str">
        <f>IF(C75="","",_xlfn.CONCAT("            { line: ","""",C75,", ",M75:AN75,""", sC: ","""",B75,"""},  ]},"))</f>
        <v xml:space="preserve">            { line: "SI TÚ SÁLVAS, ¿QUIÉN ME CONDENARÁ?, (Sol,,15)(Fa#,,250)", sC: "as"},  ]},</v>
      </c>
      <c r="M75" s="56" t="str">
        <f t="shared" si="81"/>
        <v>(</v>
      </c>
      <c r="N75" s="57" t="str">
        <f t="shared" si="82"/>
        <v>Sol</v>
      </c>
      <c r="O75" s="58" t="str">
        <f t="shared" si="83"/>
        <v>,</v>
      </c>
      <c r="P75" s="59" t="str">
        <f t="shared" si="84"/>
        <v/>
      </c>
      <c r="Q75" s="60" t="str">
        <f t="shared" si="85"/>
        <v>,</v>
      </c>
      <c r="R75" s="61">
        <f t="shared" si="86"/>
        <v>15</v>
      </c>
      <c r="S75" s="56" t="str">
        <f t="shared" si="87"/>
        <v>)</v>
      </c>
      <c r="T75" s="62" t="str">
        <f t="shared" si="88"/>
        <v>(</v>
      </c>
      <c r="U75" s="63" t="str">
        <f t="shared" si="89"/>
        <v>Fa#</v>
      </c>
      <c r="V75" s="64" t="str">
        <f t="shared" si="90"/>
        <v>,</v>
      </c>
      <c r="W75" s="65" t="str">
        <f t="shared" si="91"/>
        <v/>
      </c>
      <c r="X75" s="64" t="str">
        <f t="shared" si="92"/>
        <v>,</v>
      </c>
      <c r="Y75" s="64">
        <f t="shared" si="93"/>
        <v>250</v>
      </c>
      <c r="Z75" s="56" t="str">
        <f t="shared" si="94"/>
        <v>)</v>
      </c>
      <c r="AA75" s="66" t="str">
        <f t="shared" si="95"/>
        <v/>
      </c>
      <c r="AB75" s="57" t="str">
        <f t="shared" si="96"/>
        <v/>
      </c>
      <c r="AC75" s="67" t="str">
        <f t="shared" si="97"/>
        <v/>
      </c>
      <c r="AD75" s="59" t="str">
        <f t="shared" si="98"/>
        <v/>
      </c>
      <c r="AE75" s="68" t="str">
        <f t="shared" si="99"/>
        <v/>
      </c>
      <c r="AF75" s="61" t="str">
        <f t="shared" si="100"/>
        <v/>
      </c>
      <c r="AG75" s="61" t="str">
        <f t="shared" si="101"/>
        <v/>
      </c>
      <c r="AH75" s="69" t="str">
        <f t="shared" si="102"/>
        <v/>
      </c>
      <c r="AI75" s="70" t="str">
        <f t="shared" si="103"/>
        <v/>
      </c>
      <c r="AJ75" s="64" t="str">
        <f t="shared" si="104"/>
        <v/>
      </c>
      <c r="AK75" s="64" t="str">
        <f t="shared" si="105"/>
        <v/>
      </c>
      <c r="AL75" s="64" t="str">
        <f t="shared" si="106"/>
        <v/>
      </c>
      <c r="AM75" s="64" t="str">
        <f t="shared" si="107"/>
        <v/>
      </c>
      <c r="AN75" s="64" t="str">
        <f t="shared" si="108"/>
        <v/>
      </c>
    </row>
    <row r="76" spans="2:40" ht="24" customHeight="1" x14ac:dyDescent="0.4">
      <c r="B76" s="95"/>
      <c r="C76" s="95"/>
      <c r="D76" s="95"/>
      <c r="E76" s="95"/>
      <c r="F76" s="95"/>
      <c r="G76" s="95"/>
      <c r="H76" s="95"/>
      <c r="I76" s="95"/>
      <c r="J76" s="95"/>
      <c r="K76" s="95"/>
      <c r="L76" s="99" t="str">
        <f ca="1">_xlfn.CONCAT("]}, // ULTIMA LINEA DEL CANTO: ",L1)</f>
        <v>]}, // ULTIMA LINEA DEL CANTO: EL SEÑOR ME HA DADO</v>
      </c>
      <c r="M76" s="95"/>
    </row>
    <row r="77" spans="2:40" ht="20.25" x14ac:dyDescent="0.25">
      <c r="L77" s="100" t="s">
        <v>1011</v>
      </c>
      <c r="M77" s="101"/>
    </row>
    <row r="78" spans="2:40" x14ac:dyDescent="0.25">
      <c r="M7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22C5B-90B5-4372-A429-0AB692CDB6F9}">
  <sheetPr codeName="Sheet79">
    <tabColor rgb="FF00B0F0"/>
  </sheetPr>
  <dimension ref="A1:AN101"/>
  <sheetViews>
    <sheetView zoomScale="85" zoomScaleNormal="85" workbookViewId="0">
      <pane xSplit="2" ySplit="1" topLeftCell="C67" activePane="bottomRight" state="frozen"/>
      <selection pane="topRight" activeCell="C1" sqref="C1"/>
      <selection pane="bottomLeft" activeCell="A2" sqref="A2"/>
      <selection pane="bottomRight" activeCell="B99" sqref="B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63</v>
      </c>
      <c r="E1" s="40"/>
      <c r="F1" s="40"/>
      <c r="G1" s="40"/>
      <c r="H1" s="40"/>
      <c r="I1" s="40"/>
      <c r="J1" s="40"/>
      <c r="K1" s="40"/>
      <c r="L1" s="41" t="str">
        <f ca="1">UPPER(VLOOKUP(C1,Table223[],3,FALSE))</f>
        <v xml:space="preserve">ELÍ, ELÍ, LAMÁ SABACTANÍ </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ELÍ, ELÍ, LAMÁ SABACTANÍ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elielilamasabactani</v>
      </c>
      <c r="L7" s="48" t="str">
        <f ca="1">_xlfn.CONCAT("        id: ","""",C7,"""",",")</f>
        <v xml:space="preserve">        id: "elielilamasabactani",</v>
      </c>
    </row>
    <row r="8" spans="2:32" ht="23.25" x14ac:dyDescent="0.25">
      <c r="C8" t="str">
        <f ca="1">PROPER(L1)</f>
        <v xml:space="preserve">Elí, Elí, Lamá Sabactaní </v>
      </c>
      <c r="L8" s="48" t="str">
        <f ca="1">_xlfn.CONCAT("        tt: ","""",C8,"""",",")</f>
        <v xml:space="preserve">        tt: "Elí, Elí, Lamá Sabactaní ",</v>
      </c>
    </row>
    <row r="9" spans="2:32" ht="23.25" x14ac:dyDescent="0.25">
      <c r="C9" t="str">
        <f ca="1">PROPER(L1)</f>
        <v xml:space="preserve">Elí, Elí, Lamá Sabactaní </v>
      </c>
      <c r="L9" s="48" t="str">
        <f ca="1">_xlfn.CONCAT("        title: ","""",C9,"""",",")</f>
        <v xml:space="preserve">        title: "Elí, Elí, Lamá Sabactaní ",</v>
      </c>
    </row>
    <row r="10" spans="2:32" ht="23.25" x14ac:dyDescent="0.25">
      <c r="C10" t="str">
        <f ca="1">VLOOKUP(C1,Table223[],4,FALSE)</f>
        <v>Salmo 22 (21)</v>
      </c>
      <c r="L10" s="48" t="str">
        <f ca="1">_xlfn.CONCAT("        ","subtitle: ","""",C10,"""",",")</f>
        <v xml:space="preserve">        subtitle: "Salmo 22 (21)",</v>
      </c>
    </row>
    <row r="11" spans="2:32" ht="23.25" x14ac:dyDescent="0.25">
      <c r="C11" t="str">
        <f ca="1">_xlfn.CONCAT("category: [",VLOOKUP(C1,Table223[],16,FALSE),"],")</f>
        <v>category: ["Precatecumenado","Antiguo Testamento","Adviento","Navidad","Cuaresma","Penitencial"],</v>
      </c>
      <c r="L11" s="48" t="str">
        <f ca="1">_xlfn.CONCAT("        ",C11)</f>
        <v xml:space="preserve">        category: ["Precatecumenado","Antiguo Testamento","Adviento","Navidad","Cuaresma","Penitencial"],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63</v>
      </c>
      <c r="L16" s="48" t="str">
        <f ca="1">_xlfn.CONCAT("        dbno: ","""",C16,"""",",")</f>
        <v xml:space="preserve">        dbno: "63",</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elielilamasabactani</v>
      </c>
      <c r="L19" s="48" t="str">
        <f ca="1">_xlfn.CONCAT("        audioSrc: ","""/audio/",C19,".mp3""",",")</f>
        <v xml:space="preserve">        audioSrc: "/audio/elielilamasabactani.mp3",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62</v>
      </c>
      <c r="C26" t="str">
        <f ca="1">VLOOKUP(B26,Table4[],13,FALSE)</f>
        <v>"/resucito/src/index.html?canto=elsenormehadado"</v>
      </c>
      <c r="L26" s="48" t="str">
        <f ca="1">_xlfn.CONCAT("        ant: ",C26,",")</f>
        <v xml:space="preserve">        ant: "/resucito/src/index.html?canto=elsenormehadado",</v>
      </c>
    </row>
    <row r="27" spans="2:40" ht="23.25" x14ac:dyDescent="0.25">
      <c r="B27">
        <f ca="1">+C1+1</f>
        <v>64</v>
      </c>
      <c r="C27" t="str">
        <f ca="1">VLOOKUP(B27,Table4[],13,FALSE)</f>
        <v>"/resucito/src/index.html?canto=enmediodeaquelgentio"</v>
      </c>
      <c r="L27" s="48" t="str">
        <f ca="1">_xlfn.CONCAT("        sig: ",C27,",")</f>
        <v xml:space="preserve">        sig: "/resucito/src/index.html?canto=enmediodeaquelgentio",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1255</v>
      </c>
      <c r="D30" s="52" t="s">
        <v>1014</v>
      </c>
      <c r="E30" s="52" t="s">
        <v>1015</v>
      </c>
      <c r="F30" s="53" t="s">
        <v>1016</v>
      </c>
      <c r="G30" s="53" t="s">
        <v>1015</v>
      </c>
      <c r="H30" s="52" t="s">
        <v>1014</v>
      </c>
      <c r="I30" s="52" t="s">
        <v>1015</v>
      </c>
      <c r="J30" s="54"/>
      <c r="K30" s="54"/>
      <c r="L30" s="55" t="str">
        <f t="shared" ref="L30:L51" si="0">IF(C30="","",_xlfn.CONCAT("            { line: ","""",C30,", ",M30:AN30,""", sC: ","""",B30,"""},"))</f>
        <v xml:space="preserve">            { line: "ELÍ, ELÍ, LAMÁ SABACTANÍ., (Mi,m,15)(La,m,250)(Mi,m,350)", sC: "ta as"},</v>
      </c>
      <c r="M30" s="56" t="str">
        <f t="shared" ref="M30:M65" si="1">IF(N30="","","(")</f>
        <v>(</v>
      </c>
      <c r="N30" s="57" t="str">
        <f t="shared" ref="N30:N66" si="2">IF(D30="","",D30)</f>
        <v>Mi</v>
      </c>
      <c r="O30" s="58" t="str">
        <f t="shared" ref="O30:O65" si="3">IF(N30="","",",")</f>
        <v>,</v>
      </c>
      <c r="P30" s="59" t="str">
        <f t="shared" ref="P30:P66" si="4">IF(E30="","",E30)</f>
        <v>m</v>
      </c>
      <c r="Q30" s="60" t="str">
        <f t="shared" ref="Q30:Q65" si="5">IF(N30="","",",")</f>
        <v>,</v>
      </c>
      <c r="R30" s="61">
        <f t="shared" ref="R30:R65" si="6">IF(N30="","",15)</f>
        <v>15</v>
      </c>
      <c r="S30" s="56" t="str">
        <f t="shared" ref="S30:S65" si="7">IF(N30="","",")")</f>
        <v>)</v>
      </c>
      <c r="T30" s="62" t="str">
        <f t="shared" ref="T30:T65" si="8">IF(U30="","","(")</f>
        <v>(</v>
      </c>
      <c r="U30" s="63" t="str">
        <f t="shared" ref="U30:U66" si="9">IF(F30="","",F30)</f>
        <v>La</v>
      </c>
      <c r="V30" s="64" t="str">
        <f t="shared" ref="V30:V65" si="10">IF(U30="","",",")</f>
        <v>,</v>
      </c>
      <c r="W30" s="65" t="str">
        <f t="shared" ref="W30:W66" si="11">IF(G30="","",G30)</f>
        <v>m</v>
      </c>
      <c r="X30" s="64" t="str">
        <f t="shared" ref="X30:X65" si="12">IF(U30="","",",")</f>
        <v>,</v>
      </c>
      <c r="Y30" s="64">
        <f t="shared" ref="Y30:Y65" si="13">IF(U30="","",250)</f>
        <v>250</v>
      </c>
      <c r="Z30" s="56" t="str">
        <f t="shared" ref="Z30:Z65" si="14">IF(U30="","",")")</f>
        <v>)</v>
      </c>
      <c r="AA30" s="66" t="str">
        <f t="shared" ref="AA30:AA65" si="15">IF(AB30="","","(")</f>
        <v>(</v>
      </c>
      <c r="AB30" s="57" t="str">
        <f t="shared" ref="AB30:AB66" si="16">IF(H30="","",H30)</f>
        <v>Mi</v>
      </c>
      <c r="AC30" s="67" t="str">
        <f t="shared" ref="AC30:AC65" si="17">IF(AB30="","",",")</f>
        <v>,</v>
      </c>
      <c r="AD30" s="59" t="str">
        <f t="shared" ref="AD30:AD65" si="18">IF(I30="","",I30)</f>
        <v>m</v>
      </c>
      <c r="AE30" s="68" t="str">
        <f t="shared" ref="AE30:AE65" si="19">IF(AB30="","",",")</f>
        <v>,</v>
      </c>
      <c r="AF30" s="61">
        <f t="shared" ref="AF30:AF65" si="20">IF(AB30="","",350)</f>
        <v>350</v>
      </c>
      <c r="AG30" s="61" t="str">
        <f t="shared" ref="AG30:AG65" si="21">IF(AB30="","",")")</f>
        <v>)</v>
      </c>
      <c r="AH30" s="69" t="str">
        <f t="shared" ref="AH30:AH65" si="22">IF(AI30="","","(")</f>
        <v/>
      </c>
      <c r="AI30" s="70" t="str">
        <f t="shared" ref="AI30:AI66" si="23">IF(J30="","",J30)</f>
        <v/>
      </c>
      <c r="AJ30" s="64" t="str">
        <f t="shared" ref="AJ30:AJ65" si="24">IF(AI30="","",",")</f>
        <v/>
      </c>
      <c r="AK30" s="64" t="str">
        <f t="shared" ref="AK30:AK65" si="25">IF(K30="","",K30)</f>
        <v/>
      </c>
      <c r="AL30" s="64" t="str">
        <f t="shared" ref="AL30:AL65" si="26">IF(AI30="","",",")</f>
        <v/>
      </c>
      <c r="AM30" s="64" t="str">
        <f t="shared" ref="AM30:AM65" si="27">IF(AI30="","",450)</f>
        <v/>
      </c>
      <c r="AN30" s="64" t="str">
        <f t="shared" ref="AN30:AN65" si="28">IF(AI30="","",")")</f>
        <v/>
      </c>
    </row>
    <row r="31" spans="2:40" ht="25.5" thickTop="1" thickBot="1" x14ac:dyDescent="0.4">
      <c r="B31" t="s">
        <v>1002</v>
      </c>
      <c r="C31" s="51" t="s">
        <v>1256</v>
      </c>
      <c r="D31" s="52"/>
      <c r="E31" s="52"/>
      <c r="F31" s="53"/>
      <c r="G31" s="53"/>
      <c r="H31" s="52"/>
      <c r="I31" s="52"/>
      <c r="J31" s="54"/>
      <c r="K31" s="54"/>
      <c r="L31" s="55" t="str">
        <f t="shared" si="0"/>
        <v xml:space="preserve">            { line: "DIOS MÍO, DIOS MÍO,,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1257</v>
      </c>
      <c r="D32" s="52" t="s">
        <v>1016</v>
      </c>
      <c r="E32" s="52" t="s">
        <v>1015</v>
      </c>
      <c r="F32" s="53" t="s">
        <v>1014</v>
      </c>
      <c r="G32" s="53" t="s">
        <v>1015</v>
      </c>
      <c r="H32" s="52"/>
      <c r="I32" s="52"/>
      <c r="J32" s="54"/>
      <c r="K32" s="54"/>
      <c r="L32" s="55" t="str">
        <f>IF(C32="","",_xlfn.CONCAT("            { line: ","""",C32,", ",M32:AN32,""", sC: ","""",B32,"""},"))</f>
        <v xml:space="preserve">            { line: "¿POR QUÉ ME HAS ABANDONADO?, (La,m,15)(Mi,m,250)", sC: "as"},</v>
      </c>
      <c r="M32" s="56" t="str">
        <f t="shared" si="1"/>
        <v>(</v>
      </c>
      <c r="N32" s="57" t="str">
        <f t="shared" si="2"/>
        <v>La</v>
      </c>
      <c r="O32" s="58" t="str">
        <f t="shared" si="3"/>
        <v>,</v>
      </c>
      <c r="P32" s="59" t="str">
        <f t="shared" si="4"/>
        <v>m</v>
      </c>
      <c r="Q32" s="60" t="str">
        <f t="shared" si="5"/>
        <v>,</v>
      </c>
      <c r="R32" s="61">
        <f t="shared" si="6"/>
        <v>15</v>
      </c>
      <c r="S32" s="56" t="str">
        <f t="shared" si="7"/>
        <v>)</v>
      </c>
      <c r="T32" s="62" t="str">
        <f t="shared" si="8"/>
        <v>(</v>
      </c>
      <c r="U32" s="63" t="str">
        <f t="shared" si="9"/>
        <v>Mi</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996</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1017</v>
      </c>
      <c r="C34" s="51" t="s">
        <v>1258</v>
      </c>
      <c r="D34" s="52" t="s">
        <v>1259</v>
      </c>
      <c r="E34" s="52">
        <v>7</v>
      </c>
      <c r="F34" s="53"/>
      <c r="G34" s="53"/>
      <c r="H34" s="52"/>
      <c r="I34" s="52"/>
      <c r="J34" s="54"/>
      <c r="K34" s="54"/>
      <c r="L34" s="55" t="str">
        <f>IF(C34="","",_xlfn.CONCAT("            { line: ","""",C34,", ",M34:AN34,""", sC: ","""",B34,"""},"))</f>
        <v xml:space="preserve">            { line: "¡Qué lejos te siento de mis gritos!, (S1,7,15)", sC: "tc"},</v>
      </c>
      <c r="M34" s="56" t="str">
        <f t="shared" si="1"/>
        <v>(</v>
      </c>
      <c r="N34" s="57" t="str">
        <f t="shared" si="2"/>
        <v>S1</v>
      </c>
      <c r="O34" s="58" t="str">
        <f t="shared" si="3"/>
        <v>,</v>
      </c>
      <c r="P34" s="59">
        <f t="shared" si="4"/>
        <v>7</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1260</v>
      </c>
      <c r="D35" s="52" t="s">
        <v>1014</v>
      </c>
      <c r="E35" s="52" t="s">
        <v>1015</v>
      </c>
      <c r="F35" s="53"/>
      <c r="G35" s="53"/>
      <c r="H35" s="52"/>
      <c r="I35" s="52"/>
      <c r="J35" s="54"/>
      <c r="K35" s="54"/>
      <c r="L35" s="55" t="str">
        <f t="shared" ref="L35:L36" si="29">IF(C35="","",_xlfn.CONCAT("            { line: ","""",C35,", ",M35:AN35,""", sC: ","""",B35,"""},"))</f>
        <v xml:space="preserve">            { line: "De día clamo, y no respondes,, (Mi,m,15)", sC: ""},</v>
      </c>
      <c r="M35" s="56" t="str">
        <f>IF(N35="","","(")</f>
        <v>(</v>
      </c>
      <c r="N35" s="57" t="str">
        <f>IF(D35="","",D35)</f>
        <v>Mi</v>
      </c>
      <c r="O35" s="58" t="str">
        <f>IF(N35="","",",")</f>
        <v>,</v>
      </c>
      <c r="P35" s="59" t="str">
        <f>IF(E35="","",E35)</f>
        <v>m</v>
      </c>
      <c r="Q35" s="60" t="str">
        <f>IF(N35="","",",")</f>
        <v>,</v>
      </c>
      <c r="R35" s="61">
        <f>IF(N35="","",15)</f>
        <v>15</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5.5" thickTop="1" thickBot="1" x14ac:dyDescent="0.4">
      <c r="C36" s="51" t="s">
        <v>1261</v>
      </c>
      <c r="D36" s="52"/>
      <c r="E36" s="52"/>
      <c r="F36" s="53"/>
      <c r="G36" s="53"/>
      <c r="H36" s="52"/>
      <c r="I36" s="52"/>
      <c r="J36" s="54"/>
      <c r="K36" s="54"/>
      <c r="L36" s="55" t="str">
        <f t="shared" si="29"/>
        <v xml:space="preserve">            { line: "grito de noche, y no hay reposo para mí., ", sC: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C37" s="79" t="s">
        <v>998</v>
      </c>
      <c r="D37" s="80"/>
      <c r="E37" s="80"/>
      <c r="F37" s="80"/>
      <c r="G37" s="80"/>
      <c r="H37" s="80"/>
      <c r="I37" s="80"/>
      <c r="J37" s="80"/>
      <c r="K37" s="80"/>
      <c r="L37" s="81" t="s">
        <v>999</v>
      </c>
      <c r="M37" s="56" t="str">
        <f t="shared" ref="M37:M40" si="30">IF(N37="","","(")</f>
        <v/>
      </c>
      <c r="N37" s="57" t="str">
        <f t="shared" ref="N37:N40" si="31">IF(D37="","",D37)</f>
        <v/>
      </c>
      <c r="O37" s="58" t="str">
        <f t="shared" ref="O37:O40" si="32">IF(N37="","",",")</f>
        <v/>
      </c>
      <c r="P37" s="59" t="str">
        <f t="shared" ref="P37:P40" si="33">IF(E37="","",E37)</f>
        <v/>
      </c>
      <c r="Q37" s="60" t="str">
        <f t="shared" ref="Q37:Q40" si="34">IF(N37="","",",")</f>
        <v/>
      </c>
      <c r="R37" s="61" t="str">
        <f t="shared" ref="R37:R40" si="35">IF(N37="","",15)</f>
        <v/>
      </c>
      <c r="S37" s="56" t="str">
        <f t="shared" ref="S37:S40" si="36">IF(N37="","",")")</f>
        <v/>
      </c>
      <c r="T37" s="62" t="str">
        <f t="shared" ref="T37:T40" si="37">IF(U37="","","(")</f>
        <v/>
      </c>
      <c r="U37" s="63" t="str">
        <f t="shared" ref="U37:U40" si="38">IF(F37="","",F37)</f>
        <v/>
      </c>
      <c r="V37" s="64" t="str">
        <f t="shared" ref="V37:V40" si="39">IF(U37="","",",")</f>
        <v/>
      </c>
      <c r="W37" s="65" t="str">
        <f t="shared" ref="W37:W40" si="40">IF(G37="","",G37)</f>
        <v/>
      </c>
      <c r="X37" s="64" t="str">
        <f t="shared" ref="X37:X40" si="41">IF(U37="","",",")</f>
        <v/>
      </c>
      <c r="Y37" s="64" t="str">
        <f t="shared" ref="Y37:Y40" si="42">IF(U37="","",250)</f>
        <v/>
      </c>
      <c r="Z37" s="56" t="str">
        <f t="shared" ref="Z37:Z40" si="43">IF(U37="","",")")</f>
        <v/>
      </c>
      <c r="AA37" s="66" t="str">
        <f t="shared" ref="AA37:AA40" si="44">IF(AB37="","","(")</f>
        <v/>
      </c>
      <c r="AB37" s="57" t="str">
        <f t="shared" ref="AB37:AB40" si="45">IF(H37="","",H37)</f>
        <v/>
      </c>
      <c r="AC37" s="67" t="str">
        <f t="shared" ref="AC37:AC40" si="46">IF(AB37="","",",")</f>
        <v/>
      </c>
      <c r="AD37" s="59" t="str">
        <f t="shared" ref="AD37:AD40" si="47">IF(I37="","",I37)</f>
        <v/>
      </c>
      <c r="AE37" s="68" t="str">
        <f t="shared" ref="AE37:AE40" si="48">IF(AB37="","",",")</f>
        <v/>
      </c>
      <c r="AF37" s="61" t="str">
        <f t="shared" ref="AF37:AF40" si="49">IF(AB37="","",350)</f>
        <v/>
      </c>
      <c r="AG37" s="61" t="str">
        <f t="shared" ref="AG37:AG40" si="50">IF(AB37="","",")")</f>
        <v/>
      </c>
      <c r="AH37" s="69" t="str">
        <f t="shared" ref="AH37:AH40" si="51">IF(AI37="","","(")</f>
        <v/>
      </c>
      <c r="AI37" s="70" t="str">
        <f t="shared" ref="AI37:AI40" si="52">IF(J37="","",J37)</f>
        <v/>
      </c>
      <c r="AJ37" s="64" t="str">
        <f t="shared" ref="AJ37:AJ40" si="53">IF(AI37="","",",")</f>
        <v/>
      </c>
      <c r="AK37" s="64" t="str">
        <f t="shared" ref="AK37:AK40" si="54">IF(K37="","",K37)</f>
        <v/>
      </c>
      <c r="AL37" s="64" t="str">
        <f t="shared" ref="AL37:AL40" si="55">IF(AI37="","",",")</f>
        <v/>
      </c>
      <c r="AM37" s="64" t="str">
        <f t="shared" ref="AM37:AM40" si="56">IF(AI37="","",450)</f>
        <v/>
      </c>
      <c r="AN37" s="64" t="str">
        <f t="shared" ref="AN37:AN40" si="57">IF(AI37="","",")")</f>
        <v/>
      </c>
    </row>
    <row r="38" spans="2:40" ht="25.5" thickTop="1" thickBot="1" x14ac:dyDescent="0.4">
      <c r="B38" t="s">
        <v>1000</v>
      </c>
      <c r="C38" s="82" t="s">
        <v>1262</v>
      </c>
      <c r="D38" s="83" t="s">
        <v>1014</v>
      </c>
      <c r="E38" s="83" t="s">
        <v>1015</v>
      </c>
      <c r="F38" s="83" t="s">
        <v>1016</v>
      </c>
      <c r="G38" s="83" t="s">
        <v>1015</v>
      </c>
      <c r="H38" s="83" t="s">
        <v>1014</v>
      </c>
      <c r="I38" s="83" t="s">
        <v>1015</v>
      </c>
      <c r="J38" s="83"/>
      <c r="K38" s="83"/>
      <c r="L38" s="84" t="str">
        <f>IF(C38="","",_xlfn.CONCAT("       triggerLine: ","""",C38,", ",M38:AN38,""", sC: ","""",B38,""", lines: ["))</f>
        <v xml:space="preserve">       triggerLine: "ELÍ, ELÍ, LAMÁ SABACTANÍ..., (Mi,m,15)(La,m,250)(Mi,m,350)", sC: "ta as", lines: [</v>
      </c>
      <c r="M38" s="56" t="str">
        <f t="shared" si="30"/>
        <v>(</v>
      </c>
      <c r="N38" s="57" t="str">
        <f t="shared" si="31"/>
        <v>Mi</v>
      </c>
      <c r="O38" s="58" t="str">
        <f t="shared" si="32"/>
        <v>,</v>
      </c>
      <c r="P38" s="59" t="str">
        <f t="shared" si="33"/>
        <v>m</v>
      </c>
      <c r="Q38" s="60" t="str">
        <f t="shared" si="34"/>
        <v>,</v>
      </c>
      <c r="R38" s="61">
        <f t="shared" si="35"/>
        <v>15</v>
      </c>
      <c r="S38" s="56" t="str">
        <f t="shared" si="36"/>
        <v>)</v>
      </c>
      <c r="T38" s="62" t="str">
        <f t="shared" si="37"/>
        <v>(</v>
      </c>
      <c r="U38" s="63" t="str">
        <f t="shared" si="38"/>
        <v>La</v>
      </c>
      <c r="V38" s="64" t="str">
        <f t="shared" si="39"/>
        <v>,</v>
      </c>
      <c r="W38" s="65" t="str">
        <f t="shared" si="40"/>
        <v>m</v>
      </c>
      <c r="X38" s="64" t="str">
        <f t="shared" si="41"/>
        <v>,</v>
      </c>
      <c r="Y38" s="64">
        <f t="shared" si="42"/>
        <v>250</v>
      </c>
      <c r="Z38" s="56" t="str">
        <f t="shared" si="43"/>
        <v>)</v>
      </c>
      <c r="AA38" s="66" t="str">
        <f t="shared" si="44"/>
        <v>(</v>
      </c>
      <c r="AB38" s="57" t="str">
        <f t="shared" si="45"/>
        <v>Mi</v>
      </c>
      <c r="AC38" s="67" t="str">
        <f t="shared" si="46"/>
        <v>,</v>
      </c>
      <c r="AD38" s="59" t="str">
        <f t="shared" si="47"/>
        <v>m</v>
      </c>
      <c r="AE38" s="68" t="str">
        <f t="shared" si="48"/>
        <v>,</v>
      </c>
      <c r="AF38" s="61">
        <f t="shared" si="49"/>
        <v>350</v>
      </c>
      <c r="AG38" s="61" t="str">
        <f t="shared" si="50"/>
        <v>)</v>
      </c>
      <c r="AH38" s="69" t="str">
        <f t="shared" si="51"/>
        <v/>
      </c>
      <c r="AI38" s="70" t="str">
        <f t="shared" si="52"/>
        <v/>
      </c>
      <c r="AJ38" s="64" t="str">
        <f t="shared" si="53"/>
        <v/>
      </c>
      <c r="AK38" s="64" t="str">
        <f t="shared" si="54"/>
        <v/>
      </c>
      <c r="AL38" s="64" t="str">
        <f t="shared" si="55"/>
        <v/>
      </c>
      <c r="AM38" s="64" t="str">
        <f t="shared" si="56"/>
        <v/>
      </c>
      <c r="AN38" s="64" t="str">
        <f t="shared" si="57"/>
        <v/>
      </c>
    </row>
    <row r="39" spans="2:40" ht="25.5" thickTop="1" thickBot="1" x14ac:dyDescent="0.4">
      <c r="B39" t="s">
        <v>1002</v>
      </c>
      <c r="C39" s="85" t="s">
        <v>1256</v>
      </c>
      <c r="D39" s="86"/>
      <c r="E39" s="86"/>
      <c r="F39" s="86"/>
      <c r="G39" s="86"/>
      <c r="H39" s="87"/>
      <c r="I39" s="87"/>
      <c r="J39" s="87"/>
      <c r="K39" s="87"/>
      <c r="L39" s="88" t="str">
        <f>IF(C39="","",_xlfn.CONCAT("            { line: ","""",C39,", ",M39:AN39,""", sC: ","""",B39,"""},"))</f>
        <v xml:space="preserve">            { line: "DIOS MÍO, DIOS MÍO,, ", sC: "as"},</v>
      </c>
      <c r="M39" s="56" t="str">
        <f t="shared" si="30"/>
        <v/>
      </c>
      <c r="N39" s="57" t="str">
        <f t="shared" si="31"/>
        <v/>
      </c>
      <c r="O39" s="58" t="str">
        <f t="shared" si="32"/>
        <v/>
      </c>
      <c r="P39" s="59" t="str">
        <f t="shared" si="33"/>
        <v/>
      </c>
      <c r="Q39" s="60" t="str">
        <f t="shared" si="34"/>
        <v/>
      </c>
      <c r="R39" s="61" t="str">
        <f t="shared" si="35"/>
        <v/>
      </c>
      <c r="S39" s="56" t="str">
        <f t="shared" si="36"/>
        <v/>
      </c>
      <c r="T39" s="62" t="str">
        <f t="shared" si="37"/>
        <v/>
      </c>
      <c r="U39" s="63" t="str">
        <f t="shared" si="38"/>
        <v/>
      </c>
      <c r="V39" s="64" t="str">
        <f t="shared" si="39"/>
        <v/>
      </c>
      <c r="W39" s="65" t="str">
        <f t="shared" si="40"/>
        <v/>
      </c>
      <c r="X39" s="64" t="str">
        <f t="shared" si="41"/>
        <v/>
      </c>
      <c r="Y39" s="64" t="str">
        <f t="shared" si="42"/>
        <v/>
      </c>
      <c r="Z39" s="56" t="str">
        <f t="shared" si="43"/>
        <v/>
      </c>
      <c r="AA39" s="66" t="str">
        <f t="shared" si="44"/>
        <v/>
      </c>
      <c r="AB39" s="57" t="str">
        <f t="shared" si="45"/>
        <v/>
      </c>
      <c r="AC39" s="67" t="str">
        <f t="shared" si="46"/>
        <v/>
      </c>
      <c r="AD39" s="59" t="str">
        <f t="shared" si="47"/>
        <v/>
      </c>
      <c r="AE39" s="68" t="str">
        <f t="shared" si="48"/>
        <v/>
      </c>
      <c r="AF39" s="61" t="str">
        <f t="shared" si="49"/>
        <v/>
      </c>
      <c r="AG39" s="61" t="str">
        <f t="shared" si="50"/>
        <v/>
      </c>
      <c r="AH39" s="69" t="str">
        <f t="shared" si="51"/>
        <v/>
      </c>
      <c r="AI39" s="70" t="str">
        <f t="shared" si="52"/>
        <v/>
      </c>
      <c r="AJ39" s="64" t="str">
        <f t="shared" si="53"/>
        <v/>
      </c>
      <c r="AK39" s="64" t="str">
        <f t="shared" si="54"/>
        <v/>
      </c>
      <c r="AL39" s="64" t="str">
        <f t="shared" si="55"/>
        <v/>
      </c>
      <c r="AM39" s="64" t="str">
        <f t="shared" si="56"/>
        <v/>
      </c>
      <c r="AN39" s="64" t="str">
        <f t="shared" si="57"/>
        <v/>
      </c>
    </row>
    <row r="40" spans="2:40" ht="25.5" thickTop="1" thickBot="1" x14ac:dyDescent="0.4">
      <c r="B40" t="s">
        <v>1002</v>
      </c>
      <c r="C40" s="93" t="s">
        <v>1257</v>
      </c>
      <c r="D40" s="83" t="s">
        <v>1016</v>
      </c>
      <c r="E40" s="83" t="s">
        <v>1015</v>
      </c>
      <c r="F40" s="83" t="s">
        <v>1014</v>
      </c>
      <c r="G40" s="83" t="s">
        <v>1015</v>
      </c>
      <c r="H40" s="83"/>
      <c r="I40" s="83"/>
      <c r="J40" s="83"/>
      <c r="K40" s="83"/>
      <c r="L40" s="94" t="str">
        <f>IF(C40="","",_xlfn.CONCAT("            { line: ","""",C40,", ",M40:AN40,""", sC: ","""",B40,"""},  ]},"))</f>
        <v xml:space="preserve">            { line: "¿POR QUÉ ME HAS ABANDONADO?, (La,m,15)(Mi,m,250)", sC: "as"},  ]},</v>
      </c>
      <c r="M40" s="56" t="str">
        <f t="shared" si="30"/>
        <v>(</v>
      </c>
      <c r="N40" s="57" t="str">
        <f t="shared" si="31"/>
        <v>La</v>
      </c>
      <c r="O40" s="58" t="str">
        <f t="shared" si="32"/>
        <v>,</v>
      </c>
      <c r="P40" s="59" t="str">
        <f t="shared" si="33"/>
        <v>m</v>
      </c>
      <c r="Q40" s="60" t="str">
        <f t="shared" si="34"/>
        <v>,</v>
      </c>
      <c r="R40" s="61">
        <f t="shared" si="35"/>
        <v>15</v>
      </c>
      <c r="S40" s="56" t="str">
        <f t="shared" si="36"/>
        <v>)</v>
      </c>
      <c r="T40" s="62" t="str">
        <f t="shared" si="37"/>
        <v>(</v>
      </c>
      <c r="U40" s="63" t="str">
        <f t="shared" si="38"/>
        <v>Mi</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2: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B42" t="s">
        <v>1017</v>
      </c>
      <c r="C42" s="51" t="s">
        <v>1263</v>
      </c>
      <c r="D42" s="52" t="s">
        <v>987</v>
      </c>
      <c r="E42" s="52">
        <v>7</v>
      </c>
      <c r="F42" s="53"/>
      <c r="G42" s="53"/>
      <c r="H42" s="52"/>
      <c r="I42" s="52"/>
      <c r="J42" s="54"/>
      <c r="K42" s="54"/>
      <c r="L42" s="55" t="str">
        <f t="shared" ref="L42:L50" si="58">IF(C42="","",_xlfn.CONCAT("            { line: ","""",C42,", ",M42:AN42,""", sC: ","""",B42,"""},"))</f>
        <v xml:space="preserve">            { line: "¡Mas tú eres el Santo,, (Si,7,15)", sC: "tc"},</v>
      </c>
      <c r="M42" s="56" t="str">
        <f>IF(N42="","","(")</f>
        <v>(</v>
      </c>
      <c r="N42" s="57" t="str">
        <f>IF(D42="","",D42)</f>
        <v>Si</v>
      </c>
      <c r="O42" s="58" t="str">
        <f>IF(N42="","",",")</f>
        <v>,</v>
      </c>
      <c r="P42" s="59">
        <f>IF(E42="","",E42)</f>
        <v>7</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C43" s="51" t="s">
        <v>1264</v>
      </c>
      <c r="D43" s="52"/>
      <c r="E43" s="52"/>
      <c r="F43" s="53"/>
      <c r="G43" s="53"/>
      <c r="H43" s="52"/>
      <c r="I43" s="52"/>
      <c r="J43" s="54"/>
      <c r="K43" s="54"/>
      <c r="L43" s="55" t="str">
        <f t="shared" si="58"/>
        <v xml:space="preserve">            { line: "tú que vives en medio de mi pueblo!, ", sC: ""},</v>
      </c>
      <c r="M43" s="56" t="str">
        <f>IF(N43="","","(")</f>
        <v/>
      </c>
      <c r="N43" s="57" t="str">
        <f>IF(D43="","",D43)</f>
        <v/>
      </c>
      <c r="O43" s="58" t="str">
        <f>IF(N43="","",",")</f>
        <v/>
      </c>
      <c r="P43" s="59" t="str">
        <f>IF(E43="","",E43)</f>
        <v/>
      </c>
      <c r="Q43" s="60" t="str">
        <f>IF(N43="","",",")</f>
        <v/>
      </c>
      <c r="R43" s="61" t="str">
        <f>IF(N43="","",15)</f>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5.5" thickTop="1" thickBot="1" x14ac:dyDescent="0.4">
      <c r="C44" s="51" t="s">
        <v>1265</v>
      </c>
      <c r="D44" s="52"/>
      <c r="E44" s="52"/>
      <c r="F44" s="53"/>
      <c r="G44" s="53"/>
      <c r="H44" s="52"/>
      <c r="I44" s="52"/>
      <c r="J44" s="54"/>
      <c r="K44" s="54"/>
      <c r="L44" s="55" t="str">
        <f t="shared" si="58"/>
        <v xml:space="preserve">            { line: "A ti clamaron nuestros padres,, ", sC: ""},</v>
      </c>
      <c r="M44" s="56" t="str">
        <f>IF(N44="","","(")</f>
        <v/>
      </c>
      <c r="N44" s="57" t="str">
        <f>IF(D44="","",D44)</f>
        <v/>
      </c>
      <c r="O44" s="58" t="str">
        <f>IF(N44="","",",")</f>
        <v/>
      </c>
      <c r="P44" s="59" t="str">
        <f>IF(E44="","",E44)</f>
        <v/>
      </c>
      <c r="Q44" s="60" t="str">
        <f>IF(N44="","",",")</f>
        <v/>
      </c>
      <c r="R44" s="61" t="str">
        <f>IF(N44="","",15)</f>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5.5" thickTop="1" thickBot="1" x14ac:dyDescent="0.4">
      <c r="C45" s="51" t="s">
        <v>1266</v>
      </c>
      <c r="D45" s="52" t="s">
        <v>1014</v>
      </c>
      <c r="E45" s="52" t="s">
        <v>1015</v>
      </c>
      <c r="F45" s="53"/>
      <c r="G45" s="53"/>
      <c r="H45" s="52"/>
      <c r="I45" s="52"/>
      <c r="J45" s="54"/>
      <c r="K45" s="54"/>
      <c r="L45" s="55" t="str">
        <f t="shared" si="58"/>
        <v xml:space="preserve">            { line: "y tú les ayudaste,, (Mi,m,15)", sC: ""},</v>
      </c>
      <c r="M45" s="56" t="str">
        <f>IF(N45="","","(")</f>
        <v>(</v>
      </c>
      <c r="N45" s="57" t="str">
        <f>IF(D45="","",D45)</f>
        <v>Mi</v>
      </c>
      <c r="O45" s="58" t="str">
        <f>IF(N45="","",",")</f>
        <v>,</v>
      </c>
      <c r="P45" s="59" t="str">
        <f>IF(E45="","",E45)</f>
        <v>m</v>
      </c>
      <c r="Q45" s="60" t="str">
        <f>IF(N45="","",",")</f>
        <v>,</v>
      </c>
      <c r="R45" s="61">
        <f>IF(N45="","",15)</f>
        <v>15</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2:40" ht="25.5" thickTop="1" thickBot="1" x14ac:dyDescent="0.4">
      <c r="C46" s="51" t="s">
        <v>1267</v>
      </c>
      <c r="D46" s="52"/>
      <c r="E46" s="52"/>
      <c r="F46" s="53"/>
      <c r="G46" s="53"/>
      <c r="H46" s="52"/>
      <c r="I46" s="52"/>
      <c r="J46" s="54"/>
      <c r="K46" s="54"/>
      <c r="L46" s="55" t="str">
        <f t="shared" si="58"/>
        <v xml:space="preserve">            { line: "en ti confiaron y nunca quedaron confundidos., ", sC: ""},</v>
      </c>
      <c r="M46" s="56" t="str">
        <f t="shared" ref="M46:M50" si="59">IF(N46="","","(")</f>
        <v/>
      </c>
      <c r="N46" s="57" t="str">
        <f t="shared" ref="N46:N50" si="60">IF(D46="","",D46)</f>
        <v/>
      </c>
      <c r="O46" s="58" t="str">
        <f t="shared" ref="O46:O50" si="61">IF(N46="","",",")</f>
        <v/>
      </c>
      <c r="P46" s="59" t="str">
        <f t="shared" ref="P46:P50" si="62">IF(E46="","",E46)</f>
        <v/>
      </c>
      <c r="Q46" s="60" t="str">
        <f t="shared" ref="Q46:Q50" si="63">IF(N46="","",",")</f>
        <v/>
      </c>
      <c r="R46" s="61" t="str">
        <f t="shared" ref="R46:R50" si="64">IF(N46="","",15)</f>
        <v/>
      </c>
      <c r="S46" s="56" t="str">
        <f t="shared" ref="S46:S50" si="65">IF(N46="","",")")</f>
        <v/>
      </c>
      <c r="T46" s="62" t="str">
        <f t="shared" ref="T46:T50" si="66">IF(U46="","","(")</f>
        <v/>
      </c>
      <c r="U46" s="63" t="str">
        <f t="shared" ref="U46:U50" si="67">IF(F46="","",F46)</f>
        <v/>
      </c>
      <c r="V46" s="64" t="str">
        <f t="shared" ref="V46:V50" si="68">IF(U46="","",",")</f>
        <v/>
      </c>
      <c r="W46" s="65" t="str">
        <f t="shared" ref="W46:W50" si="69">IF(G46="","",G46)</f>
        <v/>
      </c>
      <c r="X46" s="64" t="str">
        <f t="shared" ref="X46:X50" si="70">IF(U46="","",",")</f>
        <v/>
      </c>
      <c r="Y46" s="64" t="str">
        <f t="shared" ref="Y46:Y50" si="71">IF(U46="","",250)</f>
        <v/>
      </c>
      <c r="Z46" s="56" t="str">
        <f t="shared" ref="Z46:Z50" si="72">IF(U46="","",")")</f>
        <v/>
      </c>
      <c r="AA46" s="66" t="str">
        <f t="shared" ref="AA46:AA50" si="73">IF(AB46="","","(")</f>
        <v/>
      </c>
      <c r="AB46" s="57" t="str">
        <f t="shared" ref="AB46:AB50" si="74">IF(H46="","",H46)</f>
        <v/>
      </c>
      <c r="AC46" s="67" t="str">
        <f t="shared" ref="AC46:AC50" si="75">IF(AB46="","",",")</f>
        <v/>
      </c>
      <c r="AD46" s="59" t="str">
        <f t="shared" ref="AD46:AD50" si="76">IF(I46="","",I46)</f>
        <v/>
      </c>
      <c r="AE46" s="68" t="str">
        <f t="shared" ref="AE46:AE50" si="77">IF(AB46="","",",")</f>
        <v/>
      </c>
      <c r="AF46" s="61" t="str">
        <f t="shared" ref="AF46:AF50" si="78">IF(AB46="","",350)</f>
        <v/>
      </c>
      <c r="AG46" s="61" t="str">
        <f t="shared" ref="AG46:AG50" si="79">IF(AB46="","",")")</f>
        <v/>
      </c>
      <c r="AH46" s="69" t="str">
        <f t="shared" ref="AH46:AH50" si="80">IF(AI46="","","(")</f>
        <v/>
      </c>
      <c r="AI46" s="70" t="str">
        <f t="shared" ref="AI46:AI50" si="81">IF(J46="","",J46)</f>
        <v/>
      </c>
      <c r="AJ46" s="64" t="str">
        <f t="shared" ref="AJ46:AJ50" si="82">IF(AI46="","",",")</f>
        <v/>
      </c>
      <c r="AK46" s="64" t="str">
        <f t="shared" ref="AK46:AK50" si="83">IF(K46="","",K46)</f>
        <v/>
      </c>
      <c r="AL46" s="64" t="str">
        <f t="shared" ref="AL46:AL50" si="84">IF(AI46="","",",")</f>
        <v/>
      </c>
      <c r="AM46" s="64" t="str">
        <f t="shared" ref="AM46:AM50" si="85">IF(AI46="","",450)</f>
        <v/>
      </c>
      <c r="AN46" s="64" t="str">
        <f t="shared" ref="AN46:AN50" si="86">IF(AI46="","",")")</f>
        <v/>
      </c>
    </row>
    <row r="47" spans="2:40" ht="25.5" thickTop="1" thickBot="1" x14ac:dyDescent="0.4">
      <c r="C47" s="51" t="s">
        <v>1268</v>
      </c>
      <c r="D47" s="52" t="s">
        <v>1016</v>
      </c>
      <c r="E47" s="52" t="s">
        <v>1015</v>
      </c>
      <c r="F47" s="53"/>
      <c r="G47" s="53"/>
      <c r="H47" s="52"/>
      <c r="I47" s="52"/>
      <c r="J47" s="54"/>
      <c r="K47" s="54"/>
      <c r="L47" s="55" t="str">
        <f t="shared" si="58"/>
        <v xml:space="preserve">            { line: "Entonces yo, ¿por qué no me ayudas?, (La,m,15)", sC: ""},</v>
      </c>
      <c r="M47" s="56" t="str">
        <f t="shared" si="59"/>
        <v>(</v>
      </c>
      <c r="N47" s="57" t="str">
        <f t="shared" si="60"/>
        <v>La</v>
      </c>
      <c r="O47" s="58" t="str">
        <f t="shared" si="61"/>
        <v>,</v>
      </c>
      <c r="P47" s="59" t="str">
        <f t="shared" si="62"/>
        <v>m</v>
      </c>
      <c r="Q47" s="60" t="str">
        <f t="shared" si="63"/>
        <v>,</v>
      </c>
      <c r="R47" s="61">
        <f t="shared" si="64"/>
        <v>15</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2:40" ht="25.5" thickTop="1" thickBot="1" x14ac:dyDescent="0.4">
      <c r="C48" s="51" t="s">
        <v>1269</v>
      </c>
      <c r="D48" s="52" t="s">
        <v>1014</v>
      </c>
      <c r="E48" s="52" t="s">
        <v>1015</v>
      </c>
      <c r="F48" s="53"/>
      <c r="G48" s="53"/>
      <c r="H48" s="52"/>
      <c r="I48" s="52"/>
      <c r="J48" s="54"/>
      <c r="K48" s="54"/>
      <c r="L48" s="55" t="str">
        <f t="shared" si="58"/>
        <v xml:space="preserve">            { line: "¿Acaso no soy un hombre?, (Mi,m,15)", sC: ""},</v>
      </c>
      <c r="M48" s="56" t="str">
        <f t="shared" si="59"/>
        <v>(</v>
      </c>
      <c r="N48" s="57" t="str">
        <f t="shared" si="60"/>
        <v>Mi</v>
      </c>
      <c r="O48" s="58" t="str">
        <f t="shared" si="61"/>
        <v>,</v>
      </c>
      <c r="P48" s="59" t="str">
        <f t="shared" si="62"/>
        <v>m</v>
      </c>
      <c r="Q48" s="60" t="str">
        <f t="shared" si="63"/>
        <v>,</v>
      </c>
      <c r="R48" s="61">
        <f t="shared" si="64"/>
        <v>15</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2:40" ht="25.5" thickTop="1" thickBot="1" x14ac:dyDescent="0.4">
      <c r="C49" s="51" t="s">
        <v>1270</v>
      </c>
      <c r="D49" s="52" t="s">
        <v>987</v>
      </c>
      <c r="E49" s="52">
        <v>7</v>
      </c>
      <c r="F49" s="53"/>
      <c r="G49" s="53"/>
      <c r="H49" s="52"/>
      <c r="I49" s="52"/>
      <c r="J49" s="54"/>
      <c r="K49" s="54"/>
      <c r="L49" s="55" t="str">
        <f t="shared" si="58"/>
        <v xml:space="preserve">            { line: "Eso soy yo: soy un gusano,, (Si,7,15)", sC: ""},</v>
      </c>
      <c r="M49" s="56" t="str">
        <f t="shared" si="59"/>
        <v>(</v>
      </c>
      <c r="N49" s="57" t="str">
        <f t="shared" si="60"/>
        <v>Si</v>
      </c>
      <c r="O49" s="58" t="str">
        <f t="shared" si="61"/>
        <v>,</v>
      </c>
      <c r="P49" s="59">
        <f t="shared" si="62"/>
        <v>7</v>
      </c>
      <c r="Q49" s="60" t="str">
        <f t="shared" si="63"/>
        <v>,</v>
      </c>
      <c r="R49" s="61">
        <f t="shared" si="64"/>
        <v>15</v>
      </c>
      <c r="S49" s="56" t="str">
        <f t="shared" si="65"/>
        <v>)</v>
      </c>
      <c r="T49" s="62" t="str">
        <f t="shared" si="66"/>
        <v/>
      </c>
      <c r="U49" s="63" t="str">
        <f t="shared" si="67"/>
        <v/>
      </c>
      <c r="V49" s="64" t="str">
        <f t="shared" si="68"/>
        <v/>
      </c>
      <c r="W49" s="65" t="str">
        <f t="shared" si="69"/>
        <v/>
      </c>
      <c r="X49" s="64" t="str">
        <f t="shared" si="70"/>
        <v/>
      </c>
      <c r="Y49" s="64" t="str">
        <f t="shared" si="71"/>
        <v/>
      </c>
      <c r="Z49" s="56" t="str">
        <f t="shared" si="72"/>
        <v/>
      </c>
      <c r="AA49" s="66" t="str">
        <f t="shared" si="73"/>
        <v/>
      </c>
      <c r="AB49" s="57" t="str">
        <f t="shared" si="74"/>
        <v/>
      </c>
      <c r="AC49" s="67" t="str">
        <f t="shared" si="75"/>
        <v/>
      </c>
      <c r="AD49" s="59" t="str">
        <f t="shared" si="76"/>
        <v/>
      </c>
      <c r="AE49" s="68" t="str">
        <f t="shared" si="77"/>
        <v/>
      </c>
      <c r="AF49" s="61" t="str">
        <f t="shared" si="78"/>
        <v/>
      </c>
      <c r="AG49" s="61" t="str">
        <f t="shared" si="79"/>
        <v/>
      </c>
      <c r="AH49" s="69" t="str">
        <f t="shared" si="80"/>
        <v/>
      </c>
      <c r="AI49" s="70" t="str">
        <f t="shared" si="81"/>
        <v/>
      </c>
      <c r="AJ49" s="64" t="str">
        <f t="shared" si="82"/>
        <v/>
      </c>
      <c r="AK49" s="64" t="str">
        <f t="shared" si="83"/>
        <v/>
      </c>
      <c r="AL49" s="64" t="str">
        <f t="shared" si="84"/>
        <v/>
      </c>
      <c r="AM49" s="64" t="str">
        <f t="shared" si="85"/>
        <v/>
      </c>
      <c r="AN49" s="64" t="str">
        <f t="shared" si="86"/>
        <v/>
      </c>
    </row>
    <row r="50" spans="2:40" ht="25.5" thickTop="1" thickBot="1" x14ac:dyDescent="0.4">
      <c r="C50" s="51" t="s">
        <v>1271</v>
      </c>
      <c r="D50" s="52"/>
      <c r="E50" s="52"/>
      <c r="F50" s="53"/>
      <c r="G50" s="53"/>
      <c r="H50" s="52"/>
      <c r="I50" s="52"/>
      <c r="J50" s="54"/>
      <c r="K50" s="54"/>
      <c r="L50" s="55" t="str">
        <f t="shared" si="58"/>
        <v xml:space="preserve">            { line: "desprecio de la gente, asco del pueblo,, ", sC: ""},</v>
      </c>
      <c r="M50" s="56" t="str">
        <f t="shared" si="59"/>
        <v/>
      </c>
      <c r="N50" s="57" t="str">
        <f t="shared" si="60"/>
        <v/>
      </c>
      <c r="O50" s="58" t="str">
        <f t="shared" si="61"/>
        <v/>
      </c>
      <c r="P50" s="59" t="str">
        <f t="shared" si="62"/>
        <v/>
      </c>
      <c r="Q50" s="60" t="str">
        <f t="shared" si="63"/>
        <v/>
      </c>
      <c r="R50" s="61" t="str">
        <f t="shared" si="64"/>
        <v/>
      </c>
      <c r="S50" s="56" t="str">
        <f t="shared" si="65"/>
        <v/>
      </c>
      <c r="T50" s="62" t="str">
        <f t="shared" si="66"/>
        <v/>
      </c>
      <c r="U50" s="63" t="str">
        <f t="shared" si="67"/>
        <v/>
      </c>
      <c r="V50" s="64" t="str">
        <f t="shared" si="68"/>
        <v/>
      </c>
      <c r="W50" s="65" t="str">
        <f t="shared" si="69"/>
        <v/>
      </c>
      <c r="X50" s="64" t="str">
        <f t="shared" si="70"/>
        <v/>
      </c>
      <c r="Y50" s="64" t="str">
        <f t="shared" si="71"/>
        <v/>
      </c>
      <c r="Z50" s="56" t="str">
        <f t="shared" si="72"/>
        <v/>
      </c>
      <c r="AA50" s="66" t="str">
        <f t="shared" si="73"/>
        <v/>
      </c>
      <c r="AB50" s="57" t="str">
        <f t="shared" si="74"/>
        <v/>
      </c>
      <c r="AC50" s="67" t="str">
        <f t="shared" si="75"/>
        <v/>
      </c>
      <c r="AD50" s="59" t="str">
        <f t="shared" si="76"/>
        <v/>
      </c>
      <c r="AE50" s="68" t="str">
        <f t="shared" si="77"/>
        <v/>
      </c>
      <c r="AF50" s="61" t="str">
        <f t="shared" si="78"/>
        <v/>
      </c>
      <c r="AG50" s="61" t="str">
        <f t="shared" si="79"/>
        <v/>
      </c>
      <c r="AH50" s="69" t="str">
        <f t="shared" si="80"/>
        <v/>
      </c>
      <c r="AI50" s="70" t="str">
        <f t="shared" si="81"/>
        <v/>
      </c>
      <c r="AJ50" s="64" t="str">
        <f t="shared" si="82"/>
        <v/>
      </c>
      <c r="AK50" s="64" t="str">
        <f t="shared" si="83"/>
        <v/>
      </c>
      <c r="AL50" s="64" t="str">
        <f t="shared" si="84"/>
        <v/>
      </c>
      <c r="AM50" s="64" t="str">
        <f t="shared" si="85"/>
        <v/>
      </c>
      <c r="AN50" s="64" t="str">
        <f t="shared" si="86"/>
        <v/>
      </c>
    </row>
    <row r="51" spans="2:40" ht="25.5" thickTop="1" thickBot="1" x14ac:dyDescent="0.4">
      <c r="C51" s="51" t="s">
        <v>1272</v>
      </c>
      <c r="D51" s="52"/>
      <c r="E51" s="52"/>
      <c r="F51" s="53"/>
      <c r="G51" s="53"/>
      <c r="H51" s="52"/>
      <c r="I51" s="52"/>
      <c r="J51" s="54"/>
      <c r="K51" s="54"/>
      <c r="L51" s="55" t="str">
        <f t="shared" si="0"/>
        <v xml:space="preserve">            { line: "todos los que me ven de mí se ríen,, ", sC: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2:40" ht="25.5" thickTop="1" thickBot="1" x14ac:dyDescent="0.4">
      <c r="C52" s="51" t="s">
        <v>1273</v>
      </c>
      <c r="D52" s="52"/>
      <c r="E52" s="52"/>
      <c r="F52" s="53"/>
      <c r="G52" s="53"/>
      <c r="H52" s="52"/>
      <c r="I52" s="52"/>
      <c r="J52" s="54"/>
      <c r="K52" s="54"/>
      <c r="L52" s="55" t="str">
        <f>IF(C52="","",_xlfn.CONCAT("            { line: ","""",C52,", ",M52:AN52,""", sC: ","""",B52,"""},"))</f>
        <v xml:space="preserve">            { line: "menean la cabeza y dicen:, ", sC: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2:40" ht="25.5" thickTop="1" thickBot="1" x14ac:dyDescent="0.4">
      <c r="C53" s="51" t="s">
        <v>1274</v>
      </c>
      <c r="D53" s="52" t="s">
        <v>1014</v>
      </c>
      <c r="E53" s="52" t="s">
        <v>1015</v>
      </c>
      <c r="F53" s="53"/>
      <c r="G53" s="53"/>
      <c r="H53" s="52"/>
      <c r="I53" s="52"/>
      <c r="J53" s="54"/>
      <c r="K53" s="54"/>
      <c r="L53" s="55" t="str">
        <f>IF(C53="","",_xlfn.CONCAT("            { line: ","""",C53,", ",M53:AN53,""", sC: ","""",B53,"""},"))</f>
        <v xml:space="preserve">            { line: "«Se confió a Dios, ¡que él lo libre,, (Mi,m,15)", sC: ""},</v>
      </c>
      <c r="M53" s="56" t="str">
        <f t="shared" si="1"/>
        <v>(</v>
      </c>
      <c r="N53" s="57" t="str">
        <f t="shared" si="2"/>
        <v>Mi</v>
      </c>
      <c r="O53" s="58" t="str">
        <f t="shared" si="3"/>
        <v>,</v>
      </c>
      <c r="P53" s="59" t="str">
        <f t="shared" si="4"/>
        <v>m</v>
      </c>
      <c r="Q53" s="60" t="str">
        <f t="shared" si="5"/>
        <v>,</v>
      </c>
      <c r="R53" s="61">
        <f t="shared" si="6"/>
        <v>15</v>
      </c>
      <c r="S53" s="56" t="str">
        <f t="shared" si="7"/>
        <v>)</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2:40" ht="25.5" thickTop="1" thickBot="1" x14ac:dyDescent="0.4">
      <c r="C54" s="51" t="s">
        <v>1275</v>
      </c>
      <c r="D54" s="52"/>
      <c r="E54" s="52"/>
      <c r="F54" s="53"/>
      <c r="G54" s="53"/>
      <c r="H54" s="52"/>
      <c r="I54" s="52"/>
      <c r="J54" s="54"/>
      <c r="K54" s="54"/>
      <c r="L54" s="55" t="str">
        <f t="shared" ref="L54:L65" si="87">IF(C54="","",_xlfn.CONCAT("            { line: ","""",C54,", ",M54:AN54,""", sC: ","""",B54,"""},"))</f>
        <v xml:space="preserve">            { line: "que él le salve, si tanto dice que le ama!», ", sC: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2:40" ht="25.5" thickTop="1" thickBot="1" x14ac:dyDescent="0.4">
      <c r="C55" s="51" t="s">
        <v>1276</v>
      </c>
      <c r="D55" s="52" t="s">
        <v>1016</v>
      </c>
      <c r="E55" s="52" t="s">
        <v>1015</v>
      </c>
      <c r="F55" s="53"/>
      <c r="G55" s="53"/>
      <c r="H55" s="52"/>
      <c r="I55" s="52"/>
      <c r="J55" s="54"/>
      <c r="K55" s="54"/>
      <c r="L55" s="55" t="str">
        <f t="shared" si="87"/>
        <v xml:space="preserve">            { line: "Sí, que tú me amas, sí, que tú me quieres,, (La,m,15)", sC: ""},</v>
      </c>
      <c r="M55" s="56" t="str">
        <f>IF(N55="","","(")</f>
        <v>(</v>
      </c>
      <c r="N55" s="57" t="str">
        <f>IF(D55="","",D55)</f>
        <v>La</v>
      </c>
      <c r="O55" s="58" t="str">
        <f>IF(N55="","",",")</f>
        <v>,</v>
      </c>
      <c r="P55" s="59" t="str">
        <f>IF(E55="","",E55)</f>
        <v>m</v>
      </c>
      <c r="Q55" s="60" t="str">
        <f>IF(N55="","",",")</f>
        <v>,</v>
      </c>
      <c r="R55" s="61">
        <f>IF(N55="","",15)</f>
        <v>15</v>
      </c>
      <c r="S55" s="56" t="str">
        <f>IF(N55="","",")")</f>
        <v>)</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2:40" ht="25.5" thickTop="1" thickBot="1" x14ac:dyDescent="0.4">
      <c r="C56" s="51" t="s">
        <v>1277</v>
      </c>
      <c r="D56" s="52" t="s">
        <v>1014</v>
      </c>
      <c r="E56" s="52" t="s">
        <v>1015</v>
      </c>
      <c r="F56" s="53"/>
      <c r="G56" s="53"/>
      <c r="H56" s="52"/>
      <c r="I56" s="52"/>
      <c r="J56" s="54"/>
      <c r="K56" s="54"/>
      <c r="L56" s="55" t="str">
        <f t="shared" si="87"/>
        <v xml:space="preserve">            { line: "en el seno de mi madre me formaste;, (Mi,m,15)", sC: ""},</v>
      </c>
      <c r="M56" s="56" t="str">
        <f>IF(N56="","","(")</f>
        <v>(</v>
      </c>
      <c r="N56" s="57" t="str">
        <f>IF(D56="","",D56)</f>
        <v>Mi</v>
      </c>
      <c r="O56" s="58" t="str">
        <f>IF(N56="","",",")</f>
        <v>,</v>
      </c>
      <c r="P56" s="59" t="str">
        <f>IF(E56="","",E56)</f>
        <v>m</v>
      </c>
      <c r="Q56" s="60" t="str">
        <f>IF(N56="","",",")</f>
        <v>,</v>
      </c>
      <c r="R56" s="61">
        <f>IF(N56="","",15)</f>
        <v>15</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2:40" ht="25.5" thickTop="1" thickBot="1" x14ac:dyDescent="0.4">
      <c r="C57" s="51" t="s">
        <v>1278</v>
      </c>
      <c r="D57" s="52">
        <v>51</v>
      </c>
      <c r="E57" s="52">
        <v>7</v>
      </c>
      <c r="F57" s="53"/>
      <c r="G57" s="53"/>
      <c r="H57" s="52"/>
      <c r="I57" s="52"/>
      <c r="J57" s="54"/>
      <c r="K57" s="54"/>
      <c r="L57" s="55" t="str">
        <f t="shared" si="87"/>
        <v xml:space="preserve">            { line: "cuando me dio a luz ya me ofreció a ti,, (51,7,15)", sC: ""},</v>
      </c>
      <c r="M57" s="56" t="str">
        <f>IF(N57="","","(")</f>
        <v>(</v>
      </c>
      <c r="N57" s="57">
        <f>IF(D57="","",D57)</f>
        <v>51</v>
      </c>
      <c r="O57" s="58" t="str">
        <f>IF(N57="","",",")</f>
        <v>,</v>
      </c>
      <c r="P57" s="59">
        <f>IF(E57="","",E57)</f>
        <v>7</v>
      </c>
      <c r="Q57" s="60" t="str">
        <f>IF(N57="","",",")</f>
        <v>,</v>
      </c>
      <c r="R57" s="61">
        <f>IF(N57="","",15)</f>
        <v>15</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2:40" ht="25.5" thickTop="1" thickBot="1" x14ac:dyDescent="0.4">
      <c r="C58" s="51" t="s">
        <v>1279</v>
      </c>
      <c r="D58" s="52" t="s">
        <v>1014</v>
      </c>
      <c r="E58" s="52" t="s">
        <v>1015</v>
      </c>
      <c r="F58" s="53"/>
      <c r="G58" s="53"/>
      <c r="H58" s="52"/>
      <c r="I58" s="52"/>
      <c r="J58" s="54"/>
      <c r="K58" s="54"/>
      <c r="L58" s="55" t="str">
        <f t="shared" si="87"/>
        <v xml:space="preserve">            { line: "desde el vientre de mi madre tú ya eras mi Dios., (Mi,m,15)", sC: ""},</v>
      </c>
      <c r="M58" s="56" t="str">
        <f>IF(N58="","","(")</f>
        <v>(</v>
      </c>
      <c r="N58" s="57" t="str">
        <f>IF(D58="","",D58)</f>
        <v>Mi</v>
      </c>
      <c r="O58" s="58" t="str">
        <f>IF(N58="","",",")</f>
        <v>,</v>
      </c>
      <c r="P58" s="59" t="str">
        <f>IF(E58="","",E58)</f>
        <v>m</v>
      </c>
      <c r="Q58" s="60" t="str">
        <f>IF(N58="","",",")</f>
        <v>,</v>
      </c>
      <c r="R58" s="61">
        <f>IF(N58="","",15)</f>
        <v>15</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2:40" ht="25.5" thickTop="1" thickBot="1" x14ac:dyDescent="0.4">
      <c r="C59" s="79" t="s">
        <v>998</v>
      </c>
      <c r="D59" s="80"/>
      <c r="E59" s="80"/>
      <c r="F59" s="80"/>
      <c r="G59" s="80"/>
      <c r="H59" s="80"/>
      <c r="I59" s="80"/>
      <c r="J59" s="80"/>
      <c r="K59" s="80"/>
      <c r="L59" s="81" t="s">
        <v>999</v>
      </c>
      <c r="M59" s="56" t="str">
        <f t="shared" ref="M59:M62" si="88">IF(N59="","","(")</f>
        <v/>
      </c>
      <c r="N59" s="57" t="str">
        <f t="shared" ref="N59:N62" si="89">IF(D59="","",D59)</f>
        <v/>
      </c>
      <c r="O59" s="58" t="str">
        <f t="shared" ref="O59:O62" si="90">IF(N59="","",",")</f>
        <v/>
      </c>
      <c r="P59" s="59" t="str">
        <f t="shared" ref="P59:P62" si="91">IF(E59="","",E59)</f>
        <v/>
      </c>
      <c r="Q59" s="60" t="str">
        <f t="shared" ref="Q59:Q62" si="92">IF(N59="","",",")</f>
        <v/>
      </c>
      <c r="R59" s="61" t="str">
        <f t="shared" ref="R59:R62" si="93">IF(N59="","",15)</f>
        <v/>
      </c>
      <c r="S59" s="56" t="str">
        <f t="shared" ref="S59:S62" si="94">IF(N59="","",")")</f>
        <v/>
      </c>
      <c r="T59" s="62" t="str">
        <f t="shared" ref="T59:T62" si="95">IF(U59="","","(")</f>
        <v/>
      </c>
      <c r="U59" s="63" t="str">
        <f t="shared" ref="U59:U62" si="96">IF(F59="","",F59)</f>
        <v/>
      </c>
      <c r="V59" s="64" t="str">
        <f t="shared" ref="V59:V62" si="97">IF(U59="","",",")</f>
        <v/>
      </c>
      <c r="W59" s="65" t="str">
        <f t="shared" ref="W59:W62" si="98">IF(G59="","",G59)</f>
        <v/>
      </c>
      <c r="X59" s="64" t="str">
        <f t="shared" ref="X59:X62" si="99">IF(U59="","",",")</f>
        <v/>
      </c>
      <c r="Y59" s="64" t="str">
        <f t="shared" ref="Y59:Y62" si="100">IF(U59="","",250)</f>
        <v/>
      </c>
      <c r="Z59" s="56" t="str">
        <f t="shared" ref="Z59:Z62" si="101">IF(U59="","",")")</f>
        <v/>
      </c>
      <c r="AA59" s="66" t="str">
        <f t="shared" ref="AA59:AA62" si="102">IF(AB59="","","(")</f>
        <v/>
      </c>
      <c r="AB59" s="57" t="str">
        <f t="shared" ref="AB59:AB62" si="103">IF(H59="","",H59)</f>
        <v/>
      </c>
      <c r="AC59" s="67" t="str">
        <f t="shared" ref="AC59:AC62" si="104">IF(AB59="","",",")</f>
        <v/>
      </c>
      <c r="AD59" s="59" t="str">
        <f t="shared" ref="AD59:AD62" si="105">IF(I59="","",I59)</f>
        <v/>
      </c>
      <c r="AE59" s="68" t="str">
        <f t="shared" ref="AE59:AE62" si="106">IF(AB59="","",",")</f>
        <v/>
      </c>
      <c r="AF59" s="61" t="str">
        <f t="shared" ref="AF59:AF62" si="107">IF(AB59="","",350)</f>
        <v/>
      </c>
      <c r="AG59" s="61" t="str">
        <f t="shared" ref="AG59:AG62" si="108">IF(AB59="","",")")</f>
        <v/>
      </c>
      <c r="AH59" s="69" t="str">
        <f t="shared" ref="AH59:AH62" si="109">IF(AI59="","","(")</f>
        <v/>
      </c>
      <c r="AI59" s="70" t="str">
        <f t="shared" ref="AI59:AI62" si="110">IF(J59="","",J59)</f>
        <v/>
      </c>
      <c r="AJ59" s="64" t="str">
        <f t="shared" ref="AJ59:AJ62" si="111">IF(AI59="","",",")</f>
        <v/>
      </c>
      <c r="AK59" s="64" t="str">
        <f t="shared" ref="AK59:AK62" si="112">IF(K59="","",K59)</f>
        <v/>
      </c>
      <c r="AL59" s="64" t="str">
        <f t="shared" ref="AL59:AL62" si="113">IF(AI59="","",",")</f>
        <v/>
      </c>
      <c r="AM59" s="64" t="str">
        <f t="shared" ref="AM59:AM62" si="114">IF(AI59="","",450)</f>
        <v/>
      </c>
      <c r="AN59" s="64" t="str">
        <f t="shared" ref="AN59:AN62" si="115">IF(AI59="","",")")</f>
        <v/>
      </c>
    </row>
    <row r="60" spans="2:40" ht="25.5" thickTop="1" thickBot="1" x14ac:dyDescent="0.4">
      <c r="B60" t="s">
        <v>1000</v>
      </c>
      <c r="C60" s="82" t="s">
        <v>1262</v>
      </c>
      <c r="D60" s="83" t="s">
        <v>1014</v>
      </c>
      <c r="E60" s="83" t="s">
        <v>1015</v>
      </c>
      <c r="F60" s="83" t="s">
        <v>1016</v>
      </c>
      <c r="G60" s="83" t="s">
        <v>1015</v>
      </c>
      <c r="H60" s="83" t="s">
        <v>1014</v>
      </c>
      <c r="I60" s="83" t="s">
        <v>1015</v>
      </c>
      <c r="J60" s="83"/>
      <c r="K60" s="83"/>
      <c r="L60" s="84" t="str">
        <f>IF(C60="","",_xlfn.CONCAT("       triggerLine: ","""",C60,", ",M60:AN60,""", sC: ","""",B60,""", lines: ["))</f>
        <v xml:space="preserve">       triggerLine: "ELÍ, ELÍ, LAMÁ SABACTANÍ..., (Mi,m,15)(La,m,250)(Mi,m,350)", sC: "ta as", lines: [</v>
      </c>
      <c r="M60" s="56" t="str">
        <f t="shared" si="88"/>
        <v>(</v>
      </c>
      <c r="N60" s="57" t="str">
        <f t="shared" si="89"/>
        <v>Mi</v>
      </c>
      <c r="O60" s="58" t="str">
        <f t="shared" si="90"/>
        <v>,</v>
      </c>
      <c r="P60" s="59" t="str">
        <f t="shared" si="91"/>
        <v>m</v>
      </c>
      <c r="Q60" s="60" t="str">
        <f t="shared" si="92"/>
        <v>,</v>
      </c>
      <c r="R60" s="61">
        <f t="shared" si="93"/>
        <v>15</v>
      </c>
      <c r="S60" s="56" t="str">
        <f t="shared" si="94"/>
        <v>)</v>
      </c>
      <c r="T60" s="62" t="str">
        <f t="shared" si="95"/>
        <v>(</v>
      </c>
      <c r="U60" s="63" t="str">
        <f t="shared" si="96"/>
        <v>La</v>
      </c>
      <c r="V60" s="64" t="str">
        <f t="shared" si="97"/>
        <v>,</v>
      </c>
      <c r="W60" s="65" t="str">
        <f t="shared" si="98"/>
        <v>m</v>
      </c>
      <c r="X60" s="64" t="str">
        <f t="shared" si="99"/>
        <v>,</v>
      </c>
      <c r="Y60" s="64">
        <f t="shared" si="100"/>
        <v>250</v>
      </c>
      <c r="Z60" s="56" t="str">
        <f t="shared" si="101"/>
        <v>)</v>
      </c>
      <c r="AA60" s="66" t="str">
        <f t="shared" si="102"/>
        <v>(</v>
      </c>
      <c r="AB60" s="57" t="str">
        <f t="shared" si="103"/>
        <v>Mi</v>
      </c>
      <c r="AC60" s="67" t="str">
        <f t="shared" si="104"/>
        <v>,</v>
      </c>
      <c r="AD60" s="59" t="str">
        <f t="shared" si="105"/>
        <v>m</v>
      </c>
      <c r="AE60" s="68" t="str">
        <f t="shared" si="106"/>
        <v>,</v>
      </c>
      <c r="AF60" s="61">
        <f t="shared" si="107"/>
        <v>350</v>
      </c>
      <c r="AG60" s="61" t="str">
        <f t="shared" si="108"/>
        <v>)</v>
      </c>
      <c r="AH60" s="69" t="str">
        <f t="shared" si="109"/>
        <v/>
      </c>
      <c r="AI60" s="70" t="str">
        <f t="shared" si="110"/>
        <v/>
      </c>
      <c r="AJ60" s="64" t="str">
        <f t="shared" si="111"/>
        <v/>
      </c>
      <c r="AK60" s="64" t="str">
        <f t="shared" si="112"/>
        <v/>
      </c>
      <c r="AL60" s="64" t="str">
        <f t="shared" si="113"/>
        <v/>
      </c>
      <c r="AM60" s="64" t="str">
        <f t="shared" si="114"/>
        <v/>
      </c>
      <c r="AN60" s="64" t="str">
        <f t="shared" si="115"/>
        <v/>
      </c>
    </row>
    <row r="61" spans="2:40" ht="25.5" thickTop="1" thickBot="1" x14ac:dyDescent="0.4">
      <c r="B61" t="s">
        <v>1002</v>
      </c>
      <c r="C61" s="85" t="s">
        <v>1256</v>
      </c>
      <c r="D61" s="86"/>
      <c r="E61" s="86"/>
      <c r="F61" s="86"/>
      <c r="G61" s="86"/>
      <c r="H61" s="87"/>
      <c r="I61" s="87"/>
      <c r="J61" s="87"/>
      <c r="K61" s="87"/>
      <c r="L61" s="88" t="str">
        <f>IF(C61="","",_xlfn.CONCAT("            { line: ","""",C61,", ",M61:AN61,""", sC: ","""",B61,"""},"))</f>
        <v xml:space="preserve">            { line: "DIOS MÍO, DIOS MÍO,, ", sC: "as"},</v>
      </c>
      <c r="M61" s="56" t="str">
        <f t="shared" si="88"/>
        <v/>
      </c>
      <c r="N61" s="57" t="str">
        <f t="shared" si="89"/>
        <v/>
      </c>
      <c r="O61" s="58" t="str">
        <f t="shared" si="90"/>
        <v/>
      </c>
      <c r="P61" s="59" t="str">
        <f t="shared" si="91"/>
        <v/>
      </c>
      <c r="Q61" s="60" t="str">
        <f t="shared" si="92"/>
        <v/>
      </c>
      <c r="R61" s="61" t="str">
        <f t="shared" si="93"/>
        <v/>
      </c>
      <c r="S61" s="56" t="str">
        <f t="shared" si="94"/>
        <v/>
      </c>
      <c r="T61" s="62" t="str">
        <f t="shared" si="95"/>
        <v/>
      </c>
      <c r="U61" s="63" t="str">
        <f t="shared" si="96"/>
        <v/>
      </c>
      <c r="V61" s="64" t="str">
        <f t="shared" si="97"/>
        <v/>
      </c>
      <c r="W61" s="65" t="str">
        <f t="shared" si="98"/>
        <v/>
      </c>
      <c r="X61" s="64" t="str">
        <f t="shared" si="99"/>
        <v/>
      </c>
      <c r="Y61" s="64" t="str">
        <f t="shared" si="100"/>
        <v/>
      </c>
      <c r="Z61" s="56" t="str">
        <f t="shared" si="101"/>
        <v/>
      </c>
      <c r="AA61" s="66" t="str">
        <f t="shared" si="102"/>
        <v/>
      </c>
      <c r="AB61" s="57" t="str">
        <f t="shared" si="103"/>
        <v/>
      </c>
      <c r="AC61" s="67" t="str">
        <f t="shared" si="104"/>
        <v/>
      </c>
      <c r="AD61" s="59" t="str">
        <f t="shared" si="105"/>
        <v/>
      </c>
      <c r="AE61" s="68" t="str">
        <f t="shared" si="106"/>
        <v/>
      </c>
      <c r="AF61" s="61" t="str">
        <f t="shared" si="107"/>
        <v/>
      </c>
      <c r="AG61" s="61" t="str">
        <f t="shared" si="108"/>
        <v/>
      </c>
      <c r="AH61" s="69" t="str">
        <f t="shared" si="109"/>
        <v/>
      </c>
      <c r="AI61" s="70" t="str">
        <f t="shared" si="110"/>
        <v/>
      </c>
      <c r="AJ61" s="64" t="str">
        <f t="shared" si="111"/>
        <v/>
      </c>
      <c r="AK61" s="64" t="str">
        <f t="shared" si="112"/>
        <v/>
      </c>
      <c r="AL61" s="64" t="str">
        <f t="shared" si="113"/>
        <v/>
      </c>
      <c r="AM61" s="64" t="str">
        <f t="shared" si="114"/>
        <v/>
      </c>
      <c r="AN61" s="64" t="str">
        <f t="shared" si="115"/>
        <v/>
      </c>
    </row>
    <row r="62" spans="2:40" ht="25.5" thickTop="1" thickBot="1" x14ac:dyDescent="0.4">
      <c r="B62" t="s">
        <v>1002</v>
      </c>
      <c r="C62" s="93" t="s">
        <v>1257</v>
      </c>
      <c r="D62" s="83" t="s">
        <v>1016</v>
      </c>
      <c r="E62" s="83" t="s">
        <v>1015</v>
      </c>
      <c r="F62" s="83" t="s">
        <v>1014</v>
      </c>
      <c r="G62" s="83" t="s">
        <v>1015</v>
      </c>
      <c r="H62" s="83"/>
      <c r="I62" s="83"/>
      <c r="J62" s="83"/>
      <c r="K62" s="83"/>
      <c r="L62" s="94" t="str">
        <f>IF(C62="","",_xlfn.CONCAT("            { line: ","""",C62,", ",M62:AN62,""", sC: ","""",B62,"""},  ]},"))</f>
        <v xml:space="preserve">            { line: "¿POR QUÉ ME HAS ABANDONADO?, (La,m,15)(Mi,m,250)", sC: "as"},  ]},</v>
      </c>
      <c r="M62" s="56" t="str">
        <f t="shared" si="88"/>
        <v>(</v>
      </c>
      <c r="N62" s="57" t="str">
        <f t="shared" si="89"/>
        <v>La</v>
      </c>
      <c r="O62" s="58" t="str">
        <f t="shared" si="90"/>
        <v>,</v>
      </c>
      <c r="P62" s="59" t="str">
        <f t="shared" si="91"/>
        <v>m</v>
      </c>
      <c r="Q62" s="60" t="str">
        <f t="shared" si="92"/>
        <v>,</v>
      </c>
      <c r="R62" s="61">
        <f t="shared" si="93"/>
        <v>15</v>
      </c>
      <c r="S62" s="56" t="str">
        <f t="shared" si="94"/>
        <v>)</v>
      </c>
      <c r="T62" s="62" t="str">
        <f t="shared" si="95"/>
        <v>(</v>
      </c>
      <c r="U62" s="63" t="str">
        <f t="shared" si="96"/>
        <v>Mi</v>
      </c>
      <c r="V62" s="64" t="str">
        <f t="shared" si="97"/>
        <v>,</v>
      </c>
      <c r="W62" s="65" t="str">
        <f t="shared" si="98"/>
        <v>m</v>
      </c>
      <c r="X62" s="64" t="str">
        <f t="shared" si="99"/>
        <v>,</v>
      </c>
      <c r="Y62" s="64">
        <f t="shared" si="100"/>
        <v>250</v>
      </c>
      <c r="Z62" s="56" t="str">
        <f t="shared" si="101"/>
        <v>)</v>
      </c>
      <c r="AA62" s="66" t="str">
        <f t="shared" si="102"/>
        <v/>
      </c>
      <c r="AB62" s="57" t="str">
        <f t="shared" si="103"/>
        <v/>
      </c>
      <c r="AC62" s="67" t="str">
        <f t="shared" si="104"/>
        <v/>
      </c>
      <c r="AD62" s="59" t="str">
        <f t="shared" si="105"/>
        <v/>
      </c>
      <c r="AE62" s="68" t="str">
        <f t="shared" si="106"/>
        <v/>
      </c>
      <c r="AF62" s="61" t="str">
        <f t="shared" si="107"/>
        <v/>
      </c>
      <c r="AG62" s="61" t="str">
        <f t="shared" si="108"/>
        <v/>
      </c>
      <c r="AH62" s="69" t="str">
        <f t="shared" si="109"/>
        <v/>
      </c>
      <c r="AI62" s="70" t="str">
        <f t="shared" si="110"/>
        <v/>
      </c>
      <c r="AJ62" s="64" t="str">
        <f t="shared" si="111"/>
        <v/>
      </c>
      <c r="AK62" s="64" t="str">
        <f t="shared" si="112"/>
        <v/>
      </c>
      <c r="AL62" s="64" t="str">
        <f t="shared" si="113"/>
        <v/>
      </c>
      <c r="AM62" s="64" t="str">
        <f t="shared" si="114"/>
        <v/>
      </c>
      <c r="AN62" s="64" t="str">
        <f t="shared" si="115"/>
        <v/>
      </c>
    </row>
    <row r="63" spans="2: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2:40" ht="25.5" thickTop="1" thickBot="1" x14ac:dyDescent="0.4">
      <c r="B64" t="s">
        <v>1017</v>
      </c>
      <c r="C64" s="51" t="s">
        <v>1280</v>
      </c>
      <c r="D64" s="52" t="s">
        <v>987</v>
      </c>
      <c r="E64" s="52">
        <v>7</v>
      </c>
      <c r="F64" s="53"/>
      <c r="G64" s="53"/>
      <c r="H64" s="52"/>
      <c r="I64" s="52"/>
      <c r="J64" s="54"/>
      <c r="K64" s="54"/>
      <c r="L64" s="55" t="str">
        <f t="shared" si="87"/>
        <v xml:space="preserve">            { line: "Soy agua sucia que se tira,, (Si,7,15)", sC: "tc"},</v>
      </c>
      <c r="M64" s="56" t="str">
        <f t="shared" si="1"/>
        <v>(</v>
      </c>
      <c r="N64" s="57" t="str">
        <f t="shared" si="2"/>
        <v>Si</v>
      </c>
      <c r="O64" s="58" t="str">
        <f t="shared" si="3"/>
        <v>,</v>
      </c>
      <c r="P64" s="59">
        <f t="shared" si="4"/>
        <v>7</v>
      </c>
      <c r="Q64" s="60" t="str">
        <f t="shared" si="5"/>
        <v>,</v>
      </c>
      <c r="R64" s="61">
        <f t="shared" si="6"/>
        <v>15</v>
      </c>
      <c r="S64" s="56" t="str">
        <f t="shared" si="7"/>
        <v>)</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51" t="s">
        <v>1281</v>
      </c>
      <c r="D65" s="52"/>
      <c r="E65" s="52"/>
      <c r="F65" s="53"/>
      <c r="G65" s="53"/>
      <c r="H65" s="52"/>
      <c r="I65" s="52"/>
      <c r="J65" s="54"/>
      <c r="K65" s="54"/>
      <c r="L65" s="55" t="str">
        <f t="shared" si="87"/>
        <v xml:space="preserve">            { line: "todos mis huesos se dislocan,, ", sC: ""},</v>
      </c>
      <c r="M65" s="56" t="str">
        <f t="shared" si="1"/>
        <v/>
      </c>
      <c r="N65" s="57" t="str">
        <f t="shared" si="2"/>
        <v/>
      </c>
      <c r="O65" s="58" t="str">
        <f t="shared" si="3"/>
        <v/>
      </c>
      <c r="P65" s="59" t="str">
        <f t="shared" si="4"/>
        <v/>
      </c>
      <c r="Q65" s="60" t="str">
        <f t="shared" si="5"/>
        <v/>
      </c>
      <c r="R65" s="61" t="str">
        <f t="shared" si="6"/>
        <v/>
      </c>
      <c r="S65" s="56" t="str">
        <f t="shared" si="7"/>
        <v/>
      </c>
      <c r="T65" s="62" t="str">
        <f t="shared" si="8"/>
        <v/>
      </c>
      <c r="U65" s="63" t="str">
        <f t="shared" si="9"/>
        <v/>
      </c>
      <c r="V65" s="64" t="str">
        <f t="shared" si="10"/>
        <v/>
      </c>
      <c r="W65" s="65" t="str">
        <f t="shared" si="11"/>
        <v/>
      </c>
      <c r="X65" s="64" t="str">
        <f t="shared" si="12"/>
        <v/>
      </c>
      <c r="Y65" s="64" t="str">
        <f t="shared" si="13"/>
        <v/>
      </c>
      <c r="Z65" s="56" t="str">
        <f t="shared" si="14"/>
        <v/>
      </c>
      <c r="AA65" s="66" t="str">
        <f t="shared" si="15"/>
        <v/>
      </c>
      <c r="AB65" s="57" t="str">
        <f t="shared" si="16"/>
        <v/>
      </c>
      <c r="AC65" s="67" t="str">
        <f t="shared" si="17"/>
        <v/>
      </c>
      <c r="AD65" s="59" t="str">
        <f t="shared" si="18"/>
        <v/>
      </c>
      <c r="AE65" s="68" t="str">
        <f t="shared" si="19"/>
        <v/>
      </c>
      <c r="AF65" s="61" t="str">
        <f t="shared" si="20"/>
        <v/>
      </c>
      <c r="AG65" s="61" t="str">
        <f t="shared" si="21"/>
        <v/>
      </c>
      <c r="AH65" s="69" t="str">
        <f t="shared" si="22"/>
        <v/>
      </c>
      <c r="AI65" s="70" t="str">
        <f t="shared" si="23"/>
        <v/>
      </c>
      <c r="AJ65" s="64" t="str">
        <f t="shared" si="24"/>
        <v/>
      </c>
      <c r="AK65" s="64" t="str">
        <f t="shared" si="25"/>
        <v/>
      </c>
      <c r="AL65" s="64" t="str">
        <f t="shared" si="26"/>
        <v/>
      </c>
      <c r="AM65" s="64" t="str">
        <f t="shared" si="27"/>
        <v/>
      </c>
      <c r="AN65" s="64" t="str">
        <f t="shared" si="28"/>
        <v/>
      </c>
    </row>
    <row r="66" spans="1:40" ht="36.75" thickTop="1" thickBot="1" x14ac:dyDescent="0.4">
      <c r="A66" s="76"/>
      <c r="B66" s="76"/>
      <c r="C66" s="76"/>
      <c r="D66" s="77"/>
      <c r="E66" s="77"/>
      <c r="F66" s="77"/>
      <c r="G66" s="77"/>
      <c r="H66" s="77"/>
      <c r="I66" s="77"/>
      <c r="J66" s="77"/>
      <c r="K66" s="77"/>
      <c r="L66" s="50" t="s">
        <v>997</v>
      </c>
      <c r="M66" s="56" t="str">
        <f t="shared" ref="M66" si="116">IF(N66="","","(")</f>
        <v/>
      </c>
      <c r="N66" s="57" t="str">
        <f t="shared" si="2"/>
        <v/>
      </c>
      <c r="O66" s="58" t="str">
        <f t="shared" ref="O66" si="117">IF(N66="","",",")</f>
        <v/>
      </c>
      <c r="P66" s="59" t="str">
        <f t="shared" si="4"/>
        <v/>
      </c>
      <c r="Q66" s="60" t="str">
        <f t="shared" ref="Q66" si="118">IF(N66="","",",")</f>
        <v/>
      </c>
      <c r="R66" s="61" t="str">
        <f t="shared" ref="R66" si="119">IF(N66="","",15)</f>
        <v/>
      </c>
      <c r="S66" s="56" t="str">
        <f t="shared" ref="S66" si="120">IF(N66="","",")")</f>
        <v/>
      </c>
      <c r="T66" s="62" t="str">
        <f t="shared" ref="T66" si="121">IF(U66="","","(")</f>
        <v/>
      </c>
      <c r="U66" s="63" t="str">
        <f t="shared" si="9"/>
        <v/>
      </c>
      <c r="V66" s="64" t="str">
        <f t="shared" ref="V66" si="122">IF(U66="","",",")</f>
        <v/>
      </c>
      <c r="W66" s="65" t="str">
        <f t="shared" si="11"/>
        <v/>
      </c>
      <c r="X66" s="64" t="str">
        <f t="shared" ref="X66" si="123">IF(U66="","",",")</f>
        <v/>
      </c>
      <c r="Y66" s="64" t="str">
        <f t="shared" ref="Y66" si="124">IF(U66="","",250)</f>
        <v/>
      </c>
      <c r="Z66" s="56" t="str">
        <f t="shared" ref="Z66" si="125">IF(U66="","",")")</f>
        <v/>
      </c>
      <c r="AA66" s="66" t="str">
        <f t="shared" ref="AA66" si="126">IF(AB66="","","(")</f>
        <v/>
      </c>
      <c r="AB66" s="57" t="str">
        <f t="shared" si="16"/>
        <v/>
      </c>
      <c r="AC66" s="67" t="str">
        <f t="shared" ref="AC66" si="127">IF(AB66="","",",")</f>
        <v/>
      </c>
      <c r="AD66" s="59" t="str">
        <f t="shared" ref="AD66" si="128">IF(I66="","",I66)</f>
        <v/>
      </c>
      <c r="AE66" s="68" t="str">
        <f t="shared" ref="AE66" si="129">IF(AB66="","",",")</f>
        <v/>
      </c>
      <c r="AF66" s="61" t="str">
        <f t="shared" ref="AF66" si="130">IF(AB66="","",350)</f>
        <v/>
      </c>
      <c r="AG66" s="61" t="str">
        <f t="shared" ref="AG66" si="131">IF(AB66="","",")")</f>
        <v/>
      </c>
      <c r="AH66" s="69" t="str">
        <f t="shared" ref="AH66" si="132">IF(AI66="","","(")</f>
        <v/>
      </c>
      <c r="AI66" s="70" t="str">
        <f t="shared" si="23"/>
        <v/>
      </c>
      <c r="AJ66" s="64" t="str">
        <f t="shared" ref="AJ66" si="133">IF(AI66="","",",")</f>
        <v/>
      </c>
      <c r="AK66" s="64" t="str">
        <f t="shared" ref="AK66" si="134">IF(K66="","",K66)</f>
        <v/>
      </c>
      <c r="AL66" s="64" t="str">
        <f t="shared" ref="AL66" si="135">IF(AI66="","",",")</f>
        <v/>
      </c>
      <c r="AM66" s="64" t="str">
        <f t="shared" ref="AM66" si="136">IF(AI66="","",450)</f>
        <v/>
      </c>
      <c r="AN66" s="64" t="str">
        <f t="shared" ref="AN66" si="137">IF(AI66="","",")")</f>
        <v/>
      </c>
    </row>
    <row r="67" spans="1:40" ht="25.5" thickTop="1" thickBot="1" x14ac:dyDescent="0.4">
      <c r="B67" t="s">
        <v>1017</v>
      </c>
      <c r="C67" s="51" t="s">
        <v>1282</v>
      </c>
      <c r="D67" s="52"/>
      <c r="E67" s="52"/>
      <c r="F67" s="53"/>
      <c r="G67" s="53"/>
      <c r="H67" s="52"/>
      <c r="I67" s="52"/>
      <c r="J67" s="54"/>
      <c r="K67" s="54"/>
      <c r="L67" s="55" t="str">
        <f t="shared" ref="L67:L98" si="138">IF(C67="","",_xlfn.CONCAT("            { line: ","""",C67,", ",M67:AN67,""", sC: ","""",B67,"""},"))</f>
        <v xml:space="preserve">            { line: "mi corazón como cera, se derrite en mis entrañas., ", sC: "tc"},</v>
      </c>
      <c r="M67" s="56" t="str">
        <f t="shared" ref="M67:M98" si="139">IF(N67="","","(")</f>
        <v/>
      </c>
      <c r="N67" s="57" t="str">
        <f t="shared" ref="N67:N98" si="140">IF(D67="","",D67)</f>
        <v/>
      </c>
      <c r="O67" s="58" t="str">
        <f t="shared" ref="O67:O98" si="141">IF(N67="","",",")</f>
        <v/>
      </c>
      <c r="P67" s="59" t="str">
        <f t="shared" ref="P67:P98" si="142">IF(E67="","",E67)</f>
        <v/>
      </c>
      <c r="Q67" s="60" t="str">
        <f t="shared" ref="Q67:Q98" si="143">IF(N67="","",",")</f>
        <v/>
      </c>
      <c r="R67" s="61" t="str">
        <f t="shared" ref="R67:R98" si="144">IF(N67="","",15)</f>
        <v/>
      </c>
      <c r="S67" s="56" t="str">
        <f t="shared" ref="S67:S98" si="145">IF(N67="","",")")</f>
        <v/>
      </c>
      <c r="T67" s="62" t="str">
        <f t="shared" ref="T67:T98" si="146">IF(U67="","","(")</f>
        <v/>
      </c>
      <c r="U67" s="63" t="str">
        <f t="shared" ref="U67:U98" si="147">IF(F67="","",F67)</f>
        <v/>
      </c>
      <c r="V67" s="64" t="str">
        <f t="shared" ref="V67:V98" si="148">IF(U67="","",",")</f>
        <v/>
      </c>
      <c r="W67" s="65" t="str">
        <f t="shared" ref="W67:W98" si="149">IF(G67="","",G67)</f>
        <v/>
      </c>
      <c r="X67" s="64" t="str">
        <f t="shared" ref="X67:X98" si="150">IF(U67="","",",")</f>
        <v/>
      </c>
      <c r="Y67" s="64" t="str">
        <f t="shared" ref="Y67:Y98" si="151">IF(U67="","",250)</f>
        <v/>
      </c>
      <c r="Z67" s="56" t="str">
        <f t="shared" ref="Z67:Z98" si="152">IF(U67="","",")")</f>
        <v/>
      </c>
      <c r="AA67" s="66" t="str">
        <f t="shared" ref="AA67:AA98" si="153">IF(AB67="","","(")</f>
        <v/>
      </c>
      <c r="AB67" s="57" t="str">
        <f t="shared" ref="AB67:AB98" si="154">IF(H67="","",H67)</f>
        <v/>
      </c>
      <c r="AC67" s="67" t="str">
        <f t="shared" ref="AC67:AC98" si="155">IF(AB67="","",",")</f>
        <v/>
      </c>
      <c r="AD67" s="59" t="str">
        <f t="shared" ref="AD67:AD98" si="156">IF(I67="","",I67)</f>
        <v/>
      </c>
      <c r="AE67" s="68" t="str">
        <f t="shared" ref="AE67:AE98" si="157">IF(AB67="","",",")</f>
        <v/>
      </c>
      <c r="AF67" s="61" t="str">
        <f t="shared" ref="AF67:AF98" si="158">IF(AB67="","",350)</f>
        <v/>
      </c>
      <c r="AG67" s="61" t="str">
        <f t="shared" ref="AG67:AG98" si="159">IF(AB67="","",")")</f>
        <v/>
      </c>
      <c r="AH67" s="69" t="str">
        <f t="shared" ref="AH67:AH98" si="160">IF(AI67="","","(")</f>
        <v/>
      </c>
      <c r="AI67" s="70" t="str">
        <f t="shared" ref="AI67:AI98" si="161">IF(J67="","",J67)</f>
        <v/>
      </c>
      <c r="AJ67" s="64" t="str">
        <f t="shared" ref="AJ67:AJ98" si="162">IF(AI67="","",",")</f>
        <v/>
      </c>
      <c r="AK67" s="64" t="str">
        <f t="shared" ref="AK67:AK98" si="163">IF(K67="","",K67)</f>
        <v/>
      </c>
      <c r="AL67" s="64" t="str">
        <f t="shared" ref="AL67:AL98" si="164">IF(AI67="","",",")</f>
        <v/>
      </c>
      <c r="AM67" s="64" t="str">
        <f t="shared" ref="AM67:AM98" si="165">IF(AI67="","",450)</f>
        <v/>
      </c>
      <c r="AN67" s="64" t="str">
        <f t="shared" ref="AN67:AN98" si="166">IF(AI67="","",")")</f>
        <v/>
      </c>
    </row>
    <row r="68" spans="1:40" ht="25.5" thickTop="1" thickBot="1" x14ac:dyDescent="0.4">
      <c r="C68" s="51" t="s">
        <v>1283</v>
      </c>
      <c r="D68" s="52" t="s">
        <v>1014</v>
      </c>
      <c r="E68" s="52" t="s">
        <v>1015</v>
      </c>
      <c r="F68" s="53"/>
      <c r="G68" s="53"/>
      <c r="H68" s="52"/>
      <c r="I68" s="52"/>
      <c r="J68" s="54"/>
      <c r="K68" s="54"/>
      <c r="L68" s="55" t="str">
        <f t="shared" si="138"/>
        <v xml:space="preserve">            { line: "Mi paladar está seco como teja,, (Mi,m,15)", sC: ""},</v>
      </c>
      <c r="M68" s="56" t="str">
        <f t="shared" si="139"/>
        <v>(</v>
      </c>
      <c r="N68" s="57" t="str">
        <f t="shared" si="140"/>
        <v>Mi</v>
      </c>
      <c r="O68" s="58" t="str">
        <f t="shared" si="141"/>
        <v>,</v>
      </c>
      <c r="P68" s="59" t="str">
        <f t="shared" si="142"/>
        <v>m</v>
      </c>
      <c r="Q68" s="60" t="str">
        <f t="shared" si="143"/>
        <v>,</v>
      </c>
      <c r="R68" s="61">
        <f t="shared" si="144"/>
        <v>15</v>
      </c>
      <c r="S68" s="56" t="str">
        <f t="shared" si="145"/>
        <v>)</v>
      </c>
      <c r="T68" s="62" t="str">
        <f t="shared" si="146"/>
        <v/>
      </c>
      <c r="U68" s="63" t="str">
        <f t="shared" si="147"/>
        <v/>
      </c>
      <c r="V68" s="64" t="str">
        <f t="shared" si="148"/>
        <v/>
      </c>
      <c r="W68" s="65" t="str">
        <f t="shared" si="149"/>
        <v/>
      </c>
      <c r="X68" s="64" t="str">
        <f t="shared" si="150"/>
        <v/>
      </c>
      <c r="Y68" s="64" t="str">
        <f t="shared" si="151"/>
        <v/>
      </c>
      <c r="Z68" s="56" t="str">
        <f t="shared" si="152"/>
        <v/>
      </c>
      <c r="AA68" s="66" t="str">
        <f t="shared" si="153"/>
        <v/>
      </c>
      <c r="AB68" s="57" t="str">
        <f t="shared" si="154"/>
        <v/>
      </c>
      <c r="AC68" s="67" t="str">
        <f t="shared" si="155"/>
        <v/>
      </c>
      <c r="AD68" s="59" t="str">
        <f t="shared" si="156"/>
        <v/>
      </c>
      <c r="AE68" s="68" t="str">
        <f t="shared" si="157"/>
        <v/>
      </c>
      <c r="AF68" s="61" t="str">
        <f t="shared" si="158"/>
        <v/>
      </c>
      <c r="AG68" s="61" t="str">
        <f t="shared" si="159"/>
        <v/>
      </c>
      <c r="AH68" s="69" t="str">
        <f t="shared" si="160"/>
        <v/>
      </c>
      <c r="AI68" s="70" t="str">
        <f t="shared" si="161"/>
        <v/>
      </c>
      <c r="AJ68" s="64" t="str">
        <f t="shared" si="162"/>
        <v/>
      </c>
      <c r="AK68" s="64" t="str">
        <f t="shared" si="163"/>
        <v/>
      </c>
      <c r="AL68" s="64" t="str">
        <f t="shared" si="164"/>
        <v/>
      </c>
      <c r="AM68" s="64" t="str">
        <f t="shared" si="165"/>
        <v/>
      </c>
      <c r="AN68" s="64" t="str">
        <f t="shared" si="166"/>
        <v/>
      </c>
    </row>
    <row r="69" spans="1:40" ht="25.5" thickTop="1" thickBot="1" x14ac:dyDescent="0.4">
      <c r="C69" s="51" t="s">
        <v>1284</v>
      </c>
      <c r="D69" s="52"/>
      <c r="E69" s="52"/>
      <c r="F69" s="53"/>
      <c r="G69" s="53"/>
      <c r="H69" s="52"/>
      <c r="I69" s="52"/>
      <c r="J69" s="54"/>
      <c r="K69" s="54"/>
      <c r="L69" s="55" t="str">
        <f t="shared" si="138"/>
        <v xml:space="preserve">            { line: "y mi lengua está pegada a la garganta., ", sC: ""},</v>
      </c>
      <c r="M69" s="56" t="str">
        <f t="shared" si="139"/>
        <v/>
      </c>
      <c r="N69" s="57" t="str">
        <f t="shared" si="140"/>
        <v/>
      </c>
      <c r="O69" s="58" t="str">
        <f t="shared" si="141"/>
        <v/>
      </c>
      <c r="P69" s="59" t="str">
        <f t="shared" si="142"/>
        <v/>
      </c>
      <c r="Q69" s="60" t="str">
        <f t="shared" si="143"/>
        <v/>
      </c>
      <c r="R69" s="61" t="str">
        <f t="shared" si="144"/>
        <v/>
      </c>
      <c r="S69" s="56" t="str">
        <f t="shared" si="145"/>
        <v/>
      </c>
      <c r="T69" s="62" t="str">
        <f t="shared" si="146"/>
        <v/>
      </c>
      <c r="U69" s="63" t="str">
        <f t="shared" si="147"/>
        <v/>
      </c>
      <c r="V69" s="64" t="str">
        <f t="shared" si="148"/>
        <v/>
      </c>
      <c r="W69" s="65" t="str">
        <f t="shared" si="149"/>
        <v/>
      </c>
      <c r="X69" s="64" t="str">
        <f t="shared" si="150"/>
        <v/>
      </c>
      <c r="Y69" s="64" t="str">
        <f t="shared" si="151"/>
        <v/>
      </c>
      <c r="Z69" s="56" t="str">
        <f t="shared" si="152"/>
        <v/>
      </c>
      <c r="AA69" s="66" t="str">
        <f t="shared" si="153"/>
        <v/>
      </c>
      <c r="AB69" s="57" t="str">
        <f t="shared" si="154"/>
        <v/>
      </c>
      <c r="AC69" s="67" t="str">
        <f t="shared" si="155"/>
        <v/>
      </c>
      <c r="AD69" s="59" t="str">
        <f t="shared" si="156"/>
        <v/>
      </c>
      <c r="AE69" s="68" t="str">
        <f t="shared" si="157"/>
        <v/>
      </c>
      <c r="AF69" s="61" t="str">
        <f t="shared" si="158"/>
        <v/>
      </c>
      <c r="AG69" s="61" t="str">
        <f t="shared" si="159"/>
        <v/>
      </c>
      <c r="AH69" s="69" t="str">
        <f t="shared" si="160"/>
        <v/>
      </c>
      <c r="AI69" s="70" t="str">
        <f t="shared" si="161"/>
        <v/>
      </c>
      <c r="AJ69" s="64" t="str">
        <f t="shared" si="162"/>
        <v/>
      </c>
      <c r="AK69" s="64" t="str">
        <f t="shared" si="163"/>
        <v/>
      </c>
      <c r="AL69" s="64" t="str">
        <f t="shared" si="164"/>
        <v/>
      </c>
      <c r="AM69" s="64" t="str">
        <f t="shared" si="165"/>
        <v/>
      </c>
      <c r="AN69" s="64" t="str">
        <f t="shared" si="166"/>
        <v/>
      </c>
    </row>
    <row r="70" spans="1:40" ht="25.5" thickTop="1" thickBot="1" x14ac:dyDescent="0.4">
      <c r="C70" s="79" t="s">
        <v>998</v>
      </c>
      <c r="D70" s="80"/>
      <c r="E70" s="80"/>
      <c r="F70" s="80"/>
      <c r="G70" s="80"/>
      <c r="H70" s="80"/>
      <c r="I70" s="80"/>
      <c r="J70" s="80"/>
      <c r="K70" s="80"/>
      <c r="L70" s="81" t="s">
        <v>999</v>
      </c>
      <c r="M70" s="56" t="str">
        <f t="shared" si="139"/>
        <v/>
      </c>
      <c r="N70" s="57" t="str">
        <f t="shared" si="140"/>
        <v/>
      </c>
      <c r="O70" s="58" t="str">
        <f t="shared" si="141"/>
        <v/>
      </c>
      <c r="P70" s="59" t="str">
        <f t="shared" si="142"/>
        <v/>
      </c>
      <c r="Q70" s="60" t="str">
        <f t="shared" si="143"/>
        <v/>
      </c>
      <c r="R70" s="61" t="str">
        <f t="shared" si="144"/>
        <v/>
      </c>
      <c r="S70" s="56" t="str">
        <f t="shared" si="145"/>
        <v/>
      </c>
      <c r="T70" s="62" t="str">
        <f t="shared" si="146"/>
        <v/>
      </c>
      <c r="U70" s="63" t="str">
        <f t="shared" si="147"/>
        <v/>
      </c>
      <c r="V70" s="64" t="str">
        <f t="shared" si="148"/>
        <v/>
      </c>
      <c r="W70" s="65" t="str">
        <f t="shared" si="149"/>
        <v/>
      </c>
      <c r="X70" s="64" t="str">
        <f t="shared" si="150"/>
        <v/>
      </c>
      <c r="Y70" s="64" t="str">
        <f t="shared" si="151"/>
        <v/>
      </c>
      <c r="Z70" s="56" t="str">
        <f t="shared" si="152"/>
        <v/>
      </c>
      <c r="AA70" s="66" t="str">
        <f t="shared" si="153"/>
        <v/>
      </c>
      <c r="AB70" s="57" t="str">
        <f t="shared" si="154"/>
        <v/>
      </c>
      <c r="AC70" s="67" t="str">
        <f t="shared" si="155"/>
        <v/>
      </c>
      <c r="AD70" s="59" t="str">
        <f t="shared" si="156"/>
        <v/>
      </c>
      <c r="AE70" s="68" t="str">
        <f t="shared" si="157"/>
        <v/>
      </c>
      <c r="AF70" s="61" t="str">
        <f t="shared" si="158"/>
        <v/>
      </c>
      <c r="AG70" s="61" t="str">
        <f t="shared" si="159"/>
        <v/>
      </c>
      <c r="AH70" s="69" t="str">
        <f t="shared" si="160"/>
        <v/>
      </c>
      <c r="AI70" s="70" t="str">
        <f t="shared" si="161"/>
        <v/>
      </c>
      <c r="AJ70" s="64" t="str">
        <f t="shared" si="162"/>
        <v/>
      </c>
      <c r="AK70" s="64" t="str">
        <f t="shared" si="163"/>
        <v/>
      </c>
      <c r="AL70" s="64" t="str">
        <f t="shared" si="164"/>
        <v/>
      </c>
      <c r="AM70" s="64" t="str">
        <f t="shared" si="165"/>
        <v/>
      </c>
      <c r="AN70" s="64" t="str">
        <f t="shared" si="166"/>
        <v/>
      </c>
    </row>
    <row r="71" spans="1:40" ht="25.5" thickTop="1" thickBot="1" x14ac:dyDescent="0.4">
      <c r="B71" t="s">
        <v>1000</v>
      </c>
      <c r="C71" s="82" t="s">
        <v>1262</v>
      </c>
      <c r="D71" s="83" t="s">
        <v>1014</v>
      </c>
      <c r="E71" s="83" t="s">
        <v>1015</v>
      </c>
      <c r="F71" s="83" t="s">
        <v>1016</v>
      </c>
      <c r="G71" s="83" t="s">
        <v>1015</v>
      </c>
      <c r="H71" s="83" t="s">
        <v>1014</v>
      </c>
      <c r="I71" s="83" t="s">
        <v>1015</v>
      </c>
      <c r="J71" s="83"/>
      <c r="K71" s="83"/>
      <c r="L71" s="84" t="str">
        <f>IF(C71="","",_xlfn.CONCAT("       triggerLine: ","""",C71,", ",M71:AN71,""", sC: ","""",B71,""", lines: ["))</f>
        <v xml:space="preserve">       triggerLine: "ELÍ, ELÍ, LAMÁ SABACTANÍ..., (Mi,m,15)(La,m,250)(Mi,m,350)", sC: "ta as", lines: [</v>
      </c>
      <c r="M71" s="56" t="str">
        <f t="shared" si="139"/>
        <v>(</v>
      </c>
      <c r="N71" s="57" t="str">
        <f t="shared" si="140"/>
        <v>Mi</v>
      </c>
      <c r="O71" s="58" t="str">
        <f t="shared" si="141"/>
        <v>,</v>
      </c>
      <c r="P71" s="59" t="str">
        <f t="shared" si="142"/>
        <v>m</v>
      </c>
      <c r="Q71" s="60" t="str">
        <f t="shared" si="143"/>
        <v>,</v>
      </c>
      <c r="R71" s="61">
        <f t="shared" si="144"/>
        <v>15</v>
      </c>
      <c r="S71" s="56" t="str">
        <f t="shared" si="145"/>
        <v>)</v>
      </c>
      <c r="T71" s="62" t="str">
        <f t="shared" si="146"/>
        <v>(</v>
      </c>
      <c r="U71" s="63" t="str">
        <f t="shared" si="147"/>
        <v>La</v>
      </c>
      <c r="V71" s="64" t="str">
        <f t="shared" si="148"/>
        <v>,</v>
      </c>
      <c r="W71" s="65" t="str">
        <f t="shared" si="149"/>
        <v>m</v>
      </c>
      <c r="X71" s="64" t="str">
        <f t="shared" si="150"/>
        <v>,</v>
      </c>
      <c r="Y71" s="64">
        <f t="shared" si="151"/>
        <v>250</v>
      </c>
      <c r="Z71" s="56" t="str">
        <f t="shared" si="152"/>
        <v>)</v>
      </c>
      <c r="AA71" s="66" t="str">
        <f t="shared" si="153"/>
        <v>(</v>
      </c>
      <c r="AB71" s="57" t="str">
        <f t="shared" si="154"/>
        <v>Mi</v>
      </c>
      <c r="AC71" s="67" t="str">
        <f t="shared" si="155"/>
        <v>,</v>
      </c>
      <c r="AD71" s="59" t="str">
        <f t="shared" si="156"/>
        <v>m</v>
      </c>
      <c r="AE71" s="68" t="str">
        <f t="shared" si="157"/>
        <v>,</v>
      </c>
      <c r="AF71" s="61">
        <f t="shared" si="158"/>
        <v>350</v>
      </c>
      <c r="AG71" s="61" t="str">
        <f t="shared" si="159"/>
        <v>)</v>
      </c>
      <c r="AH71" s="69" t="str">
        <f t="shared" si="160"/>
        <v/>
      </c>
      <c r="AI71" s="70" t="str">
        <f t="shared" si="161"/>
        <v/>
      </c>
      <c r="AJ71" s="64" t="str">
        <f t="shared" si="162"/>
        <v/>
      </c>
      <c r="AK71" s="64" t="str">
        <f t="shared" si="163"/>
        <v/>
      </c>
      <c r="AL71" s="64" t="str">
        <f t="shared" si="164"/>
        <v/>
      </c>
      <c r="AM71" s="64" t="str">
        <f t="shared" si="165"/>
        <v/>
      </c>
      <c r="AN71" s="64" t="str">
        <f t="shared" si="166"/>
        <v/>
      </c>
    </row>
    <row r="72" spans="1:40" ht="25.5" thickTop="1" thickBot="1" x14ac:dyDescent="0.4">
      <c r="B72" t="s">
        <v>1002</v>
      </c>
      <c r="C72" s="85" t="s">
        <v>1256</v>
      </c>
      <c r="D72" s="86"/>
      <c r="E72" s="86"/>
      <c r="F72" s="86"/>
      <c r="G72" s="86"/>
      <c r="H72" s="87"/>
      <c r="I72" s="87"/>
      <c r="J72" s="87"/>
      <c r="K72" s="87"/>
      <c r="L72" s="88" t="str">
        <f>IF(C72="","",_xlfn.CONCAT("            { line: ","""",C72,", ",M72:AN72,""", sC: ","""",B72,"""},"))</f>
        <v xml:space="preserve">            { line: "DIOS MÍO, DIOS MÍO,, ", sC: "as"},</v>
      </c>
      <c r="M72" s="56" t="str">
        <f t="shared" si="139"/>
        <v/>
      </c>
      <c r="N72" s="57" t="str">
        <f t="shared" si="140"/>
        <v/>
      </c>
      <c r="O72" s="58" t="str">
        <f t="shared" si="141"/>
        <v/>
      </c>
      <c r="P72" s="59" t="str">
        <f t="shared" si="142"/>
        <v/>
      </c>
      <c r="Q72" s="60" t="str">
        <f t="shared" si="143"/>
        <v/>
      </c>
      <c r="R72" s="61" t="str">
        <f t="shared" si="144"/>
        <v/>
      </c>
      <c r="S72" s="56" t="str">
        <f t="shared" si="145"/>
        <v/>
      </c>
      <c r="T72" s="62" t="str">
        <f t="shared" si="146"/>
        <v/>
      </c>
      <c r="U72" s="63" t="str">
        <f t="shared" si="147"/>
        <v/>
      </c>
      <c r="V72" s="64" t="str">
        <f t="shared" si="148"/>
        <v/>
      </c>
      <c r="W72" s="65" t="str">
        <f t="shared" si="149"/>
        <v/>
      </c>
      <c r="X72" s="64" t="str">
        <f t="shared" si="150"/>
        <v/>
      </c>
      <c r="Y72" s="64" t="str">
        <f t="shared" si="151"/>
        <v/>
      </c>
      <c r="Z72" s="56" t="str">
        <f t="shared" si="152"/>
        <v/>
      </c>
      <c r="AA72" s="66" t="str">
        <f t="shared" si="153"/>
        <v/>
      </c>
      <c r="AB72" s="57" t="str">
        <f t="shared" si="154"/>
        <v/>
      </c>
      <c r="AC72" s="67" t="str">
        <f t="shared" si="155"/>
        <v/>
      </c>
      <c r="AD72" s="59" t="str">
        <f t="shared" si="156"/>
        <v/>
      </c>
      <c r="AE72" s="68" t="str">
        <f t="shared" si="157"/>
        <v/>
      </c>
      <c r="AF72" s="61" t="str">
        <f t="shared" si="158"/>
        <v/>
      </c>
      <c r="AG72" s="61" t="str">
        <f t="shared" si="159"/>
        <v/>
      </c>
      <c r="AH72" s="69" t="str">
        <f t="shared" si="160"/>
        <v/>
      </c>
      <c r="AI72" s="70" t="str">
        <f t="shared" si="161"/>
        <v/>
      </c>
      <c r="AJ72" s="64" t="str">
        <f t="shared" si="162"/>
        <v/>
      </c>
      <c r="AK72" s="64" t="str">
        <f t="shared" si="163"/>
        <v/>
      </c>
      <c r="AL72" s="64" t="str">
        <f t="shared" si="164"/>
        <v/>
      </c>
      <c r="AM72" s="64" t="str">
        <f t="shared" si="165"/>
        <v/>
      </c>
      <c r="AN72" s="64" t="str">
        <f t="shared" si="166"/>
        <v/>
      </c>
    </row>
    <row r="73" spans="1:40" ht="25.5" thickTop="1" thickBot="1" x14ac:dyDescent="0.4">
      <c r="B73" t="s">
        <v>1002</v>
      </c>
      <c r="C73" s="93" t="s">
        <v>1257</v>
      </c>
      <c r="D73" s="83" t="s">
        <v>1016</v>
      </c>
      <c r="E73" s="83" t="s">
        <v>1015</v>
      </c>
      <c r="F73" s="83" t="s">
        <v>1014</v>
      </c>
      <c r="G73" s="83" t="s">
        <v>1015</v>
      </c>
      <c r="H73" s="83"/>
      <c r="I73" s="83"/>
      <c r="J73" s="83"/>
      <c r="K73" s="83"/>
      <c r="L73" s="94" t="str">
        <f>IF(C73="","",_xlfn.CONCAT("            { line: ","""",C73,", ",M73:AN73,""", sC: ","""",B73,"""},  ]},"))</f>
        <v xml:space="preserve">            { line: "¿POR QUÉ ME HAS ABANDONADO?, (La,m,15)(Mi,m,250)", sC: "as"},  ]},</v>
      </c>
      <c r="M73" s="56" t="str">
        <f t="shared" si="139"/>
        <v>(</v>
      </c>
      <c r="N73" s="57" t="str">
        <f t="shared" si="140"/>
        <v>La</v>
      </c>
      <c r="O73" s="58" t="str">
        <f t="shared" si="141"/>
        <v>,</v>
      </c>
      <c r="P73" s="59" t="str">
        <f t="shared" si="142"/>
        <v>m</v>
      </c>
      <c r="Q73" s="60" t="str">
        <f t="shared" si="143"/>
        <v>,</v>
      </c>
      <c r="R73" s="61">
        <f t="shared" si="144"/>
        <v>15</v>
      </c>
      <c r="S73" s="56" t="str">
        <f t="shared" si="145"/>
        <v>)</v>
      </c>
      <c r="T73" s="62" t="str">
        <f t="shared" si="146"/>
        <v>(</v>
      </c>
      <c r="U73" s="63" t="str">
        <f t="shared" si="147"/>
        <v>Mi</v>
      </c>
      <c r="V73" s="64" t="str">
        <f t="shared" si="148"/>
        <v>,</v>
      </c>
      <c r="W73" s="65" t="str">
        <f t="shared" si="149"/>
        <v>m</v>
      </c>
      <c r="X73" s="64" t="str">
        <f t="shared" si="150"/>
        <v>,</v>
      </c>
      <c r="Y73" s="64">
        <f t="shared" si="151"/>
        <v>250</v>
      </c>
      <c r="Z73" s="56" t="str">
        <f t="shared" si="152"/>
        <v>)</v>
      </c>
      <c r="AA73" s="66" t="str">
        <f t="shared" si="153"/>
        <v/>
      </c>
      <c r="AB73" s="57" t="str">
        <f t="shared" si="154"/>
        <v/>
      </c>
      <c r="AC73" s="67" t="str">
        <f t="shared" si="155"/>
        <v/>
      </c>
      <c r="AD73" s="59" t="str">
        <f t="shared" si="156"/>
        <v/>
      </c>
      <c r="AE73" s="68" t="str">
        <f t="shared" si="157"/>
        <v/>
      </c>
      <c r="AF73" s="61" t="str">
        <f t="shared" si="158"/>
        <v/>
      </c>
      <c r="AG73" s="61" t="str">
        <f t="shared" si="159"/>
        <v/>
      </c>
      <c r="AH73" s="69" t="str">
        <f t="shared" si="160"/>
        <v/>
      </c>
      <c r="AI73" s="70" t="str">
        <f t="shared" si="161"/>
        <v/>
      </c>
      <c r="AJ73" s="64" t="str">
        <f t="shared" si="162"/>
        <v/>
      </c>
      <c r="AK73" s="64" t="str">
        <f t="shared" si="163"/>
        <v/>
      </c>
      <c r="AL73" s="64" t="str">
        <f t="shared" si="164"/>
        <v/>
      </c>
      <c r="AM73" s="64" t="str">
        <f t="shared" si="165"/>
        <v/>
      </c>
      <c r="AN73" s="64" t="str">
        <f t="shared" si="166"/>
        <v/>
      </c>
    </row>
    <row r="74" spans="1:40" ht="27.75" thickTop="1" thickBot="1" x14ac:dyDescent="0.4">
      <c r="C74" s="73"/>
      <c r="D74" s="74"/>
      <c r="E74" s="74"/>
      <c r="F74" s="74"/>
      <c r="G74" s="74"/>
      <c r="H74" s="74"/>
      <c r="I74" s="74"/>
      <c r="J74" s="74"/>
      <c r="K74" s="74"/>
      <c r="L74" s="75" t="s">
        <v>996</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B75" t="s">
        <v>1017</v>
      </c>
      <c r="C75" s="51" t="s">
        <v>1285</v>
      </c>
      <c r="D75" s="52" t="s">
        <v>987</v>
      </c>
      <c r="E75" s="52">
        <v>7</v>
      </c>
      <c r="F75" s="53"/>
      <c r="G75" s="53"/>
      <c r="H75" s="52"/>
      <c r="I75" s="52"/>
      <c r="J75" s="54"/>
      <c r="K75" s="54"/>
      <c r="L75" s="78" t="str">
        <f t="shared" si="138"/>
        <v xml:space="preserve">            { line: "Perros innumerables me rodean,, (Si,7,15)", sC: "tc"},</v>
      </c>
      <c r="M75" s="56" t="str">
        <f t="shared" si="139"/>
        <v>(</v>
      </c>
      <c r="N75" s="57" t="str">
        <f t="shared" si="140"/>
        <v>Si</v>
      </c>
      <c r="O75" s="58" t="str">
        <f t="shared" si="141"/>
        <v>,</v>
      </c>
      <c r="P75" s="59">
        <f t="shared" si="142"/>
        <v>7</v>
      </c>
      <c r="Q75" s="60" t="str">
        <f t="shared" si="143"/>
        <v>,</v>
      </c>
      <c r="R75" s="61">
        <f t="shared" si="144"/>
        <v>15</v>
      </c>
      <c r="S75" s="56" t="str">
        <f t="shared" si="145"/>
        <v>)</v>
      </c>
      <c r="T75" s="62" t="str">
        <f t="shared" si="146"/>
        <v/>
      </c>
      <c r="U75" s="63" t="str">
        <f t="shared" si="147"/>
        <v/>
      </c>
      <c r="V75" s="64" t="str">
        <f t="shared" si="148"/>
        <v/>
      </c>
      <c r="W75" s="65" t="str">
        <f t="shared" si="149"/>
        <v/>
      </c>
      <c r="X75" s="64" t="str">
        <f t="shared" si="150"/>
        <v/>
      </c>
      <c r="Y75" s="64" t="str">
        <f t="shared" si="151"/>
        <v/>
      </c>
      <c r="Z75" s="56" t="str">
        <f t="shared" si="152"/>
        <v/>
      </c>
      <c r="AA75" s="66" t="str">
        <f t="shared" si="153"/>
        <v/>
      </c>
      <c r="AB75" s="57" t="str">
        <f t="shared" si="154"/>
        <v/>
      </c>
      <c r="AC75" s="67" t="str">
        <f t="shared" si="155"/>
        <v/>
      </c>
      <c r="AD75" s="59" t="str">
        <f t="shared" si="156"/>
        <v/>
      </c>
      <c r="AE75" s="68" t="str">
        <f t="shared" si="157"/>
        <v/>
      </c>
      <c r="AF75" s="61" t="str">
        <f t="shared" si="158"/>
        <v/>
      </c>
      <c r="AG75" s="61" t="str">
        <f t="shared" si="159"/>
        <v/>
      </c>
      <c r="AH75" s="69" t="str">
        <f t="shared" si="160"/>
        <v/>
      </c>
      <c r="AI75" s="70" t="str">
        <f t="shared" si="161"/>
        <v/>
      </c>
      <c r="AJ75" s="64" t="str">
        <f t="shared" si="162"/>
        <v/>
      </c>
      <c r="AK75" s="64" t="str">
        <f t="shared" si="163"/>
        <v/>
      </c>
      <c r="AL75" s="64" t="str">
        <f t="shared" si="164"/>
        <v/>
      </c>
      <c r="AM75" s="64" t="str">
        <f t="shared" si="165"/>
        <v/>
      </c>
      <c r="AN75" s="64" t="str">
        <f t="shared" si="166"/>
        <v/>
      </c>
    </row>
    <row r="76" spans="1:40" ht="25.5" thickTop="1" thickBot="1" x14ac:dyDescent="0.4">
      <c r="C76" s="51" t="s">
        <v>1286</v>
      </c>
      <c r="D76" s="52"/>
      <c r="E76" s="52"/>
      <c r="F76" s="53"/>
      <c r="G76" s="53"/>
      <c r="H76" s="52"/>
      <c r="I76" s="52"/>
      <c r="J76" s="54"/>
      <c r="K76" s="54"/>
      <c r="L76" s="55" t="str">
        <f t="shared" si="138"/>
        <v xml:space="preserve">            { line: "una banda de malhechores me acomete,, ", sC: ""},</v>
      </c>
      <c r="M76" s="56" t="str">
        <f t="shared" si="139"/>
        <v/>
      </c>
      <c r="N76" s="57" t="str">
        <f t="shared" si="140"/>
        <v/>
      </c>
      <c r="O76" s="58" t="str">
        <f t="shared" si="141"/>
        <v/>
      </c>
      <c r="P76" s="59" t="str">
        <f t="shared" si="142"/>
        <v/>
      </c>
      <c r="Q76" s="60" t="str">
        <f t="shared" si="143"/>
        <v/>
      </c>
      <c r="R76" s="61" t="str">
        <f t="shared" si="144"/>
        <v/>
      </c>
      <c r="S76" s="56" t="str">
        <f t="shared" si="145"/>
        <v/>
      </c>
      <c r="T76" s="62" t="str">
        <f t="shared" si="146"/>
        <v/>
      </c>
      <c r="U76" s="63" t="str">
        <f t="shared" si="147"/>
        <v/>
      </c>
      <c r="V76" s="64" t="str">
        <f t="shared" si="148"/>
        <v/>
      </c>
      <c r="W76" s="65" t="str">
        <f t="shared" si="149"/>
        <v/>
      </c>
      <c r="X76" s="64" t="str">
        <f t="shared" si="150"/>
        <v/>
      </c>
      <c r="Y76" s="64" t="str">
        <f t="shared" si="151"/>
        <v/>
      </c>
      <c r="Z76" s="56" t="str">
        <f t="shared" si="152"/>
        <v/>
      </c>
      <c r="AA76" s="66" t="str">
        <f t="shared" si="153"/>
        <v/>
      </c>
      <c r="AB76" s="57" t="str">
        <f t="shared" si="154"/>
        <v/>
      </c>
      <c r="AC76" s="67" t="str">
        <f t="shared" si="155"/>
        <v/>
      </c>
      <c r="AD76" s="59" t="str">
        <f t="shared" si="156"/>
        <v/>
      </c>
      <c r="AE76" s="68" t="str">
        <f t="shared" si="157"/>
        <v/>
      </c>
      <c r="AF76" s="61" t="str">
        <f t="shared" si="158"/>
        <v/>
      </c>
      <c r="AG76" s="61" t="str">
        <f t="shared" si="159"/>
        <v/>
      </c>
      <c r="AH76" s="69" t="str">
        <f t="shared" si="160"/>
        <v/>
      </c>
      <c r="AI76" s="70" t="str">
        <f t="shared" si="161"/>
        <v/>
      </c>
      <c r="AJ76" s="64" t="str">
        <f t="shared" si="162"/>
        <v/>
      </c>
      <c r="AK76" s="64" t="str">
        <f t="shared" si="163"/>
        <v/>
      </c>
      <c r="AL76" s="64" t="str">
        <f t="shared" si="164"/>
        <v/>
      </c>
      <c r="AM76" s="64" t="str">
        <f t="shared" si="165"/>
        <v/>
      </c>
      <c r="AN76" s="64" t="str">
        <f t="shared" si="166"/>
        <v/>
      </c>
    </row>
    <row r="77" spans="1:40" ht="25.5" thickTop="1" thickBot="1" x14ac:dyDescent="0.4">
      <c r="C77" s="51" t="s">
        <v>1287</v>
      </c>
      <c r="D77" s="52"/>
      <c r="E77" s="52"/>
      <c r="F77" s="53"/>
      <c r="G77" s="53"/>
      <c r="H77" s="52"/>
      <c r="I77" s="52"/>
      <c r="J77" s="54"/>
      <c r="K77" s="54"/>
      <c r="L77" s="55" t="str">
        <f t="shared" si="138"/>
        <v xml:space="preserve">            { line: "taladran mis manos y mis pies., ", sC: ""},</v>
      </c>
      <c r="M77" s="56" t="str">
        <f t="shared" si="139"/>
        <v/>
      </c>
      <c r="N77" s="57" t="str">
        <f t="shared" si="140"/>
        <v/>
      </c>
      <c r="O77" s="58" t="str">
        <f t="shared" si="141"/>
        <v/>
      </c>
      <c r="P77" s="59" t="str">
        <f t="shared" si="142"/>
        <v/>
      </c>
      <c r="Q77" s="60" t="str">
        <f t="shared" si="143"/>
        <v/>
      </c>
      <c r="R77" s="61" t="str">
        <f t="shared" si="144"/>
        <v/>
      </c>
      <c r="S77" s="56" t="str">
        <f t="shared" si="145"/>
        <v/>
      </c>
      <c r="T77" s="62" t="str">
        <f t="shared" si="146"/>
        <v/>
      </c>
      <c r="U77" s="63" t="str">
        <f t="shared" si="147"/>
        <v/>
      </c>
      <c r="V77" s="64" t="str">
        <f t="shared" si="148"/>
        <v/>
      </c>
      <c r="W77" s="65" t="str">
        <f t="shared" si="149"/>
        <v/>
      </c>
      <c r="X77" s="64" t="str">
        <f t="shared" si="150"/>
        <v/>
      </c>
      <c r="Y77" s="64" t="str">
        <f t="shared" si="151"/>
        <v/>
      </c>
      <c r="Z77" s="56" t="str">
        <f t="shared" si="152"/>
        <v/>
      </c>
      <c r="AA77" s="66" t="str">
        <f t="shared" si="153"/>
        <v/>
      </c>
      <c r="AB77" s="57" t="str">
        <f t="shared" si="154"/>
        <v/>
      </c>
      <c r="AC77" s="67" t="str">
        <f t="shared" si="155"/>
        <v/>
      </c>
      <c r="AD77" s="59" t="str">
        <f t="shared" si="156"/>
        <v/>
      </c>
      <c r="AE77" s="68" t="str">
        <f t="shared" si="157"/>
        <v/>
      </c>
      <c r="AF77" s="61" t="str">
        <f t="shared" si="158"/>
        <v/>
      </c>
      <c r="AG77" s="61" t="str">
        <f t="shared" si="159"/>
        <v/>
      </c>
      <c r="AH77" s="69" t="str">
        <f t="shared" si="160"/>
        <v/>
      </c>
      <c r="AI77" s="70" t="str">
        <f t="shared" si="161"/>
        <v/>
      </c>
      <c r="AJ77" s="64" t="str">
        <f t="shared" si="162"/>
        <v/>
      </c>
      <c r="AK77" s="64" t="str">
        <f t="shared" si="163"/>
        <v/>
      </c>
      <c r="AL77" s="64" t="str">
        <f t="shared" si="164"/>
        <v/>
      </c>
      <c r="AM77" s="64" t="str">
        <f t="shared" si="165"/>
        <v/>
      </c>
      <c r="AN77" s="64" t="str">
        <f t="shared" si="166"/>
        <v/>
      </c>
    </row>
    <row r="78" spans="1:40" ht="25.5" thickTop="1" thickBot="1" x14ac:dyDescent="0.4">
      <c r="C78" s="51" t="s">
        <v>1288</v>
      </c>
      <c r="D78" s="52"/>
      <c r="E78" s="52"/>
      <c r="F78" s="53"/>
      <c r="G78" s="53"/>
      <c r="H78" s="52"/>
      <c r="I78" s="52"/>
      <c r="J78" s="54"/>
      <c r="K78" s="54"/>
      <c r="L78" s="55" t="str">
        <f t="shared" si="138"/>
        <v xml:space="preserve">            { line: "Se pueden contar mis huesos;, ", sC: ""},</v>
      </c>
      <c r="M78" s="56" t="str">
        <f t="shared" si="139"/>
        <v/>
      </c>
      <c r="N78" s="57" t="str">
        <f t="shared" si="140"/>
        <v/>
      </c>
      <c r="O78" s="58" t="str">
        <f t="shared" si="141"/>
        <v/>
      </c>
      <c r="P78" s="59" t="str">
        <f t="shared" si="142"/>
        <v/>
      </c>
      <c r="Q78" s="60" t="str">
        <f t="shared" si="143"/>
        <v/>
      </c>
      <c r="R78" s="61" t="str">
        <f t="shared" si="144"/>
        <v/>
      </c>
      <c r="S78" s="56" t="str">
        <f t="shared" si="145"/>
        <v/>
      </c>
      <c r="T78" s="62" t="str">
        <f t="shared" si="146"/>
        <v/>
      </c>
      <c r="U78" s="63" t="str">
        <f t="shared" si="147"/>
        <v/>
      </c>
      <c r="V78" s="64" t="str">
        <f t="shared" si="148"/>
        <v/>
      </c>
      <c r="W78" s="65" t="str">
        <f t="shared" si="149"/>
        <v/>
      </c>
      <c r="X78" s="64" t="str">
        <f t="shared" si="150"/>
        <v/>
      </c>
      <c r="Y78" s="64" t="str">
        <f t="shared" si="151"/>
        <v/>
      </c>
      <c r="Z78" s="56" t="str">
        <f t="shared" si="152"/>
        <v/>
      </c>
      <c r="AA78" s="66" t="str">
        <f t="shared" si="153"/>
        <v/>
      </c>
      <c r="AB78" s="57" t="str">
        <f t="shared" si="154"/>
        <v/>
      </c>
      <c r="AC78" s="67" t="str">
        <f t="shared" si="155"/>
        <v/>
      </c>
      <c r="AD78" s="59" t="str">
        <f t="shared" si="156"/>
        <v/>
      </c>
      <c r="AE78" s="68" t="str">
        <f t="shared" si="157"/>
        <v/>
      </c>
      <c r="AF78" s="61" t="str">
        <f t="shared" si="158"/>
        <v/>
      </c>
      <c r="AG78" s="61" t="str">
        <f t="shared" si="159"/>
        <v/>
      </c>
      <c r="AH78" s="69" t="str">
        <f t="shared" si="160"/>
        <v/>
      </c>
      <c r="AI78" s="70" t="str">
        <f t="shared" si="161"/>
        <v/>
      </c>
      <c r="AJ78" s="64" t="str">
        <f t="shared" si="162"/>
        <v/>
      </c>
      <c r="AK78" s="64" t="str">
        <f t="shared" si="163"/>
        <v/>
      </c>
      <c r="AL78" s="64" t="str">
        <f t="shared" si="164"/>
        <v/>
      </c>
      <c r="AM78" s="64" t="str">
        <f t="shared" si="165"/>
        <v/>
      </c>
      <c r="AN78" s="64" t="str">
        <f t="shared" si="166"/>
        <v/>
      </c>
    </row>
    <row r="79" spans="1:40" ht="25.5" thickTop="1" thickBot="1" x14ac:dyDescent="0.4">
      <c r="C79" s="51" t="s">
        <v>1289</v>
      </c>
      <c r="D79" s="52" t="s">
        <v>1014</v>
      </c>
      <c r="E79" s="52" t="s">
        <v>1015</v>
      </c>
      <c r="F79" s="53"/>
      <c r="G79" s="53"/>
      <c r="H79" s="52"/>
      <c r="I79" s="52"/>
      <c r="J79" s="54"/>
      <c r="K79" s="54"/>
      <c r="L79" s="78" t="str">
        <f t="shared" ref="L79:L96" si="167">IF(C79="","",_xlfn.CONCAT("            { line: ","""",C79,", ",M79:AN79,""", sC: ","""",B79,"""},"))</f>
        <v xml:space="preserve">            { line: "me observan y me miran,, (Mi,m,15)", sC: ""},</v>
      </c>
      <c r="M79" s="56" t="str">
        <f t="shared" ref="M79:M96" si="168">IF(N79="","","(")</f>
        <v>(</v>
      </c>
      <c r="N79" s="57" t="str">
        <f t="shared" ref="N79:N96" si="169">IF(D79="","",D79)</f>
        <v>Mi</v>
      </c>
      <c r="O79" s="58" t="str">
        <f t="shared" ref="O79:O96" si="170">IF(N79="","",",")</f>
        <v>,</v>
      </c>
      <c r="P79" s="59" t="str">
        <f t="shared" ref="P79:P96" si="171">IF(E79="","",E79)</f>
        <v>m</v>
      </c>
      <c r="Q79" s="60" t="str">
        <f t="shared" ref="Q79:Q96" si="172">IF(N79="","",",")</f>
        <v>,</v>
      </c>
      <c r="R79" s="61">
        <f t="shared" ref="R79:R96" si="173">IF(N79="","",15)</f>
        <v>15</v>
      </c>
      <c r="S79" s="56" t="str">
        <f t="shared" ref="S79:S96" si="174">IF(N79="","",")")</f>
        <v>)</v>
      </c>
      <c r="T79" s="62" t="str">
        <f t="shared" ref="T79:T96" si="175">IF(U79="","","(")</f>
        <v/>
      </c>
      <c r="U79" s="63" t="str">
        <f t="shared" ref="U79:U96" si="176">IF(F79="","",F79)</f>
        <v/>
      </c>
      <c r="V79" s="64" t="str">
        <f t="shared" ref="V79:V96" si="177">IF(U79="","",",")</f>
        <v/>
      </c>
      <c r="W79" s="65" t="str">
        <f t="shared" ref="W79:W96" si="178">IF(G79="","",G79)</f>
        <v/>
      </c>
      <c r="X79" s="64" t="str">
        <f t="shared" ref="X79:X96" si="179">IF(U79="","",",")</f>
        <v/>
      </c>
      <c r="Y79" s="64" t="str">
        <f t="shared" ref="Y79:Y96" si="180">IF(U79="","",250)</f>
        <v/>
      </c>
      <c r="Z79" s="56" t="str">
        <f t="shared" ref="Z79:Z96" si="181">IF(U79="","",")")</f>
        <v/>
      </c>
      <c r="AA79" s="66" t="str">
        <f t="shared" ref="AA79:AA96" si="182">IF(AB79="","","(")</f>
        <v/>
      </c>
      <c r="AB79" s="57" t="str">
        <f t="shared" ref="AB79:AB96" si="183">IF(H79="","",H79)</f>
        <v/>
      </c>
      <c r="AC79" s="67" t="str">
        <f t="shared" ref="AC79:AC96" si="184">IF(AB79="","",",")</f>
        <v/>
      </c>
      <c r="AD79" s="59" t="str">
        <f t="shared" ref="AD79:AD96" si="185">IF(I79="","",I79)</f>
        <v/>
      </c>
      <c r="AE79" s="68" t="str">
        <f t="shared" ref="AE79:AE96" si="186">IF(AB79="","",",")</f>
        <v/>
      </c>
      <c r="AF79" s="61" t="str">
        <f t="shared" ref="AF79:AF96" si="187">IF(AB79="","",350)</f>
        <v/>
      </c>
      <c r="AG79" s="61" t="str">
        <f t="shared" ref="AG79:AG96" si="188">IF(AB79="","",")")</f>
        <v/>
      </c>
      <c r="AH79" s="69" t="str">
        <f t="shared" ref="AH79:AH96" si="189">IF(AI79="","","(")</f>
        <v/>
      </c>
      <c r="AI79" s="70" t="str">
        <f t="shared" ref="AI79:AI96" si="190">IF(J79="","",J79)</f>
        <v/>
      </c>
      <c r="AJ79" s="64" t="str">
        <f t="shared" ref="AJ79:AJ96" si="191">IF(AI79="","",",")</f>
        <v/>
      </c>
      <c r="AK79" s="64" t="str">
        <f t="shared" ref="AK79:AK96" si="192">IF(K79="","",K79)</f>
        <v/>
      </c>
      <c r="AL79" s="64" t="str">
        <f t="shared" ref="AL79:AL96" si="193">IF(AI79="","",",")</f>
        <v/>
      </c>
      <c r="AM79" s="64" t="str">
        <f t="shared" ref="AM79:AM96" si="194">IF(AI79="","",450)</f>
        <v/>
      </c>
      <c r="AN79" s="64" t="str">
        <f t="shared" ref="AN79:AN96" si="195">IF(AI79="","",")")</f>
        <v/>
      </c>
    </row>
    <row r="80" spans="1:40" ht="25.5" thickTop="1" thickBot="1" x14ac:dyDescent="0.4">
      <c r="C80" s="51" t="s">
        <v>1290</v>
      </c>
      <c r="D80" s="52"/>
      <c r="E80" s="52"/>
      <c r="F80" s="53"/>
      <c r="G80" s="53"/>
      <c r="H80" s="52"/>
      <c r="I80" s="52"/>
      <c r="J80" s="54"/>
      <c r="K80" s="54"/>
      <c r="L80" s="78" t="str">
        <f t="shared" si="167"/>
        <v xml:space="preserve">            { line: "se reparten mis vestidos, se sortean mi túnica., ", sC: ""},</v>
      </c>
      <c r="M80" s="56" t="str">
        <f t="shared" si="168"/>
        <v/>
      </c>
      <c r="N80" s="57" t="str">
        <f t="shared" si="169"/>
        <v/>
      </c>
      <c r="O80" s="58" t="str">
        <f t="shared" si="170"/>
        <v/>
      </c>
      <c r="P80" s="59" t="str">
        <f t="shared" si="171"/>
        <v/>
      </c>
      <c r="Q80" s="60" t="str">
        <f t="shared" si="172"/>
        <v/>
      </c>
      <c r="R80" s="61" t="str">
        <f t="shared" si="173"/>
        <v/>
      </c>
      <c r="S80" s="56" t="str">
        <f t="shared" si="174"/>
        <v/>
      </c>
      <c r="T80" s="62" t="str">
        <f t="shared" si="175"/>
        <v/>
      </c>
      <c r="U80" s="63" t="str">
        <f t="shared" si="176"/>
        <v/>
      </c>
      <c r="V80" s="64" t="str">
        <f t="shared" si="177"/>
        <v/>
      </c>
      <c r="W80" s="65" t="str">
        <f t="shared" si="178"/>
        <v/>
      </c>
      <c r="X80" s="64" t="str">
        <f t="shared" si="179"/>
        <v/>
      </c>
      <c r="Y80" s="64" t="str">
        <f t="shared" si="180"/>
        <v/>
      </c>
      <c r="Z80" s="56" t="str">
        <f t="shared" si="181"/>
        <v/>
      </c>
      <c r="AA80" s="66" t="str">
        <f t="shared" si="182"/>
        <v/>
      </c>
      <c r="AB80" s="57" t="str">
        <f t="shared" si="183"/>
        <v/>
      </c>
      <c r="AC80" s="67" t="str">
        <f t="shared" si="184"/>
        <v/>
      </c>
      <c r="AD80" s="59" t="str">
        <f t="shared" si="185"/>
        <v/>
      </c>
      <c r="AE80" s="68" t="str">
        <f t="shared" si="186"/>
        <v/>
      </c>
      <c r="AF80" s="61" t="str">
        <f t="shared" si="187"/>
        <v/>
      </c>
      <c r="AG80" s="61" t="str">
        <f t="shared" si="188"/>
        <v/>
      </c>
      <c r="AH80" s="69" t="str">
        <f t="shared" si="189"/>
        <v/>
      </c>
      <c r="AI80" s="70" t="str">
        <f t="shared" si="190"/>
        <v/>
      </c>
      <c r="AJ80" s="64" t="str">
        <f t="shared" si="191"/>
        <v/>
      </c>
      <c r="AK80" s="64" t="str">
        <f t="shared" si="192"/>
        <v/>
      </c>
      <c r="AL80" s="64" t="str">
        <f t="shared" si="193"/>
        <v/>
      </c>
      <c r="AM80" s="64" t="str">
        <f t="shared" si="194"/>
        <v/>
      </c>
      <c r="AN80" s="64" t="str">
        <f t="shared" si="195"/>
        <v/>
      </c>
    </row>
    <row r="81" spans="3:40" ht="25.5" thickTop="1" thickBot="1" x14ac:dyDescent="0.4">
      <c r="C81" s="51" t="s">
        <v>1291</v>
      </c>
      <c r="D81" s="52" t="s">
        <v>1016</v>
      </c>
      <c r="E81" s="52" t="s">
        <v>1015</v>
      </c>
      <c r="F81" s="53"/>
      <c r="G81" s="53"/>
      <c r="H81" s="52"/>
      <c r="I81" s="52"/>
      <c r="J81" s="54"/>
      <c r="K81" s="54"/>
      <c r="L81" s="78" t="str">
        <f t="shared" si="167"/>
        <v xml:space="preserve">            { line: "¡Mas tú, Dios mío, no estés lejos!, (La,m,15)", sC: ""},</v>
      </c>
      <c r="M81" s="56" t="str">
        <f t="shared" si="168"/>
        <v>(</v>
      </c>
      <c r="N81" s="57" t="str">
        <f t="shared" si="169"/>
        <v>La</v>
      </c>
      <c r="O81" s="58" t="str">
        <f t="shared" si="170"/>
        <v>,</v>
      </c>
      <c r="P81" s="59" t="str">
        <f t="shared" si="171"/>
        <v>m</v>
      </c>
      <c r="Q81" s="60" t="str">
        <f t="shared" si="172"/>
        <v>,</v>
      </c>
      <c r="R81" s="61">
        <f t="shared" si="173"/>
        <v>15</v>
      </c>
      <c r="S81" s="56" t="str">
        <f t="shared" si="174"/>
        <v>)</v>
      </c>
      <c r="T81" s="62" t="str">
        <f t="shared" si="175"/>
        <v/>
      </c>
      <c r="U81" s="63" t="str">
        <f t="shared" si="176"/>
        <v/>
      </c>
      <c r="V81" s="64" t="str">
        <f t="shared" si="177"/>
        <v/>
      </c>
      <c r="W81" s="65" t="str">
        <f t="shared" si="178"/>
        <v/>
      </c>
      <c r="X81" s="64" t="str">
        <f t="shared" si="179"/>
        <v/>
      </c>
      <c r="Y81" s="64" t="str">
        <f t="shared" si="180"/>
        <v/>
      </c>
      <c r="Z81" s="56" t="str">
        <f t="shared" si="181"/>
        <v/>
      </c>
      <c r="AA81" s="66" t="str">
        <f t="shared" si="182"/>
        <v/>
      </c>
      <c r="AB81" s="57" t="str">
        <f t="shared" si="183"/>
        <v/>
      </c>
      <c r="AC81" s="67" t="str">
        <f t="shared" si="184"/>
        <v/>
      </c>
      <c r="AD81" s="59" t="str">
        <f t="shared" si="185"/>
        <v/>
      </c>
      <c r="AE81" s="68" t="str">
        <f t="shared" si="186"/>
        <v/>
      </c>
      <c r="AF81" s="61" t="str">
        <f t="shared" si="187"/>
        <v/>
      </c>
      <c r="AG81" s="61" t="str">
        <f t="shared" si="188"/>
        <v/>
      </c>
      <c r="AH81" s="69" t="str">
        <f t="shared" si="189"/>
        <v/>
      </c>
      <c r="AI81" s="70" t="str">
        <f t="shared" si="190"/>
        <v/>
      </c>
      <c r="AJ81" s="64" t="str">
        <f t="shared" si="191"/>
        <v/>
      </c>
      <c r="AK81" s="64" t="str">
        <f t="shared" si="192"/>
        <v/>
      </c>
      <c r="AL81" s="64" t="str">
        <f t="shared" si="193"/>
        <v/>
      </c>
      <c r="AM81" s="64" t="str">
        <f t="shared" si="194"/>
        <v/>
      </c>
      <c r="AN81" s="64" t="str">
        <f t="shared" si="195"/>
        <v/>
      </c>
    </row>
    <row r="82" spans="3:40" ht="25.5" thickTop="1" thickBot="1" x14ac:dyDescent="0.4">
      <c r="C82" s="51" t="s">
        <v>1292</v>
      </c>
      <c r="D82" s="52" t="s">
        <v>1014</v>
      </c>
      <c r="E82" s="52" t="s">
        <v>1015</v>
      </c>
      <c r="F82" s="53"/>
      <c r="G82" s="53"/>
      <c r="H82" s="52"/>
      <c r="I82" s="52"/>
      <c r="J82" s="54"/>
      <c r="K82" s="54"/>
      <c r="L82" s="78" t="str">
        <f t="shared" si="167"/>
        <v xml:space="preserve">            { line: "Ven en mi ayuda, fuerza mía,, (Mi,m,15)", sC: ""},</v>
      </c>
      <c r="M82" s="56" t="str">
        <f t="shared" si="168"/>
        <v>(</v>
      </c>
      <c r="N82" s="57" t="str">
        <f t="shared" si="169"/>
        <v>Mi</v>
      </c>
      <c r="O82" s="58" t="str">
        <f t="shared" si="170"/>
        <v>,</v>
      </c>
      <c r="P82" s="59" t="str">
        <f t="shared" si="171"/>
        <v>m</v>
      </c>
      <c r="Q82" s="60" t="str">
        <f t="shared" si="172"/>
        <v>,</v>
      </c>
      <c r="R82" s="61">
        <f t="shared" si="173"/>
        <v>15</v>
      </c>
      <c r="S82" s="56" t="str">
        <f t="shared" si="174"/>
        <v>)</v>
      </c>
      <c r="T82" s="62" t="str">
        <f t="shared" si="175"/>
        <v/>
      </c>
      <c r="U82" s="63" t="str">
        <f t="shared" si="176"/>
        <v/>
      </c>
      <c r="V82" s="64" t="str">
        <f t="shared" si="177"/>
        <v/>
      </c>
      <c r="W82" s="65" t="str">
        <f t="shared" si="178"/>
        <v/>
      </c>
      <c r="X82" s="64" t="str">
        <f t="shared" si="179"/>
        <v/>
      </c>
      <c r="Y82" s="64" t="str">
        <f t="shared" si="180"/>
        <v/>
      </c>
      <c r="Z82" s="56" t="str">
        <f t="shared" si="181"/>
        <v/>
      </c>
      <c r="AA82" s="66" t="str">
        <f t="shared" si="182"/>
        <v/>
      </c>
      <c r="AB82" s="57" t="str">
        <f t="shared" si="183"/>
        <v/>
      </c>
      <c r="AC82" s="67" t="str">
        <f t="shared" si="184"/>
        <v/>
      </c>
      <c r="AD82" s="59" t="str">
        <f t="shared" si="185"/>
        <v/>
      </c>
      <c r="AE82" s="68" t="str">
        <f t="shared" si="186"/>
        <v/>
      </c>
      <c r="AF82" s="61" t="str">
        <f t="shared" si="187"/>
        <v/>
      </c>
      <c r="AG82" s="61" t="str">
        <f t="shared" si="188"/>
        <v/>
      </c>
      <c r="AH82" s="69" t="str">
        <f t="shared" si="189"/>
        <v/>
      </c>
      <c r="AI82" s="70" t="str">
        <f t="shared" si="190"/>
        <v/>
      </c>
      <c r="AJ82" s="64" t="str">
        <f t="shared" si="191"/>
        <v/>
      </c>
      <c r="AK82" s="64" t="str">
        <f t="shared" si="192"/>
        <v/>
      </c>
      <c r="AL82" s="64" t="str">
        <f t="shared" si="193"/>
        <v/>
      </c>
      <c r="AM82" s="64" t="str">
        <f t="shared" si="194"/>
        <v/>
      </c>
      <c r="AN82" s="64" t="str">
        <f t="shared" si="195"/>
        <v/>
      </c>
    </row>
    <row r="83" spans="3:40" ht="25.5" thickTop="1" thickBot="1" x14ac:dyDescent="0.4">
      <c r="C83" s="51" t="s">
        <v>1293</v>
      </c>
      <c r="D83" s="52" t="s">
        <v>987</v>
      </c>
      <c r="E83" s="52">
        <v>7</v>
      </c>
      <c r="F83" s="53"/>
      <c r="G83" s="53"/>
      <c r="H83" s="52"/>
      <c r="I83" s="52"/>
      <c r="J83" s="54"/>
      <c r="K83" s="54"/>
      <c r="L83" s="78" t="str">
        <f t="shared" si="167"/>
        <v xml:space="preserve">            { line: "libra mi alma de la espada,, (Si,7,15)", sC: ""},</v>
      </c>
      <c r="M83" s="56" t="str">
        <f t="shared" si="168"/>
        <v>(</v>
      </c>
      <c r="N83" s="57" t="str">
        <f t="shared" si="169"/>
        <v>Si</v>
      </c>
      <c r="O83" s="58" t="str">
        <f t="shared" si="170"/>
        <v>,</v>
      </c>
      <c r="P83" s="59">
        <f t="shared" si="171"/>
        <v>7</v>
      </c>
      <c r="Q83" s="60" t="str">
        <f t="shared" si="172"/>
        <v>,</v>
      </c>
      <c r="R83" s="61">
        <f t="shared" si="173"/>
        <v>15</v>
      </c>
      <c r="S83" s="56" t="str">
        <f t="shared" si="174"/>
        <v>)</v>
      </c>
      <c r="T83" s="62" t="str">
        <f t="shared" si="175"/>
        <v/>
      </c>
      <c r="U83" s="63" t="str">
        <f t="shared" si="176"/>
        <v/>
      </c>
      <c r="V83" s="64" t="str">
        <f t="shared" si="177"/>
        <v/>
      </c>
      <c r="W83" s="65" t="str">
        <f t="shared" si="178"/>
        <v/>
      </c>
      <c r="X83" s="64" t="str">
        <f t="shared" si="179"/>
        <v/>
      </c>
      <c r="Y83" s="64" t="str">
        <f t="shared" si="180"/>
        <v/>
      </c>
      <c r="Z83" s="56" t="str">
        <f t="shared" si="181"/>
        <v/>
      </c>
      <c r="AA83" s="66" t="str">
        <f t="shared" si="182"/>
        <v/>
      </c>
      <c r="AB83" s="57" t="str">
        <f t="shared" si="183"/>
        <v/>
      </c>
      <c r="AC83" s="67" t="str">
        <f t="shared" si="184"/>
        <v/>
      </c>
      <c r="AD83" s="59" t="str">
        <f t="shared" si="185"/>
        <v/>
      </c>
      <c r="AE83" s="68" t="str">
        <f t="shared" si="186"/>
        <v/>
      </c>
      <c r="AF83" s="61" t="str">
        <f t="shared" si="187"/>
        <v/>
      </c>
      <c r="AG83" s="61" t="str">
        <f t="shared" si="188"/>
        <v/>
      </c>
      <c r="AH83" s="69" t="str">
        <f t="shared" si="189"/>
        <v/>
      </c>
      <c r="AI83" s="70" t="str">
        <f t="shared" si="190"/>
        <v/>
      </c>
      <c r="AJ83" s="64" t="str">
        <f t="shared" si="191"/>
        <v/>
      </c>
      <c r="AK83" s="64" t="str">
        <f t="shared" si="192"/>
        <v/>
      </c>
      <c r="AL83" s="64" t="str">
        <f t="shared" si="193"/>
        <v/>
      </c>
      <c r="AM83" s="64" t="str">
        <f t="shared" si="194"/>
        <v/>
      </c>
      <c r="AN83" s="64" t="str">
        <f t="shared" si="195"/>
        <v/>
      </c>
    </row>
    <row r="84" spans="3:40" ht="25.5" thickTop="1" thickBot="1" x14ac:dyDescent="0.4">
      <c r="C84" s="51" t="s">
        <v>1294</v>
      </c>
      <c r="D84" s="52" t="s">
        <v>1014</v>
      </c>
      <c r="E84" s="52" t="s">
        <v>1015</v>
      </c>
      <c r="F84" s="53"/>
      <c r="G84" s="53"/>
      <c r="H84" s="52"/>
      <c r="I84" s="52"/>
      <c r="J84" s="54"/>
      <c r="K84" s="54"/>
      <c r="L84" s="55" t="str">
        <f t="shared" si="167"/>
        <v xml:space="preserve">            { line: "libra mi vida de las fauces del león,, (Mi,m,15)", sC: ""},</v>
      </c>
      <c r="M84" s="56" t="str">
        <f t="shared" si="168"/>
        <v>(</v>
      </c>
      <c r="N84" s="57" t="str">
        <f t="shared" si="169"/>
        <v>Mi</v>
      </c>
      <c r="O84" s="58" t="str">
        <f t="shared" si="170"/>
        <v>,</v>
      </c>
      <c r="P84" s="59" t="str">
        <f t="shared" si="171"/>
        <v>m</v>
      </c>
      <c r="Q84" s="60" t="str">
        <f t="shared" si="172"/>
        <v>,</v>
      </c>
      <c r="R84" s="61">
        <f t="shared" si="173"/>
        <v>15</v>
      </c>
      <c r="S84" s="56" t="str">
        <f t="shared" si="174"/>
        <v>)</v>
      </c>
      <c r="T84" s="62" t="str">
        <f t="shared" si="175"/>
        <v/>
      </c>
      <c r="U84" s="63" t="str">
        <f t="shared" si="176"/>
        <v/>
      </c>
      <c r="V84" s="64" t="str">
        <f t="shared" si="177"/>
        <v/>
      </c>
      <c r="W84" s="65" t="str">
        <f t="shared" si="178"/>
        <v/>
      </c>
      <c r="X84" s="64" t="str">
        <f t="shared" si="179"/>
        <v/>
      </c>
      <c r="Y84" s="64" t="str">
        <f t="shared" si="180"/>
        <v/>
      </c>
      <c r="Z84" s="56" t="str">
        <f t="shared" si="181"/>
        <v/>
      </c>
      <c r="AA84" s="66" t="str">
        <f t="shared" si="182"/>
        <v/>
      </c>
      <c r="AB84" s="57" t="str">
        <f t="shared" si="183"/>
        <v/>
      </c>
      <c r="AC84" s="67" t="str">
        <f t="shared" si="184"/>
        <v/>
      </c>
      <c r="AD84" s="59" t="str">
        <f t="shared" si="185"/>
        <v/>
      </c>
      <c r="AE84" s="68" t="str">
        <f t="shared" si="186"/>
        <v/>
      </c>
      <c r="AF84" s="61" t="str">
        <f t="shared" si="187"/>
        <v/>
      </c>
      <c r="AG84" s="61" t="str">
        <f t="shared" si="188"/>
        <v/>
      </c>
      <c r="AH84" s="69" t="str">
        <f t="shared" si="189"/>
        <v/>
      </c>
      <c r="AI84" s="70" t="str">
        <f t="shared" si="190"/>
        <v/>
      </c>
      <c r="AJ84" s="64" t="str">
        <f t="shared" si="191"/>
        <v/>
      </c>
      <c r="AK84" s="64" t="str">
        <f t="shared" si="192"/>
        <v/>
      </c>
      <c r="AL84" s="64" t="str">
        <f t="shared" si="193"/>
        <v/>
      </c>
      <c r="AM84" s="64" t="str">
        <f t="shared" si="194"/>
        <v/>
      </c>
      <c r="AN84" s="64" t="str">
        <f t="shared" si="195"/>
        <v/>
      </c>
    </row>
    <row r="85" spans="3:40" ht="25.5" thickTop="1" thickBot="1" x14ac:dyDescent="0.4">
      <c r="C85" s="51" t="s">
        <v>1295</v>
      </c>
      <c r="D85" s="52"/>
      <c r="E85" s="52"/>
      <c r="F85" s="53"/>
      <c r="G85" s="53"/>
      <c r="H85" s="52"/>
      <c r="I85" s="52"/>
      <c r="J85" s="54"/>
      <c r="K85" s="54"/>
      <c r="L85" s="55" t="str">
        <f t="shared" si="167"/>
        <v xml:space="preserve">            { line: "libra mi alma de los cuernos de los búfalos., ", sC: ""},</v>
      </c>
      <c r="M85" s="56" t="str">
        <f t="shared" si="168"/>
        <v/>
      </c>
      <c r="N85" s="57" t="str">
        <f t="shared" si="169"/>
        <v/>
      </c>
      <c r="O85" s="58" t="str">
        <f t="shared" si="170"/>
        <v/>
      </c>
      <c r="P85" s="59" t="str">
        <f t="shared" si="171"/>
        <v/>
      </c>
      <c r="Q85" s="60" t="str">
        <f t="shared" si="172"/>
        <v/>
      </c>
      <c r="R85" s="61" t="str">
        <f t="shared" si="173"/>
        <v/>
      </c>
      <c r="S85" s="56" t="str">
        <f t="shared" si="174"/>
        <v/>
      </c>
      <c r="T85" s="62" t="str">
        <f t="shared" si="175"/>
        <v/>
      </c>
      <c r="U85" s="63" t="str">
        <f t="shared" si="176"/>
        <v/>
      </c>
      <c r="V85" s="64" t="str">
        <f t="shared" si="177"/>
        <v/>
      </c>
      <c r="W85" s="65" t="str">
        <f t="shared" si="178"/>
        <v/>
      </c>
      <c r="X85" s="64" t="str">
        <f t="shared" si="179"/>
        <v/>
      </c>
      <c r="Y85" s="64" t="str">
        <f t="shared" si="180"/>
        <v/>
      </c>
      <c r="Z85" s="56" t="str">
        <f t="shared" si="181"/>
        <v/>
      </c>
      <c r="AA85" s="66" t="str">
        <f t="shared" si="182"/>
        <v/>
      </c>
      <c r="AB85" s="57" t="str">
        <f t="shared" si="183"/>
        <v/>
      </c>
      <c r="AC85" s="67" t="str">
        <f t="shared" si="184"/>
        <v/>
      </c>
      <c r="AD85" s="59" t="str">
        <f t="shared" si="185"/>
        <v/>
      </c>
      <c r="AE85" s="68" t="str">
        <f t="shared" si="186"/>
        <v/>
      </c>
      <c r="AF85" s="61" t="str">
        <f t="shared" si="187"/>
        <v/>
      </c>
      <c r="AG85" s="61" t="str">
        <f t="shared" si="188"/>
        <v/>
      </c>
      <c r="AH85" s="69" t="str">
        <f t="shared" si="189"/>
        <v/>
      </c>
      <c r="AI85" s="70" t="str">
        <f t="shared" si="190"/>
        <v/>
      </c>
      <c r="AJ85" s="64" t="str">
        <f t="shared" si="191"/>
        <v/>
      </c>
      <c r="AK85" s="64" t="str">
        <f t="shared" si="192"/>
        <v/>
      </c>
      <c r="AL85" s="64" t="str">
        <f t="shared" si="193"/>
        <v/>
      </c>
      <c r="AM85" s="64" t="str">
        <f t="shared" si="194"/>
        <v/>
      </c>
      <c r="AN85" s="64" t="str">
        <f t="shared" si="195"/>
        <v/>
      </c>
    </row>
    <row r="86" spans="3:40" ht="25.5" thickTop="1" thickBot="1" x14ac:dyDescent="0.4">
      <c r="C86" s="51" t="s">
        <v>1296</v>
      </c>
      <c r="D86" s="52" t="s">
        <v>1016</v>
      </c>
      <c r="E86" s="52" t="s">
        <v>1015</v>
      </c>
      <c r="F86" s="53"/>
      <c r="G86" s="53"/>
      <c r="H86" s="52"/>
      <c r="I86" s="52"/>
      <c r="J86" s="54"/>
      <c r="K86" s="54"/>
      <c r="L86" s="55" t="str">
        <f t="shared" si="167"/>
        <v xml:space="preserve">            { line: "¡Anunciaré, yo, tu nombre a mis hermanos,, (La,m,15)", sC: ""},</v>
      </c>
      <c r="M86" s="56" t="str">
        <f t="shared" si="168"/>
        <v>(</v>
      </c>
      <c r="N86" s="57" t="str">
        <f t="shared" si="169"/>
        <v>La</v>
      </c>
      <c r="O86" s="58" t="str">
        <f t="shared" si="170"/>
        <v>,</v>
      </c>
      <c r="P86" s="59" t="str">
        <f t="shared" si="171"/>
        <v>m</v>
      </c>
      <c r="Q86" s="60" t="str">
        <f t="shared" si="172"/>
        <v>,</v>
      </c>
      <c r="R86" s="61">
        <f t="shared" si="173"/>
        <v>15</v>
      </c>
      <c r="S86" s="56" t="str">
        <f t="shared" si="174"/>
        <v>)</v>
      </c>
      <c r="T86" s="62" t="str">
        <f t="shared" si="175"/>
        <v/>
      </c>
      <c r="U86" s="63" t="str">
        <f t="shared" si="176"/>
        <v/>
      </c>
      <c r="V86" s="64" t="str">
        <f t="shared" si="177"/>
        <v/>
      </c>
      <c r="W86" s="65" t="str">
        <f t="shared" si="178"/>
        <v/>
      </c>
      <c r="X86" s="64" t="str">
        <f t="shared" si="179"/>
        <v/>
      </c>
      <c r="Y86" s="64" t="str">
        <f t="shared" si="180"/>
        <v/>
      </c>
      <c r="Z86" s="56" t="str">
        <f t="shared" si="181"/>
        <v/>
      </c>
      <c r="AA86" s="66" t="str">
        <f t="shared" si="182"/>
        <v/>
      </c>
      <c r="AB86" s="57" t="str">
        <f t="shared" si="183"/>
        <v/>
      </c>
      <c r="AC86" s="67" t="str">
        <f t="shared" si="184"/>
        <v/>
      </c>
      <c r="AD86" s="59" t="str">
        <f t="shared" si="185"/>
        <v/>
      </c>
      <c r="AE86" s="68" t="str">
        <f t="shared" si="186"/>
        <v/>
      </c>
      <c r="AF86" s="61" t="str">
        <f t="shared" si="187"/>
        <v/>
      </c>
      <c r="AG86" s="61" t="str">
        <f t="shared" si="188"/>
        <v/>
      </c>
      <c r="AH86" s="69" t="str">
        <f t="shared" si="189"/>
        <v/>
      </c>
      <c r="AI86" s="70" t="str">
        <f t="shared" si="190"/>
        <v/>
      </c>
      <c r="AJ86" s="64" t="str">
        <f t="shared" si="191"/>
        <v/>
      </c>
      <c r="AK86" s="64" t="str">
        <f t="shared" si="192"/>
        <v/>
      </c>
      <c r="AL86" s="64" t="str">
        <f t="shared" si="193"/>
        <v/>
      </c>
      <c r="AM86" s="64" t="str">
        <f t="shared" si="194"/>
        <v/>
      </c>
      <c r="AN86" s="64" t="str">
        <f t="shared" si="195"/>
        <v/>
      </c>
    </row>
    <row r="87" spans="3:40" ht="25.5" thickTop="1" thickBot="1" x14ac:dyDescent="0.4">
      <c r="C87" s="51" t="s">
        <v>1297</v>
      </c>
      <c r="D87" s="52" t="s">
        <v>1014</v>
      </c>
      <c r="E87" s="52" t="s">
        <v>1015</v>
      </c>
      <c r="F87" s="53"/>
      <c r="G87" s="53"/>
      <c r="H87" s="52"/>
      <c r="I87" s="52"/>
      <c r="J87" s="54"/>
      <c r="K87" s="54"/>
      <c r="L87" s="55" t="str">
        <f t="shared" si="167"/>
        <v xml:space="preserve">            { line: "en medio de la asamblea te cantaré!:, (Mi,m,15)", sC: ""},</v>
      </c>
      <c r="M87" s="56" t="str">
        <f t="shared" si="168"/>
        <v>(</v>
      </c>
      <c r="N87" s="57" t="str">
        <f t="shared" si="169"/>
        <v>Mi</v>
      </c>
      <c r="O87" s="58" t="str">
        <f t="shared" si="170"/>
        <v>,</v>
      </c>
      <c r="P87" s="59" t="str">
        <f t="shared" si="171"/>
        <v>m</v>
      </c>
      <c r="Q87" s="60" t="str">
        <f t="shared" si="172"/>
        <v>,</v>
      </c>
      <c r="R87" s="61">
        <f t="shared" si="173"/>
        <v>15</v>
      </c>
      <c r="S87" s="56" t="str">
        <f t="shared" si="174"/>
        <v>)</v>
      </c>
      <c r="T87" s="62" t="str">
        <f t="shared" si="175"/>
        <v/>
      </c>
      <c r="U87" s="63" t="str">
        <f t="shared" si="176"/>
        <v/>
      </c>
      <c r="V87" s="64" t="str">
        <f t="shared" si="177"/>
        <v/>
      </c>
      <c r="W87" s="65" t="str">
        <f t="shared" si="178"/>
        <v/>
      </c>
      <c r="X87" s="64" t="str">
        <f t="shared" si="179"/>
        <v/>
      </c>
      <c r="Y87" s="64" t="str">
        <f t="shared" si="180"/>
        <v/>
      </c>
      <c r="Z87" s="56" t="str">
        <f t="shared" si="181"/>
        <v/>
      </c>
      <c r="AA87" s="66" t="str">
        <f t="shared" si="182"/>
        <v/>
      </c>
      <c r="AB87" s="57" t="str">
        <f t="shared" si="183"/>
        <v/>
      </c>
      <c r="AC87" s="67" t="str">
        <f t="shared" si="184"/>
        <v/>
      </c>
      <c r="AD87" s="59" t="str">
        <f t="shared" si="185"/>
        <v/>
      </c>
      <c r="AE87" s="68" t="str">
        <f t="shared" si="186"/>
        <v/>
      </c>
      <c r="AF87" s="61" t="str">
        <f t="shared" si="187"/>
        <v/>
      </c>
      <c r="AG87" s="61" t="str">
        <f t="shared" si="188"/>
        <v/>
      </c>
      <c r="AH87" s="69" t="str">
        <f t="shared" si="189"/>
        <v/>
      </c>
      <c r="AI87" s="70" t="str">
        <f t="shared" si="190"/>
        <v/>
      </c>
      <c r="AJ87" s="64" t="str">
        <f t="shared" si="191"/>
        <v/>
      </c>
      <c r="AK87" s="64" t="str">
        <f t="shared" si="192"/>
        <v/>
      </c>
      <c r="AL87" s="64" t="str">
        <f t="shared" si="193"/>
        <v/>
      </c>
      <c r="AM87" s="64" t="str">
        <f t="shared" si="194"/>
        <v/>
      </c>
      <c r="AN87" s="64" t="str">
        <f t="shared" si="195"/>
        <v/>
      </c>
    </row>
    <row r="88" spans="3:40" ht="25.5" thickTop="1" thickBot="1" x14ac:dyDescent="0.4">
      <c r="C88" s="51" t="s">
        <v>1298</v>
      </c>
      <c r="D88" s="52" t="s">
        <v>987</v>
      </c>
      <c r="E88" s="52">
        <v>7</v>
      </c>
      <c r="F88" s="53"/>
      <c r="G88" s="53"/>
      <c r="H88" s="52"/>
      <c r="I88" s="52"/>
      <c r="J88" s="54"/>
      <c r="K88" s="54"/>
      <c r="L88" s="55" t="str">
        <f t="shared" si="167"/>
        <v xml:space="preserve">            { line: "«Los que a Yahveh amáis, dadle alabanza,, (Si,7,15)", sC: ""},</v>
      </c>
      <c r="M88" s="56" t="str">
        <f t="shared" si="168"/>
        <v>(</v>
      </c>
      <c r="N88" s="57" t="str">
        <f t="shared" si="169"/>
        <v>Si</v>
      </c>
      <c r="O88" s="58" t="str">
        <f t="shared" si="170"/>
        <v>,</v>
      </c>
      <c r="P88" s="59">
        <f t="shared" si="171"/>
        <v>7</v>
      </c>
      <c r="Q88" s="60" t="str">
        <f t="shared" si="172"/>
        <v>,</v>
      </c>
      <c r="R88" s="61">
        <f t="shared" si="173"/>
        <v>15</v>
      </c>
      <c r="S88" s="56" t="str">
        <f t="shared" si="174"/>
        <v>)</v>
      </c>
      <c r="T88" s="62" t="str">
        <f t="shared" si="175"/>
        <v/>
      </c>
      <c r="U88" s="63" t="str">
        <f t="shared" si="176"/>
        <v/>
      </c>
      <c r="V88" s="64" t="str">
        <f t="shared" si="177"/>
        <v/>
      </c>
      <c r="W88" s="65" t="str">
        <f t="shared" si="178"/>
        <v/>
      </c>
      <c r="X88" s="64" t="str">
        <f t="shared" si="179"/>
        <v/>
      </c>
      <c r="Y88" s="64" t="str">
        <f t="shared" si="180"/>
        <v/>
      </c>
      <c r="Z88" s="56" t="str">
        <f t="shared" si="181"/>
        <v/>
      </c>
      <c r="AA88" s="66" t="str">
        <f t="shared" si="182"/>
        <v/>
      </c>
      <c r="AB88" s="57" t="str">
        <f t="shared" si="183"/>
        <v/>
      </c>
      <c r="AC88" s="67" t="str">
        <f t="shared" si="184"/>
        <v/>
      </c>
      <c r="AD88" s="59" t="str">
        <f t="shared" si="185"/>
        <v/>
      </c>
      <c r="AE88" s="68" t="str">
        <f t="shared" si="186"/>
        <v/>
      </c>
      <c r="AF88" s="61" t="str">
        <f t="shared" si="187"/>
        <v/>
      </c>
      <c r="AG88" s="61" t="str">
        <f t="shared" si="188"/>
        <v/>
      </c>
      <c r="AH88" s="69" t="str">
        <f t="shared" si="189"/>
        <v/>
      </c>
      <c r="AI88" s="70" t="str">
        <f t="shared" si="190"/>
        <v/>
      </c>
      <c r="AJ88" s="64" t="str">
        <f t="shared" si="191"/>
        <v/>
      </c>
      <c r="AK88" s="64" t="str">
        <f t="shared" si="192"/>
        <v/>
      </c>
      <c r="AL88" s="64" t="str">
        <f t="shared" si="193"/>
        <v/>
      </c>
      <c r="AM88" s="64" t="str">
        <f t="shared" si="194"/>
        <v/>
      </c>
      <c r="AN88" s="64" t="str">
        <f t="shared" si="195"/>
        <v/>
      </c>
    </row>
    <row r="89" spans="3:40" ht="25.5" thickTop="1" thickBot="1" x14ac:dyDescent="0.4">
      <c r="C89" s="51" t="s">
        <v>1299</v>
      </c>
      <c r="D89" s="52"/>
      <c r="E89" s="52"/>
      <c r="F89" s="53"/>
      <c r="G89" s="53"/>
      <c r="H89" s="52"/>
      <c r="I89" s="52"/>
      <c r="J89" s="54"/>
      <c r="K89" s="54"/>
      <c r="L89" s="78" t="str">
        <f t="shared" si="167"/>
        <v xml:space="preserve">            { line: "raza de Jacob, glorificad a Yahveh,, ", sC: ""},</v>
      </c>
      <c r="M89" s="56" t="str">
        <f t="shared" si="168"/>
        <v/>
      </c>
      <c r="N89" s="57" t="str">
        <f t="shared" si="169"/>
        <v/>
      </c>
      <c r="O89" s="58" t="str">
        <f t="shared" si="170"/>
        <v/>
      </c>
      <c r="P89" s="59" t="str">
        <f t="shared" si="171"/>
        <v/>
      </c>
      <c r="Q89" s="60" t="str">
        <f t="shared" si="172"/>
        <v/>
      </c>
      <c r="R89" s="61" t="str">
        <f t="shared" si="173"/>
        <v/>
      </c>
      <c r="S89" s="56" t="str">
        <f t="shared" si="174"/>
        <v/>
      </c>
      <c r="T89" s="62" t="str">
        <f t="shared" si="175"/>
        <v/>
      </c>
      <c r="U89" s="63" t="str">
        <f t="shared" si="176"/>
        <v/>
      </c>
      <c r="V89" s="64" t="str">
        <f t="shared" si="177"/>
        <v/>
      </c>
      <c r="W89" s="65" t="str">
        <f t="shared" si="178"/>
        <v/>
      </c>
      <c r="X89" s="64" t="str">
        <f t="shared" si="179"/>
        <v/>
      </c>
      <c r="Y89" s="64" t="str">
        <f t="shared" si="180"/>
        <v/>
      </c>
      <c r="Z89" s="56" t="str">
        <f t="shared" si="181"/>
        <v/>
      </c>
      <c r="AA89" s="66" t="str">
        <f t="shared" si="182"/>
        <v/>
      </c>
      <c r="AB89" s="57" t="str">
        <f t="shared" si="183"/>
        <v/>
      </c>
      <c r="AC89" s="67" t="str">
        <f t="shared" si="184"/>
        <v/>
      </c>
      <c r="AD89" s="59" t="str">
        <f t="shared" si="185"/>
        <v/>
      </c>
      <c r="AE89" s="68" t="str">
        <f t="shared" si="186"/>
        <v/>
      </c>
      <c r="AF89" s="61" t="str">
        <f t="shared" si="187"/>
        <v/>
      </c>
      <c r="AG89" s="61" t="str">
        <f t="shared" si="188"/>
        <v/>
      </c>
      <c r="AH89" s="69" t="str">
        <f t="shared" si="189"/>
        <v/>
      </c>
      <c r="AI89" s="70" t="str">
        <f t="shared" si="190"/>
        <v/>
      </c>
      <c r="AJ89" s="64" t="str">
        <f t="shared" si="191"/>
        <v/>
      </c>
      <c r="AK89" s="64" t="str">
        <f t="shared" si="192"/>
        <v/>
      </c>
      <c r="AL89" s="64" t="str">
        <f t="shared" si="193"/>
        <v/>
      </c>
      <c r="AM89" s="64" t="str">
        <f t="shared" si="194"/>
        <v/>
      </c>
      <c r="AN89" s="64" t="str">
        <f t="shared" si="195"/>
        <v/>
      </c>
    </row>
    <row r="90" spans="3:40" ht="25.5" thickTop="1" thickBot="1" x14ac:dyDescent="0.4">
      <c r="C90" s="51" t="s">
        <v>1300</v>
      </c>
      <c r="D90" s="52" t="s">
        <v>1014</v>
      </c>
      <c r="E90" s="52" t="s">
        <v>1015</v>
      </c>
      <c r="F90" s="53"/>
      <c r="G90" s="53"/>
      <c r="H90" s="52"/>
      <c r="I90" s="52"/>
      <c r="J90" s="54"/>
      <c r="K90" s="54"/>
      <c r="L90" s="78" t="str">
        <f t="shared" si="167"/>
        <v xml:space="preserve">            { line: "temedle, pueblo de Israel»., (Mi,m,15)", sC: ""},</v>
      </c>
      <c r="M90" s="56" t="str">
        <f t="shared" si="168"/>
        <v>(</v>
      </c>
      <c r="N90" s="57" t="str">
        <f t="shared" si="169"/>
        <v>Mi</v>
      </c>
      <c r="O90" s="58" t="str">
        <f t="shared" si="170"/>
        <v>,</v>
      </c>
      <c r="P90" s="59" t="str">
        <f t="shared" si="171"/>
        <v>m</v>
      </c>
      <c r="Q90" s="60" t="str">
        <f t="shared" si="172"/>
        <v>,</v>
      </c>
      <c r="R90" s="61">
        <f t="shared" si="173"/>
        <v>15</v>
      </c>
      <c r="S90" s="56" t="str">
        <f t="shared" si="174"/>
        <v>)</v>
      </c>
      <c r="T90" s="62" t="str">
        <f t="shared" si="175"/>
        <v/>
      </c>
      <c r="U90" s="63" t="str">
        <f t="shared" si="176"/>
        <v/>
      </c>
      <c r="V90" s="64" t="str">
        <f t="shared" si="177"/>
        <v/>
      </c>
      <c r="W90" s="65" t="str">
        <f t="shared" si="178"/>
        <v/>
      </c>
      <c r="X90" s="64" t="str">
        <f t="shared" si="179"/>
        <v/>
      </c>
      <c r="Y90" s="64" t="str">
        <f t="shared" si="180"/>
        <v/>
      </c>
      <c r="Z90" s="56" t="str">
        <f t="shared" si="181"/>
        <v/>
      </c>
      <c r="AA90" s="66" t="str">
        <f t="shared" si="182"/>
        <v/>
      </c>
      <c r="AB90" s="57" t="str">
        <f t="shared" si="183"/>
        <v/>
      </c>
      <c r="AC90" s="67" t="str">
        <f t="shared" si="184"/>
        <v/>
      </c>
      <c r="AD90" s="59" t="str">
        <f t="shared" si="185"/>
        <v/>
      </c>
      <c r="AE90" s="68" t="str">
        <f t="shared" si="186"/>
        <v/>
      </c>
      <c r="AF90" s="61" t="str">
        <f t="shared" si="187"/>
        <v/>
      </c>
      <c r="AG90" s="61" t="str">
        <f t="shared" si="188"/>
        <v/>
      </c>
      <c r="AH90" s="69" t="str">
        <f t="shared" si="189"/>
        <v/>
      </c>
      <c r="AI90" s="70" t="str">
        <f t="shared" si="190"/>
        <v/>
      </c>
      <c r="AJ90" s="64" t="str">
        <f t="shared" si="191"/>
        <v/>
      </c>
      <c r="AK90" s="64" t="str">
        <f t="shared" si="192"/>
        <v/>
      </c>
      <c r="AL90" s="64" t="str">
        <f t="shared" si="193"/>
        <v/>
      </c>
      <c r="AM90" s="64" t="str">
        <f t="shared" si="194"/>
        <v/>
      </c>
      <c r="AN90" s="64" t="str">
        <f t="shared" si="195"/>
        <v/>
      </c>
    </row>
    <row r="91" spans="3:40" ht="25.5" thickTop="1" thickBot="1" x14ac:dyDescent="0.4">
      <c r="C91" s="51" t="s">
        <v>1301</v>
      </c>
      <c r="D91" s="52" t="s">
        <v>1016</v>
      </c>
      <c r="E91" s="52" t="s">
        <v>1015</v>
      </c>
      <c r="F91" s="53"/>
      <c r="G91" s="53"/>
      <c r="H91" s="52"/>
      <c r="I91" s="52"/>
      <c r="J91" s="54"/>
      <c r="K91" s="54"/>
      <c r="L91" s="78" t="str">
        <f t="shared" si="167"/>
        <v xml:space="preserve">            { line: "Porque ha sido el único, (La,m,15)", sC: ""},</v>
      </c>
      <c r="M91" s="56" t="str">
        <f t="shared" si="168"/>
        <v>(</v>
      </c>
      <c r="N91" s="57" t="str">
        <f t="shared" si="169"/>
        <v>La</v>
      </c>
      <c r="O91" s="58" t="str">
        <f t="shared" si="170"/>
        <v>,</v>
      </c>
      <c r="P91" s="59" t="str">
        <f t="shared" si="171"/>
        <v>m</v>
      </c>
      <c r="Q91" s="60" t="str">
        <f t="shared" si="172"/>
        <v>,</v>
      </c>
      <c r="R91" s="61">
        <f t="shared" si="173"/>
        <v>15</v>
      </c>
      <c r="S91" s="56" t="str">
        <f t="shared" si="174"/>
        <v>)</v>
      </c>
      <c r="T91" s="62" t="str">
        <f t="shared" si="175"/>
        <v/>
      </c>
      <c r="U91" s="63" t="str">
        <f t="shared" si="176"/>
        <v/>
      </c>
      <c r="V91" s="64" t="str">
        <f t="shared" si="177"/>
        <v/>
      </c>
      <c r="W91" s="65" t="str">
        <f t="shared" si="178"/>
        <v/>
      </c>
      <c r="X91" s="64" t="str">
        <f t="shared" si="179"/>
        <v/>
      </c>
      <c r="Y91" s="64" t="str">
        <f t="shared" si="180"/>
        <v/>
      </c>
      <c r="Z91" s="56" t="str">
        <f t="shared" si="181"/>
        <v/>
      </c>
      <c r="AA91" s="66" t="str">
        <f t="shared" si="182"/>
        <v/>
      </c>
      <c r="AB91" s="57" t="str">
        <f t="shared" si="183"/>
        <v/>
      </c>
      <c r="AC91" s="67" t="str">
        <f t="shared" si="184"/>
        <v/>
      </c>
      <c r="AD91" s="59" t="str">
        <f t="shared" si="185"/>
        <v/>
      </c>
      <c r="AE91" s="68" t="str">
        <f t="shared" si="186"/>
        <v/>
      </c>
      <c r="AF91" s="61" t="str">
        <f t="shared" si="187"/>
        <v/>
      </c>
      <c r="AG91" s="61" t="str">
        <f t="shared" si="188"/>
        <v/>
      </c>
      <c r="AH91" s="69" t="str">
        <f t="shared" si="189"/>
        <v/>
      </c>
      <c r="AI91" s="70" t="str">
        <f t="shared" si="190"/>
        <v/>
      </c>
      <c r="AJ91" s="64" t="str">
        <f t="shared" si="191"/>
        <v/>
      </c>
      <c r="AK91" s="64" t="str">
        <f t="shared" si="192"/>
        <v/>
      </c>
      <c r="AL91" s="64" t="str">
        <f t="shared" si="193"/>
        <v/>
      </c>
      <c r="AM91" s="64" t="str">
        <f t="shared" si="194"/>
        <v/>
      </c>
      <c r="AN91" s="64" t="str">
        <f t="shared" si="195"/>
        <v/>
      </c>
    </row>
    <row r="92" spans="3:40" ht="25.5" thickTop="1" thickBot="1" x14ac:dyDescent="0.4">
      <c r="C92" s="51" t="s">
        <v>1302</v>
      </c>
      <c r="D92" s="52" t="s">
        <v>1014</v>
      </c>
      <c r="E92" s="52" t="s">
        <v>1015</v>
      </c>
      <c r="F92" s="53"/>
      <c r="G92" s="53"/>
      <c r="H92" s="52"/>
      <c r="I92" s="52"/>
      <c r="J92" s="54"/>
      <c r="K92" s="54"/>
      <c r="L92" s="55" t="str">
        <f t="shared" si="167"/>
        <v xml:space="preserve">            { line: "que no ha tenido asco de este pobre, (Mi,m,15)", sC: ""},</v>
      </c>
      <c r="M92" s="56" t="str">
        <f t="shared" si="168"/>
        <v>(</v>
      </c>
      <c r="N92" s="57" t="str">
        <f t="shared" si="169"/>
        <v>Mi</v>
      </c>
      <c r="O92" s="58" t="str">
        <f t="shared" si="170"/>
        <v>,</v>
      </c>
      <c r="P92" s="59" t="str">
        <f t="shared" si="171"/>
        <v>m</v>
      </c>
      <c r="Q92" s="60" t="str">
        <f t="shared" si="172"/>
        <v>,</v>
      </c>
      <c r="R92" s="61">
        <f t="shared" si="173"/>
        <v>15</v>
      </c>
      <c r="S92" s="56" t="str">
        <f t="shared" si="174"/>
        <v>)</v>
      </c>
      <c r="T92" s="62" t="str">
        <f t="shared" si="175"/>
        <v/>
      </c>
      <c r="U92" s="63" t="str">
        <f t="shared" si="176"/>
        <v/>
      </c>
      <c r="V92" s="64" t="str">
        <f t="shared" si="177"/>
        <v/>
      </c>
      <c r="W92" s="65" t="str">
        <f t="shared" si="178"/>
        <v/>
      </c>
      <c r="X92" s="64" t="str">
        <f t="shared" si="179"/>
        <v/>
      </c>
      <c r="Y92" s="64" t="str">
        <f t="shared" si="180"/>
        <v/>
      </c>
      <c r="Z92" s="56" t="str">
        <f t="shared" si="181"/>
        <v/>
      </c>
      <c r="AA92" s="66" t="str">
        <f t="shared" si="182"/>
        <v/>
      </c>
      <c r="AB92" s="57" t="str">
        <f t="shared" si="183"/>
        <v/>
      </c>
      <c r="AC92" s="67" t="str">
        <f t="shared" si="184"/>
        <v/>
      </c>
      <c r="AD92" s="59" t="str">
        <f t="shared" si="185"/>
        <v/>
      </c>
      <c r="AE92" s="68" t="str">
        <f t="shared" si="186"/>
        <v/>
      </c>
      <c r="AF92" s="61" t="str">
        <f t="shared" si="187"/>
        <v/>
      </c>
      <c r="AG92" s="61" t="str">
        <f t="shared" si="188"/>
        <v/>
      </c>
      <c r="AH92" s="69" t="str">
        <f t="shared" si="189"/>
        <v/>
      </c>
      <c r="AI92" s="70" t="str">
        <f t="shared" si="190"/>
        <v/>
      </c>
      <c r="AJ92" s="64" t="str">
        <f t="shared" si="191"/>
        <v/>
      </c>
      <c r="AK92" s="64" t="str">
        <f t="shared" si="192"/>
        <v/>
      </c>
      <c r="AL92" s="64" t="str">
        <f t="shared" si="193"/>
        <v/>
      </c>
      <c r="AM92" s="64" t="str">
        <f t="shared" si="194"/>
        <v/>
      </c>
      <c r="AN92" s="64" t="str">
        <f t="shared" si="195"/>
        <v/>
      </c>
    </row>
    <row r="93" spans="3:40" ht="25.5" thickTop="1" thickBot="1" x14ac:dyDescent="0.4">
      <c r="C93" s="51" t="s">
        <v>1303</v>
      </c>
      <c r="D93" s="52" t="s">
        <v>987</v>
      </c>
      <c r="E93" s="52">
        <v>7</v>
      </c>
      <c r="F93" s="53"/>
      <c r="G93" s="53"/>
      <c r="H93" s="52"/>
      <c r="I93" s="52"/>
      <c r="J93" s="54"/>
      <c r="K93" s="54"/>
      <c r="L93" s="55" t="str">
        <f t="shared" si="167"/>
        <v xml:space="preserve">            { line: "ni ha desdeñado la miseria de mi vida;, (Si,7,15)", sC: ""},</v>
      </c>
      <c r="M93" s="56" t="str">
        <f t="shared" si="168"/>
        <v>(</v>
      </c>
      <c r="N93" s="57" t="str">
        <f t="shared" si="169"/>
        <v>Si</v>
      </c>
      <c r="O93" s="58" t="str">
        <f t="shared" si="170"/>
        <v>,</v>
      </c>
      <c r="P93" s="59">
        <f t="shared" si="171"/>
        <v>7</v>
      </c>
      <c r="Q93" s="60" t="str">
        <f t="shared" si="172"/>
        <v>,</v>
      </c>
      <c r="R93" s="61">
        <f t="shared" si="173"/>
        <v>15</v>
      </c>
      <c r="S93" s="56" t="str">
        <f t="shared" si="174"/>
        <v>)</v>
      </c>
      <c r="T93" s="62" t="str">
        <f t="shared" si="175"/>
        <v/>
      </c>
      <c r="U93" s="63" t="str">
        <f t="shared" si="176"/>
        <v/>
      </c>
      <c r="V93" s="64" t="str">
        <f t="shared" si="177"/>
        <v/>
      </c>
      <c r="W93" s="65" t="str">
        <f t="shared" si="178"/>
        <v/>
      </c>
      <c r="X93" s="64" t="str">
        <f t="shared" si="179"/>
        <v/>
      </c>
      <c r="Y93" s="64" t="str">
        <f t="shared" si="180"/>
        <v/>
      </c>
      <c r="Z93" s="56" t="str">
        <f t="shared" si="181"/>
        <v/>
      </c>
      <c r="AA93" s="66" t="str">
        <f t="shared" si="182"/>
        <v/>
      </c>
      <c r="AB93" s="57" t="str">
        <f t="shared" si="183"/>
        <v/>
      </c>
      <c r="AC93" s="67" t="str">
        <f t="shared" si="184"/>
        <v/>
      </c>
      <c r="AD93" s="59" t="str">
        <f t="shared" si="185"/>
        <v/>
      </c>
      <c r="AE93" s="68" t="str">
        <f t="shared" si="186"/>
        <v/>
      </c>
      <c r="AF93" s="61" t="str">
        <f t="shared" si="187"/>
        <v/>
      </c>
      <c r="AG93" s="61" t="str">
        <f t="shared" si="188"/>
        <v/>
      </c>
      <c r="AH93" s="69" t="str">
        <f t="shared" si="189"/>
        <v/>
      </c>
      <c r="AI93" s="70" t="str">
        <f t="shared" si="190"/>
        <v/>
      </c>
      <c r="AJ93" s="64" t="str">
        <f t="shared" si="191"/>
        <v/>
      </c>
      <c r="AK93" s="64" t="str">
        <f t="shared" si="192"/>
        <v/>
      </c>
      <c r="AL93" s="64" t="str">
        <f t="shared" si="193"/>
        <v/>
      </c>
      <c r="AM93" s="64" t="str">
        <f t="shared" si="194"/>
        <v/>
      </c>
      <c r="AN93" s="64" t="str">
        <f t="shared" si="195"/>
        <v/>
      </c>
    </row>
    <row r="94" spans="3:40" ht="25.5" thickTop="1" thickBot="1" x14ac:dyDescent="0.4">
      <c r="C94" s="51" t="s">
        <v>1304</v>
      </c>
      <c r="D94" s="52"/>
      <c r="E94" s="52"/>
      <c r="F94" s="53"/>
      <c r="G94" s="53"/>
      <c r="H94" s="52"/>
      <c r="I94" s="52"/>
      <c r="J94" s="54"/>
      <c r="K94" s="54"/>
      <c r="L94" s="55" t="str">
        <f t="shared" si="167"/>
        <v xml:space="preserve">            { line: "no me ha ocultado su rostro cuando le invocaba,, ", sC: ""},</v>
      </c>
      <c r="M94" s="56" t="str">
        <f t="shared" si="168"/>
        <v/>
      </c>
      <c r="N94" s="57" t="str">
        <f t="shared" si="169"/>
        <v/>
      </c>
      <c r="O94" s="58" t="str">
        <f t="shared" si="170"/>
        <v/>
      </c>
      <c r="P94" s="59" t="str">
        <f t="shared" si="171"/>
        <v/>
      </c>
      <c r="Q94" s="60" t="str">
        <f t="shared" si="172"/>
        <v/>
      </c>
      <c r="R94" s="61" t="str">
        <f t="shared" si="173"/>
        <v/>
      </c>
      <c r="S94" s="56" t="str">
        <f t="shared" si="174"/>
        <v/>
      </c>
      <c r="T94" s="62" t="str">
        <f t="shared" si="175"/>
        <v/>
      </c>
      <c r="U94" s="63" t="str">
        <f t="shared" si="176"/>
        <v/>
      </c>
      <c r="V94" s="64" t="str">
        <f t="shared" si="177"/>
        <v/>
      </c>
      <c r="W94" s="65" t="str">
        <f t="shared" si="178"/>
        <v/>
      </c>
      <c r="X94" s="64" t="str">
        <f t="shared" si="179"/>
        <v/>
      </c>
      <c r="Y94" s="64" t="str">
        <f t="shared" si="180"/>
        <v/>
      </c>
      <c r="Z94" s="56" t="str">
        <f t="shared" si="181"/>
        <v/>
      </c>
      <c r="AA94" s="66" t="str">
        <f t="shared" si="182"/>
        <v/>
      </c>
      <c r="AB94" s="57" t="str">
        <f t="shared" si="183"/>
        <v/>
      </c>
      <c r="AC94" s="67" t="str">
        <f t="shared" si="184"/>
        <v/>
      </c>
      <c r="AD94" s="59" t="str">
        <f t="shared" si="185"/>
        <v/>
      </c>
      <c r="AE94" s="68" t="str">
        <f t="shared" si="186"/>
        <v/>
      </c>
      <c r="AF94" s="61" t="str">
        <f t="shared" si="187"/>
        <v/>
      </c>
      <c r="AG94" s="61" t="str">
        <f t="shared" si="188"/>
        <v/>
      </c>
      <c r="AH94" s="69" t="str">
        <f t="shared" si="189"/>
        <v/>
      </c>
      <c r="AI94" s="70" t="str">
        <f t="shared" si="190"/>
        <v/>
      </c>
      <c r="AJ94" s="64" t="str">
        <f t="shared" si="191"/>
        <v/>
      </c>
      <c r="AK94" s="64" t="str">
        <f t="shared" si="192"/>
        <v/>
      </c>
      <c r="AL94" s="64" t="str">
        <f t="shared" si="193"/>
        <v/>
      </c>
      <c r="AM94" s="64" t="str">
        <f t="shared" si="194"/>
        <v/>
      </c>
      <c r="AN94" s="64" t="str">
        <f t="shared" si="195"/>
        <v/>
      </c>
    </row>
    <row r="95" spans="3:40" ht="25.5" thickTop="1" thickBot="1" x14ac:dyDescent="0.4">
      <c r="C95" s="51" t="s">
        <v>1305</v>
      </c>
      <c r="D95" s="52" t="s">
        <v>1014</v>
      </c>
      <c r="E95" s="52" t="s">
        <v>1015</v>
      </c>
      <c r="F95" s="53"/>
      <c r="G95" s="53"/>
      <c r="H95" s="52"/>
      <c r="I95" s="52"/>
      <c r="J95" s="54"/>
      <c r="K95" s="54"/>
      <c r="L95" s="55" t="str">
        <f t="shared" si="167"/>
        <v xml:space="preserve">            { line: "por eso, yo ahora sé que los pobres vivirán., (Mi,m,15)", sC: ""},</v>
      </c>
      <c r="M95" s="56" t="str">
        <f t="shared" si="168"/>
        <v>(</v>
      </c>
      <c r="N95" s="57" t="str">
        <f t="shared" si="169"/>
        <v>Mi</v>
      </c>
      <c r="O95" s="58" t="str">
        <f t="shared" si="170"/>
        <v>,</v>
      </c>
      <c r="P95" s="59" t="str">
        <f t="shared" si="171"/>
        <v>m</v>
      </c>
      <c r="Q95" s="60" t="str">
        <f t="shared" si="172"/>
        <v>,</v>
      </c>
      <c r="R95" s="61">
        <f t="shared" si="173"/>
        <v>15</v>
      </c>
      <c r="S95" s="56" t="str">
        <f t="shared" si="174"/>
        <v>)</v>
      </c>
      <c r="T95" s="62" t="str">
        <f t="shared" si="175"/>
        <v/>
      </c>
      <c r="U95" s="63" t="str">
        <f t="shared" si="176"/>
        <v/>
      </c>
      <c r="V95" s="64" t="str">
        <f t="shared" si="177"/>
        <v/>
      </c>
      <c r="W95" s="65" t="str">
        <f t="shared" si="178"/>
        <v/>
      </c>
      <c r="X95" s="64" t="str">
        <f t="shared" si="179"/>
        <v/>
      </c>
      <c r="Y95" s="64" t="str">
        <f t="shared" si="180"/>
        <v/>
      </c>
      <c r="Z95" s="56" t="str">
        <f t="shared" si="181"/>
        <v/>
      </c>
      <c r="AA95" s="66" t="str">
        <f t="shared" si="182"/>
        <v/>
      </c>
      <c r="AB95" s="57" t="str">
        <f t="shared" si="183"/>
        <v/>
      </c>
      <c r="AC95" s="67" t="str">
        <f t="shared" si="184"/>
        <v/>
      </c>
      <c r="AD95" s="59" t="str">
        <f t="shared" si="185"/>
        <v/>
      </c>
      <c r="AE95" s="68" t="str">
        <f t="shared" si="186"/>
        <v/>
      </c>
      <c r="AF95" s="61" t="str">
        <f t="shared" si="187"/>
        <v/>
      </c>
      <c r="AG95" s="61" t="str">
        <f t="shared" si="188"/>
        <v/>
      </c>
      <c r="AH95" s="69" t="str">
        <f t="shared" si="189"/>
        <v/>
      </c>
      <c r="AI95" s="70" t="str">
        <f t="shared" si="190"/>
        <v/>
      </c>
      <c r="AJ95" s="64" t="str">
        <f t="shared" si="191"/>
        <v/>
      </c>
      <c r="AK95" s="64" t="str">
        <f t="shared" si="192"/>
        <v/>
      </c>
      <c r="AL95" s="64" t="str">
        <f t="shared" si="193"/>
        <v/>
      </c>
      <c r="AM95" s="64" t="str">
        <f t="shared" si="194"/>
        <v/>
      </c>
      <c r="AN95" s="64" t="str">
        <f t="shared" si="195"/>
        <v/>
      </c>
    </row>
    <row r="96" spans="3:40" ht="25.5" thickTop="1" thickBot="1" x14ac:dyDescent="0.4">
      <c r="C96" s="51" t="s">
        <v>1306</v>
      </c>
      <c r="D96" s="52" t="s">
        <v>1016</v>
      </c>
      <c r="E96" s="52" t="s">
        <v>1015</v>
      </c>
      <c r="F96" s="53" t="s">
        <v>1014</v>
      </c>
      <c r="G96" s="53" t="s">
        <v>1015</v>
      </c>
      <c r="H96" s="52"/>
      <c r="I96" s="52"/>
      <c r="J96" s="54"/>
      <c r="K96" s="54"/>
      <c r="L96" s="55" t="str">
        <f t="shared" si="167"/>
        <v xml:space="preserve">            { line: "Los pobres comerán, serán saciados,, (La,m,15)(Mi,m,250)", sC: ""},</v>
      </c>
      <c r="M96" s="56" t="str">
        <f t="shared" si="168"/>
        <v>(</v>
      </c>
      <c r="N96" s="57" t="str">
        <f t="shared" si="169"/>
        <v>La</v>
      </c>
      <c r="O96" s="58" t="str">
        <f t="shared" si="170"/>
        <v>,</v>
      </c>
      <c r="P96" s="59" t="str">
        <f t="shared" si="171"/>
        <v>m</v>
      </c>
      <c r="Q96" s="60" t="str">
        <f t="shared" si="172"/>
        <v>,</v>
      </c>
      <c r="R96" s="61">
        <f t="shared" si="173"/>
        <v>15</v>
      </c>
      <c r="S96" s="56" t="str">
        <f t="shared" si="174"/>
        <v>)</v>
      </c>
      <c r="T96" s="62" t="str">
        <f t="shared" si="175"/>
        <v>(</v>
      </c>
      <c r="U96" s="63" t="str">
        <f t="shared" si="176"/>
        <v>Mi</v>
      </c>
      <c r="V96" s="64" t="str">
        <f t="shared" si="177"/>
        <v>,</v>
      </c>
      <c r="W96" s="65" t="str">
        <f t="shared" si="178"/>
        <v>m</v>
      </c>
      <c r="X96" s="64" t="str">
        <f t="shared" si="179"/>
        <v>,</v>
      </c>
      <c r="Y96" s="64">
        <f t="shared" si="180"/>
        <v>250</v>
      </c>
      <c r="Z96" s="56" t="str">
        <f t="shared" si="181"/>
        <v>)</v>
      </c>
      <c r="AA96" s="66" t="str">
        <f t="shared" si="182"/>
        <v/>
      </c>
      <c r="AB96" s="57" t="str">
        <f t="shared" si="183"/>
        <v/>
      </c>
      <c r="AC96" s="67" t="str">
        <f t="shared" si="184"/>
        <v/>
      </c>
      <c r="AD96" s="59" t="str">
        <f t="shared" si="185"/>
        <v/>
      </c>
      <c r="AE96" s="68" t="str">
        <f t="shared" si="186"/>
        <v/>
      </c>
      <c r="AF96" s="61" t="str">
        <f t="shared" si="187"/>
        <v/>
      </c>
      <c r="AG96" s="61" t="str">
        <f t="shared" si="188"/>
        <v/>
      </c>
      <c r="AH96" s="69" t="str">
        <f t="shared" si="189"/>
        <v/>
      </c>
      <c r="AI96" s="70" t="str">
        <f t="shared" si="190"/>
        <v/>
      </c>
      <c r="AJ96" s="64" t="str">
        <f t="shared" si="191"/>
        <v/>
      </c>
      <c r="AK96" s="64" t="str">
        <f t="shared" si="192"/>
        <v/>
      </c>
      <c r="AL96" s="64" t="str">
        <f t="shared" si="193"/>
        <v/>
      </c>
      <c r="AM96" s="64" t="str">
        <f t="shared" si="194"/>
        <v/>
      </c>
      <c r="AN96" s="64" t="str">
        <f t="shared" si="195"/>
        <v/>
      </c>
    </row>
    <row r="97" spans="2:40" ht="25.5" thickTop="1" thickBot="1" x14ac:dyDescent="0.4">
      <c r="C97" s="51" t="s">
        <v>1307</v>
      </c>
      <c r="D97" s="52" t="s">
        <v>987</v>
      </c>
      <c r="E97" s="52">
        <v>7</v>
      </c>
      <c r="F97" s="53" t="s">
        <v>1014</v>
      </c>
      <c r="G97" s="53" t="s">
        <v>1015</v>
      </c>
      <c r="H97" s="52"/>
      <c r="I97" s="52"/>
      <c r="J97" s="54"/>
      <c r="K97" s="54"/>
      <c r="L97" s="55" t="str">
        <f t="shared" si="138"/>
        <v xml:space="preserve">            { line: "los que buscan a Yahveh lo encontrarán:, (Si,7,15)(Mi,m,250)", sC: ""},</v>
      </c>
      <c r="M97" s="56" t="str">
        <f t="shared" si="139"/>
        <v>(</v>
      </c>
      <c r="N97" s="57" t="str">
        <f t="shared" si="140"/>
        <v>Si</v>
      </c>
      <c r="O97" s="58" t="str">
        <f t="shared" si="141"/>
        <v>,</v>
      </c>
      <c r="P97" s="59">
        <f t="shared" si="142"/>
        <v>7</v>
      </c>
      <c r="Q97" s="60" t="str">
        <f t="shared" si="143"/>
        <v>,</v>
      </c>
      <c r="R97" s="61">
        <f t="shared" si="144"/>
        <v>15</v>
      </c>
      <c r="S97" s="56" t="str">
        <f t="shared" si="145"/>
        <v>)</v>
      </c>
      <c r="T97" s="62" t="str">
        <f t="shared" si="146"/>
        <v>(</v>
      </c>
      <c r="U97" s="63" t="str">
        <f t="shared" si="147"/>
        <v>Mi</v>
      </c>
      <c r="V97" s="64" t="str">
        <f t="shared" si="148"/>
        <v>,</v>
      </c>
      <c r="W97" s="65" t="str">
        <f t="shared" si="149"/>
        <v>m</v>
      </c>
      <c r="X97" s="64" t="str">
        <f t="shared" si="150"/>
        <v>,</v>
      </c>
      <c r="Y97" s="64">
        <f t="shared" si="151"/>
        <v>250</v>
      </c>
      <c r="Z97" s="56" t="str">
        <f t="shared" si="152"/>
        <v>)</v>
      </c>
      <c r="AA97" s="66" t="str">
        <f t="shared" si="153"/>
        <v/>
      </c>
      <c r="AB97" s="57" t="str">
        <f t="shared" si="154"/>
        <v/>
      </c>
      <c r="AC97" s="67" t="str">
        <f t="shared" si="155"/>
        <v/>
      </c>
      <c r="AD97" s="59" t="str">
        <f t="shared" si="156"/>
        <v/>
      </c>
      <c r="AE97" s="68" t="str">
        <f t="shared" si="157"/>
        <v/>
      </c>
      <c r="AF97" s="61" t="str">
        <f t="shared" si="158"/>
        <v/>
      </c>
      <c r="AG97" s="61" t="str">
        <f t="shared" si="159"/>
        <v/>
      </c>
      <c r="AH97" s="69" t="str">
        <f t="shared" si="160"/>
        <v/>
      </c>
      <c r="AI97" s="70" t="str">
        <f t="shared" si="161"/>
        <v/>
      </c>
      <c r="AJ97" s="64" t="str">
        <f t="shared" si="162"/>
        <v/>
      </c>
      <c r="AK97" s="64" t="str">
        <f t="shared" si="163"/>
        <v/>
      </c>
      <c r="AL97" s="64" t="str">
        <f t="shared" si="164"/>
        <v/>
      </c>
      <c r="AM97" s="64" t="str">
        <f t="shared" si="165"/>
        <v/>
      </c>
      <c r="AN97" s="64" t="str">
        <f t="shared" si="166"/>
        <v/>
      </c>
    </row>
    <row r="98" spans="2:40" ht="25.5" thickTop="1" thickBot="1" x14ac:dyDescent="0.4">
      <c r="C98" s="51" t="s">
        <v>1308</v>
      </c>
      <c r="D98" s="52"/>
      <c r="E98" s="52"/>
      <c r="F98" s="53"/>
      <c r="G98" s="53"/>
      <c r="H98" s="52"/>
      <c r="I98" s="52"/>
      <c r="J98" s="54"/>
      <c r="K98" s="54"/>
      <c r="L98" s="55" t="str">
        <f t="shared" si="138"/>
        <v xml:space="preserve">            { line: "¡su corazón, su corazón, vivirá para siempre!, ", sC: ""},</v>
      </c>
      <c r="M98" s="56" t="str">
        <f t="shared" si="139"/>
        <v/>
      </c>
      <c r="N98" s="57" t="str">
        <f t="shared" si="140"/>
        <v/>
      </c>
      <c r="O98" s="58" t="str">
        <f t="shared" si="141"/>
        <v/>
      </c>
      <c r="P98" s="59" t="str">
        <f t="shared" si="142"/>
        <v/>
      </c>
      <c r="Q98" s="60" t="str">
        <f t="shared" si="143"/>
        <v/>
      </c>
      <c r="R98" s="61" t="str">
        <f t="shared" si="144"/>
        <v/>
      </c>
      <c r="S98" s="56" t="str">
        <f t="shared" si="145"/>
        <v/>
      </c>
      <c r="T98" s="62" t="str">
        <f t="shared" si="146"/>
        <v/>
      </c>
      <c r="U98" s="63" t="str">
        <f t="shared" si="147"/>
        <v/>
      </c>
      <c r="V98" s="64" t="str">
        <f t="shared" si="148"/>
        <v/>
      </c>
      <c r="W98" s="65" t="str">
        <f t="shared" si="149"/>
        <v/>
      </c>
      <c r="X98" s="64" t="str">
        <f t="shared" si="150"/>
        <v/>
      </c>
      <c r="Y98" s="64" t="str">
        <f t="shared" si="151"/>
        <v/>
      </c>
      <c r="Z98" s="56" t="str">
        <f t="shared" si="152"/>
        <v/>
      </c>
      <c r="AA98" s="66" t="str">
        <f t="shared" si="153"/>
        <v/>
      </c>
      <c r="AB98" s="57" t="str">
        <f t="shared" si="154"/>
        <v/>
      </c>
      <c r="AC98" s="67" t="str">
        <f t="shared" si="155"/>
        <v/>
      </c>
      <c r="AD98" s="59" t="str">
        <f t="shared" si="156"/>
        <v/>
      </c>
      <c r="AE98" s="68" t="str">
        <f t="shared" si="157"/>
        <v/>
      </c>
      <c r="AF98" s="61" t="str">
        <f t="shared" si="158"/>
        <v/>
      </c>
      <c r="AG98" s="61" t="str">
        <f t="shared" si="159"/>
        <v/>
      </c>
      <c r="AH98" s="69" t="str">
        <f t="shared" si="160"/>
        <v/>
      </c>
      <c r="AI98" s="70" t="str">
        <f t="shared" si="161"/>
        <v/>
      </c>
      <c r="AJ98" s="64" t="str">
        <f t="shared" si="162"/>
        <v/>
      </c>
      <c r="AK98" s="64" t="str">
        <f t="shared" si="163"/>
        <v/>
      </c>
      <c r="AL98" s="64" t="str">
        <f t="shared" si="164"/>
        <v/>
      </c>
      <c r="AM98" s="64" t="str">
        <f t="shared" si="165"/>
        <v/>
      </c>
      <c r="AN98" s="64" t="str">
        <f t="shared" si="166"/>
        <v/>
      </c>
    </row>
    <row r="99" spans="2:40" ht="24" customHeight="1" thickTop="1" x14ac:dyDescent="0.4">
      <c r="B99" s="95"/>
      <c r="C99" s="95"/>
      <c r="D99" s="95"/>
      <c r="E99" s="95"/>
      <c r="F99" s="95"/>
      <c r="G99" s="95"/>
      <c r="H99" s="95"/>
      <c r="I99" s="95"/>
      <c r="J99" s="95"/>
      <c r="K99" s="95"/>
      <c r="L99" s="99" t="str">
        <f ca="1">_xlfn.CONCAT("]}, // ULTIMA LINEA DEL CANTO: ",L1)</f>
        <v xml:space="preserve">]}, // ULTIMA LINEA DEL CANTO: ELÍ, ELÍ, LAMÁ SABACTANÍ </v>
      </c>
      <c r="M99" s="95"/>
    </row>
    <row r="100" spans="2:40" ht="20.25" x14ac:dyDescent="0.25">
      <c r="L100" s="100" t="s">
        <v>1011</v>
      </c>
      <c r="M100" s="101"/>
    </row>
    <row r="101" spans="2:40" x14ac:dyDescent="0.25">
      <c r="M101"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746CA-E4C7-40A9-9657-31BAB509E167}">
  <sheetPr codeName="Sheet80">
    <tabColor rgb="FF00B0F0"/>
  </sheetPr>
  <dimension ref="A1:AN76"/>
  <sheetViews>
    <sheetView zoomScale="85" zoomScaleNormal="85" workbookViewId="0">
      <pane xSplit="2" ySplit="1" topLeftCell="C28" activePane="bottomRight" state="frozen"/>
      <selection pane="topRight" activeCell="C1" sqref="C1"/>
      <selection pane="bottomLeft" activeCell="A2" sqref="A2"/>
      <selection pane="bottomRight" activeCell="C83" sqref="C8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64</v>
      </c>
      <c r="E1" s="40"/>
      <c r="F1" s="40"/>
      <c r="G1" s="40"/>
      <c r="H1" s="40"/>
      <c r="I1" s="40"/>
      <c r="J1" s="40"/>
      <c r="K1" s="40"/>
      <c r="L1" s="41" t="str">
        <f ca="1">UPPER(VLOOKUP(C1,Table223[],3,FALSE))</f>
        <v>EN MEDIO DE AQUEL GENTÍO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EN MEDIO DE AQUEL GENTÍO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enmediodeaquelgentio</v>
      </c>
      <c r="L7" s="48" t="str">
        <f ca="1">_xlfn.CONCAT("        id: ","""",C7,"""",",")</f>
        <v xml:space="preserve">        id: "enmediodeaquelgentio",</v>
      </c>
    </row>
    <row r="8" spans="2:32" ht="23.25" x14ac:dyDescent="0.25">
      <c r="C8" t="str">
        <f ca="1">PROPER(L1)</f>
        <v>En Medio De Aquel Gentío</v>
      </c>
      <c r="L8" s="48" t="str">
        <f ca="1">_xlfn.CONCAT("        tt: ","""",C8,"""",",")</f>
        <v xml:space="preserve">        tt: "En Medio De Aquel Gentío",</v>
      </c>
    </row>
    <row r="9" spans="2:32" ht="23.25" x14ac:dyDescent="0.25">
      <c r="C9" t="str">
        <f ca="1">PROPER(L1)</f>
        <v>En Medio De Aquel Gentío</v>
      </c>
      <c r="L9" s="48" t="str">
        <f ca="1">_xlfn.CONCAT("        title: ","""",C9,"""",",")</f>
        <v xml:space="preserve">        title: "En Medio De Aquel Gentío",</v>
      </c>
    </row>
    <row r="10" spans="2:32" ht="23.25" x14ac:dyDescent="0.25">
      <c r="C10" t="str">
        <f ca="1">VLOOKUP(C1,Table223[],4,FALSE)</f>
        <v>Lucas 8,42b-48</v>
      </c>
      <c r="L10" s="48" t="str">
        <f ca="1">_xlfn.CONCAT("        ","subtitle: ","""",C10,"""",",")</f>
        <v xml:space="preserve">        subtitle: "Lucas 8,42b-48",</v>
      </c>
    </row>
    <row r="11" spans="2:32" ht="23.25" x14ac:dyDescent="0.25">
      <c r="C11" t="str">
        <f ca="1">_xlfn.CONCAT("category: [",VLOOKUP(C1,Table223[],16,FALSE),"],")</f>
        <v>category: ["Precatecumenado","Comunión","Nuevo Testamento"],</v>
      </c>
      <c r="L11" s="48" t="str">
        <f ca="1">_xlfn.CONCAT("        ",C11)</f>
        <v xml:space="preserve">        category: ["Precatecumenado","Comunión","Nuevo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64</v>
      </c>
      <c r="L16" s="48" t="str">
        <f ca="1">_xlfn.CONCAT("        dbno: ","""",C16,"""",",")</f>
        <v xml:space="preserve">        dbno: "64",</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enmediodeaquelgentio</v>
      </c>
      <c r="L19" s="48" t="str">
        <f ca="1">_xlfn.CONCAT("        audioSrc: ","""/audio/",C19,".mp3""",",")</f>
        <v xml:space="preserve">        audioSrc: "/audio/enmediodeaquelgentio.mp3",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63</v>
      </c>
      <c r="C26" t="str">
        <f ca="1">VLOOKUP(B26,Table4[],13,FALSE)</f>
        <v>"/resucito/src/index.html?canto=elielilamasabactani"</v>
      </c>
      <c r="L26" s="48" t="str">
        <f ca="1">_xlfn.CONCAT("        ant: ",C26,",")</f>
        <v xml:space="preserve">        ant: "/resucito/src/index.html?canto=elielilamasabactani",</v>
      </c>
    </row>
    <row r="27" spans="2:40" ht="23.25" x14ac:dyDescent="0.25">
      <c r="B27">
        <f ca="1">+C1+1</f>
        <v>65</v>
      </c>
      <c r="C27" t="str">
        <f ca="1">VLOOKUP(B27,Table4[],13,FALSE)</f>
        <v>"/resucito/src/index.html?canto=enunanocheoscura"</v>
      </c>
      <c r="L27" s="48" t="str">
        <f ca="1">_xlfn.CONCAT("        sig: ",C27,",")</f>
        <v xml:space="preserve">        sig: "/resucito/src/index.html?canto=enunanocheoscura",</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1309</v>
      </c>
      <c r="D30" s="52" t="s">
        <v>1016</v>
      </c>
      <c r="E30" s="52" t="s">
        <v>1015</v>
      </c>
      <c r="F30" s="53"/>
      <c r="G30" s="53"/>
      <c r="H30" s="52"/>
      <c r="I30" s="52"/>
      <c r="J30" s="54"/>
      <c r="K30" s="54"/>
      <c r="L30" s="55" t="str">
        <f t="shared" ref="L30:L31" si="0">IF(C30="","",_xlfn.CONCAT("            { line: ","""",C30,", ",M30:AN30,""", sC: ","""",B30,"""},"))</f>
        <v xml:space="preserve">            { line: "EN MEDIO DE AQUEL GENTÍO,, (La,m,15)", sC: "tc"},</v>
      </c>
      <c r="M30" s="56" t="str">
        <f t="shared" ref="M30:M35" si="1">IF(N30="","","(")</f>
        <v>(</v>
      </c>
      <c r="N30" s="57" t="str">
        <f t="shared" ref="N30:N68" si="2">IF(D30="","",D30)</f>
        <v>La</v>
      </c>
      <c r="O30" s="58" t="str">
        <f t="shared" ref="O30:O35" si="3">IF(N30="","",",")</f>
        <v>,</v>
      </c>
      <c r="P30" s="59" t="str">
        <f t="shared" ref="P30:P68" si="4">IF(E30="","",E30)</f>
        <v>m</v>
      </c>
      <c r="Q30" s="60" t="str">
        <f t="shared" ref="Q30:Q35" si="5">IF(N30="","",",")</f>
        <v>,</v>
      </c>
      <c r="R30" s="61">
        <f t="shared" ref="R30:R35" si="6">IF(N30="","",15)</f>
        <v>15</v>
      </c>
      <c r="S30" s="56" t="str">
        <f t="shared" ref="S30:S35" si="7">IF(N30="","",")")</f>
        <v>)</v>
      </c>
      <c r="T30" s="62" t="str">
        <f t="shared" ref="T30:T35" si="8">IF(U30="","","(")</f>
        <v/>
      </c>
      <c r="U30" s="63" t="str">
        <f t="shared" ref="U30:U68" si="9">IF(F30="","",F30)</f>
        <v/>
      </c>
      <c r="V30" s="64" t="str">
        <f t="shared" ref="V30:V35" si="10">IF(U30="","",",")</f>
        <v/>
      </c>
      <c r="W30" s="65" t="str">
        <f t="shared" ref="W30:W68" si="11">IF(G30="","",G30)</f>
        <v/>
      </c>
      <c r="X30" s="64" t="str">
        <f t="shared" ref="X30:X35" si="12">IF(U30="","",",")</f>
        <v/>
      </c>
      <c r="Y30" s="64" t="str">
        <f t="shared" ref="Y30:Y35" si="13">IF(U30="","",250)</f>
        <v/>
      </c>
      <c r="Z30" s="56" t="str">
        <f t="shared" ref="Z30:Z35" si="14">IF(U30="","",")")</f>
        <v/>
      </c>
      <c r="AA30" s="66" t="str">
        <f t="shared" ref="AA30:AA35" si="15">IF(AB30="","","(")</f>
        <v/>
      </c>
      <c r="AB30" s="57" t="str">
        <f t="shared" ref="AB30:AB68"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8"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2:40" ht="25.5" thickTop="1" thickBot="1" x14ac:dyDescent="0.4">
      <c r="B31" t="s">
        <v>1056</v>
      </c>
      <c r="C31" s="51" t="s">
        <v>1310</v>
      </c>
      <c r="D31" s="52" t="s">
        <v>1020</v>
      </c>
      <c r="E31" s="52"/>
      <c r="F31" s="53"/>
      <c r="G31" s="53"/>
      <c r="H31" s="52"/>
      <c r="I31" s="52"/>
      <c r="J31" s="54"/>
      <c r="K31" s="54"/>
      <c r="L31" s="55" t="str">
        <f t="shared" si="0"/>
        <v xml:space="preserve">            { line: "EN MEDIO DE TODA AQUELLA GENTE, (Sol,,15)", sC: "as r1"},</v>
      </c>
      <c r="M31" s="56" t="str">
        <f t="shared" si="1"/>
        <v>(</v>
      </c>
      <c r="N31" s="57" t="str">
        <f t="shared" si="2"/>
        <v>Sol</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1056</v>
      </c>
      <c r="C32" s="51" t="s">
        <v>1311</v>
      </c>
      <c r="D32" s="52" t="s">
        <v>1014</v>
      </c>
      <c r="E32" s="52"/>
      <c r="F32" s="53" t="s">
        <v>1019</v>
      </c>
      <c r="G32" s="53"/>
      <c r="H32" s="52" t="s">
        <v>1014</v>
      </c>
      <c r="I32" s="52"/>
      <c r="J32" s="54"/>
      <c r="K32" s="54"/>
      <c r="L32" s="55" t="str">
        <f>IF(C32="","",_xlfn.CONCAT("            { line: ","""",C32,", ",M32:AN32,""", sC: ","""",B32,"""},"))</f>
        <v xml:space="preserve">            { line: "UNA MUJER, UNA MUJER LE TOCÓ., (Mi,,15)(Fa,,250)(Mi,,350)", sC: "as r1"},</v>
      </c>
      <c r="M32" s="56" t="str">
        <f t="shared" si="1"/>
        <v>(</v>
      </c>
      <c r="N32" s="57" t="str">
        <f t="shared" si="2"/>
        <v>Mi</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v>
      </c>
      <c r="AB32" s="57" t="str">
        <f t="shared" si="16"/>
        <v>Mi</v>
      </c>
      <c r="AC32" s="67" t="str">
        <f t="shared" si="17"/>
        <v>,</v>
      </c>
      <c r="AD32" s="59" t="str">
        <f t="shared" si="18"/>
        <v/>
      </c>
      <c r="AE32" s="68" t="str">
        <f t="shared" si="19"/>
        <v>,</v>
      </c>
      <c r="AF32" s="61">
        <f t="shared" si="20"/>
        <v>350</v>
      </c>
      <c r="AG32" s="61" t="str">
        <f t="shared" si="21"/>
        <v>)</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996</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1017</v>
      </c>
      <c r="C34" s="51" t="s">
        <v>1312</v>
      </c>
      <c r="D34" s="52" t="s">
        <v>1016</v>
      </c>
      <c r="E34" s="52" t="s">
        <v>1015</v>
      </c>
      <c r="F34" s="53"/>
      <c r="G34" s="53"/>
      <c r="H34" s="52"/>
      <c r="I34" s="52"/>
      <c r="J34" s="54"/>
      <c r="K34" s="54"/>
      <c r="L34" s="55" t="str">
        <f>IF(C34="","",_xlfn.CONCAT("            { line: ","""",C34,", ",M34:AN34,""", sC: ","""",B34,"""},"))</f>
        <v xml:space="preserve">            { line: "«¿Quién es el que me ha tocado?, (La,m,15)", sC: "tc"},</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1313</v>
      </c>
      <c r="D35" s="52" t="s">
        <v>1020</v>
      </c>
      <c r="E35" s="52"/>
      <c r="F35" s="53"/>
      <c r="G35" s="53"/>
      <c r="H35" s="52"/>
      <c r="I35" s="52"/>
      <c r="J35" s="54"/>
      <c r="K35" s="54"/>
      <c r="L35" s="55" t="str">
        <f t="shared" ref="L35:L48" si="29">IF(C35="","",_xlfn.CONCAT("            { line: ","""",C35,", ",M35:AN35,""", sC: ","""",B35,"""},"))</f>
        <v xml:space="preserve">            { line: "¿Quién es el que me ha tocado?», (Sol,,15)", sC: ""},</v>
      </c>
      <c r="M35" s="56" t="str">
        <f t="shared" si="1"/>
        <v>(</v>
      </c>
      <c r="N35" s="57" t="str">
        <f t="shared" si="2"/>
        <v>Sol</v>
      </c>
      <c r="O35" s="58" t="str">
        <f t="shared" si="3"/>
        <v>,</v>
      </c>
      <c r="P35" s="59" t="str">
        <f t="shared" si="4"/>
        <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C36" s="51" t="s">
        <v>1314</v>
      </c>
      <c r="D36" s="52" t="s">
        <v>1014</v>
      </c>
      <c r="E36" s="52"/>
      <c r="F36" s="53" t="s">
        <v>1019</v>
      </c>
      <c r="G36" s="53"/>
      <c r="H36" s="52" t="s">
        <v>1014</v>
      </c>
      <c r="I36" s="52"/>
      <c r="J36" s="54"/>
      <c r="K36" s="54"/>
      <c r="L36" s="55" t="str">
        <f t="shared" si="29"/>
        <v xml:space="preserve">            { line: "dijo Cristo, dijo Cristo y se paró., (Mi,,15)(Fa,,250)(Mi,,350)", sC: ""},</v>
      </c>
      <c r="M36" s="56" t="str">
        <f>IF(N36="","","(")</f>
        <v>(</v>
      </c>
      <c r="N36" s="57" t="str">
        <f>IF(D36="","",D36)</f>
        <v>Mi</v>
      </c>
      <c r="O36" s="58" t="str">
        <f>IF(N36="","",",")</f>
        <v>,</v>
      </c>
      <c r="P36" s="59" t="str">
        <f>IF(E36="","",E36)</f>
        <v/>
      </c>
      <c r="Q36" s="60" t="str">
        <f>IF(N36="","",",")</f>
        <v>,</v>
      </c>
      <c r="R36" s="61">
        <f>IF(N36="","",15)</f>
        <v>15</v>
      </c>
      <c r="S36" s="56" t="str">
        <f>IF(N36="","",")")</f>
        <v>)</v>
      </c>
      <c r="T36" s="62" t="str">
        <f>IF(U36="","","(")</f>
        <v>(</v>
      </c>
      <c r="U36" s="63" t="str">
        <f>IF(F36="","",F36)</f>
        <v>Fa</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2:40" ht="27.75" thickTop="1" thickBot="1" x14ac:dyDescent="0.4">
      <c r="C37" s="73"/>
      <c r="D37" s="74"/>
      <c r="E37" s="74"/>
      <c r="F37" s="74"/>
      <c r="G37" s="74"/>
      <c r="H37" s="74"/>
      <c r="I37" s="74"/>
      <c r="J37" s="74"/>
      <c r="K37" s="74"/>
      <c r="L37" s="75" t="s">
        <v>996</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5.5" thickTop="1" thickBot="1" x14ac:dyDescent="0.4">
      <c r="C38" s="51" t="s">
        <v>1315</v>
      </c>
      <c r="D38" s="52" t="s">
        <v>1016</v>
      </c>
      <c r="E38" s="52" t="s">
        <v>1015</v>
      </c>
      <c r="F38" s="53"/>
      <c r="G38" s="53"/>
      <c r="H38" s="52"/>
      <c r="I38" s="52"/>
      <c r="J38" s="54"/>
      <c r="K38" s="54"/>
      <c r="L38" s="55" t="str">
        <f t="shared" si="29"/>
        <v xml:space="preserve">            { line: "Una mujer temblorosa,, (La,m,15)", sC: ""},</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1316</v>
      </c>
      <c r="D39" s="52" t="s">
        <v>1020</v>
      </c>
      <c r="E39" s="52"/>
      <c r="F39" s="53"/>
      <c r="G39" s="53"/>
      <c r="H39" s="52"/>
      <c r="I39" s="52"/>
      <c r="J39" s="54"/>
      <c r="K39" s="54"/>
      <c r="L39" s="55" t="str">
        <f t="shared" si="29"/>
        <v xml:space="preserve">            { line: "una mujer temblorosa, (Sol,,15)", sC: ""},</v>
      </c>
      <c r="M39" s="56" t="str">
        <f>IF(N39="","","(")</f>
        <v>(</v>
      </c>
      <c r="N39" s="57" t="str">
        <f>IF(D39="","",D39)</f>
        <v>Sol</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1317</v>
      </c>
      <c r="D40" s="52" t="s">
        <v>1019</v>
      </c>
      <c r="E40" s="52"/>
      <c r="F40" s="53" t="s">
        <v>1014</v>
      </c>
      <c r="G40" s="53"/>
      <c r="H40" s="52"/>
      <c r="I40" s="52"/>
      <c r="J40" s="54"/>
      <c r="K40" s="54"/>
      <c r="L40" s="55" t="str">
        <f t="shared" si="29"/>
        <v xml:space="preserve">            { line: "dijo a Cristo: «¡He sido yo!, (Fa,,15)(Mi,,250)", sC: ""},</v>
      </c>
      <c r="M40" s="56" t="str">
        <f>IF(N40="","","(")</f>
        <v>(</v>
      </c>
      <c r="N40" s="57" t="str">
        <f>IF(D40="","",D40)</f>
        <v>Fa</v>
      </c>
      <c r="O40" s="58" t="str">
        <f>IF(N40="","",",")</f>
        <v>,</v>
      </c>
      <c r="P40" s="59" t="str">
        <f>IF(E40="","",E40)</f>
        <v/>
      </c>
      <c r="Q40" s="60" t="str">
        <f>IF(N40="","",",")</f>
        <v>,</v>
      </c>
      <c r="R40" s="61">
        <f>IF(N40="","",15)</f>
        <v>15</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2:40" ht="25.5" thickTop="1" thickBot="1" x14ac:dyDescent="0.4">
      <c r="C42" s="51" t="s">
        <v>1318</v>
      </c>
      <c r="D42" s="52" t="s">
        <v>1016</v>
      </c>
      <c r="E42" s="52" t="s">
        <v>1015</v>
      </c>
      <c r="F42" s="53"/>
      <c r="G42" s="53"/>
      <c r="H42" s="52"/>
      <c r="I42" s="52"/>
      <c r="J42" s="54"/>
      <c r="K42" s="54"/>
      <c r="L42" s="55" t="str">
        <f t="shared" si="29"/>
        <v xml:space="preserve">            { line: "«Que soy una mujer impura,, (La,m,15)", sC: ""},</v>
      </c>
      <c r="M42" s="56" t="str">
        <f>IF(N42="","","(")</f>
        <v>(</v>
      </c>
      <c r="N42" s="57" t="str">
        <f>IF(D42="","",D42)</f>
        <v>La</v>
      </c>
      <c r="O42" s="58" t="str">
        <f>IF(N42="","",",")</f>
        <v>,</v>
      </c>
      <c r="P42" s="59" t="str">
        <f>IF(E42="","",E42)</f>
        <v>m</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C43" s="51" t="s">
        <v>1319</v>
      </c>
      <c r="D43" s="52" t="s">
        <v>1020</v>
      </c>
      <c r="E43" s="52"/>
      <c r="F43" s="53"/>
      <c r="G43" s="53"/>
      <c r="H43" s="52"/>
      <c r="I43" s="52"/>
      <c r="J43" s="54"/>
      <c r="K43" s="54"/>
      <c r="L43" s="55" t="str">
        <f t="shared" si="29"/>
        <v xml:space="preserve">            { line: "que soy una mujer impura, (Sol,,15)", sC: ""},</v>
      </c>
      <c r="M43" s="56" t="str">
        <f t="shared" ref="M43:M48" si="30">IF(N43="","","(")</f>
        <v>(</v>
      </c>
      <c r="N43" s="57" t="str">
        <f t="shared" ref="N43:N48" si="31">IF(D43="","",D43)</f>
        <v>Sol</v>
      </c>
      <c r="O43" s="58" t="str">
        <f t="shared" ref="O43:O48" si="32">IF(N43="","",",")</f>
        <v>,</v>
      </c>
      <c r="P43" s="59" t="str">
        <f t="shared" ref="P43:P48" si="33">IF(E43="","",E43)</f>
        <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2:40" ht="25.5" thickTop="1" thickBot="1" x14ac:dyDescent="0.4">
      <c r="C44" s="51" t="s">
        <v>1320</v>
      </c>
      <c r="D44" s="52" t="s">
        <v>1019</v>
      </c>
      <c r="E44" s="52"/>
      <c r="F44" s="53" t="s">
        <v>1014</v>
      </c>
      <c r="G44" s="53"/>
      <c r="H44" s="52"/>
      <c r="I44" s="52"/>
      <c r="J44" s="54"/>
      <c r="K44" s="54"/>
      <c r="L44" s="55" t="str">
        <f t="shared" si="29"/>
        <v xml:space="preserve">            { line: "que sufro flujo de sangre., (Fa,,15)(Mi,,250)", sC: ""},</v>
      </c>
      <c r="M44" s="56" t="str">
        <f t="shared" si="30"/>
        <v>(</v>
      </c>
      <c r="N44" s="57" t="str">
        <f t="shared" si="31"/>
        <v>Fa</v>
      </c>
      <c r="O44" s="58" t="str">
        <f t="shared" si="32"/>
        <v>,</v>
      </c>
      <c r="P44" s="59" t="str">
        <f t="shared" si="33"/>
        <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7.75" thickTop="1" thickBot="1" x14ac:dyDescent="0.4">
      <c r="C45" s="73"/>
      <c r="D45" s="74"/>
      <c r="E45" s="74"/>
      <c r="F45" s="74"/>
      <c r="G45" s="74"/>
      <c r="H45" s="74"/>
      <c r="I45" s="74"/>
      <c r="J45" s="74"/>
      <c r="K45" s="74"/>
      <c r="L45" s="75" t="s">
        <v>996</v>
      </c>
      <c r="M45" s="56"/>
      <c r="N45" s="57"/>
      <c r="O45" s="58"/>
      <c r="P45" s="59"/>
      <c r="Q45" s="60"/>
      <c r="R45" s="61"/>
      <c r="S45" s="56"/>
      <c r="T45" s="62"/>
      <c r="U45" s="63"/>
      <c r="V45" s="64"/>
      <c r="W45" s="65"/>
      <c r="X45" s="64"/>
      <c r="Y45" s="64"/>
      <c r="Z45" s="56"/>
      <c r="AA45" s="66"/>
      <c r="AB45" s="57"/>
      <c r="AC45" s="67"/>
      <c r="AD45" s="59"/>
      <c r="AE45" s="68"/>
      <c r="AF45" s="61"/>
      <c r="AG45" s="61"/>
      <c r="AH45" s="69"/>
      <c r="AI45" s="70"/>
      <c r="AJ45" s="64"/>
      <c r="AK45" s="64"/>
      <c r="AL45" s="64"/>
      <c r="AM45" s="64"/>
      <c r="AN45" s="64"/>
    </row>
    <row r="46" spans="2:40" ht="25.5" thickTop="1" thickBot="1" x14ac:dyDescent="0.4">
      <c r="B46" t="s">
        <v>1000</v>
      </c>
      <c r="C46" s="51" t="s">
        <v>1321</v>
      </c>
      <c r="D46" s="52" t="s">
        <v>1016</v>
      </c>
      <c r="E46" s="52" t="s">
        <v>1015</v>
      </c>
      <c r="F46" s="53"/>
      <c r="G46" s="53"/>
      <c r="H46" s="52"/>
      <c r="I46" s="52"/>
      <c r="J46" s="54"/>
      <c r="K46" s="54"/>
      <c r="L46" s="55" t="str">
        <f t="shared" si="29"/>
        <v xml:space="preserve">            { line: "QUE SOY UNA MUJER IMPURA,, (La,m,15)", sC: "ta as"},</v>
      </c>
      <c r="M46" s="56" t="str">
        <f t="shared" si="30"/>
        <v>(</v>
      </c>
      <c r="N46" s="57" t="str">
        <f t="shared" si="31"/>
        <v>La</v>
      </c>
      <c r="O46" s="58" t="str">
        <f t="shared" si="32"/>
        <v>,</v>
      </c>
      <c r="P46" s="59" t="str">
        <f t="shared" si="33"/>
        <v>m</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1002</v>
      </c>
      <c r="C47" s="51" t="s">
        <v>1322</v>
      </c>
      <c r="D47" s="52" t="s">
        <v>1020</v>
      </c>
      <c r="E47" s="52"/>
      <c r="F47" s="53"/>
      <c r="G47" s="53"/>
      <c r="H47" s="52"/>
      <c r="I47" s="52"/>
      <c r="J47" s="54"/>
      <c r="K47" s="54"/>
      <c r="L47" s="55" t="str">
        <f t="shared" si="29"/>
        <v xml:space="preserve">            { line: "QUE SOY UNA MUJER IMPURA, (Sol,,15)", sC: "as"},</v>
      </c>
      <c r="M47" s="56" t="str">
        <f t="shared" si="30"/>
        <v>(</v>
      </c>
      <c r="N47" s="57" t="str">
        <f t="shared" si="31"/>
        <v>Sol</v>
      </c>
      <c r="O47" s="58" t="str">
        <f t="shared" si="32"/>
        <v>,</v>
      </c>
      <c r="P47" s="59" t="str">
        <f t="shared" si="33"/>
        <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2:40" ht="25.5" thickTop="1" thickBot="1" x14ac:dyDescent="0.4">
      <c r="B48" t="s">
        <v>1002</v>
      </c>
      <c r="C48" s="51" t="s">
        <v>1323</v>
      </c>
      <c r="D48" s="52" t="s">
        <v>1019</v>
      </c>
      <c r="E48" s="52"/>
      <c r="F48" s="53" t="s">
        <v>1014</v>
      </c>
      <c r="G48" s="53"/>
      <c r="H48" s="52"/>
      <c r="I48" s="52"/>
      <c r="J48" s="54"/>
      <c r="K48" s="54"/>
      <c r="L48" s="55" t="str">
        <f t="shared" si="29"/>
        <v xml:space="preserve">            { line: "QUE SUFRO FLUJO DE SANGRE., (Fa,,15)(Mi,,250)", sC: "as"},</v>
      </c>
      <c r="M48" s="56" t="str">
        <f t="shared" si="30"/>
        <v>(</v>
      </c>
      <c r="N48" s="57" t="str">
        <f t="shared" si="31"/>
        <v>Fa</v>
      </c>
      <c r="O48" s="58" t="str">
        <f t="shared" si="32"/>
        <v>,</v>
      </c>
      <c r="P48" s="59" t="str">
        <f t="shared" si="33"/>
        <v/>
      </c>
      <c r="Q48" s="60" t="str">
        <f t="shared" si="34"/>
        <v>,</v>
      </c>
      <c r="R48" s="61">
        <f t="shared" si="35"/>
        <v>15</v>
      </c>
      <c r="S48" s="56" t="str">
        <f t="shared" si="36"/>
        <v>)</v>
      </c>
      <c r="T48" s="62" t="str">
        <f t="shared" si="37"/>
        <v>(</v>
      </c>
      <c r="U48" s="63" t="str">
        <f t="shared" si="38"/>
        <v>Mi</v>
      </c>
      <c r="V48" s="64" t="str">
        <f t="shared" si="39"/>
        <v>,</v>
      </c>
      <c r="W48" s="65" t="str">
        <f t="shared" si="40"/>
        <v/>
      </c>
      <c r="X48" s="64" t="str">
        <f t="shared" si="41"/>
        <v>,</v>
      </c>
      <c r="Y48" s="64">
        <f t="shared" si="42"/>
        <v>250</v>
      </c>
      <c r="Z48" s="56" t="str">
        <f t="shared" si="43"/>
        <v>)</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36.75" thickTop="1" thickBot="1" x14ac:dyDescent="0.4">
      <c r="A49" s="76"/>
      <c r="B49" s="76"/>
      <c r="C49" s="76"/>
      <c r="D49" s="77"/>
      <c r="E49" s="77"/>
      <c r="F49" s="77"/>
      <c r="G49" s="77"/>
      <c r="H49" s="77"/>
      <c r="I49" s="77"/>
      <c r="J49" s="77"/>
      <c r="K49" s="77"/>
      <c r="L49" s="50" t="s">
        <v>997</v>
      </c>
      <c r="M49" s="56" t="str">
        <f t="shared" ref="M49:M68" si="58">IF(N49="","","(")</f>
        <v/>
      </c>
      <c r="N49" s="57" t="str">
        <f t="shared" si="2"/>
        <v/>
      </c>
      <c r="O49" s="58" t="str">
        <f t="shared" ref="O49:O68" si="59">IF(N49="","",",")</f>
        <v/>
      </c>
      <c r="P49" s="59" t="str">
        <f t="shared" si="4"/>
        <v/>
      </c>
      <c r="Q49" s="60" t="str">
        <f t="shared" ref="Q49:Q68" si="60">IF(N49="","",",")</f>
        <v/>
      </c>
      <c r="R49" s="61" t="str">
        <f t="shared" ref="R49:R68" si="61">IF(N49="","",15)</f>
        <v/>
      </c>
      <c r="S49" s="56" t="str">
        <f t="shared" ref="S49:S68" si="62">IF(N49="","",")")</f>
        <v/>
      </c>
      <c r="T49" s="62" t="str">
        <f t="shared" ref="T49:T68" si="63">IF(U49="","","(")</f>
        <v/>
      </c>
      <c r="U49" s="63" t="str">
        <f t="shared" si="9"/>
        <v/>
      </c>
      <c r="V49" s="64" t="str">
        <f t="shared" ref="V49:V68" si="64">IF(U49="","",",")</f>
        <v/>
      </c>
      <c r="W49" s="65" t="str">
        <f t="shared" si="11"/>
        <v/>
      </c>
      <c r="X49" s="64" t="str">
        <f t="shared" ref="X49:X68" si="65">IF(U49="","",",")</f>
        <v/>
      </c>
      <c r="Y49" s="64" t="str">
        <f t="shared" ref="Y49:Y68" si="66">IF(U49="","",250)</f>
        <v/>
      </c>
      <c r="Z49" s="56" t="str">
        <f t="shared" ref="Z49:Z68" si="67">IF(U49="","",")")</f>
        <v/>
      </c>
      <c r="AA49" s="66" t="str">
        <f t="shared" ref="AA49:AA68" si="68">IF(AB49="","","(")</f>
        <v/>
      </c>
      <c r="AB49" s="57" t="str">
        <f t="shared" si="16"/>
        <v/>
      </c>
      <c r="AC49" s="67" t="str">
        <f t="shared" ref="AC49:AC68" si="69">IF(AB49="","",",")</f>
        <v/>
      </c>
      <c r="AD49" s="59" t="str">
        <f t="shared" ref="AD49:AD68" si="70">IF(I49="","",I49)</f>
        <v/>
      </c>
      <c r="AE49" s="68" t="str">
        <f t="shared" ref="AE49:AE68" si="71">IF(AB49="","",",")</f>
        <v/>
      </c>
      <c r="AF49" s="61" t="str">
        <f t="shared" ref="AF49:AF68" si="72">IF(AB49="","",350)</f>
        <v/>
      </c>
      <c r="AG49" s="61" t="str">
        <f t="shared" ref="AG49:AG68" si="73">IF(AB49="","",")")</f>
        <v/>
      </c>
      <c r="AH49" s="69" t="str">
        <f t="shared" ref="AH49:AH68" si="74">IF(AI49="","","(")</f>
        <v/>
      </c>
      <c r="AI49" s="70" t="str">
        <f t="shared" si="23"/>
        <v/>
      </c>
      <c r="AJ49" s="64" t="str">
        <f t="shared" ref="AJ49:AJ68" si="75">IF(AI49="","",",")</f>
        <v/>
      </c>
      <c r="AK49" s="64" t="str">
        <f t="shared" ref="AK49:AK68" si="76">IF(K49="","",K49)</f>
        <v/>
      </c>
      <c r="AL49" s="64" t="str">
        <f t="shared" ref="AL49:AL68" si="77">IF(AI49="","",",")</f>
        <v/>
      </c>
      <c r="AM49" s="64" t="str">
        <f t="shared" ref="AM49:AM68" si="78">IF(AI49="","",450)</f>
        <v/>
      </c>
      <c r="AN49" s="64" t="str">
        <f t="shared" ref="AN49:AN68" si="79">IF(AI49="","",")")</f>
        <v/>
      </c>
    </row>
    <row r="50" spans="1:40" ht="25.5" thickTop="1" thickBot="1" x14ac:dyDescent="0.4">
      <c r="C50" s="51" t="s">
        <v>1324</v>
      </c>
      <c r="D50" s="52" t="s">
        <v>1016</v>
      </c>
      <c r="E50" s="52" t="s">
        <v>1015</v>
      </c>
      <c r="F50" s="53"/>
      <c r="G50" s="53"/>
      <c r="H50" s="52"/>
      <c r="I50" s="52"/>
      <c r="J50" s="54"/>
      <c r="K50" s="54"/>
      <c r="L50" s="55" t="str">
        <f t="shared" ref="L50:L68" si="80">IF(C50="","",_xlfn.CONCAT("            { line: ","""",C50,", ",M50:AN50,""", sC: ","""",B50,"""},"))</f>
        <v xml:space="preserve">            { line: "Mas al tocar tu vestido,,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thickTop="1" thickBot="1" x14ac:dyDescent="0.4">
      <c r="C51" s="51" t="s">
        <v>1325</v>
      </c>
      <c r="D51" s="52" t="s">
        <v>1020</v>
      </c>
      <c r="E51" s="52"/>
      <c r="F51" s="53"/>
      <c r="G51" s="53"/>
      <c r="H51" s="52"/>
      <c r="I51" s="52"/>
      <c r="J51" s="54"/>
      <c r="K51" s="54"/>
      <c r="L51" s="55" t="str">
        <f t="shared" si="80"/>
        <v xml:space="preserve">            { line: "mas al tocar tu vestido, (Sol,,15)", sC: ""},</v>
      </c>
      <c r="M51" s="56" t="str">
        <f t="shared" si="58"/>
        <v>(</v>
      </c>
      <c r="N51" s="57" t="str">
        <f t="shared" si="2"/>
        <v>Sol</v>
      </c>
      <c r="O51" s="58" t="str">
        <f t="shared" si="59"/>
        <v>,</v>
      </c>
      <c r="P51" s="59" t="str">
        <f t="shared" si="4"/>
        <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thickTop="1" thickBot="1" x14ac:dyDescent="0.4">
      <c r="C52" s="51" t="s">
        <v>1326</v>
      </c>
      <c r="D52" s="52" t="s">
        <v>1019</v>
      </c>
      <c r="E52" s="52"/>
      <c r="F52" s="53" t="s">
        <v>1014</v>
      </c>
      <c r="G52" s="53"/>
      <c r="H52" s="52"/>
      <c r="I52" s="52"/>
      <c r="J52" s="54"/>
      <c r="K52" s="54"/>
      <c r="L52" s="55" t="str">
        <f t="shared" si="80"/>
        <v xml:space="preserve">            { line: "el flujo de sangre se curó»., (Fa,,15)(Mi,,250)", sC: ""},</v>
      </c>
      <c r="M52" s="56" t="str">
        <f t="shared" si="58"/>
        <v>(</v>
      </c>
      <c r="N52" s="57" t="str">
        <f t="shared" si="2"/>
        <v>Fa</v>
      </c>
      <c r="O52" s="58" t="str">
        <f t="shared" si="59"/>
        <v>,</v>
      </c>
      <c r="P52" s="59" t="str">
        <f t="shared" si="4"/>
        <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7.75" thickTop="1" thickBot="1" x14ac:dyDescent="0.4">
      <c r="C53" s="73"/>
      <c r="D53" s="74"/>
      <c r="E53" s="74"/>
      <c r="F53" s="74"/>
      <c r="G53" s="74"/>
      <c r="H53" s="74"/>
      <c r="I53" s="74"/>
      <c r="J53" s="74"/>
      <c r="K53" s="74"/>
      <c r="L53" s="75" t="s">
        <v>996</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51" t="s">
        <v>1327</v>
      </c>
      <c r="D54" s="52" t="s">
        <v>1016</v>
      </c>
      <c r="E54" s="52" t="s">
        <v>1015</v>
      </c>
      <c r="F54" s="53"/>
      <c r="G54" s="53" t="s">
        <v>1020</v>
      </c>
      <c r="H54" s="52"/>
      <c r="I54" s="52"/>
      <c r="J54" s="54"/>
      <c r="K54" s="54"/>
      <c r="L54" s="55" t="str">
        <f t="shared" si="80"/>
        <v xml:space="preserve">            { line: "«Hija, tu fe,, (La,m,15)Sol", sC: ""},</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
      </c>
      <c r="U54" s="63" t="str">
        <f t="shared" si="9"/>
        <v/>
      </c>
      <c r="V54" s="64" t="str">
        <f t="shared" si="64"/>
        <v/>
      </c>
      <c r="W54" s="65" t="str">
        <f t="shared" si="11"/>
        <v>Sol</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1328</v>
      </c>
      <c r="D55" s="52" t="s">
        <v>1019</v>
      </c>
      <c r="E55" s="52"/>
      <c r="F55" s="53" t="s">
        <v>1014</v>
      </c>
      <c r="G55" s="53"/>
      <c r="H55" s="52"/>
      <c r="I55" s="52"/>
      <c r="J55" s="54"/>
      <c r="K55" s="54"/>
      <c r="L55" s="55" t="str">
        <f t="shared" si="80"/>
        <v xml:space="preserve">            { line: "tu fe te ha salvado»., (Fa,,15)(Mi,,250)", sC: ""},</v>
      </c>
      <c r="M55" s="56" t="str">
        <f t="shared" si="58"/>
        <v>(</v>
      </c>
      <c r="N55" s="57" t="str">
        <f t="shared" si="2"/>
        <v>Fa</v>
      </c>
      <c r="O55" s="58" t="str">
        <f t="shared" si="59"/>
        <v>,</v>
      </c>
      <c r="P55" s="59" t="str">
        <f t="shared" si="4"/>
        <v/>
      </c>
      <c r="Q55" s="60" t="str">
        <f t="shared" si="60"/>
        <v>,</v>
      </c>
      <c r="R55" s="61">
        <f t="shared" si="61"/>
        <v>15</v>
      </c>
      <c r="S55" s="56" t="str">
        <f t="shared" si="62"/>
        <v>)</v>
      </c>
      <c r="T55" s="62" t="str">
        <f t="shared" si="63"/>
        <v>(</v>
      </c>
      <c r="U55" s="63" t="str">
        <f t="shared" si="9"/>
        <v>Mi</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7.75" thickTop="1" thickBot="1" x14ac:dyDescent="0.4">
      <c r="C56" s="73"/>
      <c r="D56" s="74"/>
      <c r="E56" s="74"/>
      <c r="F56" s="74"/>
      <c r="G56" s="74"/>
      <c r="H56" s="74"/>
      <c r="I56" s="74"/>
      <c r="J56" s="74"/>
      <c r="K56" s="74"/>
      <c r="L56" s="75" t="s">
        <v>996</v>
      </c>
      <c r="M56" s="56"/>
      <c r="N56" s="57"/>
      <c r="O56" s="58"/>
      <c r="P56" s="59"/>
      <c r="Q56" s="60"/>
      <c r="R56" s="61"/>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C57" s="79" t="s">
        <v>998</v>
      </c>
      <c r="D57" s="80"/>
      <c r="E57" s="80"/>
      <c r="F57" s="80"/>
      <c r="G57" s="80"/>
      <c r="H57" s="80"/>
      <c r="I57" s="80"/>
      <c r="J57" s="80"/>
      <c r="K57" s="80"/>
      <c r="L57" s="81" t="s">
        <v>999</v>
      </c>
      <c r="M57" s="56" t="str">
        <f t="shared" ref="M57:M60" si="81">IF(N57="","","(")</f>
        <v/>
      </c>
      <c r="N57" s="57" t="str">
        <f t="shared" ref="N57:N60" si="82">IF(D57="","",D57)</f>
        <v/>
      </c>
      <c r="O57" s="58" t="str">
        <f t="shared" ref="O57:O60" si="83">IF(N57="","",",")</f>
        <v/>
      </c>
      <c r="P57" s="59" t="str">
        <f t="shared" ref="P57:P60" si="84">IF(E57="","",E57)</f>
        <v/>
      </c>
      <c r="Q57" s="60" t="str">
        <f t="shared" ref="Q57:Q60" si="85">IF(N57="","",",")</f>
        <v/>
      </c>
      <c r="R57" s="61" t="str">
        <f t="shared" ref="R57:R60" si="86">IF(N57="","",15)</f>
        <v/>
      </c>
      <c r="S57" s="56" t="str">
        <f t="shared" ref="S57:S60" si="87">IF(N57="","",")")</f>
        <v/>
      </c>
      <c r="T57" s="62" t="str">
        <f t="shared" ref="T57:T60" si="88">IF(U57="","","(")</f>
        <v/>
      </c>
      <c r="U57" s="63" t="str">
        <f t="shared" ref="U57:U60" si="89">IF(F57="","",F57)</f>
        <v/>
      </c>
      <c r="V57" s="64" t="str">
        <f t="shared" ref="V57:V60" si="90">IF(U57="","",",")</f>
        <v/>
      </c>
      <c r="W57" s="65" t="str">
        <f t="shared" ref="W57:W60" si="91">IF(G57="","",G57)</f>
        <v/>
      </c>
      <c r="X57" s="64" t="str">
        <f t="shared" ref="X57:X60" si="92">IF(U57="","",",")</f>
        <v/>
      </c>
      <c r="Y57" s="64" t="str">
        <f t="shared" ref="Y57:Y60" si="93">IF(U57="","",250)</f>
        <v/>
      </c>
      <c r="Z57" s="56" t="str">
        <f t="shared" ref="Z57:Z60" si="94">IF(U57="","",")")</f>
        <v/>
      </c>
      <c r="AA57" s="66" t="str">
        <f t="shared" ref="AA57:AA60" si="95">IF(AB57="","","(")</f>
        <v/>
      </c>
      <c r="AB57" s="57" t="str">
        <f t="shared" ref="AB57:AB60" si="96">IF(H57="","",H57)</f>
        <v/>
      </c>
      <c r="AC57" s="67" t="str">
        <f t="shared" ref="AC57:AC60" si="97">IF(AB57="","",",")</f>
        <v/>
      </c>
      <c r="AD57" s="59" t="str">
        <f t="shared" ref="AD57:AD60" si="98">IF(I57="","",I57)</f>
        <v/>
      </c>
      <c r="AE57" s="68" t="str">
        <f t="shared" ref="AE57:AE60" si="99">IF(AB57="","",",")</f>
        <v/>
      </c>
      <c r="AF57" s="61" t="str">
        <f t="shared" ref="AF57:AF60" si="100">IF(AB57="","",350)</f>
        <v/>
      </c>
      <c r="AG57" s="61" t="str">
        <f t="shared" ref="AG57:AG60" si="101">IF(AB57="","",")")</f>
        <v/>
      </c>
      <c r="AH57" s="69" t="str">
        <f t="shared" ref="AH57:AH60" si="102">IF(AI57="","","(")</f>
        <v/>
      </c>
      <c r="AI57" s="70" t="str">
        <f t="shared" ref="AI57:AI60" si="103">IF(J57="","",J57)</f>
        <v/>
      </c>
      <c r="AJ57" s="64" t="str">
        <f t="shared" ref="AJ57:AJ60" si="104">IF(AI57="","",",")</f>
        <v/>
      </c>
      <c r="AK57" s="64" t="str">
        <f t="shared" ref="AK57:AK60" si="105">IF(K57="","",K57)</f>
        <v/>
      </c>
      <c r="AL57" s="64" t="str">
        <f t="shared" ref="AL57:AL60" si="106">IF(AI57="","",",")</f>
        <v/>
      </c>
      <c r="AM57" s="64" t="str">
        <f t="shared" ref="AM57:AM60" si="107">IF(AI57="","",450)</f>
        <v/>
      </c>
      <c r="AN57" s="64" t="str">
        <f t="shared" ref="AN57:AN60" si="108">IF(AI57="","",")")</f>
        <v/>
      </c>
    </row>
    <row r="58" spans="1:40" ht="25.5" thickTop="1" thickBot="1" x14ac:dyDescent="0.4">
      <c r="B58" t="s">
        <v>1000</v>
      </c>
      <c r="C58" s="82" t="s">
        <v>1309</v>
      </c>
      <c r="D58" s="83" t="s">
        <v>1016</v>
      </c>
      <c r="E58" s="83" t="s">
        <v>1015</v>
      </c>
      <c r="F58" s="83"/>
      <c r="G58" s="83"/>
      <c r="H58" s="83"/>
      <c r="I58" s="83"/>
      <c r="J58" s="83"/>
      <c r="K58" s="83"/>
      <c r="L58" s="84" t="str">
        <f>IF(C58="","",_xlfn.CONCAT("       triggerLine: ","""",C58,", ",M58:AN58,""", sC: ","""",B58,""", lines: ["))</f>
        <v xml:space="preserve">       triggerLine: "EN MEDIO DE AQUEL GENTÍO,, (La,m,15)", sC: "ta as", lines: [</v>
      </c>
      <c r="M58" s="56" t="str">
        <f t="shared" si="81"/>
        <v>(</v>
      </c>
      <c r="N58" s="57" t="str">
        <f t="shared" si="82"/>
        <v>La</v>
      </c>
      <c r="O58" s="58" t="str">
        <f t="shared" si="83"/>
        <v>,</v>
      </c>
      <c r="P58" s="59" t="str">
        <f t="shared" si="84"/>
        <v>m</v>
      </c>
      <c r="Q58" s="60" t="str">
        <f t="shared" si="85"/>
        <v>,</v>
      </c>
      <c r="R58" s="61">
        <f t="shared" si="86"/>
        <v>15</v>
      </c>
      <c r="S58" s="56" t="str">
        <f t="shared" si="87"/>
        <v>)</v>
      </c>
      <c r="T58" s="62" t="str">
        <f t="shared" si="88"/>
        <v/>
      </c>
      <c r="U58" s="63" t="str">
        <f t="shared" si="89"/>
        <v/>
      </c>
      <c r="V58" s="64" t="str">
        <f t="shared" si="90"/>
        <v/>
      </c>
      <c r="W58" s="65" t="str">
        <f t="shared" si="91"/>
        <v/>
      </c>
      <c r="X58" s="64" t="str">
        <f t="shared" si="92"/>
        <v/>
      </c>
      <c r="Y58" s="64" t="str">
        <f t="shared" si="93"/>
        <v/>
      </c>
      <c r="Z58" s="56" t="str">
        <f t="shared" si="94"/>
        <v/>
      </c>
      <c r="AA58" s="66" t="str">
        <f t="shared" si="95"/>
        <v/>
      </c>
      <c r="AB58" s="57" t="str">
        <f t="shared" si="96"/>
        <v/>
      </c>
      <c r="AC58" s="67" t="str">
        <f t="shared" si="97"/>
        <v/>
      </c>
      <c r="AD58" s="59" t="str">
        <f t="shared" si="98"/>
        <v/>
      </c>
      <c r="AE58" s="68" t="str">
        <f t="shared" si="99"/>
        <v/>
      </c>
      <c r="AF58" s="61" t="str">
        <f t="shared" si="100"/>
        <v/>
      </c>
      <c r="AG58" s="61" t="str">
        <f t="shared" si="101"/>
        <v/>
      </c>
      <c r="AH58" s="69" t="str">
        <f t="shared" si="102"/>
        <v/>
      </c>
      <c r="AI58" s="70" t="str">
        <f t="shared" si="103"/>
        <v/>
      </c>
      <c r="AJ58" s="64" t="str">
        <f t="shared" si="104"/>
        <v/>
      </c>
      <c r="AK58" s="64" t="str">
        <f t="shared" si="105"/>
        <v/>
      </c>
      <c r="AL58" s="64" t="str">
        <f t="shared" si="106"/>
        <v/>
      </c>
      <c r="AM58" s="64" t="str">
        <f t="shared" si="107"/>
        <v/>
      </c>
      <c r="AN58" s="64" t="str">
        <f t="shared" si="108"/>
        <v/>
      </c>
    </row>
    <row r="59" spans="1:40" ht="25.5" thickTop="1" thickBot="1" x14ac:dyDescent="0.4">
      <c r="B59" t="s">
        <v>1002</v>
      </c>
      <c r="C59" s="85" t="s">
        <v>1310</v>
      </c>
      <c r="D59" s="86" t="s">
        <v>1020</v>
      </c>
      <c r="E59" s="86"/>
      <c r="F59" s="86"/>
      <c r="G59" s="86"/>
      <c r="H59" s="87"/>
      <c r="I59" s="87"/>
      <c r="J59" s="87"/>
      <c r="K59" s="87"/>
      <c r="L59" s="88" t="str">
        <f>IF(C59="","",_xlfn.CONCAT("            { line: ","""",C59,", ",M59:AN59,""", sC: ","""",B59,"""},"))</f>
        <v xml:space="preserve">            { line: "EN MEDIO DE TODA AQUELLA GENTE, (Sol,,15)", sC: "as"},</v>
      </c>
      <c r="M59" s="56" t="str">
        <f t="shared" si="81"/>
        <v>(</v>
      </c>
      <c r="N59" s="57" t="str">
        <f t="shared" si="82"/>
        <v>Sol</v>
      </c>
      <c r="O59" s="58" t="str">
        <f t="shared" si="83"/>
        <v>,</v>
      </c>
      <c r="P59" s="59" t="str">
        <f t="shared" si="84"/>
        <v/>
      </c>
      <c r="Q59" s="60" t="str">
        <f t="shared" si="85"/>
        <v>,</v>
      </c>
      <c r="R59" s="61">
        <f t="shared" si="86"/>
        <v>15</v>
      </c>
      <c r="S59" s="56" t="str">
        <f t="shared" si="87"/>
        <v>)</v>
      </c>
      <c r="T59" s="62" t="str">
        <f t="shared" si="88"/>
        <v/>
      </c>
      <c r="U59" s="63" t="str">
        <f t="shared" si="89"/>
        <v/>
      </c>
      <c r="V59" s="64" t="str">
        <f t="shared" si="90"/>
        <v/>
      </c>
      <c r="W59" s="65" t="str">
        <f t="shared" si="91"/>
        <v/>
      </c>
      <c r="X59" s="64" t="str">
        <f t="shared" si="92"/>
        <v/>
      </c>
      <c r="Y59" s="64" t="str">
        <f t="shared" si="93"/>
        <v/>
      </c>
      <c r="Z59" s="56" t="str">
        <f t="shared" si="94"/>
        <v/>
      </c>
      <c r="AA59" s="66" t="str">
        <f t="shared" si="95"/>
        <v/>
      </c>
      <c r="AB59" s="57" t="str">
        <f t="shared" si="96"/>
        <v/>
      </c>
      <c r="AC59" s="67" t="str">
        <f t="shared" si="97"/>
        <v/>
      </c>
      <c r="AD59" s="59" t="str">
        <f t="shared" si="98"/>
        <v/>
      </c>
      <c r="AE59" s="68" t="str">
        <f t="shared" si="99"/>
        <v/>
      </c>
      <c r="AF59" s="61" t="str">
        <f t="shared" si="100"/>
        <v/>
      </c>
      <c r="AG59" s="61" t="str">
        <f t="shared" si="101"/>
        <v/>
      </c>
      <c r="AH59" s="69" t="str">
        <f t="shared" si="102"/>
        <v/>
      </c>
      <c r="AI59" s="70" t="str">
        <f t="shared" si="103"/>
        <v/>
      </c>
      <c r="AJ59" s="64" t="str">
        <f t="shared" si="104"/>
        <v/>
      </c>
      <c r="AK59" s="64" t="str">
        <f t="shared" si="105"/>
        <v/>
      </c>
      <c r="AL59" s="64" t="str">
        <f t="shared" si="106"/>
        <v/>
      </c>
      <c r="AM59" s="64" t="str">
        <f t="shared" si="107"/>
        <v/>
      </c>
      <c r="AN59" s="64" t="str">
        <f t="shared" si="108"/>
        <v/>
      </c>
    </row>
    <row r="60" spans="1:40" ht="25.5" thickTop="1" thickBot="1" x14ac:dyDescent="0.4">
      <c r="B60" t="s">
        <v>1002</v>
      </c>
      <c r="C60" s="93" t="s">
        <v>1311</v>
      </c>
      <c r="D60" s="83" t="s">
        <v>1014</v>
      </c>
      <c r="E60" s="83"/>
      <c r="F60" s="83" t="s">
        <v>1019</v>
      </c>
      <c r="G60" s="83"/>
      <c r="H60" s="83" t="s">
        <v>1014</v>
      </c>
      <c r="I60" s="83"/>
      <c r="J60" s="83"/>
      <c r="K60" s="83"/>
      <c r="L60" s="94" t="str">
        <f>IF(C60="","",_xlfn.CONCAT("            { line: ","""",C60,", ",M60:AN60,""", sC: ","""",B60,"""},  ]},"))</f>
        <v xml:space="preserve">            { line: "UNA MUJER, UNA MUJER LE TOCÓ., (Mi,,15)(Fa,,250)(Mi,,350)", sC: "as"},  ]},</v>
      </c>
      <c r="M60" s="56" t="str">
        <f t="shared" si="81"/>
        <v>(</v>
      </c>
      <c r="N60" s="57" t="str">
        <f t="shared" si="82"/>
        <v>Mi</v>
      </c>
      <c r="O60" s="58" t="str">
        <f t="shared" si="83"/>
        <v>,</v>
      </c>
      <c r="P60" s="59" t="str">
        <f t="shared" si="84"/>
        <v/>
      </c>
      <c r="Q60" s="60" t="str">
        <f t="shared" si="85"/>
        <v>,</v>
      </c>
      <c r="R60" s="61">
        <f t="shared" si="86"/>
        <v>15</v>
      </c>
      <c r="S60" s="56" t="str">
        <f t="shared" si="87"/>
        <v>)</v>
      </c>
      <c r="T60" s="62" t="str">
        <f t="shared" si="88"/>
        <v>(</v>
      </c>
      <c r="U60" s="63" t="str">
        <f t="shared" si="89"/>
        <v>Fa</v>
      </c>
      <c r="V60" s="64" t="str">
        <f t="shared" si="90"/>
        <v>,</v>
      </c>
      <c r="W60" s="65" t="str">
        <f t="shared" si="91"/>
        <v/>
      </c>
      <c r="X60" s="64" t="str">
        <f t="shared" si="92"/>
        <v>,</v>
      </c>
      <c r="Y60" s="64">
        <f t="shared" si="93"/>
        <v>250</v>
      </c>
      <c r="Z60" s="56" t="str">
        <f t="shared" si="94"/>
        <v>)</v>
      </c>
      <c r="AA60" s="66" t="str">
        <f t="shared" si="95"/>
        <v>(</v>
      </c>
      <c r="AB60" s="57" t="str">
        <f t="shared" si="96"/>
        <v>Mi</v>
      </c>
      <c r="AC60" s="67" t="str">
        <f t="shared" si="97"/>
        <v>,</v>
      </c>
      <c r="AD60" s="59" t="str">
        <f t="shared" si="98"/>
        <v/>
      </c>
      <c r="AE60" s="68" t="str">
        <f t="shared" si="99"/>
        <v>,</v>
      </c>
      <c r="AF60" s="61">
        <f t="shared" si="100"/>
        <v>350</v>
      </c>
      <c r="AG60" s="61" t="str">
        <f t="shared" si="101"/>
        <v>)</v>
      </c>
      <c r="AH60" s="69" t="str">
        <f t="shared" si="102"/>
        <v/>
      </c>
      <c r="AI60" s="70" t="str">
        <f t="shared" si="103"/>
        <v/>
      </c>
      <c r="AJ60" s="64" t="str">
        <f t="shared" si="104"/>
        <v/>
      </c>
      <c r="AK60" s="64" t="str">
        <f t="shared" si="105"/>
        <v/>
      </c>
      <c r="AL60" s="64" t="str">
        <f t="shared" si="106"/>
        <v/>
      </c>
      <c r="AM60" s="64" t="str">
        <f t="shared" si="107"/>
        <v/>
      </c>
      <c r="AN60" s="64" t="str">
        <f t="shared" si="108"/>
        <v/>
      </c>
    </row>
    <row r="61" spans="1:40" ht="27.75" thickTop="1" thickBot="1" x14ac:dyDescent="0.4">
      <c r="C61" s="73"/>
      <c r="D61" s="74"/>
      <c r="E61" s="74"/>
      <c r="F61" s="74"/>
      <c r="G61" s="74"/>
      <c r="H61" s="74"/>
      <c r="I61" s="74"/>
      <c r="J61" s="74"/>
      <c r="K61" s="74"/>
      <c r="L61" s="75" t="s">
        <v>996</v>
      </c>
      <c r="M61" s="56"/>
      <c r="N61" s="57"/>
      <c r="O61" s="58"/>
      <c r="P61" s="59"/>
      <c r="Q61" s="60"/>
      <c r="R61" s="61"/>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1017</v>
      </c>
      <c r="C62" s="51" t="s">
        <v>1329</v>
      </c>
      <c r="D62" s="52" t="s">
        <v>1016</v>
      </c>
      <c r="E62" s="52" t="s">
        <v>1015</v>
      </c>
      <c r="F62" s="53"/>
      <c r="G62" s="53"/>
      <c r="H62" s="52"/>
      <c r="I62" s="52"/>
      <c r="J62" s="54"/>
      <c r="K62" s="54"/>
      <c r="L62" s="78" t="str">
        <f t="shared" si="80"/>
        <v xml:space="preserve">            { line: "Si quieres tú tocar a Cristo,, (La,m,15)", sC: "tc"},</v>
      </c>
      <c r="M62" s="56" t="str">
        <f t="shared" si="58"/>
        <v>(</v>
      </c>
      <c r="N62" s="57" t="str">
        <f t="shared" si="2"/>
        <v>La</v>
      </c>
      <c r="O62" s="58" t="str">
        <f t="shared" si="59"/>
        <v>,</v>
      </c>
      <c r="P62" s="59" t="str">
        <f t="shared" si="4"/>
        <v>m</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thickTop="1" thickBot="1" x14ac:dyDescent="0.4">
      <c r="C63" s="51" t="s">
        <v>1330</v>
      </c>
      <c r="D63" s="52" t="s">
        <v>1020</v>
      </c>
      <c r="E63" s="52"/>
      <c r="F63" s="53"/>
      <c r="G63" s="53"/>
      <c r="H63" s="52"/>
      <c r="I63" s="52"/>
      <c r="J63" s="54"/>
      <c r="K63" s="54"/>
      <c r="L63" s="78" t="str">
        <f t="shared" si="80"/>
        <v xml:space="preserve">            { line: "si quieres tú tocar a Cristo,, (Sol,,15)", sC: ""},</v>
      </c>
      <c r="M63" s="56" t="str">
        <f t="shared" si="58"/>
        <v>(</v>
      </c>
      <c r="N63" s="57" t="str">
        <f t="shared" si="2"/>
        <v>Sol</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thickTop="1" thickBot="1" x14ac:dyDescent="0.4">
      <c r="C64" s="51" t="s">
        <v>1331</v>
      </c>
      <c r="D64" s="52" t="s">
        <v>1019</v>
      </c>
      <c r="E64" s="52"/>
      <c r="F64" s="53" t="s">
        <v>1014</v>
      </c>
      <c r="G64" s="53"/>
      <c r="H64" s="52"/>
      <c r="I64" s="52"/>
      <c r="J64" s="54"/>
      <c r="K64" s="54"/>
      <c r="L64" s="55" t="str">
        <f t="shared" si="80"/>
        <v xml:space="preserve">            { line: "lo puedes tocar con la fe., (Fa,,15)(Mi,,250)", sC: ""},</v>
      </c>
      <c r="M64" s="56" t="str">
        <f t="shared" si="58"/>
        <v>(</v>
      </c>
      <c r="N64" s="57" t="str">
        <f t="shared" si="2"/>
        <v>Fa</v>
      </c>
      <c r="O64" s="58" t="str">
        <f t="shared" si="59"/>
        <v>,</v>
      </c>
      <c r="P64" s="59" t="str">
        <f t="shared" si="4"/>
        <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5.5" thickTop="1" thickBot="1" x14ac:dyDescent="0.4">
      <c r="C65" s="51" t="s">
        <v>1332</v>
      </c>
      <c r="D65" s="52" t="s">
        <v>1016</v>
      </c>
      <c r="E65" s="52" t="s">
        <v>1015</v>
      </c>
      <c r="F65" s="53"/>
      <c r="G65" s="53"/>
      <c r="H65" s="52"/>
      <c r="I65" s="52"/>
      <c r="J65" s="54"/>
      <c r="K65" s="54"/>
      <c r="L65" s="55" t="str">
        <f t="shared" si="80"/>
        <v xml:space="preserve">            { line: "Que Él es el Hijo de Dios,, (La,m,15)", sC: ""},</v>
      </c>
      <c r="M65" s="56" t="str">
        <f t="shared" si="58"/>
        <v>(</v>
      </c>
      <c r="N65" s="57" t="str">
        <f t="shared" si="2"/>
        <v>La</v>
      </c>
      <c r="O65" s="58" t="str">
        <f t="shared" si="59"/>
        <v>,</v>
      </c>
      <c r="P65" s="59" t="str">
        <f t="shared" si="4"/>
        <v>m</v>
      </c>
      <c r="Q65" s="60" t="str">
        <f t="shared" si="60"/>
        <v>,</v>
      </c>
      <c r="R65" s="61">
        <f t="shared" si="61"/>
        <v>15</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2:40" ht="25.5" thickTop="1" thickBot="1" x14ac:dyDescent="0.4">
      <c r="C66" s="51" t="s">
        <v>1333</v>
      </c>
      <c r="D66" s="52" t="s">
        <v>1020</v>
      </c>
      <c r="E66" s="52"/>
      <c r="F66" s="53"/>
      <c r="G66" s="53"/>
      <c r="H66" s="52"/>
      <c r="I66" s="52"/>
      <c r="J66" s="54"/>
      <c r="K66" s="54"/>
      <c r="L66" s="55" t="str">
        <f t="shared" si="80"/>
        <v xml:space="preserve">            { line: "que Él es el Hijo de Dios, (Sol,,15)", sC: ""},</v>
      </c>
      <c r="M66" s="56" t="str">
        <f t="shared" si="58"/>
        <v>(</v>
      </c>
      <c r="N66" s="57" t="str">
        <f t="shared" si="2"/>
        <v>Sol</v>
      </c>
      <c r="O66" s="58" t="str">
        <f t="shared" si="59"/>
        <v>,</v>
      </c>
      <c r="P66" s="59" t="str">
        <f t="shared" si="4"/>
        <v/>
      </c>
      <c r="Q66" s="60" t="str">
        <f t="shared" si="60"/>
        <v>,</v>
      </c>
      <c r="R66" s="61">
        <f t="shared" si="61"/>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2:40" ht="25.5" thickTop="1" thickBot="1" x14ac:dyDescent="0.4">
      <c r="C67" s="51" t="s">
        <v>1334</v>
      </c>
      <c r="D67" s="52" t="s">
        <v>1019</v>
      </c>
      <c r="E67" s="52"/>
      <c r="F67" s="53"/>
      <c r="G67" s="53"/>
      <c r="H67" s="52"/>
      <c r="I67" s="52"/>
      <c r="J67" s="54"/>
      <c r="K67" s="54"/>
      <c r="L67" s="55" t="str">
        <f t="shared" si="80"/>
        <v xml:space="preserve">            { line: "que ha venido para curarte,, (Fa,,15)", sC: ""},</v>
      </c>
      <c r="M67" s="56" t="str">
        <f t="shared" si="58"/>
        <v>(</v>
      </c>
      <c r="N67" s="57" t="str">
        <f t="shared" si="2"/>
        <v>Fa</v>
      </c>
      <c r="O67" s="58" t="str">
        <f t="shared" si="59"/>
        <v>,</v>
      </c>
      <c r="P67" s="59" t="str">
        <f t="shared" si="4"/>
        <v/>
      </c>
      <c r="Q67" s="60" t="str">
        <f t="shared" si="60"/>
        <v>,</v>
      </c>
      <c r="R67" s="61">
        <f t="shared" si="61"/>
        <v>15</v>
      </c>
      <c r="S67" s="56" t="str">
        <f t="shared" si="62"/>
        <v>)</v>
      </c>
      <c r="T67" s="62" t="str">
        <f t="shared" si="63"/>
        <v/>
      </c>
      <c r="U67" s="63" t="str">
        <f t="shared" si="9"/>
        <v/>
      </c>
      <c r="V67" s="64" t="str">
        <f t="shared" si="64"/>
        <v/>
      </c>
      <c r="W67" s="65" t="str">
        <f t="shared" si="11"/>
        <v/>
      </c>
      <c r="X67" s="64" t="str">
        <f t="shared" si="65"/>
        <v/>
      </c>
      <c r="Y67" s="64" t="str">
        <f t="shared" si="66"/>
        <v/>
      </c>
      <c r="Z67" s="56" t="str">
        <f t="shared" si="67"/>
        <v/>
      </c>
      <c r="AA67" s="66" t="str">
        <f t="shared" si="68"/>
        <v/>
      </c>
      <c r="AB67" s="57" t="str">
        <f t="shared" si="16"/>
        <v/>
      </c>
      <c r="AC67" s="67" t="str">
        <f t="shared" si="69"/>
        <v/>
      </c>
      <c r="AD67" s="59" t="str">
        <f t="shared" si="70"/>
        <v/>
      </c>
      <c r="AE67" s="68" t="str">
        <f t="shared" si="71"/>
        <v/>
      </c>
      <c r="AF67" s="61" t="str">
        <f t="shared" si="72"/>
        <v/>
      </c>
      <c r="AG67" s="61" t="str">
        <f t="shared" si="73"/>
        <v/>
      </c>
      <c r="AH67" s="69" t="str">
        <f t="shared" si="74"/>
        <v/>
      </c>
      <c r="AI67" s="70" t="str">
        <f t="shared" si="23"/>
        <v/>
      </c>
      <c r="AJ67" s="64" t="str">
        <f t="shared" si="75"/>
        <v/>
      </c>
      <c r="AK67" s="64" t="str">
        <f t="shared" si="76"/>
        <v/>
      </c>
      <c r="AL67" s="64" t="str">
        <f t="shared" si="77"/>
        <v/>
      </c>
      <c r="AM67" s="64" t="str">
        <f t="shared" si="78"/>
        <v/>
      </c>
      <c r="AN67" s="64" t="str">
        <f t="shared" si="79"/>
        <v/>
      </c>
    </row>
    <row r="68" spans="2:40" ht="25.5" thickTop="1" thickBot="1" x14ac:dyDescent="0.4">
      <c r="C68" s="51" t="s">
        <v>1335</v>
      </c>
      <c r="D68" s="52" t="s">
        <v>1014</v>
      </c>
      <c r="E68" s="52"/>
      <c r="F68" s="53"/>
      <c r="G68" s="53"/>
      <c r="H68" s="52"/>
      <c r="I68" s="52"/>
      <c r="J68" s="54"/>
      <c r="K68" s="54"/>
      <c r="L68" s="55" t="str">
        <f t="shared" si="80"/>
        <v xml:space="preserve">            { line: "para salvarte., (Mi,,15)", sC: ""},</v>
      </c>
      <c r="M68" s="56" t="str">
        <f t="shared" si="58"/>
        <v>(</v>
      </c>
      <c r="N68" s="57" t="str">
        <f t="shared" si="2"/>
        <v>Mi</v>
      </c>
      <c r="O68" s="58" t="str">
        <f t="shared" si="59"/>
        <v>,</v>
      </c>
      <c r="P68" s="59" t="str">
        <f t="shared" si="4"/>
        <v/>
      </c>
      <c r="Q68" s="60" t="str">
        <f t="shared" si="60"/>
        <v>,</v>
      </c>
      <c r="R68" s="61">
        <f t="shared" si="61"/>
        <v>15</v>
      </c>
      <c r="S68" s="56" t="str">
        <f t="shared" si="62"/>
        <v>)</v>
      </c>
      <c r="T68" s="62" t="str">
        <f t="shared" si="63"/>
        <v/>
      </c>
      <c r="U68" s="63" t="str">
        <f t="shared" si="9"/>
        <v/>
      </c>
      <c r="V68" s="64" t="str">
        <f t="shared" si="64"/>
        <v/>
      </c>
      <c r="W68" s="65" t="str">
        <f t="shared" si="11"/>
        <v/>
      </c>
      <c r="X68" s="64" t="str">
        <f t="shared" si="65"/>
        <v/>
      </c>
      <c r="Y68" s="64" t="str">
        <f t="shared" si="66"/>
        <v/>
      </c>
      <c r="Z68" s="56" t="str">
        <f t="shared" si="67"/>
        <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2:40" ht="27.75" thickTop="1" thickBot="1" x14ac:dyDescent="0.4">
      <c r="C69" s="73"/>
      <c r="D69" s="74"/>
      <c r="E69" s="74"/>
      <c r="F69" s="74"/>
      <c r="G69" s="74"/>
      <c r="H69" s="74"/>
      <c r="I69" s="74"/>
      <c r="J69" s="74"/>
      <c r="K69" s="74"/>
      <c r="L69" s="75" t="s">
        <v>996</v>
      </c>
      <c r="M69" s="56"/>
      <c r="N69" s="57"/>
      <c r="O69" s="58"/>
      <c r="P69" s="59"/>
      <c r="Q69" s="60"/>
      <c r="R69" s="61"/>
      <c r="S69" s="56"/>
      <c r="T69" s="62"/>
      <c r="U69" s="63"/>
      <c r="V69" s="64"/>
      <c r="W69" s="65"/>
      <c r="X69" s="64"/>
      <c r="Y69" s="64"/>
      <c r="Z69" s="56"/>
      <c r="AA69" s="66"/>
      <c r="AB69" s="57"/>
      <c r="AC69" s="67"/>
      <c r="AD69" s="59"/>
      <c r="AE69" s="68"/>
      <c r="AF69" s="61"/>
      <c r="AG69" s="61"/>
      <c r="AH69" s="69"/>
      <c r="AI69" s="70"/>
      <c r="AJ69" s="64"/>
      <c r="AK69" s="64"/>
      <c r="AL69" s="64"/>
      <c r="AM69" s="64"/>
      <c r="AN69" s="64"/>
    </row>
    <row r="70" spans="2:40" ht="25.5" thickTop="1" thickBot="1" x14ac:dyDescent="0.4">
      <c r="C70" s="79" t="s">
        <v>998</v>
      </c>
      <c r="D70" s="80"/>
      <c r="E70" s="80"/>
      <c r="F70" s="80"/>
      <c r="G70" s="80"/>
      <c r="H70" s="80"/>
      <c r="I70" s="80"/>
      <c r="J70" s="80"/>
      <c r="K70" s="80"/>
      <c r="L70" s="81" t="s">
        <v>999</v>
      </c>
      <c r="M70" s="56" t="str">
        <f t="shared" ref="M70:M73" si="109">IF(N70="","","(")</f>
        <v/>
      </c>
      <c r="N70" s="57" t="str">
        <f t="shared" ref="N70:N73" si="110">IF(D70="","",D70)</f>
        <v/>
      </c>
      <c r="O70" s="58" t="str">
        <f t="shared" ref="O70:O73" si="111">IF(N70="","",",")</f>
        <v/>
      </c>
      <c r="P70" s="59" t="str">
        <f t="shared" ref="P70:P73" si="112">IF(E70="","",E70)</f>
        <v/>
      </c>
      <c r="Q70" s="60" t="str">
        <f t="shared" ref="Q70:Q73" si="113">IF(N70="","",",")</f>
        <v/>
      </c>
      <c r="R70" s="61" t="str">
        <f t="shared" ref="R70:R73" si="114">IF(N70="","",15)</f>
        <v/>
      </c>
      <c r="S70" s="56" t="str">
        <f t="shared" ref="S70:S73" si="115">IF(N70="","",")")</f>
        <v/>
      </c>
      <c r="T70" s="62" t="str">
        <f t="shared" ref="T70:T73" si="116">IF(U70="","","(")</f>
        <v/>
      </c>
      <c r="U70" s="63" t="str">
        <f t="shared" ref="U70:U73" si="117">IF(F70="","",F70)</f>
        <v/>
      </c>
      <c r="V70" s="64" t="str">
        <f t="shared" ref="V70:V73" si="118">IF(U70="","",",")</f>
        <v/>
      </c>
      <c r="W70" s="65" t="str">
        <f t="shared" ref="W70:W73" si="119">IF(G70="","",G70)</f>
        <v/>
      </c>
      <c r="X70" s="64" t="str">
        <f t="shared" ref="X70:X73" si="120">IF(U70="","",",")</f>
        <v/>
      </c>
      <c r="Y70" s="64" t="str">
        <f t="shared" ref="Y70:Y73" si="121">IF(U70="","",250)</f>
        <v/>
      </c>
      <c r="Z70" s="56" t="str">
        <f t="shared" ref="Z70:Z73" si="122">IF(U70="","",")")</f>
        <v/>
      </c>
      <c r="AA70" s="66" t="str">
        <f t="shared" ref="AA70:AA73" si="123">IF(AB70="","","(")</f>
        <v/>
      </c>
      <c r="AB70" s="57" t="str">
        <f t="shared" ref="AB70:AB73" si="124">IF(H70="","",H70)</f>
        <v/>
      </c>
      <c r="AC70" s="67" t="str">
        <f t="shared" ref="AC70:AC73" si="125">IF(AB70="","",",")</f>
        <v/>
      </c>
      <c r="AD70" s="59" t="str">
        <f t="shared" ref="AD70:AD73" si="126">IF(I70="","",I70)</f>
        <v/>
      </c>
      <c r="AE70" s="68" t="str">
        <f t="shared" ref="AE70:AE73" si="127">IF(AB70="","",",")</f>
        <v/>
      </c>
      <c r="AF70" s="61" t="str">
        <f t="shared" ref="AF70:AF73" si="128">IF(AB70="","",350)</f>
        <v/>
      </c>
      <c r="AG70" s="61" t="str">
        <f t="shared" ref="AG70:AG73" si="129">IF(AB70="","",")")</f>
        <v/>
      </c>
      <c r="AH70" s="69" t="str">
        <f t="shared" ref="AH70:AH73" si="130">IF(AI70="","","(")</f>
        <v/>
      </c>
      <c r="AI70" s="70" t="str">
        <f t="shared" ref="AI70:AI73" si="131">IF(J70="","",J70)</f>
        <v/>
      </c>
      <c r="AJ70" s="64" t="str">
        <f t="shared" ref="AJ70:AJ73" si="132">IF(AI70="","",",")</f>
        <v/>
      </c>
      <c r="AK70" s="64" t="str">
        <f t="shared" ref="AK70:AK73" si="133">IF(K70="","",K70)</f>
        <v/>
      </c>
      <c r="AL70" s="64" t="str">
        <f t="shared" ref="AL70:AL73" si="134">IF(AI70="","",",")</f>
        <v/>
      </c>
      <c r="AM70" s="64" t="str">
        <f t="shared" ref="AM70:AM73" si="135">IF(AI70="","",450)</f>
        <v/>
      </c>
      <c r="AN70" s="64" t="str">
        <f t="shared" ref="AN70:AN73" si="136">IF(AI70="","",")")</f>
        <v/>
      </c>
    </row>
    <row r="71" spans="2:40" ht="25.5" thickTop="1" thickBot="1" x14ac:dyDescent="0.4">
      <c r="B71" t="s">
        <v>1000</v>
      </c>
      <c r="C71" s="82" t="s">
        <v>1309</v>
      </c>
      <c r="D71" s="83" t="s">
        <v>1016</v>
      </c>
      <c r="E71" s="83" t="s">
        <v>1015</v>
      </c>
      <c r="F71" s="83"/>
      <c r="G71" s="83"/>
      <c r="H71" s="83"/>
      <c r="I71" s="83"/>
      <c r="J71" s="83"/>
      <c r="K71" s="83"/>
      <c r="L71" s="84" t="str">
        <f>IF(C71="","",_xlfn.CONCAT("       triggerLine: ","""",C71,", ",M71:AN71,""", sC: ","""",B71,""", lines: ["))</f>
        <v xml:space="preserve">       triggerLine: "EN MEDIO DE AQUEL GENTÍO,, (La,m,15)", sC: "ta as", lines: [</v>
      </c>
      <c r="M71" s="56" t="str">
        <f t="shared" si="109"/>
        <v>(</v>
      </c>
      <c r="N71" s="57" t="str">
        <f t="shared" si="110"/>
        <v>La</v>
      </c>
      <c r="O71" s="58" t="str">
        <f t="shared" si="111"/>
        <v>,</v>
      </c>
      <c r="P71" s="59" t="str">
        <f t="shared" si="112"/>
        <v>m</v>
      </c>
      <c r="Q71" s="60" t="str">
        <f t="shared" si="113"/>
        <v>,</v>
      </c>
      <c r="R71" s="61">
        <f t="shared" si="114"/>
        <v>15</v>
      </c>
      <c r="S71" s="56" t="str">
        <f t="shared" si="115"/>
        <v>)</v>
      </c>
      <c r="T71" s="62" t="str">
        <f t="shared" si="116"/>
        <v/>
      </c>
      <c r="U71" s="63" t="str">
        <f t="shared" si="117"/>
        <v/>
      </c>
      <c r="V71" s="64" t="str">
        <f t="shared" si="118"/>
        <v/>
      </c>
      <c r="W71" s="65" t="str">
        <f t="shared" si="119"/>
        <v/>
      </c>
      <c r="X71" s="64" t="str">
        <f t="shared" si="120"/>
        <v/>
      </c>
      <c r="Y71" s="64" t="str">
        <f t="shared" si="121"/>
        <v/>
      </c>
      <c r="Z71" s="56" t="str">
        <f t="shared" si="122"/>
        <v/>
      </c>
      <c r="AA71" s="66" t="str">
        <f t="shared" si="123"/>
        <v/>
      </c>
      <c r="AB71" s="57" t="str">
        <f t="shared" si="124"/>
        <v/>
      </c>
      <c r="AC71" s="67" t="str">
        <f t="shared" si="125"/>
        <v/>
      </c>
      <c r="AD71" s="59" t="str">
        <f t="shared" si="126"/>
        <v/>
      </c>
      <c r="AE71" s="68" t="str">
        <f t="shared" si="127"/>
        <v/>
      </c>
      <c r="AF71" s="61" t="str">
        <f t="shared" si="128"/>
        <v/>
      </c>
      <c r="AG71" s="61" t="str">
        <f t="shared" si="129"/>
        <v/>
      </c>
      <c r="AH71" s="69" t="str">
        <f t="shared" si="130"/>
        <v/>
      </c>
      <c r="AI71" s="70" t="str">
        <f t="shared" si="131"/>
        <v/>
      </c>
      <c r="AJ71" s="64" t="str">
        <f t="shared" si="132"/>
        <v/>
      </c>
      <c r="AK71" s="64" t="str">
        <f t="shared" si="133"/>
        <v/>
      </c>
      <c r="AL71" s="64" t="str">
        <f t="shared" si="134"/>
        <v/>
      </c>
      <c r="AM71" s="64" t="str">
        <f t="shared" si="135"/>
        <v/>
      </c>
      <c r="AN71" s="64" t="str">
        <f t="shared" si="136"/>
        <v/>
      </c>
    </row>
    <row r="72" spans="2:40" ht="25.5" thickTop="1" thickBot="1" x14ac:dyDescent="0.4">
      <c r="B72" t="s">
        <v>1002</v>
      </c>
      <c r="C72" s="85" t="s">
        <v>1310</v>
      </c>
      <c r="D72" s="86" t="s">
        <v>1020</v>
      </c>
      <c r="E72" s="86"/>
      <c r="F72" s="86"/>
      <c r="G72" s="86"/>
      <c r="H72" s="87"/>
      <c r="I72" s="87"/>
      <c r="J72" s="87"/>
      <c r="K72" s="87"/>
      <c r="L72" s="88" t="str">
        <f>IF(C72="","",_xlfn.CONCAT("            { line: ","""",C72,", ",M72:AN72,""", sC: ","""",B72,"""},"))</f>
        <v xml:space="preserve">            { line: "EN MEDIO DE TODA AQUELLA GENTE, (Sol,,15)", sC: "as"},</v>
      </c>
      <c r="M72" s="56" t="str">
        <f t="shared" si="109"/>
        <v>(</v>
      </c>
      <c r="N72" s="57" t="str">
        <f t="shared" si="110"/>
        <v>Sol</v>
      </c>
      <c r="O72" s="58" t="str">
        <f t="shared" si="111"/>
        <v>,</v>
      </c>
      <c r="P72" s="59" t="str">
        <f t="shared" si="112"/>
        <v/>
      </c>
      <c r="Q72" s="60" t="str">
        <f t="shared" si="113"/>
        <v>,</v>
      </c>
      <c r="R72" s="61">
        <f t="shared" si="114"/>
        <v>15</v>
      </c>
      <c r="S72" s="56" t="str">
        <f t="shared" si="115"/>
        <v>)</v>
      </c>
      <c r="T72" s="62" t="str">
        <f t="shared" si="116"/>
        <v/>
      </c>
      <c r="U72" s="63" t="str">
        <f t="shared" si="117"/>
        <v/>
      </c>
      <c r="V72" s="64" t="str">
        <f t="shared" si="118"/>
        <v/>
      </c>
      <c r="W72" s="65" t="str">
        <f t="shared" si="119"/>
        <v/>
      </c>
      <c r="X72" s="64" t="str">
        <f t="shared" si="120"/>
        <v/>
      </c>
      <c r="Y72" s="64" t="str">
        <f t="shared" si="121"/>
        <v/>
      </c>
      <c r="Z72" s="56" t="str">
        <f t="shared" si="122"/>
        <v/>
      </c>
      <c r="AA72" s="66" t="str">
        <f t="shared" si="123"/>
        <v/>
      </c>
      <c r="AB72" s="57" t="str">
        <f t="shared" si="124"/>
        <v/>
      </c>
      <c r="AC72" s="67" t="str">
        <f t="shared" si="125"/>
        <v/>
      </c>
      <c r="AD72" s="59" t="str">
        <f t="shared" si="126"/>
        <v/>
      </c>
      <c r="AE72" s="68" t="str">
        <f t="shared" si="127"/>
        <v/>
      </c>
      <c r="AF72" s="61" t="str">
        <f t="shared" si="128"/>
        <v/>
      </c>
      <c r="AG72" s="61" t="str">
        <f t="shared" si="129"/>
        <v/>
      </c>
      <c r="AH72" s="69" t="str">
        <f t="shared" si="130"/>
        <v/>
      </c>
      <c r="AI72" s="70" t="str">
        <f t="shared" si="131"/>
        <v/>
      </c>
      <c r="AJ72" s="64" t="str">
        <f t="shared" si="132"/>
        <v/>
      </c>
      <c r="AK72" s="64" t="str">
        <f t="shared" si="133"/>
        <v/>
      </c>
      <c r="AL72" s="64" t="str">
        <f t="shared" si="134"/>
        <v/>
      </c>
      <c r="AM72" s="64" t="str">
        <f t="shared" si="135"/>
        <v/>
      </c>
      <c r="AN72" s="64" t="str">
        <f t="shared" si="136"/>
        <v/>
      </c>
    </row>
    <row r="73" spans="2:40" ht="25.5" thickTop="1" thickBot="1" x14ac:dyDescent="0.4">
      <c r="B73" t="s">
        <v>1002</v>
      </c>
      <c r="C73" s="93" t="s">
        <v>1311</v>
      </c>
      <c r="D73" s="83" t="s">
        <v>1014</v>
      </c>
      <c r="E73" s="83"/>
      <c r="F73" s="83" t="s">
        <v>1019</v>
      </c>
      <c r="G73" s="83"/>
      <c r="H73" s="83" t="s">
        <v>1014</v>
      </c>
      <c r="I73" s="83"/>
      <c r="J73" s="83"/>
      <c r="K73" s="83"/>
      <c r="L73" s="94" t="str">
        <f>IF(C73="","",_xlfn.CONCAT("            { line: ","""",C73,", ",M73:AN73,""", sC: ","""",B73,"""},  ]},"))</f>
        <v xml:space="preserve">            { line: "UNA MUJER, UNA MUJER LE TOCÓ., (Mi,,15)(Fa,,250)(Mi,,350)", sC: "as"},  ]},</v>
      </c>
      <c r="M73" s="56" t="str">
        <f t="shared" si="109"/>
        <v>(</v>
      </c>
      <c r="N73" s="57" t="str">
        <f t="shared" si="110"/>
        <v>Mi</v>
      </c>
      <c r="O73" s="58" t="str">
        <f t="shared" si="111"/>
        <v>,</v>
      </c>
      <c r="P73" s="59" t="str">
        <f t="shared" si="112"/>
        <v/>
      </c>
      <c r="Q73" s="60" t="str">
        <f t="shared" si="113"/>
        <v>,</v>
      </c>
      <c r="R73" s="61">
        <f t="shared" si="114"/>
        <v>15</v>
      </c>
      <c r="S73" s="56" t="str">
        <f t="shared" si="115"/>
        <v>)</v>
      </c>
      <c r="T73" s="62" t="str">
        <f t="shared" si="116"/>
        <v>(</v>
      </c>
      <c r="U73" s="63" t="str">
        <f t="shared" si="117"/>
        <v>Fa</v>
      </c>
      <c r="V73" s="64" t="str">
        <f t="shared" si="118"/>
        <v>,</v>
      </c>
      <c r="W73" s="65" t="str">
        <f t="shared" si="119"/>
        <v/>
      </c>
      <c r="X73" s="64" t="str">
        <f t="shared" si="120"/>
        <v>,</v>
      </c>
      <c r="Y73" s="64">
        <f t="shared" si="121"/>
        <v>250</v>
      </c>
      <c r="Z73" s="56" t="str">
        <f t="shared" si="122"/>
        <v>)</v>
      </c>
      <c r="AA73" s="66" t="str">
        <f t="shared" si="123"/>
        <v>(</v>
      </c>
      <c r="AB73" s="57" t="str">
        <f t="shared" si="124"/>
        <v>Mi</v>
      </c>
      <c r="AC73" s="67" t="str">
        <f t="shared" si="125"/>
        <v>,</v>
      </c>
      <c r="AD73" s="59" t="str">
        <f t="shared" si="126"/>
        <v/>
      </c>
      <c r="AE73" s="68" t="str">
        <f t="shared" si="127"/>
        <v>,</v>
      </c>
      <c r="AF73" s="61">
        <f t="shared" si="128"/>
        <v>350</v>
      </c>
      <c r="AG73" s="61" t="str">
        <f t="shared" si="129"/>
        <v>)</v>
      </c>
      <c r="AH73" s="69" t="str">
        <f t="shared" si="130"/>
        <v/>
      </c>
      <c r="AI73" s="70" t="str">
        <f t="shared" si="131"/>
        <v/>
      </c>
      <c r="AJ73" s="64" t="str">
        <f t="shared" si="132"/>
        <v/>
      </c>
      <c r="AK73" s="64" t="str">
        <f t="shared" si="133"/>
        <v/>
      </c>
      <c r="AL73" s="64" t="str">
        <f t="shared" si="134"/>
        <v/>
      </c>
      <c r="AM73" s="64" t="str">
        <f t="shared" si="135"/>
        <v/>
      </c>
      <c r="AN73" s="64" t="str">
        <f t="shared" si="136"/>
        <v/>
      </c>
    </row>
    <row r="74" spans="2:40" ht="24" customHeight="1" x14ac:dyDescent="0.4">
      <c r="B74" s="95"/>
      <c r="C74" s="95"/>
      <c r="D74" s="95"/>
      <c r="E74" s="95"/>
      <c r="F74" s="95"/>
      <c r="G74" s="95"/>
      <c r="H74" s="95"/>
      <c r="I74" s="95"/>
      <c r="J74" s="95"/>
      <c r="K74" s="95"/>
      <c r="L74" s="99" t="str">
        <f ca="1">_xlfn.CONCAT("]}, // ULTIMA LINEA DEL CANTO: ",L1)</f>
        <v>]}, // ULTIMA LINEA DEL CANTO: EN MEDIO DE AQUEL GENTÍO</v>
      </c>
      <c r="M74" s="95"/>
    </row>
    <row r="75" spans="2:40" ht="20.25" x14ac:dyDescent="0.25">
      <c r="L75" s="100" t="s">
        <v>1011</v>
      </c>
      <c r="M75" s="101"/>
    </row>
    <row r="76" spans="2: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5881-47F1-4BC7-A5C8-3D789F9612A0}">
  <sheetPr codeName="Sheet81">
    <tabColor rgb="FF00B0F0"/>
  </sheetPr>
  <dimension ref="A1:AN74"/>
  <sheetViews>
    <sheetView zoomScale="85" zoomScaleNormal="85" workbookViewId="0">
      <pane xSplit="2" ySplit="1" topLeftCell="D18" activePane="bottomRight" state="frozen"/>
      <selection pane="topRight" activeCell="C1" sqref="C1"/>
      <selection pane="bottomLeft" activeCell="A2" sqref="A2"/>
      <selection pane="bottomRight" activeCell="G32" sqref="G3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65</v>
      </c>
      <c r="E1" s="40"/>
      <c r="F1" s="40"/>
      <c r="G1" s="40"/>
      <c r="H1" s="40"/>
      <c r="I1" s="40"/>
      <c r="J1" s="40"/>
      <c r="K1" s="40"/>
      <c r="L1" s="41" t="str">
        <f ca="1">UPPER(VLOOKUP(C1,Table223[],3,FALSE))</f>
        <v>EN UNA NOCHE OSCURA</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EN UNA NOCHE OSCURA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enunanocheoscura</v>
      </c>
      <c r="L7" s="48" t="str">
        <f ca="1">_xlfn.CONCAT("        id: ","""",C7,"""",",")</f>
        <v xml:space="preserve">        id: "enunanocheoscura",</v>
      </c>
    </row>
    <row r="8" spans="2:32" ht="23.25" x14ac:dyDescent="0.25">
      <c r="C8" t="str">
        <f ca="1">PROPER(L1)</f>
        <v>En Una Noche Oscura</v>
      </c>
      <c r="L8" s="48" t="str">
        <f ca="1">_xlfn.CONCAT("        tt: ","""",C8,"""",",")</f>
        <v xml:space="preserve">        tt: "En Una Noche Oscura",</v>
      </c>
    </row>
    <row r="9" spans="2:32" ht="23.25" x14ac:dyDescent="0.25">
      <c r="C9" t="str">
        <f ca="1">PROPER(L1)</f>
        <v>En Una Noche Oscura</v>
      </c>
      <c r="L9" s="48" t="str">
        <f ca="1">_xlfn.CONCAT("        title: ","""",C9,"""",",")</f>
        <v xml:space="preserve">        title: "En Una Noche Oscura",</v>
      </c>
    </row>
    <row r="10" spans="2:32" ht="23.25" x14ac:dyDescent="0.25">
      <c r="C10" t="str">
        <f ca="1">VLOOKUP(C1,Table223[],4,FALSE)</f>
        <v>Subida al Monte Carmelo – San Juan de la Cruz</v>
      </c>
      <c r="L10" s="48" t="str">
        <f ca="1">_xlfn.CONCAT("        ","subtitle: ","""",C10,"""",",")</f>
        <v xml:space="preserve">        subtitle: "Subida al Monte Carmelo – San Juan de la Cruz",</v>
      </c>
    </row>
    <row r="11" spans="2:32" ht="23.25" x14ac:dyDescent="0.25">
      <c r="C11" t="str">
        <f ca="1">_xlfn.CONCAT("category: [",VLOOKUP(C1,Table223[],16,FALSE),"],")</f>
        <v>category: ["Precatecumenado","Comunión","Nuevo Testamento"],</v>
      </c>
      <c r="L11" s="48" t="str">
        <f ca="1">_xlfn.CONCAT("        ",C11)</f>
        <v xml:space="preserve">        category: ["Precatecumenado","Comunión","Nuevo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65</v>
      </c>
      <c r="L16" s="48" t="str">
        <f ca="1">_xlfn.CONCAT("        dbno: ","""",C16,"""",",")</f>
        <v xml:space="preserve">        dbno: "65",</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enunanocheoscura</v>
      </c>
      <c r="L19" s="48" t="str">
        <f ca="1">_xlfn.CONCAT("        audioSrc: ","""/audio/",C19,".mp3""",",")</f>
        <v xml:space="preserve">        audioSrc: "/audio/enunanocheoscura.mp3",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64</v>
      </c>
      <c r="C26" t="str">
        <f ca="1">VLOOKUP(B26,Table4[],13,FALSE)</f>
        <v>"/resucito/src/index.html?canto=enmediodeaquelgentio"</v>
      </c>
      <c r="L26" s="48" t="str">
        <f ca="1">_xlfn.CONCAT("        ant: ",C26,",")</f>
        <v xml:space="preserve">        ant: "/resucito/src/index.html?canto=enmediodeaquelgentio",</v>
      </c>
    </row>
    <row r="27" spans="2:40" ht="23.25" x14ac:dyDescent="0.25">
      <c r="B27">
        <f ca="1">+C1+1</f>
        <v>66</v>
      </c>
      <c r="C27" t="str">
        <f ca="1">VLOOKUP(B27,Table4[],13,FALSE)</f>
        <v>"/resucito/src/index.html?canto=eresdignodetomarellibro"</v>
      </c>
      <c r="L27" s="48" t="str">
        <f ca="1">_xlfn.CONCAT("        sig: ",C27,",")</f>
        <v xml:space="preserve">        sig: "/resucito/src/index.html?canto=eresdignodetomarellibro",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1336</v>
      </c>
      <c r="D30" s="52" t="s">
        <v>1016</v>
      </c>
      <c r="E30" s="52" t="s">
        <v>1015</v>
      </c>
      <c r="F30" s="53"/>
      <c r="G30" s="53"/>
      <c r="H30" s="52"/>
      <c r="I30" s="52"/>
      <c r="J30" s="54"/>
      <c r="K30" s="54"/>
      <c r="L30" s="55" t="str">
        <f t="shared" ref="L30:L31" si="0">IF(C30="","",_xlfn.CONCAT("            { line: ","""",C30,", ",M30:AN30,""", sC: ","""",B30,"""},"))</f>
        <v xml:space="preserve">            { line: "EN UNA NOCHE OSCURA,, (La,m,15)", sC: "ta as"},</v>
      </c>
      <c r="M30" s="56" t="str">
        <f t="shared" ref="M30:M34" si="1">IF(N30="","","(")</f>
        <v>(</v>
      </c>
      <c r="N30" s="57" t="str">
        <f t="shared" ref="N30:N64" si="2">IF(D30="","",D30)</f>
        <v>La</v>
      </c>
      <c r="O30" s="58" t="str">
        <f t="shared" ref="O30:O34" si="3">IF(N30="","",",")</f>
        <v>,</v>
      </c>
      <c r="P30" s="59" t="str">
        <f t="shared" ref="P30:P64" si="4">IF(E30="","",E30)</f>
        <v>m</v>
      </c>
      <c r="Q30" s="60" t="str">
        <f t="shared" ref="Q30:Q34" si="5">IF(N30="","",",")</f>
        <v>,</v>
      </c>
      <c r="R30" s="61">
        <f t="shared" ref="R30:R34" si="6">IF(N30="","",15)</f>
        <v>15</v>
      </c>
      <c r="S30" s="56" t="str">
        <f t="shared" ref="S30:S34" si="7">IF(N30="","",")")</f>
        <v>)</v>
      </c>
      <c r="T30" s="62" t="str">
        <f t="shared" ref="T30:T34" si="8">IF(U30="","","(")</f>
        <v/>
      </c>
      <c r="U30" s="63" t="str">
        <f t="shared" ref="U30:U64" si="9">IF(F30="","",F30)</f>
        <v/>
      </c>
      <c r="V30" s="64" t="str">
        <f t="shared" ref="V30:V34" si="10">IF(U30="","",",")</f>
        <v/>
      </c>
      <c r="W30" s="65" t="str">
        <f t="shared" ref="W30:W64" si="11">IF(G30="","",G30)</f>
        <v/>
      </c>
      <c r="X30" s="64" t="str">
        <f t="shared" ref="X30:X34" si="12">IF(U30="","",",")</f>
        <v/>
      </c>
      <c r="Y30" s="64" t="str">
        <f t="shared" ref="Y30:Y34" si="13">IF(U30="","",250)</f>
        <v/>
      </c>
      <c r="Z30" s="56" t="str">
        <f t="shared" ref="Z30:Z34" si="14">IF(U30="","",")")</f>
        <v/>
      </c>
      <c r="AA30" s="66" t="str">
        <f t="shared" ref="AA30:AA34" si="15">IF(AB30="","","(")</f>
        <v/>
      </c>
      <c r="AB30" s="57" t="str">
        <f t="shared" ref="AB30:AB6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2:40" ht="25.5" thickTop="1" thickBot="1" x14ac:dyDescent="0.4">
      <c r="B31" t="s">
        <v>1056</v>
      </c>
      <c r="C31" s="51" t="s">
        <v>1337</v>
      </c>
      <c r="D31" s="52" t="s">
        <v>1024</v>
      </c>
      <c r="E31" s="52" t="s">
        <v>1015</v>
      </c>
      <c r="F31" s="53" t="s">
        <v>1014</v>
      </c>
      <c r="G31" s="53"/>
      <c r="H31" s="52"/>
      <c r="I31" s="52"/>
      <c r="J31" s="54"/>
      <c r="K31" s="54"/>
      <c r="L31" s="55" t="str">
        <f t="shared" si="0"/>
        <v xml:space="preserve">            { line: "CON ANSIAS, EN AMORES INFLAMADA,, (Re,m,15)(Mi,,250)", sC: "as r1"},</v>
      </c>
      <c r="M31" s="56" t="str">
        <f t="shared" si="1"/>
        <v>(</v>
      </c>
      <c r="N31" s="57" t="str">
        <f t="shared" si="2"/>
        <v>Re</v>
      </c>
      <c r="O31" s="58" t="str">
        <f t="shared" si="3"/>
        <v>,</v>
      </c>
      <c r="P31" s="59" t="str">
        <f t="shared" si="4"/>
        <v>m</v>
      </c>
      <c r="Q31" s="60" t="str">
        <f t="shared" si="5"/>
        <v>,</v>
      </c>
      <c r="R31" s="61">
        <f t="shared" si="6"/>
        <v>15</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1338</v>
      </c>
      <c r="D32" s="52" t="s">
        <v>1024</v>
      </c>
      <c r="E32" s="52" t="s">
        <v>1015</v>
      </c>
      <c r="F32" s="53" t="s">
        <v>1019</v>
      </c>
      <c r="G32" s="53"/>
      <c r="H32" s="52"/>
      <c r="I32" s="52"/>
      <c r="J32" s="54"/>
      <c r="K32" s="54"/>
      <c r="L32" s="55" t="str">
        <f>IF(C32="","",_xlfn.CONCAT("            { line: ","""",C32,", ",M32:AN32,""", sC: ","""",B32,"""},"))</f>
        <v xml:space="preserve">            { line: "¡OH DICHOSA VENTURA!,, (Re,m,15)(Fa,,250)", sC: "as"},</v>
      </c>
      <c r="M32" s="56" t="str">
        <f t="shared" si="1"/>
        <v>(</v>
      </c>
      <c r="N32" s="57" t="str">
        <f t="shared" si="2"/>
        <v>Re</v>
      </c>
      <c r="O32" s="58" t="str">
        <f t="shared" si="3"/>
        <v>,</v>
      </c>
      <c r="P32" s="59" t="str">
        <f t="shared" si="4"/>
        <v>m</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1002</v>
      </c>
      <c r="C33" s="51" t="s">
        <v>1339</v>
      </c>
      <c r="D33" s="52" t="s">
        <v>1024</v>
      </c>
      <c r="E33" s="52" t="s">
        <v>1015</v>
      </c>
      <c r="F33" s="53"/>
      <c r="G33" s="53"/>
      <c r="H33" s="52"/>
      <c r="I33" s="52"/>
      <c r="J33" s="54"/>
      <c r="K33" s="54"/>
      <c r="L33" s="55" t="str">
        <f>IF(C33="","",_xlfn.CONCAT("            { line: ","""",C33,", ",M33:AN33,""", sC: ","""",B33,"""},"))</f>
        <v xml:space="preserve">            { line: "SALÍ SIN SER NOTADA,, (Re,m,15)", sC: "as"},</v>
      </c>
      <c r="M33" s="56" t="str">
        <f t="shared" si="1"/>
        <v>(</v>
      </c>
      <c r="N33" s="57" t="str">
        <f t="shared" si="2"/>
        <v>Re</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1002</v>
      </c>
      <c r="C34" s="51" t="s">
        <v>1340</v>
      </c>
      <c r="D34" s="52" t="s">
        <v>1014</v>
      </c>
      <c r="E34" s="52"/>
      <c r="F34" s="53"/>
      <c r="G34" s="53"/>
      <c r="H34" s="52"/>
      <c r="I34" s="52"/>
      <c r="J34" s="54"/>
      <c r="K34" s="54"/>
      <c r="L34" s="55" t="str">
        <f t="shared" ref="L34:L46" si="29">IF(C34="","",_xlfn.CONCAT("            { line: ","""",C34,", ",M34:AN34,""", sC: ","""",B34,"""},"))</f>
        <v xml:space="preserve">            { line: "ESTANDO YA MI CASA SOSEGADA., (Mi,,15)", sC: "as"},</v>
      </c>
      <c r="M34" s="56" t="str">
        <f t="shared" si="1"/>
        <v>(</v>
      </c>
      <c r="N34" s="57" t="str">
        <f t="shared" si="2"/>
        <v>Mi</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1017</v>
      </c>
      <c r="C36" s="51" t="s">
        <v>1341</v>
      </c>
      <c r="D36" s="52" t="s">
        <v>1016</v>
      </c>
      <c r="E36" s="52" t="s">
        <v>1015</v>
      </c>
      <c r="F36" s="53"/>
      <c r="G36" s="53"/>
      <c r="H36" s="52"/>
      <c r="I36" s="52"/>
      <c r="J36" s="54"/>
      <c r="K36" s="54"/>
      <c r="L36" s="55" t="str">
        <f t="shared" si="29"/>
        <v xml:space="preserve">            { line: "A oscuras y segura,, (La,m,15)", sC: "tc"},</v>
      </c>
      <c r="M36" s="56" t="str">
        <f>IF(N36="","","(")</f>
        <v>(</v>
      </c>
      <c r="N36" s="57" t="str">
        <f>IF(D36="","",D36)</f>
        <v>La</v>
      </c>
      <c r="O36" s="58" t="str">
        <f>IF(N36="","",",")</f>
        <v>,</v>
      </c>
      <c r="P36" s="59" t="str">
        <f>IF(E36="","",E36)</f>
        <v>m</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1342</v>
      </c>
      <c r="D37" s="52" t="s">
        <v>1024</v>
      </c>
      <c r="E37" s="52" t="s">
        <v>1015</v>
      </c>
      <c r="F37" s="53" t="s">
        <v>1014</v>
      </c>
      <c r="G37" s="53"/>
      <c r="H37" s="52"/>
      <c r="I37" s="52"/>
      <c r="J37" s="54"/>
      <c r="K37" s="54"/>
      <c r="L37" s="55" t="str">
        <f t="shared" si="29"/>
        <v xml:space="preserve">            { line: "por la secreta escala, disfrazada,,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1343</v>
      </c>
      <c r="D38" s="52" t="s">
        <v>1024</v>
      </c>
      <c r="E38" s="52" t="s">
        <v>1015</v>
      </c>
      <c r="F38" s="53" t="s">
        <v>1019</v>
      </c>
      <c r="G38" s="53"/>
      <c r="H38" s="52"/>
      <c r="I38" s="52"/>
      <c r="J38" s="54"/>
      <c r="K38" s="54"/>
      <c r="L38" s="55" t="str">
        <f t="shared" si="29"/>
        <v xml:space="preserve">            { line: "¡oh dichosa ventura!,, (Re,m,15)(Fa,,250)", sC: ""},</v>
      </c>
      <c r="M38" s="56" t="str">
        <f>IF(N38="","","(")</f>
        <v>(</v>
      </c>
      <c r="N38" s="57" t="str">
        <f>IF(D38="","",D38)</f>
        <v>Re</v>
      </c>
      <c r="O38" s="58" t="str">
        <f>IF(N38="","",",")</f>
        <v>,</v>
      </c>
      <c r="P38" s="59" t="str">
        <f>IF(E38="","",E38)</f>
        <v>m</v>
      </c>
      <c r="Q38" s="60" t="str">
        <f>IF(N38="","",",")</f>
        <v>,</v>
      </c>
      <c r="R38" s="61">
        <f>IF(N38="","",15)</f>
        <v>15</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1344</v>
      </c>
      <c r="D39" s="52" t="s">
        <v>1024</v>
      </c>
      <c r="E39" s="52" t="s">
        <v>1015</v>
      </c>
      <c r="F39" s="53"/>
      <c r="G39" s="53"/>
      <c r="H39" s="52"/>
      <c r="I39" s="52"/>
      <c r="J39" s="54"/>
      <c r="K39" s="54"/>
      <c r="L39" s="55" t="str">
        <f t="shared" si="29"/>
        <v xml:space="preserve">            { line: "a oscuras y en celada,, (Re,m,15)", sC: ""},</v>
      </c>
      <c r="M39" s="56" t="str">
        <f>IF(N39="","","(")</f>
        <v>(</v>
      </c>
      <c r="N39" s="57" t="str">
        <f>IF(D39="","",D39)</f>
        <v>Re</v>
      </c>
      <c r="O39" s="58" t="str">
        <f>IF(N39="","",",")</f>
        <v>,</v>
      </c>
      <c r="P39" s="59" t="str">
        <f>IF(E39="","",E39)</f>
        <v>m</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1345</v>
      </c>
      <c r="D40" s="52" t="s">
        <v>1014</v>
      </c>
      <c r="E40" s="52"/>
      <c r="F40" s="53"/>
      <c r="G40" s="53"/>
      <c r="H40" s="52"/>
      <c r="I40" s="52"/>
      <c r="J40" s="54"/>
      <c r="K40" s="54"/>
      <c r="L40" s="55" t="str">
        <f t="shared" si="29"/>
        <v xml:space="preserve">            { line: "estando ya mi casa sosegada., (Mi,,15)", sC: ""},</v>
      </c>
      <c r="M40" s="56" t="str">
        <f>IF(N40="","","(")</f>
        <v>(</v>
      </c>
      <c r="N40" s="57" t="str">
        <f>IF(D40="","",D40)</f>
        <v>Mi</v>
      </c>
      <c r="O40" s="58" t="str">
        <f>IF(N40="","",",")</f>
        <v>,</v>
      </c>
      <c r="P40" s="59" t="str">
        <f>IF(E40="","",E40)</f>
        <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C41" s="73"/>
      <c r="D41" s="74"/>
      <c r="E41" s="74"/>
      <c r="F41" s="74"/>
      <c r="G41" s="74"/>
      <c r="H41" s="74"/>
      <c r="I41" s="74"/>
      <c r="J41" s="74"/>
      <c r="K41" s="74"/>
      <c r="L41" s="75" t="s">
        <v>996</v>
      </c>
      <c r="M41" s="56"/>
      <c r="N41" s="57"/>
      <c r="O41" s="58"/>
      <c r="P41" s="59"/>
      <c r="Q41" s="60"/>
      <c r="R41" s="61"/>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51" t="s">
        <v>1346</v>
      </c>
      <c r="D42" s="52" t="s">
        <v>1024</v>
      </c>
      <c r="E42" s="52" t="s">
        <v>1015</v>
      </c>
      <c r="F42" s="53" t="s">
        <v>1014</v>
      </c>
      <c r="G42" s="53"/>
      <c r="H42" s="52"/>
      <c r="I42" s="52"/>
      <c r="J42" s="54"/>
      <c r="K42" s="54"/>
      <c r="L42" s="55" t="str">
        <f t="shared" si="29"/>
        <v xml:space="preserve">            { line: "En la noche dichosa,, (Re,m,15)(Mi,,250)", sC: ""},</v>
      </c>
      <c r="M42" s="56" t="str">
        <f t="shared" ref="M42:M46" si="30">IF(N42="","","(")</f>
        <v>(</v>
      </c>
      <c r="N42" s="57" t="str">
        <f t="shared" ref="N42:N46" si="31">IF(D42="","",D42)</f>
        <v>Re</v>
      </c>
      <c r="O42" s="58" t="str">
        <f t="shared" ref="O42:O46" si="32">IF(N42="","",",")</f>
        <v>,</v>
      </c>
      <c r="P42" s="59" t="str">
        <f t="shared" ref="P42:P46" si="33">IF(E42="","",E42)</f>
        <v>m</v>
      </c>
      <c r="Q42" s="60" t="str">
        <f t="shared" ref="Q42:Q46" si="34">IF(N42="","",",")</f>
        <v>,</v>
      </c>
      <c r="R42" s="61">
        <f t="shared" ref="R42:R46" si="35">IF(N42="","",15)</f>
        <v>15</v>
      </c>
      <c r="S42" s="56" t="str">
        <f t="shared" ref="S42:S46" si="36">IF(N42="","",")")</f>
        <v>)</v>
      </c>
      <c r="T42" s="62" t="str">
        <f t="shared" ref="T42:T46" si="37">IF(U42="","","(")</f>
        <v>(</v>
      </c>
      <c r="U42" s="63" t="str">
        <f t="shared" ref="U42:U46" si="38">IF(F42="","",F42)</f>
        <v>Mi</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5.5" thickTop="1" thickBot="1" x14ac:dyDescent="0.4">
      <c r="C43" s="51" t="s">
        <v>1347</v>
      </c>
      <c r="D43" s="52" t="s">
        <v>1024</v>
      </c>
      <c r="E43" s="52" t="s">
        <v>1015</v>
      </c>
      <c r="F43" s="53" t="s">
        <v>1019</v>
      </c>
      <c r="G43" s="53"/>
      <c r="H43" s="52"/>
      <c r="I43" s="52"/>
      <c r="J43" s="54"/>
      <c r="K43" s="54"/>
      <c r="L43" s="55" t="str">
        <f t="shared" si="29"/>
        <v xml:space="preserve">            { line: "en secreto, que nadie me veía,, (Re,m,15)(Fa,,250)", sC: ""},</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v>
      </c>
      <c r="U43" s="63" t="str">
        <f t="shared" si="38"/>
        <v>Fa</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51" t="s">
        <v>1348</v>
      </c>
      <c r="D44" s="52"/>
      <c r="E44" s="52"/>
      <c r="F44" s="53"/>
      <c r="G44" s="53"/>
      <c r="H44" s="52"/>
      <c r="I44" s="52"/>
      <c r="J44" s="54"/>
      <c r="K44" s="54"/>
      <c r="L44" s="55" t="str">
        <f t="shared" si="29"/>
        <v xml:space="preserve">            { line: "ni yo miraba cosa,, ", sC: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51" t="s">
        <v>1349</v>
      </c>
      <c r="D45" s="52" t="s">
        <v>1024</v>
      </c>
      <c r="E45" s="52" t="s">
        <v>1015</v>
      </c>
      <c r="F45" s="53"/>
      <c r="G45" s="53"/>
      <c r="H45" s="52"/>
      <c r="I45" s="52"/>
      <c r="J45" s="54"/>
      <c r="K45" s="54"/>
      <c r="L45" s="55" t="str">
        <f t="shared" si="29"/>
        <v xml:space="preserve">            { line: "sin otra luz y guía,, (Re,m,15)", sC: ""},</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
      </c>
      <c r="U45" s="63" t="str">
        <f t="shared" si="38"/>
        <v/>
      </c>
      <c r="V45" s="64" t="str">
        <f t="shared" si="39"/>
        <v/>
      </c>
      <c r="W45" s="65" t="str">
        <f t="shared" si="40"/>
        <v/>
      </c>
      <c r="X45" s="64" t="str">
        <f t="shared" si="41"/>
        <v/>
      </c>
      <c r="Y45" s="64" t="str">
        <f t="shared" si="42"/>
        <v/>
      </c>
      <c r="Z45" s="56" t="str">
        <f t="shared" si="43"/>
        <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51" t="s">
        <v>1350</v>
      </c>
      <c r="D46" s="52" t="s">
        <v>1014</v>
      </c>
      <c r="E46" s="52"/>
      <c r="F46" s="53"/>
      <c r="G46" s="53"/>
      <c r="H46" s="52"/>
      <c r="I46" s="52"/>
      <c r="J46" s="54"/>
      <c r="K46" s="54"/>
      <c r="L46" s="55" t="str">
        <f t="shared" si="29"/>
        <v xml:space="preserve">            { line: "sino la que en el corazón ardía., (Mi,,15)", sC: ""},</v>
      </c>
      <c r="M46" s="56" t="str">
        <f t="shared" si="30"/>
        <v>(</v>
      </c>
      <c r="N46" s="57" t="str">
        <f t="shared" si="31"/>
        <v>Mi</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36.75" thickTop="1" thickBot="1" x14ac:dyDescent="0.4">
      <c r="A47" s="76"/>
      <c r="B47" s="76"/>
      <c r="C47" s="76"/>
      <c r="D47" s="77"/>
      <c r="E47" s="77"/>
      <c r="F47" s="77"/>
      <c r="G47" s="77"/>
      <c r="H47" s="77"/>
      <c r="I47" s="77"/>
      <c r="J47" s="77"/>
      <c r="K47" s="77"/>
      <c r="L47" s="50" t="s">
        <v>997</v>
      </c>
      <c r="M47" s="56" t="str">
        <f t="shared" ref="M47:M64" si="58">IF(N47="","","(")</f>
        <v/>
      </c>
      <c r="N47" s="57" t="str">
        <f t="shared" si="2"/>
        <v/>
      </c>
      <c r="O47" s="58" t="str">
        <f t="shared" ref="O47:O64" si="59">IF(N47="","",",")</f>
        <v/>
      </c>
      <c r="P47" s="59" t="str">
        <f t="shared" si="4"/>
        <v/>
      </c>
      <c r="Q47" s="60" t="str">
        <f t="shared" ref="Q47:Q64" si="60">IF(N47="","",",")</f>
        <v/>
      </c>
      <c r="R47" s="61" t="str">
        <f t="shared" ref="R47:R64" si="61">IF(N47="","",15)</f>
        <v/>
      </c>
      <c r="S47" s="56" t="str">
        <f t="shared" ref="S47:S64" si="62">IF(N47="","",")")</f>
        <v/>
      </c>
      <c r="T47" s="62" t="str">
        <f t="shared" ref="T47:T64" si="63">IF(U47="","","(")</f>
        <v/>
      </c>
      <c r="U47" s="63" t="str">
        <f t="shared" si="9"/>
        <v/>
      </c>
      <c r="V47" s="64" t="str">
        <f t="shared" ref="V47:V64" si="64">IF(U47="","",",")</f>
        <v/>
      </c>
      <c r="W47" s="65" t="str">
        <f t="shared" si="11"/>
        <v/>
      </c>
      <c r="X47" s="64" t="str">
        <f t="shared" ref="X47:X64" si="65">IF(U47="","",",")</f>
        <v/>
      </c>
      <c r="Y47" s="64" t="str">
        <f t="shared" ref="Y47:Y64" si="66">IF(U47="","",250)</f>
        <v/>
      </c>
      <c r="Z47" s="56" t="str">
        <f t="shared" ref="Z47:Z64" si="67">IF(U47="","",")")</f>
        <v/>
      </c>
      <c r="AA47" s="66" t="str">
        <f t="shared" ref="AA47:AA64" si="68">IF(AB47="","","(")</f>
        <v/>
      </c>
      <c r="AB47" s="57" t="str">
        <f t="shared" si="16"/>
        <v/>
      </c>
      <c r="AC47" s="67" t="str">
        <f t="shared" ref="AC47:AC64" si="69">IF(AB47="","",",")</f>
        <v/>
      </c>
      <c r="AD47" s="59" t="str">
        <f t="shared" ref="AD47:AD64" si="70">IF(I47="","",I47)</f>
        <v/>
      </c>
      <c r="AE47" s="68" t="str">
        <f t="shared" ref="AE47:AE64" si="71">IF(AB47="","",",")</f>
        <v/>
      </c>
      <c r="AF47" s="61" t="str">
        <f t="shared" ref="AF47:AF64" si="72">IF(AB47="","",350)</f>
        <v/>
      </c>
      <c r="AG47" s="61" t="str">
        <f t="shared" ref="AG47:AG64" si="73">IF(AB47="","",")")</f>
        <v/>
      </c>
      <c r="AH47" s="69" t="str">
        <f t="shared" ref="AH47:AH64" si="74">IF(AI47="","","(")</f>
        <v/>
      </c>
      <c r="AI47" s="70" t="str">
        <f t="shared" si="23"/>
        <v/>
      </c>
      <c r="AJ47" s="64" t="str">
        <f t="shared" ref="AJ47:AJ64" si="75">IF(AI47="","",",")</f>
        <v/>
      </c>
      <c r="AK47" s="64" t="str">
        <f t="shared" ref="AK47:AK64" si="76">IF(K47="","",K47)</f>
        <v/>
      </c>
      <c r="AL47" s="64" t="str">
        <f t="shared" ref="AL47:AL64" si="77">IF(AI47="","",",")</f>
        <v/>
      </c>
      <c r="AM47" s="64" t="str">
        <f t="shared" ref="AM47:AM64" si="78">IF(AI47="","",450)</f>
        <v/>
      </c>
      <c r="AN47" s="64" t="str">
        <f t="shared" ref="AN47:AN64" si="79">IF(AI47="","",")")</f>
        <v/>
      </c>
    </row>
    <row r="48" spans="1:40" ht="25.5" thickTop="1" thickBot="1" x14ac:dyDescent="0.4">
      <c r="B48" t="s">
        <v>1017</v>
      </c>
      <c r="C48" s="51" t="s">
        <v>1351</v>
      </c>
      <c r="D48" s="52" t="s">
        <v>1016</v>
      </c>
      <c r="E48" s="52" t="s">
        <v>1015</v>
      </c>
      <c r="F48" s="53" t="s">
        <v>1024</v>
      </c>
      <c r="G48" s="53" t="s">
        <v>1015</v>
      </c>
      <c r="H48" s="52"/>
      <c r="I48" s="52"/>
      <c r="J48" s="54"/>
      <c r="K48" s="54"/>
      <c r="L48" s="55" t="str">
        <f t="shared" ref="L48:L64" si="80">IF(C48="","",_xlfn.CONCAT("            { line: ","""",C48,", ",M48:AN48,""", sC: ","""",B48,"""},"))</f>
        <v xml:space="preserve">            { line: "Aquésta me guiaba, (La,m,15)(Re,m,250)", sC: "tc"},</v>
      </c>
      <c r="M48" s="56" t="str">
        <f t="shared" si="58"/>
        <v>(</v>
      </c>
      <c r="N48" s="57" t="str">
        <f t="shared" si="2"/>
        <v>La</v>
      </c>
      <c r="O48" s="58" t="str">
        <f t="shared" si="59"/>
        <v>,</v>
      </c>
      <c r="P48" s="59" t="str">
        <f t="shared" si="4"/>
        <v>m</v>
      </c>
      <c r="Q48" s="60" t="str">
        <f t="shared" si="60"/>
        <v>,</v>
      </c>
      <c r="R48" s="61">
        <f t="shared" si="61"/>
        <v>15</v>
      </c>
      <c r="S48" s="56" t="str">
        <f t="shared" si="62"/>
        <v>)</v>
      </c>
      <c r="T48" s="62" t="str">
        <f t="shared" si="63"/>
        <v>(</v>
      </c>
      <c r="U48" s="63" t="str">
        <f t="shared" si="9"/>
        <v>Re</v>
      </c>
      <c r="V48" s="64" t="str">
        <f t="shared" si="64"/>
        <v>,</v>
      </c>
      <c r="W48" s="65" t="str">
        <f t="shared" si="11"/>
        <v>m</v>
      </c>
      <c r="X48" s="64" t="str">
        <f t="shared" si="65"/>
        <v>,</v>
      </c>
      <c r="Y48" s="64">
        <f t="shared" si="66"/>
        <v>250</v>
      </c>
      <c r="Z48" s="56" t="str">
        <f t="shared" si="67"/>
        <v>)</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2:40" ht="25.5" thickTop="1" thickBot="1" x14ac:dyDescent="0.4">
      <c r="C49" s="51" t="s">
        <v>1352</v>
      </c>
      <c r="D49" s="52" t="s">
        <v>1016</v>
      </c>
      <c r="E49" s="52" t="s">
        <v>1015</v>
      </c>
      <c r="F49" s="53"/>
      <c r="G49" s="53"/>
      <c r="H49" s="52"/>
      <c r="I49" s="52"/>
      <c r="J49" s="54"/>
      <c r="K49" s="54"/>
      <c r="L49" s="55" t="str">
        <f t="shared" si="80"/>
        <v xml:space="preserve">            { line: "más cierto que la luz del mediodía,, (La,m,15)", sC: ""},</v>
      </c>
      <c r="M49" s="56" t="str">
        <f t="shared" si="58"/>
        <v>(</v>
      </c>
      <c r="N49" s="57" t="str">
        <f t="shared" si="2"/>
        <v>La</v>
      </c>
      <c r="O49" s="58" t="str">
        <f t="shared" si="59"/>
        <v>,</v>
      </c>
      <c r="P49" s="59" t="str">
        <f t="shared" si="4"/>
        <v>m</v>
      </c>
      <c r="Q49" s="60" t="str">
        <f t="shared" si="60"/>
        <v>,</v>
      </c>
      <c r="R49" s="61">
        <f t="shared" si="61"/>
        <v>15</v>
      </c>
      <c r="S49" s="56" t="str">
        <f t="shared" si="62"/>
        <v>)</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2:40" ht="25.5" thickTop="1" thickBot="1" x14ac:dyDescent="0.4">
      <c r="C50" s="51" t="s">
        <v>1353</v>
      </c>
      <c r="D50" s="52" t="s">
        <v>1014</v>
      </c>
      <c r="E50" s="52"/>
      <c r="F50" s="53"/>
      <c r="G50" s="53"/>
      <c r="H50" s="52"/>
      <c r="I50" s="52"/>
      <c r="J50" s="54"/>
      <c r="K50" s="54"/>
      <c r="L50" s="55" t="str">
        <f t="shared" si="80"/>
        <v xml:space="preserve">            { line: "adonde me esperaba, (Mi,,15)", sC: ""},</v>
      </c>
      <c r="M50" s="56" t="str">
        <f t="shared" si="58"/>
        <v>(</v>
      </c>
      <c r="N50" s="57" t="str">
        <f t="shared" si="2"/>
        <v>Mi</v>
      </c>
      <c r="O50" s="58" t="str">
        <f t="shared" si="59"/>
        <v>,</v>
      </c>
      <c r="P50" s="59" t="str">
        <f t="shared" si="4"/>
        <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2:40" ht="25.5" thickTop="1" thickBot="1" x14ac:dyDescent="0.4">
      <c r="C51" s="51" t="s">
        <v>1354</v>
      </c>
      <c r="D51" s="52" t="s">
        <v>1016</v>
      </c>
      <c r="E51" s="52" t="s">
        <v>1015</v>
      </c>
      <c r="F51" s="53"/>
      <c r="G51" s="53"/>
      <c r="H51" s="52"/>
      <c r="I51" s="52"/>
      <c r="J51" s="54"/>
      <c r="K51" s="54"/>
      <c r="L51" s="55" t="str">
        <f t="shared" si="80"/>
        <v xml:space="preserve">            { line: "quien yo bien me sabía,, (La,m,15)", sC: ""},</v>
      </c>
      <c r="M51" s="56" t="str">
        <f t="shared" si="58"/>
        <v>(</v>
      </c>
      <c r="N51" s="57" t="str">
        <f t="shared" si="2"/>
        <v>La</v>
      </c>
      <c r="O51" s="58" t="str">
        <f t="shared" si="59"/>
        <v>,</v>
      </c>
      <c r="P51" s="59" t="str">
        <f t="shared" si="4"/>
        <v>m</v>
      </c>
      <c r="Q51" s="60" t="str">
        <f t="shared" si="60"/>
        <v>,</v>
      </c>
      <c r="R51" s="61">
        <f t="shared" si="61"/>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2:40" ht="25.5" thickTop="1" thickBot="1" x14ac:dyDescent="0.4">
      <c r="C52" s="51" t="s">
        <v>1355</v>
      </c>
      <c r="D52" s="52" t="s">
        <v>1024</v>
      </c>
      <c r="E52" s="52" t="s">
        <v>1015</v>
      </c>
      <c r="F52" s="53" t="s">
        <v>1014</v>
      </c>
      <c r="G52" s="53"/>
      <c r="H52" s="52"/>
      <c r="I52" s="52"/>
      <c r="J52" s="54"/>
      <c r="K52" s="54"/>
      <c r="L52" s="55" t="str">
        <f t="shared" si="80"/>
        <v xml:space="preserve">            { line: "en parte donde nadie parecía.,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2:40" ht="27.75" thickTop="1" thickBot="1" x14ac:dyDescent="0.4">
      <c r="C53" s="73"/>
      <c r="D53" s="74"/>
      <c r="E53" s="74"/>
      <c r="F53" s="74"/>
      <c r="G53" s="74"/>
      <c r="H53" s="74"/>
      <c r="I53" s="74"/>
      <c r="J53" s="74"/>
      <c r="K53" s="74"/>
      <c r="L53" s="75" t="s">
        <v>996</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2:40" ht="25.5" thickTop="1" thickBot="1" x14ac:dyDescent="0.4">
      <c r="B54" t="s">
        <v>1017</v>
      </c>
      <c r="C54" s="51" t="s">
        <v>1356</v>
      </c>
      <c r="D54" s="52" t="s">
        <v>1016</v>
      </c>
      <c r="E54" s="52" t="s">
        <v>1015</v>
      </c>
      <c r="F54" s="53" t="s">
        <v>1024</v>
      </c>
      <c r="G54" s="53" t="s">
        <v>1015</v>
      </c>
      <c r="H54" s="52"/>
      <c r="I54" s="52"/>
      <c r="J54" s="54"/>
      <c r="K54" s="54"/>
      <c r="L54" s="78" t="str">
        <f t="shared" si="80"/>
        <v xml:space="preserve">            { line: "¡Oh noche que guiaste!, (La,m,15)(Re,m,250)", sC: "tc"},</v>
      </c>
      <c r="M54" s="56" t="str">
        <f t="shared" si="58"/>
        <v>(</v>
      </c>
      <c r="N54" s="57" t="str">
        <f t="shared" si="2"/>
        <v>La</v>
      </c>
      <c r="O54" s="58" t="str">
        <f t="shared" si="59"/>
        <v>,</v>
      </c>
      <c r="P54" s="59" t="str">
        <f t="shared" si="4"/>
        <v>m</v>
      </c>
      <c r="Q54" s="60" t="str">
        <f t="shared" si="60"/>
        <v>,</v>
      </c>
      <c r="R54" s="61">
        <f t="shared" si="61"/>
        <v>15</v>
      </c>
      <c r="S54" s="56" t="str">
        <f t="shared" si="62"/>
        <v>)</v>
      </c>
      <c r="T54" s="62" t="str">
        <f t="shared" si="63"/>
        <v>(</v>
      </c>
      <c r="U54" s="63" t="str">
        <f t="shared" si="9"/>
        <v>Re</v>
      </c>
      <c r="V54" s="64" t="str">
        <f t="shared" si="64"/>
        <v>,</v>
      </c>
      <c r="W54" s="65" t="str">
        <f t="shared" si="11"/>
        <v>m</v>
      </c>
      <c r="X54" s="64" t="str">
        <f t="shared" si="65"/>
        <v>,</v>
      </c>
      <c r="Y54" s="64">
        <f t="shared" si="66"/>
        <v>250</v>
      </c>
      <c r="Z54" s="56" t="str">
        <f t="shared" si="67"/>
        <v>)</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2:40" ht="25.5" thickTop="1" thickBot="1" x14ac:dyDescent="0.4">
      <c r="C55" s="51" t="s">
        <v>1357</v>
      </c>
      <c r="D55" s="52" t="s">
        <v>1016</v>
      </c>
      <c r="E55" s="52" t="s">
        <v>1015</v>
      </c>
      <c r="F55" s="53"/>
      <c r="G55" s="53"/>
      <c r="H55" s="52"/>
      <c r="I55" s="52"/>
      <c r="J55" s="54"/>
      <c r="K55" s="54"/>
      <c r="L55" s="78" t="str">
        <f t="shared" si="80"/>
        <v xml:space="preserve">            { line: "¡oh noche amable más que la alborada!, (La,m,15)", sC: ""},</v>
      </c>
      <c r="M55" s="56" t="str">
        <f t="shared" si="58"/>
        <v>(</v>
      </c>
      <c r="N55" s="57" t="str">
        <f t="shared" si="2"/>
        <v>La</v>
      </c>
      <c r="O55" s="58" t="str">
        <f t="shared" si="59"/>
        <v>,</v>
      </c>
      <c r="P55" s="59" t="str">
        <f t="shared" si="4"/>
        <v>m</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2:40" ht="25.5" thickTop="1" thickBot="1" x14ac:dyDescent="0.4">
      <c r="C56" s="51" t="s">
        <v>1358</v>
      </c>
      <c r="D56" s="52" t="s">
        <v>1014</v>
      </c>
      <c r="E56" s="52"/>
      <c r="F56" s="53"/>
      <c r="G56" s="53"/>
      <c r="H56" s="52"/>
      <c r="I56" s="52"/>
      <c r="J56" s="54"/>
      <c r="K56" s="54"/>
      <c r="L56" s="78" t="str">
        <f t="shared" si="80"/>
        <v xml:space="preserve">            { line: "¡oh noche que juntaste, (Mi,,15)", sC: ""},</v>
      </c>
      <c r="M56" s="56" t="str">
        <f t="shared" si="58"/>
        <v>(</v>
      </c>
      <c r="N56" s="57" t="str">
        <f t="shared" si="2"/>
        <v>Mi</v>
      </c>
      <c r="O56" s="58" t="str">
        <f t="shared" si="59"/>
        <v>,</v>
      </c>
      <c r="P56" s="59" t="str">
        <f t="shared" si="4"/>
        <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2:40" ht="25.5" thickTop="1" thickBot="1" x14ac:dyDescent="0.4">
      <c r="C57" s="51" t="s">
        <v>1359</v>
      </c>
      <c r="D57" s="52" t="s">
        <v>1019</v>
      </c>
      <c r="E57" s="52"/>
      <c r="F57" s="53"/>
      <c r="G57" s="53"/>
      <c r="H57" s="52"/>
      <c r="I57" s="52"/>
      <c r="J57" s="54"/>
      <c r="K57" s="54"/>
      <c r="L57" s="55" t="str">
        <f t="shared" si="80"/>
        <v xml:space="preserve">            { line: "Amado con amada,, (Fa,,15)", sC: ""},</v>
      </c>
      <c r="M57" s="56" t="str">
        <f t="shared" si="58"/>
        <v>(</v>
      </c>
      <c r="N57" s="57" t="str">
        <f t="shared" si="2"/>
        <v>Fa</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2:40" ht="25.5" thickTop="1" thickBot="1" x14ac:dyDescent="0.4">
      <c r="C58" s="51" t="s">
        <v>1360</v>
      </c>
      <c r="D58" s="52" t="s">
        <v>1024</v>
      </c>
      <c r="E58" s="52" t="s">
        <v>1015</v>
      </c>
      <c r="F58" s="53" t="s">
        <v>1014</v>
      </c>
      <c r="G58" s="53"/>
      <c r="H58" s="52"/>
      <c r="I58" s="52"/>
      <c r="J58" s="54"/>
      <c r="K58" s="54"/>
      <c r="L58" s="55" t="str">
        <f t="shared" si="80"/>
        <v xml:space="preserve">            { line: "amada en el Amado transformada!,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2:40" ht="27.75" thickTop="1" thickBot="1" x14ac:dyDescent="0.4">
      <c r="C59" s="73"/>
      <c r="D59" s="74"/>
      <c r="E59" s="74"/>
      <c r="F59" s="74"/>
      <c r="G59" s="74"/>
      <c r="H59" s="74"/>
      <c r="I59" s="74"/>
      <c r="J59" s="74"/>
      <c r="K59" s="74"/>
      <c r="L59" s="75" t="s">
        <v>996</v>
      </c>
      <c r="M59" s="56"/>
      <c r="N59" s="57"/>
      <c r="O59" s="58"/>
      <c r="P59" s="59"/>
      <c r="Q59" s="60"/>
      <c r="R59" s="61"/>
      <c r="S59" s="56"/>
      <c r="T59" s="62"/>
      <c r="U59" s="63"/>
      <c r="V59" s="64"/>
      <c r="W59" s="65"/>
      <c r="X59" s="64"/>
      <c r="Y59" s="64"/>
      <c r="Z59" s="56"/>
      <c r="AA59" s="66"/>
      <c r="AB59" s="57"/>
      <c r="AC59" s="67"/>
      <c r="AD59" s="59"/>
      <c r="AE59" s="68"/>
      <c r="AF59" s="61"/>
      <c r="AG59" s="61"/>
      <c r="AH59" s="69"/>
      <c r="AI59" s="70"/>
      <c r="AJ59" s="64"/>
      <c r="AK59" s="64"/>
      <c r="AL59" s="64"/>
      <c r="AM59" s="64"/>
      <c r="AN59" s="64"/>
    </row>
    <row r="60" spans="2:40" ht="25.5" thickTop="1" thickBot="1" x14ac:dyDescent="0.4">
      <c r="B60" t="s">
        <v>1000</v>
      </c>
      <c r="C60" s="51" t="s">
        <v>1361</v>
      </c>
      <c r="D60" s="52" t="s">
        <v>1016</v>
      </c>
      <c r="E60" s="52" t="s">
        <v>1015</v>
      </c>
      <c r="F60" s="53" t="s">
        <v>1024</v>
      </c>
      <c r="G60" s="53" t="s">
        <v>1015</v>
      </c>
      <c r="H60" s="52"/>
      <c r="I60" s="52"/>
      <c r="J60" s="54"/>
      <c r="K60" s="54"/>
      <c r="L60" s="55" t="str">
        <f t="shared" si="80"/>
        <v xml:space="preserve">            { line: "¡OH NOCHE QUE GUIASTE!, (La,m,15)(Re,m,250)", sC: "ta as"},</v>
      </c>
      <c r="M60" s="56" t="str">
        <f t="shared" si="58"/>
        <v>(</v>
      </c>
      <c r="N60" s="57" t="str">
        <f t="shared" si="2"/>
        <v>La</v>
      </c>
      <c r="O60" s="58" t="str">
        <f t="shared" si="59"/>
        <v>,</v>
      </c>
      <c r="P60" s="59" t="str">
        <f t="shared" si="4"/>
        <v>m</v>
      </c>
      <c r="Q60" s="60" t="str">
        <f t="shared" si="60"/>
        <v>,</v>
      </c>
      <c r="R60" s="61">
        <f t="shared" si="61"/>
        <v>15</v>
      </c>
      <c r="S60" s="56" t="str">
        <f t="shared" si="62"/>
        <v>)</v>
      </c>
      <c r="T60" s="62" t="str">
        <f t="shared" si="63"/>
        <v>(</v>
      </c>
      <c r="U60" s="63" t="str">
        <f t="shared" si="9"/>
        <v>Re</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2:40" ht="25.5" thickTop="1" thickBot="1" x14ac:dyDescent="0.4">
      <c r="B61" t="s">
        <v>1002</v>
      </c>
      <c r="C61" s="51" t="s">
        <v>1362</v>
      </c>
      <c r="D61" s="52" t="s">
        <v>1016</v>
      </c>
      <c r="E61" s="52" t="s">
        <v>1015</v>
      </c>
      <c r="F61" s="53"/>
      <c r="G61" s="53"/>
      <c r="H61" s="52"/>
      <c r="I61" s="52"/>
      <c r="J61" s="54"/>
      <c r="K61" s="54"/>
      <c r="L61" s="55" t="str">
        <f t="shared" si="80"/>
        <v xml:space="preserve">            { line: "¡OH NOCHE AMABLE MÁS QUE LA ALBORADA!, (La,m,15)", sC: "as"},</v>
      </c>
      <c r="M61" s="56" t="str">
        <f t="shared" si="58"/>
        <v>(</v>
      </c>
      <c r="N61" s="57" t="str">
        <f t="shared" si="2"/>
        <v>La</v>
      </c>
      <c r="O61" s="58" t="str">
        <f t="shared" si="59"/>
        <v>,</v>
      </c>
      <c r="P61" s="59" t="str">
        <f t="shared" si="4"/>
        <v>m</v>
      </c>
      <c r="Q61" s="60" t="str">
        <f t="shared" si="60"/>
        <v>,</v>
      </c>
      <c r="R61" s="61">
        <f t="shared" si="61"/>
        <v>15</v>
      </c>
      <c r="S61" s="56" t="str">
        <f t="shared" si="62"/>
        <v>)</v>
      </c>
      <c r="T61" s="62" t="str">
        <f t="shared" si="63"/>
        <v/>
      </c>
      <c r="U61" s="63" t="str">
        <f t="shared" si="9"/>
        <v/>
      </c>
      <c r="V61" s="64" t="str">
        <f t="shared" si="64"/>
        <v/>
      </c>
      <c r="W61" s="65" t="str">
        <f t="shared" si="11"/>
        <v/>
      </c>
      <c r="X61" s="64" t="str">
        <f t="shared" si="65"/>
        <v/>
      </c>
      <c r="Y61" s="64" t="str">
        <f t="shared" si="66"/>
        <v/>
      </c>
      <c r="Z61" s="56" t="str">
        <f t="shared" si="67"/>
        <v/>
      </c>
      <c r="AA61" s="66" t="str">
        <f t="shared" si="68"/>
        <v/>
      </c>
      <c r="AB61" s="57" t="str">
        <f t="shared" si="16"/>
        <v/>
      </c>
      <c r="AC61" s="67" t="str">
        <f t="shared" si="69"/>
        <v/>
      </c>
      <c r="AD61" s="59" t="str">
        <f t="shared" si="70"/>
        <v/>
      </c>
      <c r="AE61" s="68" t="str">
        <f t="shared" si="71"/>
        <v/>
      </c>
      <c r="AF61" s="61" t="str">
        <f t="shared" si="72"/>
        <v/>
      </c>
      <c r="AG61" s="61" t="str">
        <f t="shared" si="73"/>
        <v/>
      </c>
      <c r="AH61" s="69" t="str">
        <f t="shared" si="74"/>
        <v/>
      </c>
      <c r="AI61" s="70" t="str">
        <f t="shared" si="23"/>
        <v/>
      </c>
      <c r="AJ61" s="64" t="str">
        <f t="shared" si="75"/>
        <v/>
      </c>
      <c r="AK61" s="64" t="str">
        <f t="shared" si="76"/>
        <v/>
      </c>
      <c r="AL61" s="64" t="str">
        <f t="shared" si="77"/>
        <v/>
      </c>
      <c r="AM61" s="64" t="str">
        <f t="shared" si="78"/>
        <v/>
      </c>
      <c r="AN61" s="64" t="str">
        <f t="shared" si="79"/>
        <v/>
      </c>
    </row>
    <row r="62" spans="2:40" ht="25.5" thickTop="1" thickBot="1" x14ac:dyDescent="0.4">
      <c r="B62" t="s">
        <v>1002</v>
      </c>
      <c r="C62" s="51" t="s">
        <v>1363</v>
      </c>
      <c r="D62" s="52" t="s">
        <v>1014</v>
      </c>
      <c r="E62" s="52"/>
      <c r="F62" s="53"/>
      <c r="G62" s="53"/>
      <c r="H62" s="52"/>
      <c r="I62" s="52"/>
      <c r="J62" s="54"/>
      <c r="K62" s="54"/>
      <c r="L62" s="55" t="str">
        <f t="shared" si="80"/>
        <v xml:space="preserve">            { line: "¡OH NOCHE QUE JUNTASTE, (Mi,,15)", sC: "as"},</v>
      </c>
      <c r="M62" s="56" t="str">
        <f t="shared" si="58"/>
        <v>(</v>
      </c>
      <c r="N62" s="57" t="str">
        <f t="shared" si="2"/>
        <v>Mi</v>
      </c>
      <c r="O62" s="58" t="str">
        <f t="shared" si="59"/>
        <v>,</v>
      </c>
      <c r="P62" s="59" t="str">
        <f t="shared" si="4"/>
        <v/>
      </c>
      <c r="Q62" s="60" t="str">
        <f t="shared" si="60"/>
        <v>,</v>
      </c>
      <c r="R62" s="61">
        <f t="shared" si="61"/>
        <v>15</v>
      </c>
      <c r="S62" s="56" t="str">
        <f t="shared" si="62"/>
        <v>)</v>
      </c>
      <c r="T62" s="62" t="str">
        <f t="shared" si="63"/>
        <v/>
      </c>
      <c r="U62" s="63" t="str">
        <f t="shared" si="9"/>
        <v/>
      </c>
      <c r="V62" s="64" t="str">
        <f t="shared" si="64"/>
        <v/>
      </c>
      <c r="W62" s="65" t="str">
        <f t="shared" si="11"/>
        <v/>
      </c>
      <c r="X62" s="64" t="str">
        <f t="shared" si="65"/>
        <v/>
      </c>
      <c r="Y62" s="64" t="str">
        <f t="shared" si="66"/>
        <v/>
      </c>
      <c r="Z62" s="56" t="str">
        <f t="shared" si="67"/>
        <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2:40" ht="25.5" thickTop="1" thickBot="1" x14ac:dyDescent="0.4">
      <c r="B63" t="s">
        <v>1002</v>
      </c>
      <c r="C63" s="51" t="s">
        <v>1364</v>
      </c>
      <c r="D63" s="52" t="s">
        <v>1019</v>
      </c>
      <c r="E63" s="52"/>
      <c r="F63" s="53"/>
      <c r="G63" s="53"/>
      <c r="H63" s="52"/>
      <c r="I63" s="52"/>
      <c r="J63" s="54"/>
      <c r="K63" s="54"/>
      <c r="L63" s="78" t="str">
        <f t="shared" si="80"/>
        <v xml:space="preserve">            { line: "AMADO CON AMADA,, (Fa,,15)", sC: "as"},</v>
      </c>
      <c r="M63" s="56" t="str">
        <f t="shared" si="58"/>
        <v>(</v>
      </c>
      <c r="N63" s="57" t="str">
        <f t="shared" si="2"/>
        <v>Fa</v>
      </c>
      <c r="O63" s="58" t="str">
        <f t="shared" si="59"/>
        <v>,</v>
      </c>
      <c r="P63" s="59" t="str">
        <f t="shared" si="4"/>
        <v/>
      </c>
      <c r="Q63" s="60" t="str">
        <f t="shared" si="60"/>
        <v>,</v>
      </c>
      <c r="R63" s="61">
        <f t="shared" si="61"/>
        <v>15</v>
      </c>
      <c r="S63" s="56" t="str">
        <f t="shared" si="62"/>
        <v>)</v>
      </c>
      <c r="T63" s="62" t="str">
        <f t="shared" si="63"/>
        <v/>
      </c>
      <c r="U63" s="63" t="str">
        <f t="shared" si="9"/>
        <v/>
      </c>
      <c r="V63" s="64" t="str">
        <f t="shared" si="64"/>
        <v/>
      </c>
      <c r="W63" s="65" t="str">
        <f t="shared" si="11"/>
        <v/>
      </c>
      <c r="X63" s="64" t="str">
        <f t="shared" si="65"/>
        <v/>
      </c>
      <c r="Y63" s="64" t="str">
        <f t="shared" si="66"/>
        <v/>
      </c>
      <c r="Z63" s="56" t="str">
        <f t="shared" si="67"/>
        <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2:40" ht="25.5" thickTop="1" thickBot="1" x14ac:dyDescent="0.4">
      <c r="B64" t="s">
        <v>1002</v>
      </c>
      <c r="C64" s="51" t="s">
        <v>1365</v>
      </c>
      <c r="D64" s="52" t="s">
        <v>1024</v>
      </c>
      <c r="E64" s="52" t="s">
        <v>1015</v>
      </c>
      <c r="F64" s="53" t="s">
        <v>1014</v>
      </c>
      <c r="G64" s="53"/>
      <c r="H64" s="52"/>
      <c r="I64" s="52"/>
      <c r="J64" s="54"/>
      <c r="K64" s="54"/>
      <c r="L64" s="78" t="str">
        <f t="shared" si="80"/>
        <v xml:space="preserve">            { line: "AMADA EN EL AMADO TRANSFORMADA!, (Re,m,15)(Mi,,250)", sC: "as"},</v>
      </c>
      <c r="M64" s="56" t="str">
        <f t="shared" si="58"/>
        <v>(</v>
      </c>
      <c r="N64" s="57" t="str">
        <f t="shared" si="2"/>
        <v>Re</v>
      </c>
      <c r="O64" s="58" t="str">
        <f t="shared" si="59"/>
        <v>,</v>
      </c>
      <c r="P64" s="59" t="str">
        <f t="shared" si="4"/>
        <v>m</v>
      </c>
      <c r="Q64" s="60" t="str">
        <f t="shared" si="60"/>
        <v>,</v>
      </c>
      <c r="R64" s="61">
        <f t="shared" si="61"/>
        <v>15</v>
      </c>
      <c r="S64" s="56" t="str">
        <f t="shared" si="62"/>
        <v>)</v>
      </c>
      <c r="T64" s="62" t="str">
        <f t="shared" si="63"/>
        <v>(</v>
      </c>
      <c r="U64" s="63" t="str">
        <f t="shared" si="9"/>
        <v>Mi</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C66" s="79" t="s">
        <v>998</v>
      </c>
      <c r="D66" s="80"/>
      <c r="E66" s="80"/>
      <c r="F66" s="80"/>
      <c r="G66" s="80"/>
      <c r="H66" s="80"/>
      <c r="I66" s="80"/>
      <c r="J66" s="80"/>
      <c r="K66" s="80"/>
      <c r="L66" s="81" t="s">
        <v>999</v>
      </c>
      <c r="M66" s="56" t="str">
        <f t="shared" ref="M66:M71" si="81">IF(N66="","","(")</f>
        <v/>
      </c>
      <c r="N66" s="57" t="str">
        <f t="shared" ref="N66:N71" si="82">IF(D66="","",D66)</f>
        <v/>
      </c>
      <c r="O66" s="58" t="str">
        <f t="shared" ref="O66:O71" si="83">IF(N66="","",",")</f>
        <v/>
      </c>
      <c r="P66" s="59" t="str">
        <f t="shared" ref="P66:P71" si="84">IF(E66="","",E66)</f>
        <v/>
      </c>
      <c r="Q66" s="60" t="str">
        <f t="shared" ref="Q66:Q71" si="85">IF(N66="","",",")</f>
        <v/>
      </c>
      <c r="R66" s="61" t="str">
        <f t="shared" ref="R66:R71" si="86">IF(N66="","",15)</f>
        <v/>
      </c>
      <c r="S66" s="56" t="str">
        <f t="shared" ref="S66:S71" si="87">IF(N66="","",")")</f>
        <v/>
      </c>
      <c r="T66" s="62" t="str">
        <f t="shared" ref="T66:T71" si="88">IF(U66="","","(")</f>
        <v/>
      </c>
      <c r="U66" s="63" t="str">
        <f t="shared" ref="U66:U71" si="89">IF(F66="","",F66)</f>
        <v/>
      </c>
      <c r="V66" s="64" t="str">
        <f t="shared" ref="V66:V71" si="90">IF(U66="","",",")</f>
        <v/>
      </c>
      <c r="W66" s="65" t="str">
        <f t="shared" ref="W66:W71" si="91">IF(G66="","",G66)</f>
        <v/>
      </c>
      <c r="X66" s="64" t="str">
        <f t="shared" ref="X66:X71" si="92">IF(U66="","",",")</f>
        <v/>
      </c>
      <c r="Y66" s="64" t="str">
        <f t="shared" ref="Y66:Y71" si="93">IF(U66="","",250)</f>
        <v/>
      </c>
      <c r="Z66" s="56" t="str">
        <f t="shared" ref="Z66:Z71" si="94">IF(U66="","",")")</f>
        <v/>
      </c>
      <c r="AA66" s="66" t="str">
        <f t="shared" ref="AA66:AA71" si="95">IF(AB66="","","(")</f>
        <v/>
      </c>
      <c r="AB66" s="57" t="str">
        <f t="shared" ref="AB66:AB71" si="96">IF(H66="","",H66)</f>
        <v/>
      </c>
      <c r="AC66" s="67" t="str">
        <f t="shared" ref="AC66:AC71" si="97">IF(AB66="","",",")</f>
        <v/>
      </c>
      <c r="AD66" s="59" t="str">
        <f t="shared" ref="AD66:AD71" si="98">IF(I66="","",I66)</f>
        <v/>
      </c>
      <c r="AE66" s="68" t="str">
        <f t="shared" ref="AE66:AE71" si="99">IF(AB66="","",",")</f>
        <v/>
      </c>
      <c r="AF66" s="61" t="str">
        <f t="shared" ref="AF66:AF71" si="100">IF(AB66="","",350)</f>
        <v/>
      </c>
      <c r="AG66" s="61" t="str">
        <f t="shared" ref="AG66:AG71" si="101">IF(AB66="","",")")</f>
        <v/>
      </c>
      <c r="AH66" s="69" t="str">
        <f t="shared" ref="AH66:AH71" si="102">IF(AI66="","","(")</f>
        <v/>
      </c>
      <c r="AI66" s="70" t="str">
        <f t="shared" ref="AI66:AI71" si="103">IF(J66="","",J66)</f>
        <v/>
      </c>
      <c r="AJ66" s="64" t="str">
        <f t="shared" ref="AJ66:AJ71" si="104">IF(AI66="","",",")</f>
        <v/>
      </c>
      <c r="AK66" s="64" t="str">
        <f t="shared" ref="AK66:AK71" si="105">IF(K66="","",K66)</f>
        <v/>
      </c>
      <c r="AL66" s="64" t="str">
        <f t="shared" ref="AL66:AL71" si="106">IF(AI66="","",",")</f>
        <v/>
      </c>
      <c r="AM66" s="64" t="str">
        <f t="shared" ref="AM66:AM71" si="107">IF(AI66="","",450)</f>
        <v/>
      </c>
      <c r="AN66" s="64" t="str">
        <f t="shared" ref="AN66:AN71" si="108">IF(AI66="","",")")</f>
        <v/>
      </c>
    </row>
    <row r="67" spans="2:40" ht="25.5" thickTop="1" thickBot="1" x14ac:dyDescent="0.4">
      <c r="B67" t="s">
        <v>1000</v>
      </c>
      <c r="C67" s="82" t="s">
        <v>1361</v>
      </c>
      <c r="D67" s="83" t="s">
        <v>1016</v>
      </c>
      <c r="E67" s="83" t="s">
        <v>1015</v>
      </c>
      <c r="F67" s="83" t="s">
        <v>1024</v>
      </c>
      <c r="G67" s="83" t="s">
        <v>1015</v>
      </c>
      <c r="H67" s="83"/>
      <c r="I67" s="83"/>
      <c r="J67" s="83"/>
      <c r="K67" s="83"/>
      <c r="L67" s="84" t="str">
        <f>IF(C67="","",_xlfn.CONCAT("       triggerLine: ","""",C67,", ",M67:AN67,""", sC: ","""",B67,""", lines: ["))</f>
        <v xml:space="preserve">       triggerLine: "¡OH NOCHE QUE GUIASTE!, (La,m,15)(Re,m,250)", sC: "ta as", lines: [</v>
      </c>
      <c r="M67" s="56" t="str">
        <f t="shared" si="81"/>
        <v>(</v>
      </c>
      <c r="N67" s="57" t="str">
        <f t="shared" si="82"/>
        <v>La</v>
      </c>
      <c r="O67" s="58" t="str">
        <f t="shared" si="83"/>
        <v>,</v>
      </c>
      <c r="P67" s="59" t="str">
        <f t="shared" si="84"/>
        <v>m</v>
      </c>
      <c r="Q67" s="60" t="str">
        <f t="shared" si="85"/>
        <v>,</v>
      </c>
      <c r="R67" s="61">
        <f t="shared" si="86"/>
        <v>15</v>
      </c>
      <c r="S67" s="56" t="str">
        <f t="shared" si="87"/>
        <v>)</v>
      </c>
      <c r="T67" s="62" t="str">
        <f t="shared" si="88"/>
        <v>(</v>
      </c>
      <c r="U67" s="63" t="str">
        <f t="shared" si="89"/>
        <v>Re</v>
      </c>
      <c r="V67" s="64" t="str">
        <f t="shared" si="90"/>
        <v>,</v>
      </c>
      <c r="W67" s="65" t="str">
        <f t="shared" si="91"/>
        <v>m</v>
      </c>
      <c r="X67" s="64" t="str">
        <f t="shared" si="92"/>
        <v>,</v>
      </c>
      <c r="Y67" s="64">
        <f t="shared" si="93"/>
        <v>250</v>
      </c>
      <c r="Z67" s="56" t="str">
        <f t="shared" si="94"/>
        <v>)</v>
      </c>
      <c r="AA67" s="66" t="str">
        <f t="shared" si="95"/>
        <v/>
      </c>
      <c r="AB67" s="57" t="str">
        <f t="shared" si="96"/>
        <v/>
      </c>
      <c r="AC67" s="67" t="str">
        <f t="shared" si="97"/>
        <v/>
      </c>
      <c r="AD67" s="59" t="str">
        <f t="shared" si="98"/>
        <v/>
      </c>
      <c r="AE67" s="68" t="str">
        <f t="shared" si="99"/>
        <v/>
      </c>
      <c r="AF67" s="61" t="str">
        <f t="shared" si="100"/>
        <v/>
      </c>
      <c r="AG67" s="61" t="str">
        <f t="shared" si="101"/>
        <v/>
      </c>
      <c r="AH67" s="69" t="str">
        <f t="shared" si="102"/>
        <v/>
      </c>
      <c r="AI67" s="70" t="str">
        <f t="shared" si="103"/>
        <v/>
      </c>
      <c r="AJ67" s="64" t="str">
        <f t="shared" si="104"/>
        <v/>
      </c>
      <c r="AK67" s="64" t="str">
        <f t="shared" si="105"/>
        <v/>
      </c>
      <c r="AL67" s="64" t="str">
        <f t="shared" si="106"/>
        <v/>
      </c>
      <c r="AM67" s="64" t="str">
        <f t="shared" si="107"/>
        <v/>
      </c>
      <c r="AN67" s="64" t="str">
        <f t="shared" si="108"/>
        <v/>
      </c>
    </row>
    <row r="68" spans="2:40" ht="25.5" thickTop="1" thickBot="1" x14ac:dyDescent="0.4">
      <c r="B68" t="s">
        <v>1002</v>
      </c>
      <c r="C68" s="85" t="s">
        <v>1362</v>
      </c>
      <c r="D68" s="86" t="s">
        <v>1016</v>
      </c>
      <c r="E68" s="86" t="s">
        <v>1015</v>
      </c>
      <c r="F68" s="86"/>
      <c r="G68" s="86"/>
      <c r="H68" s="87"/>
      <c r="I68" s="87"/>
      <c r="J68" s="87"/>
      <c r="K68" s="87"/>
      <c r="L68" s="88" t="str">
        <f>IF(C68="","",_xlfn.CONCAT("            { line: ","""",C68,", ",M68:AN68,""", sC: ","""",B68,"""},"))</f>
        <v xml:space="preserve">            { line: "¡OH NOCHE AMABLE MÁS QUE LA ALBORADA!, (La,m,15)", sC: "as"},</v>
      </c>
      <c r="M68" s="56" t="str">
        <f t="shared" si="81"/>
        <v>(</v>
      </c>
      <c r="N68" s="57" t="str">
        <f t="shared" si="82"/>
        <v>La</v>
      </c>
      <c r="O68" s="58" t="str">
        <f t="shared" si="83"/>
        <v>,</v>
      </c>
      <c r="P68" s="59" t="str">
        <f t="shared" si="84"/>
        <v>m</v>
      </c>
      <c r="Q68" s="60" t="str">
        <f t="shared" si="85"/>
        <v>,</v>
      </c>
      <c r="R68" s="61">
        <f t="shared" si="86"/>
        <v>15</v>
      </c>
      <c r="S68" s="56" t="str">
        <f t="shared" si="87"/>
        <v>)</v>
      </c>
      <c r="T68" s="62" t="str">
        <f t="shared" si="88"/>
        <v/>
      </c>
      <c r="U68" s="63" t="str">
        <f t="shared" si="89"/>
        <v/>
      </c>
      <c r="V68" s="64" t="str">
        <f t="shared" si="90"/>
        <v/>
      </c>
      <c r="W68" s="65" t="str">
        <f t="shared" si="91"/>
        <v/>
      </c>
      <c r="X68" s="64" t="str">
        <f t="shared" si="92"/>
        <v/>
      </c>
      <c r="Y68" s="64" t="str">
        <f t="shared" si="93"/>
        <v/>
      </c>
      <c r="Z68" s="56" t="str">
        <f t="shared" si="94"/>
        <v/>
      </c>
      <c r="AA68" s="66" t="str">
        <f t="shared" si="95"/>
        <v/>
      </c>
      <c r="AB68" s="57" t="str">
        <f t="shared" si="96"/>
        <v/>
      </c>
      <c r="AC68" s="67" t="str">
        <f t="shared" si="97"/>
        <v/>
      </c>
      <c r="AD68" s="59" t="str">
        <f t="shared" si="98"/>
        <v/>
      </c>
      <c r="AE68" s="68" t="str">
        <f t="shared" si="99"/>
        <v/>
      </c>
      <c r="AF68" s="61" t="str">
        <f t="shared" si="100"/>
        <v/>
      </c>
      <c r="AG68" s="61" t="str">
        <f t="shared" si="101"/>
        <v/>
      </c>
      <c r="AH68" s="69" t="str">
        <f t="shared" si="102"/>
        <v/>
      </c>
      <c r="AI68" s="70" t="str">
        <f t="shared" si="103"/>
        <v/>
      </c>
      <c r="AJ68" s="64" t="str">
        <f t="shared" si="104"/>
        <v/>
      </c>
      <c r="AK68" s="64" t="str">
        <f t="shared" si="105"/>
        <v/>
      </c>
      <c r="AL68" s="64" t="str">
        <f t="shared" si="106"/>
        <v/>
      </c>
      <c r="AM68" s="64" t="str">
        <f t="shared" si="107"/>
        <v/>
      </c>
      <c r="AN68" s="64" t="str">
        <f t="shared" si="108"/>
        <v/>
      </c>
    </row>
    <row r="69" spans="2:40" ht="25.5" thickTop="1" thickBot="1" x14ac:dyDescent="0.4">
      <c r="B69" t="s">
        <v>1002</v>
      </c>
      <c r="C69" s="85" t="s">
        <v>1363</v>
      </c>
      <c r="D69" s="89" t="s">
        <v>1014</v>
      </c>
      <c r="E69" s="89"/>
      <c r="F69" s="89"/>
      <c r="G69" s="89"/>
      <c r="H69" s="90"/>
      <c r="I69" s="90"/>
      <c r="J69" s="90"/>
      <c r="K69" s="90"/>
      <c r="L69" s="88" t="str">
        <f>IF(C69="","",_xlfn.CONCAT("            { line: ","""",C69,", ",M69:AN69,""", sC: ","""",B69,"""},"))</f>
        <v xml:space="preserve">            { line: "¡OH NOCHE QUE JUNTASTE, (Mi,,15)", sC: "as"},</v>
      </c>
      <c r="M69" s="56" t="str">
        <f t="shared" si="81"/>
        <v>(</v>
      </c>
      <c r="N69" s="57" t="str">
        <f t="shared" si="82"/>
        <v>Mi</v>
      </c>
      <c r="O69" s="58" t="str">
        <f t="shared" si="83"/>
        <v>,</v>
      </c>
      <c r="P69" s="59" t="str">
        <f t="shared" si="84"/>
        <v/>
      </c>
      <c r="Q69" s="60" t="str">
        <f t="shared" si="85"/>
        <v>,</v>
      </c>
      <c r="R69" s="61">
        <f t="shared" si="86"/>
        <v>15</v>
      </c>
      <c r="S69" s="56" t="str">
        <f t="shared" si="87"/>
        <v>)</v>
      </c>
      <c r="T69" s="62" t="str">
        <f t="shared" si="88"/>
        <v/>
      </c>
      <c r="U69" s="63" t="str">
        <f t="shared" si="89"/>
        <v/>
      </c>
      <c r="V69" s="64" t="str">
        <f t="shared" si="90"/>
        <v/>
      </c>
      <c r="W69" s="65" t="str">
        <f t="shared" si="91"/>
        <v/>
      </c>
      <c r="X69" s="64" t="str">
        <f t="shared" si="92"/>
        <v/>
      </c>
      <c r="Y69" s="64" t="str">
        <f t="shared" si="93"/>
        <v/>
      </c>
      <c r="Z69" s="56" t="str">
        <f t="shared" si="94"/>
        <v/>
      </c>
      <c r="AA69" s="66" t="str">
        <f t="shared" si="95"/>
        <v/>
      </c>
      <c r="AB69" s="57" t="str">
        <f t="shared" si="96"/>
        <v/>
      </c>
      <c r="AC69" s="67" t="str">
        <f t="shared" si="97"/>
        <v/>
      </c>
      <c r="AD69" s="59" t="str">
        <f t="shared" si="98"/>
        <v/>
      </c>
      <c r="AE69" s="68" t="str">
        <f t="shared" si="99"/>
        <v/>
      </c>
      <c r="AF69" s="61" t="str">
        <f t="shared" si="100"/>
        <v/>
      </c>
      <c r="AG69" s="61" t="str">
        <f t="shared" si="101"/>
        <v/>
      </c>
      <c r="AH69" s="69" t="str">
        <f t="shared" si="102"/>
        <v/>
      </c>
      <c r="AI69" s="70" t="str">
        <f t="shared" si="103"/>
        <v/>
      </c>
      <c r="AJ69" s="64" t="str">
        <f t="shared" si="104"/>
        <v/>
      </c>
      <c r="AK69" s="64" t="str">
        <f t="shared" si="105"/>
        <v/>
      </c>
      <c r="AL69" s="64" t="str">
        <f t="shared" si="106"/>
        <v/>
      </c>
      <c r="AM69" s="64" t="str">
        <f t="shared" si="107"/>
        <v/>
      </c>
      <c r="AN69" s="64" t="str">
        <f t="shared" si="108"/>
        <v/>
      </c>
    </row>
    <row r="70" spans="2:40" ht="25.5" thickTop="1" thickBot="1" x14ac:dyDescent="0.4">
      <c r="B70" t="s">
        <v>1002</v>
      </c>
      <c r="C70" s="85" t="s">
        <v>1364</v>
      </c>
      <c r="D70" s="86" t="s">
        <v>1019</v>
      </c>
      <c r="E70" s="86"/>
      <c r="F70" s="86"/>
      <c r="G70" s="86"/>
      <c r="H70" s="87"/>
      <c r="I70" s="87"/>
      <c r="J70" s="87"/>
      <c r="K70" s="87"/>
      <c r="L70" s="88" t="str">
        <f>IF(C70="","",_xlfn.CONCAT("            { line: ","""",C70,", ",M70:AN70,""", sC: ","""",B70,"""},"))</f>
        <v xml:space="preserve">            { line: "AMADO CON AMADA,, (Fa,,15)", sC: "as"},</v>
      </c>
      <c r="M70" s="56" t="str">
        <f t="shared" si="81"/>
        <v>(</v>
      </c>
      <c r="N70" s="57" t="str">
        <f t="shared" si="82"/>
        <v>Fa</v>
      </c>
      <c r="O70" s="58" t="str">
        <f t="shared" si="83"/>
        <v>,</v>
      </c>
      <c r="P70" s="59" t="str">
        <f t="shared" si="84"/>
        <v/>
      </c>
      <c r="Q70" s="60" t="str">
        <f t="shared" si="85"/>
        <v>,</v>
      </c>
      <c r="R70" s="61">
        <f t="shared" si="86"/>
        <v>15</v>
      </c>
      <c r="S70" s="56" t="str">
        <f t="shared" si="87"/>
        <v>)</v>
      </c>
      <c r="T70" s="62" t="str">
        <f t="shared" si="88"/>
        <v/>
      </c>
      <c r="U70" s="63" t="str">
        <f t="shared" si="89"/>
        <v/>
      </c>
      <c r="V70" s="64" t="str">
        <f t="shared" si="90"/>
        <v/>
      </c>
      <c r="W70" s="65" t="str">
        <f t="shared" si="91"/>
        <v/>
      </c>
      <c r="X70" s="64" t="str">
        <f t="shared" si="92"/>
        <v/>
      </c>
      <c r="Y70" s="64" t="str">
        <f t="shared" si="93"/>
        <v/>
      </c>
      <c r="Z70" s="56" t="str">
        <f t="shared" si="94"/>
        <v/>
      </c>
      <c r="AA70" s="66" t="str">
        <f t="shared" si="95"/>
        <v/>
      </c>
      <c r="AB70" s="57" t="str">
        <f t="shared" si="96"/>
        <v/>
      </c>
      <c r="AC70" s="67" t="str">
        <f t="shared" si="97"/>
        <v/>
      </c>
      <c r="AD70" s="59" t="str">
        <f t="shared" si="98"/>
        <v/>
      </c>
      <c r="AE70" s="68" t="str">
        <f t="shared" si="99"/>
        <v/>
      </c>
      <c r="AF70" s="61" t="str">
        <f t="shared" si="100"/>
        <v/>
      </c>
      <c r="AG70" s="61" t="str">
        <f t="shared" si="101"/>
        <v/>
      </c>
      <c r="AH70" s="69" t="str">
        <f t="shared" si="102"/>
        <v/>
      </c>
      <c r="AI70" s="70" t="str">
        <f t="shared" si="103"/>
        <v/>
      </c>
      <c r="AJ70" s="64" t="str">
        <f t="shared" si="104"/>
        <v/>
      </c>
      <c r="AK70" s="64" t="str">
        <f t="shared" si="105"/>
        <v/>
      </c>
      <c r="AL70" s="64" t="str">
        <f t="shared" si="106"/>
        <v/>
      </c>
      <c r="AM70" s="64" t="str">
        <f t="shared" si="107"/>
        <v/>
      </c>
      <c r="AN70" s="64" t="str">
        <f t="shared" si="108"/>
        <v/>
      </c>
    </row>
    <row r="71" spans="2:40" ht="25.5" thickTop="1" thickBot="1" x14ac:dyDescent="0.4">
      <c r="B71" t="s">
        <v>1002</v>
      </c>
      <c r="C71" s="93" t="s">
        <v>1365</v>
      </c>
      <c r="D71" s="83" t="s">
        <v>1024</v>
      </c>
      <c r="E71" s="83" t="s">
        <v>1015</v>
      </c>
      <c r="F71" s="83" t="s">
        <v>1014</v>
      </c>
      <c r="G71" s="83"/>
      <c r="H71" s="83"/>
      <c r="I71" s="83"/>
      <c r="J71" s="83"/>
      <c r="K71" s="83"/>
      <c r="L71" s="94" t="str">
        <f>IF(C71="","",_xlfn.CONCAT("            { line: ","""",C71,", ",M71:AN71,""", sC: ","""",B71,"""},  ]},"))</f>
        <v xml:space="preserve">            { line: "AMADA EN EL AMADO TRANSFORMADA!, (Re,m,15)(Mi,,250)", sC: "as"},  ]},</v>
      </c>
      <c r="M71" s="56" t="str">
        <f t="shared" si="81"/>
        <v>(</v>
      </c>
      <c r="N71" s="57" t="str">
        <f t="shared" si="82"/>
        <v>Re</v>
      </c>
      <c r="O71" s="58" t="str">
        <f t="shared" si="83"/>
        <v>,</v>
      </c>
      <c r="P71" s="59" t="str">
        <f t="shared" si="84"/>
        <v>m</v>
      </c>
      <c r="Q71" s="60" t="str">
        <f t="shared" si="85"/>
        <v>,</v>
      </c>
      <c r="R71" s="61">
        <f t="shared" si="86"/>
        <v>15</v>
      </c>
      <c r="S71" s="56" t="str">
        <f t="shared" si="87"/>
        <v>)</v>
      </c>
      <c r="T71" s="62" t="str">
        <f t="shared" si="88"/>
        <v>(</v>
      </c>
      <c r="U71" s="63" t="str">
        <f t="shared" si="89"/>
        <v>Mi</v>
      </c>
      <c r="V71" s="64" t="str">
        <f t="shared" si="90"/>
        <v>,</v>
      </c>
      <c r="W71" s="65" t="str">
        <f t="shared" si="91"/>
        <v/>
      </c>
      <c r="X71" s="64" t="str">
        <f t="shared" si="92"/>
        <v>,</v>
      </c>
      <c r="Y71" s="64">
        <f t="shared" si="93"/>
        <v>250</v>
      </c>
      <c r="Z71" s="56" t="str">
        <f t="shared" si="94"/>
        <v>)</v>
      </c>
      <c r="AA71" s="66" t="str">
        <f t="shared" si="95"/>
        <v/>
      </c>
      <c r="AB71" s="57" t="str">
        <f t="shared" si="96"/>
        <v/>
      </c>
      <c r="AC71" s="67" t="str">
        <f t="shared" si="97"/>
        <v/>
      </c>
      <c r="AD71" s="59" t="str">
        <f t="shared" si="98"/>
        <v/>
      </c>
      <c r="AE71" s="68" t="str">
        <f t="shared" si="99"/>
        <v/>
      </c>
      <c r="AF71" s="61" t="str">
        <f t="shared" si="100"/>
        <v/>
      </c>
      <c r="AG71" s="61" t="str">
        <f t="shared" si="101"/>
        <v/>
      </c>
      <c r="AH71" s="69" t="str">
        <f t="shared" si="102"/>
        <v/>
      </c>
      <c r="AI71" s="70" t="str">
        <f t="shared" si="103"/>
        <v/>
      </c>
      <c r="AJ71" s="64" t="str">
        <f t="shared" si="104"/>
        <v/>
      </c>
      <c r="AK71" s="64" t="str">
        <f t="shared" si="105"/>
        <v/>
      </c>
      <c r="AL71" s="64" t="str">
        <f t="shared" si="106"/>
        <v/>
      </c>
      <c r="AM71" s="64" t="str">
        <f t="shared" si="107"/>
        <v/>
      </c>
      <c r="AN71" s="64" t="str">
        <f t="shared" si="108"/>
        <v/>
      </c>
    </row>
    <row r="72" spans="2:40" ht="24" customHeight="1" x14ac:dyDescent="0.4">
      <c r="B72" s="95"/>
      <c r="C72" s="95"/>
      <c r="D72" s="95"/>
      <c r="E72" s="95"/>
      <c r="F72" s="95"/>
      <c r="G72" s="95"/>
      <c r="H72" s="95"/>
      <c r="I72" s="95"/>
      <c r="J72" s="95"/>
      <c r="K72" s="95"/>
      <c r="L72" s="99" t="str">
        <f ca="1">_xlfn.CONCAT("]}, // ULTIMA LINEA DEL CANTO: ",L1)</f>
        <v>]}, // ULTIMA LINEA DEL CANTO: EN UNA NOCHE OSCURA</v>
      </c>
      <c r="M72" s="95"/>
    </row>
    <row r="73" spans="2:40" ht="20.25" x14ac:dyDescent="0.25">
      <c r="L73" s="100" t="s">
        <v>1011</v>
      </c>
      <c r="M73" s="101"/>
    </row>
    <row r="74" spans="2:40" x14ac:dyDescent="0.25">
      <c r="M7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AC5F50-FC17-428D-9A6D-AD20F153A811}">
  <sheetPr codeName="Sheet82">
    <tabColor rgb="FF00B0F0"/>
  </sheetPr>
  <dimension ref="A1:AN72"/>
  <sheetViews>
    <sheetView zoomScale="85" zoomScaleNormal="85" workbookViewId="0">
      <pane xSplit="2" ySplit="1" topLeftCell="D35" activePane="bottomRight" state="frozen"/>
      <selection pane="topRight" activeCell="C1" sqref="C1"/>
      <selection pane="bottomLeft" activeCell="A2" sqref="A2"/>
      <selection pane="bottomRight" activeCell="R30" sqref="R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66</v>
      </c>
      <c r="E1" s="40"/>
      <c r="F1" s="40"/>
      <c r="G1" s="40"/>
      <c r="H1" s="40"/>
      <c r="I1" s="40"/>
      <c r="J1" s="40"/>
      <c r="K1" s="40"/>
      <c r="L1" s="41" t="str">
        <f ca="1">UPPER(VLOOKUP(C1,Table223[],3,FALSE))</f>
        <v>ERES DIGNO DE TOMAR EL LIBRO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ERES DIGNO DE TOMAR EL LIBRO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eresdignodetomarellibro</v>
      </c>
      <c r="L7" s="48" t="str">
        <f ca="1">_xlfn.CONCAT("        id: ","""",C7,"""",",")</f>
        <v xml:space="preserve">        id: "eresdignodetomarellibro",</v>
      </c>
    </row>
    <row r="8" spans="2:32" ht="23.25" x14ac:dyDescent="0.25">
      <c r="C8" t="str">
        <f ca="1">PROPER(L1)</f>
        <v>Eres Digno De Tomar El Libro</v>
      </c>
      <c r="L8" s="48" t="str">
        <f ca="1">_xlfn.CONCAT("        tt: ","""",C8,"""",",")</f>
        <v xml:space="preserve">        tt: "Eres Digno De Tomar El Libro",</v>
      </c>
    </row>
    <row r="9" spans="2:32" ht="23.25" x14ac:dyDescent="0.25">
      <c r="C9" t="str">
        <f ca="1">PROPER(L1)</f>
        <v>Eres Digno De Tomar El Libro</v>
      </c>
      <c r="L9" s="48" t="str">
        <f ca="1">_xlfn.CONCAT("        title: ","""",C9,"""",",")</f>
        <v xml:space="preserve">        title: "Eres Digno De Tomar El Libro",</v>
      </c>
    </row>
    <row r="10" spans="2:32" ht="23.25" x14ac:dyDescent="0.25">
      <c r="C10" t="str">
        <f ca="1">VLOOKUP(C1,Table223[],4,FALSE)</f>
        <v>Apocalipsis 5,9ss</v>
      </c>
      <c r="L10" s="48" t="str">
        <f ca="1">_xlfn.CONCAT("        ","subtitle: ","""",C10,"""",",")</f>
        <v xml:space="preserve">        subtitle: "Apocalipsis 5,9ss",</v>
      </c>
    </row>
    <row r="11" spans="2:32" ht="23.25" x14ac:dyDescent="0.2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66</v>
      </c>
      <c r="L16" s="48" t="str">
        <f ca="1">_xlfn.CONCAT("        dbno: ","""",C16,"""",",")</f>
        <v xml:space="preserve">        dbno: "66",</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eresdignodetomarellibro</v>
      </c>
      <c r="L19" s="48" t="str">
        <f ca="1">_xlfn.CONCAT("        audioSrc: ","""/audio/",C19,".mp3""",",")</f>
        <v xml:space="preserve">        audioSrc: "/audio/eresdignodetomarellibro.mp3",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65</v>
      </c>
      <c r="C26" t="str">
        <f ca="1">VLOOKUP(B26,Table4[],13,FALSE)</f>
        <v>"/resucito/src/index.html?canto=enunanocheoscura"</v>
      </c>
      <c r="L26" s="48" t="str">
        <f ca="1">_xlfn.CONCAT("        ant: ",C26,",")</f>
        <v xml:space="preserve">        ant: "/resucito/src/index.html?canto=enunanocheoscura",</v>
      </c>
    </row>
    <row r="27" spans="2:40" ht="23.25" x14ac:dyDescent="0.25">
      <c r="B27">
        <f ca="1">+C1+1</f>
        <v>67</v>
      </c>
      <c r="C27" t="str">
        <f ca="1">VLOOKUP(B27,Table4[],13,FALSE)</f>
        <v>"/resucito/src/index.html?canto=ereshermoso"</v>
      </c>
      <c r="L27" s="48" t="str">
        <f ca="1">_xlfn.CONCAT("        sig: ",C27,",")</f>
        <v xml:space="preserve">        sig: "/resucito/src/index.html?canto=ereshermoso",</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1017</v>
      </c>
      <c r="C30" s="51" t="s">
        <v>88</v>
      </c>
      <c r="D30" s="52" t="s">
        <v>1024</v>
      </c>
      <c r="E30" s="52" t="s">
        <v>1015</v>
      </c>
      <c r="F30" s="53"/>
      <c r="G30" s="53"/>
      <c r="H30" s="52"/>
      <c r="I30" s="52"/>
      <c r="J30" s="54"/>
      <c r="K30" s="54"/>
      <c r="L30" s="55" t="str">
        <f t="shared" ref="L30:L47" si="0">IF(C30="","",_xlfn.CONCAT("            { line: ","""",C30,", ",M30:AN30,""", sC: ","""",B30,"""},"))</f>
        <v xml:space="preserve">            { line: "Eres digno de tomar el libro, (Re,m,15)", sC: "tc"},</v>
      </c>
      <c r="M30" s="56" t="str">
        <f t="shared" ref="M30:M48" si="1">IF(N30="","","(")</f>
        <v>(</v>
      </c>
      <c r="N30" s="57" t="str">
        <f t="shared" ref="N30:N62" si="2">IF(D30="","",D30)</f>
        <v>Re</v>
      </c>
      <c r="O30" s="58" t="str">
        <f t="shared" ref="O30:O48" si="3">IF(N30="","",",")</f>
        <v>,</v>
      </c>
      <c r="P30" s="59" t="str">
        <f t="shared" ref="P30:P62" si="4">IF(E30="","",E30)</f>
        <v>m</v>
      </c>
      <c r="Q30" s="60" t="str">
        <f t="shared" ref="Q30:Q48" si="5">IF(N30="","",",")</f>
        <v>,</v>
      </c>
      <c r="R30" s="61">
        <f t="shared" ref="R30:R48" si="6">IF(N30="","",15)</f>
        <v>15</v>
      </c>
      <c r="S30" s="56" t="str">
        <f t="shared" ref="S30:S48" si="7">IF(N30="","",")")</f>
        <v>)</v>
      </c>
      <c r="T30" s="62" t="str">
        <f t="shared" ref="T30:T48" si="8">IF(U30="","","(")</f>
        <v/>
      </c>
      <c r="U30" s="63" t="str">
        <f t="shared" ref="U30:U62" si="9">IF(F30="","",F30)</f>
        <v/>
      </c>
      <c r="V30" s="64" t="str">
        <f t="shared" ref="V30:V48" si="10">IF(U30="","",",")</f>
        <v/>
      </c>
      <c r="W30" s="65" t="str">
        <f t="shared" ref="W30:W62" si="11">IF(G30="","",G30)</f>
        <v/>
      </c>
      <c r="X30" s="64" t="str">
        <f t="shared" ref="X30:X48" si="12">IF(U30="","",",")</f>
        <v/>
      </c>
      <c r="Y30" s="64" t="str">
        <f t="shared" ref="Y30:Y48" si="13">IF(U30="","",250)</f>
        <v/>
      </c>
      <c r="Z30" s="56" t="str">
        <f t="shared" ref="Z30:Z48" si="14">IF(U30="","",")")</f>
        <v/>
      </c>
      <c r="AA30" s="66" t="str">
        <f t="shared" ref="AA30:AA48" si="15">IF(AB30="","","(")</f>
        <v/>
      </c>
      <c r="AB30" s="57" t="str">
        <f t="shared" ref="AB30:AB62" si="16">IF(H30="","",H30)</f>
        <v/>
      </c>
      <c r="AC30" s="67" t="str">
        <f t="shared" ref="AC30:AC48" si="17">IF(AB30="","",",")</f>
        <v/>
      </c>
      <c r="AD30" s="59" t="str">
        <f t="shared" ref="AD30:AD48" si="18">IF(I30="","",I30)</f>
        <v/>
      </c>
      <c r="AE30" s="68" t="str">
        <f t="shared" ref="AE30:AE48" si="19">IF(AB30="","",",")</f>
        <v/>
      </c>
      <c r="AF30" s="61" t="str">
        <f t="shared" ref="AF30:AF48" si="20">IF(AB30="","",350)</f>
        <v/>
      </c>
      <c r="AG30" s="61" t="str">
        <f t="shared" ref="AG30:AG48" si="21">IF(AB30="","",")")</f>
        <v/>
      </c>
      <c r="AH30" s="69" t="str">
        <f t="shared" ref="AH30:AH48" si="22">IF(AI30="","","(")</f>
        <v/>
      </c>
      <c r="AI30" s="70" t="str">
        <f t="shared" ref="AI30:AI62" si="23">IF(J30="","",J30)</f>
        <v/>
      </c>
      <c r="AJ30" s="64" t="str">
        <f t="shared" ref="AJ30:AJ48" si="24">IF(AI30="","",",")</f>
        <v/>
      </c>
      <c r="AK30" s="64" t="str">
        <f t="shared" ref="AK30:AK48" si="25">IF(K30="","",K30)</f>
        <v/>
      </c>
      <c r="AL30" s="64" t="str">
        <f t="shared" ref="AL30:AL48" si="26">IF(AI30="","",",")</f>
        <v/>
      </c>
      <c r="AM30" s="64" t="str">
        <f t="shared" ref="AM30:AM48" si="27">IF(AI30="","",450)</f>
        <v/>
      </c>
      <c r="AN30" s="64" t="str">
        <f t="shared" ref="AN30:AN48" si="28">IF(AI30="","",")")</f>
        <v/>
      </c>
    </row>
    <row r="31" spans="2:40" ht="25.5" thickTop="1" thickBot="1" x14ac:dyDescent="0.4">
      <c r="C31" s="51" t="s">
        <v>1366</v>
      </c>
      <c r="D31" s="52" t="s">
        <v>1020</v>
      </c>
      <c r="E31" s="52" t="s">
        <v>1015</v>
      </c>
      <c r="F31" s="53" t="s">
        <v>1016</v>
      </c>
      <c r="G31" s="53"/>
      <c r="H31" s="52"/>
      <c r="I31" s="52"/>
      <c r="J31" s="54"/>
      <c r="K31" s="54"/>
      <c r="L31" s="55" t="str">
        <f t="shared" si="0"/>
        <v xml:space="preserve">            { line: "y abrir sus sellos, (Sol,m,15)(La,,250)", sC: ""},</v>
      </c>
      <c r="M31" s="56" t="str">
        <f t="shared" si="1"/>
        <v>(</v>
      </c>
      <c r="N31" s="57" t="str">
        <f t="shared" si="2"/>
        <v>Sol</v>
      </c>
      <c r="O31" s="58" t="str">
        <f t="shared" si="3"/>
        <v>,</v>
      </c>
      <c r="P31" s="59" t="str">
        <f t="shared" si="4"/>
        <v>m</v>
      </c>
      <c r="Q31" s="60" t="str">
        <f t="shared" si="5"/>
        <v>,</v>
      </c>
      <c r="R31" s="61">
        <f t="shared" si="6"/>
        <v>15</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t="s">
        <v>1367</v>
      </c>
      <c r="D32" s="52" t="s">
        <v>1016</v>
      </c>
      <c r="E32" s="52">
        <v>7</v>
      </c>
      <c r="F32" s="53" t="s">
        <v>1024</v>
      </c>
      <c r="G32" s="53" t="s">
        <v>1015</v>
      </c>
      <c r="H32" s="52"/>
      <c r="I32" s="52"/>
      <c r="J32" s="54"/>
      <c r="K32" s="54"/>
      <c r="L32" s="55" t="str">
        <f>IF(C32="","",_xlfn.CONCAT("            { line: ","""",C32,", ",M32:AN32,""", sC: ","""",B32,"""},"))</f>
        <v xml:space="preserve">            { line: "porque tú has sido inmolado, (La,7,15)(Re,m,250)", sC: ""},</v>
      </c>
      <c r="M32" s="56" t="str">
        <f t="shared" si="1"/>
        <v>(</v>
      </c>
      <c r="N32" s="57" t="str">
        <f t="shared" si="2"/>
        <v>La</v>
      </c>
      <c r="O32" s="58" t="str">
        <f t="shared" si="3"/>
        <v>,</v>
      </c>
      <c r="P32" s="59">
        <f t="shared" si="4"/>
        <v>7</v>
      </c>
      <c r="Q32" s="60" t="str">
        <f t="shared" si="5"/>
        <v>,</v>
      </c>
      <c r="R32" s="61">
        <f t="shared" si="6"/>
        <v>15</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C33" s="51" t="s">
        <v>1368</v>
      </c>
      <c r="D33" s="52" t="s">
        <v>1016</v>
      </c>
      <c r="E33" s="52"/>
      <c r="F33" s="53"/>
      <c r="G33" s="53"/>
      <c r="H33" s="52"/>
      <c r="I33" s="52"/>
      <c r="J33" s="54"/>
      <c r="K33" s="54"/>
      <c r="L33" s="55" t="str">
        <f>IF(C33="","",_xlfn.CONCAT("            { line: ","""",C33,", ",M33:AN33,""", sC: ","""",B33,"""},"))</f>
        <v xml:space="preserve">            { line: "y has comprado con tu sangre, (La,,15)", sC: ""},</v>
      </c>
      <c r="M33" s="56" t="str">
        <f t="shared" si="1"/>
        <v>(</v>
      </c>
      <c r="N33" s="57" t="str">
        <f t="shared" si="2"/>
        <v>La</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C34" s="51" t="s">
        <v>1369</v>
      </c>
      <c r="D34" s="52" t="s">
        <v>1024</v>
      </c>
      <c r="E34" s="52" t="s">
        <v>1015</v>
      </c>
      <c r="F34" s="53"/>
      <c r="G34" s="53"/>
      <c r="H34" s="52"/>
      <c r="I34" s="52"/>
      <c r="J34" s="54"/>
      <c r="K34" s="54"/>
      <c r="L34" s="55" t="str">
        <f t="shared" ref="L34:L46" si="29">IF(C34="","",_xlfn.CONCAT("            { line: ","""",C34,", ",M34:AN34,""", sC: ","""",B34,"""},"))</f>
        <v xml:space="preserve">            { line: "hombres de toda raza,, (Re,m,15)", sC: ""},</v>
      </c>
      <c r="M34" s="56" t="str">
        <f t="shared" si="1"/>
        <v>(</v>
      </c>
      <c r="N34" s="57" t="str">
        <f t="shared" si="2"/>
        <v>Re</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51" t="s">
        <v>1370</v>
      </c>
      <c r="D35" s="52"/>
      <c r="E35" s="52"/>
      <c r="F35" s="53"/>
      <c r="G35" s="53"/>
      <c r="H35" s="52"/>
      <c r="I35" s="52"/>
      <c r="J35" s="54"/>
      <c r="K35" s="54"/>
      <c r="L35" s="55" t="str">
        <f t="shared" si="29"/>
        <v xml:space="preserve">            { line: "lengua, pueblo y nación;, ", sC: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7.75" thickTop="1" thickBot="1" x14ac:dyDescent="0.4">
      <c r="C36" s="73"/>
      <c r="D36" s="74"/>
      <c r="E36" s="74"/>
      <c r="F36" s="74"/>
      <c r="G36" s="74"/>
      <c r="H36" s="74"/>
      <c r="I36" s="74"/>
      <c r="J36" s="74"/>
      <c r="K36" s="74"/>
      <c r="L36" s="75" t="s">
        <v>996</v>
      </c>
      <c r="M36" s="56"/>
      <c r="N36" s="57"/>
      <c r="O36" s="58"/>
      <c r="P36" s="59"/>
      <c r="Q36" s="60"/>
      <c r="R36" s="61"/>
      <c r="S36" s="56"/>
      <c r="T36" s="62"/>
      <c r="U36" s="63"/>
      <c r="V36" s="64"/>
      <c r="W36" s="65"/>
      <c r="X36" s="64"/>
      <c r="Y36" s="64"/>
      <c r="Z36" s="56"/>
      <c r="AA36" s="66"/>
      <c r="AB36" s="57"/>
      <c r="AC36" s="67"/>
      <c r="AD36" s="59"/>
      <c r="AE36" s="68"/>
      <c r="AF36" s="61"/>
      <c r="AG36" s="61"/>
      <c r="AH36" s="69"/>
      <c r="AI36" s="70"/>
      <c r="AJ36" s="64"/>
      <c r="AK36" s="64"/>
      <c r="AL36" s="64"/>
      <c r="AM36" s="64"/>
      <c r="AN36" s="64"/>
    </row>
    <row r="37" spans="2:40" ht="25.5" thickTop="1" thickBot="1" x14ac:dyDescent="0.4">
      <c r="B37" t="s">
        <v>1000</v>
      </c>
      <c r="C37" s="51" t="s">
        <v>1371</v>
      </c>
      <c r="D37" s="52" t="s">
        <v>1019</v>
      </c>
      <c r="E37" s="52"/>
      <c r="F37" s="53" t="s">
        <v>1016</v>
      </c>
      <c r="G37" s="53" t="s">
        <v>1015</v>
      </c>
      <c r="H37" s="52"/>
      <c r="I37" s="52"/>
      <c r="J37" s="54"/>
      <c r="K37" s="54"/>
      <c r="L37" s="55" t="str">
        <f t="shared" si="29"/>
        <v xml:space="preserve">            { line: "Y HAS HECHO DE ELLOS, (Fa,,15)(La,m,250)", sC: "ta as"},</v>
      </c>
      <c r="M37" s="56" t="str">
        <f>IF(N37="","","(")</f>
        <v>(</v>
      </c>
      <c r="N37" s="57" t="str">
        <f>IF(D37="","",D37)</f>
        <v>Fa</v>
      </c>
      <c r="O37" s="58" t="str">
        <f>IF(N37="","",",")</f>
        <v>,</v>
      </c>
      <c r="P37" s="59" t="str">
        <f>IF(E37="","",E37)</f>
        <v/>
      </c>
      <c r="Q37" s="60" t="str">
        <f>IF(N37="","",",")</f>
        <v>,</v>
      </c>
      <c r="R37" s="61">
        <f>IF(N37="","",15)</f>
        <v>15</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B38" t="s">
        <v>1002</v>
      </c>
      <c r="C38" s="51" t="s">
        <v>1372</v>
      </c>
      <c r="D38" s="52" t="s">
        <v>1019</v>
      </c>
      <c r="E38" s="52"/>
      <c r="F38" s="53"/>
      <c r="G38" s="53"/>
      <c r="H38" s="52"/>
      <c r="I38" s="52"/>
      <c r="J38" s="54"/>
      <c r="K38" s="54"/>
      <c r="L38" s="55" t="str">
        <f t="shared" si="29"/>
        <v xml:space="preserve">            { line: "PARA NUESTRO DIOS, (Fa,,15)", sC: "as"},</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B39" t="s">
        <v>1002</v>
      </c>
      <c r="C39" s="51" t="s">
        <v>1373</v>
      </c>
      <c r="D39" s="52" t="s">
        <v>1016</v>
      </c>
      <c r="E39" s="52" t="s">
        <v>1015</v>
      </c>
      <c r="F39" s="53" t="s">
        <v>1019</v>
      </c>
      <c r="G39" s="53"/>
      <c r="H39" s="52"/>
      <c r="I39" s="52"/>
      <c r="J39" s="54"/>
      <c r="K39" s="54"/>
      <c r="L39" s="55" t="str">
        <f t="shared" si="29"/>
        <v xml:space="preserve">            { line: "UN REINO DE SACERDOTES,, (La,m,15)(Fa,,250)", sC: "as"},</v>
      </c>
      <c r="M39" s="56" t="str">
        <f>IF(N39="","","(")</f>
        <v>(</v>
      </c>
      <c r="N39" s="57" t="str">
        <f>IF(D39="","",D39)</f>
        <v>La</v>
      </c>
      <c r="O39" s="58" t="str">
        <f>IF(N39="","",",")</f>
        <v>,</v>
      </c>
      <c r="P39" s="59" t="str">
        <f>IF(E39="","",E39)</f>
        <v>m</v>
      </c>
      <c r="Q39" s="60" t="str">
        <f>IF(N39="","",",")</f>
        <v>,</v>
      </c>
      <c r="R39" s="61">
        <f>IF(N39="","",15)</f>
        <v>15</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B40" t="s">
        <v>1002</v>
      </c>
      <c r="C40" s="51" t="s">
        <v>1374</v>
      </c>
      <c r="D40" s="52" t="s">
        <v>1016</v>
      </c>
      <c r="E40" s="52" t="s">
        <v>1015</v>
      </c>
      <c r="F40" s="53"/>
      <c r="G40" s="53"/>
      <c r="H40" s="52"/>
      <c r="I40" s="52"/>
      <c r="J40" s="54"/>
      <c r="K40" s="54"/>
      <c r="L40" s="55" t="str">
        <f t="shared" si="29"/>
        <v xml:space="preserve">            { line: "Y REINAN, Y REINAN, (La,m,15)", sC: "as"},</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B41" t="s">
        <v>1002</v>
      </c>
      <c r="C41" s="51" t="s">
        <v>1375</v>
      </c>
      <c r="D41" s="52" t="s">
        <v>1024</v>
      </c>
      <c r="E41" s="52" t="s">
        <v>1015</v>
      </c>
      <c r="F41" s="53"/>
      <c r="G41" s="53"/>
      <c r="H41" s="52"/>
      <c r="I41" s="52"/>
      <c r="J41" s="54"/>
      <c r="K41" s="54"/>
      <c r="L41" s="55" t="str">
        <f t="shared" si="29"/>
        <v xml:space="preserve">            { line: "SOBRE LA TIERRA., (Re,m,15)", sC: "as"},</v>
      </c>
      <c r="M41" s="56" t="str">
        <f t="shared" ref="M41:M46" si="30">IF(N41="","","(")</f>
        <v>(</v>
      </c>
      <c r="N41" s="57" t="str">
        <f t="shared" ref="N41:N46" si="31">IF(D41="","",D41)</f>
        <v>Re</v>
      </c>
      <c r="O41" s="58" t="str">
        <f t="shared" ref="O41:O46" si="32">IF(N41="","",",")</f>
        <v>,</v>
      </c>
      <c r="P41" s="59" t="str">
        <f t="shared" ref="P41:P46" si="33">IF(E41="","",E41)</f>
        <v>m</v>
      </c>
      <c r="Q41" s="60" t="str">
        <f t="shared" ref="Q41:Q46" si="34">IF(N41="","",",")</f>
        <v>,</v>
      </c>
      <c r="R41" s="61">
        <f t="shared" ref="R41:R46" si="35">IF(N41="","",15)</f>
        <v>15</v>
      </c>
      <c r="S41" s="56" t="str">
        <f t="shared" ref="S41:S46" si="36">IF(N41="","",")")</f>
        <v>)</v>
      </c>
      <c r="T41" s="62" t="str">
        <f t="shared" ref="T41:T46" si="37">IF(U41="","","(")</f>
        <v/>
      </c>
      <c r="U41" s="63" t="str">
        <f t="shared" ref="U41:U46" si="38">IF(F41="","",F41)</f>
        <v/>
      </c>
      <c r="V41" s="64" t="str">
        <f t="shared" ref="V41:V46" si="39">IF(U41="","",",")</f>
        <v/>
      </c>
      <c r="W41" s="65" t="str">
        <f t="shared" ref="W41:W46" si="40">IF(G41="","",G41)</f>
        <v/>
      </c>
      <c r="X41" s="64" t="str">
        <f t="shared" ref="X41:X46" si="41">IF(U41="","",",")</f>
        <v/>
      </c>
      <c r="Y41" s="64" t="str">
        <f t="shared" ref="Y41:Y46" si="42">IF(U41="","",250)</f>
        <v/>
      </c>
      <c r="Z41" s="56" t="str">
        <f t="shared" ref="Z41:Z46" si="43">IF(U41="","",")")</f>
        <v/>
      </c>
      <c r="AA41" s="66" t="str">
        <f t="shared" ref="AA41:AA46" si="44">IF(AB41="","","(")</f>
        <v/>
      </c>
      <c r="AB41" s="57" t="str">
        <f t="shared" ref="AB41:AB46" si="45">IF(H41="","",H41)</f>
        <v/>
      </c>
      <c r="AC41" s="67" t="str">
        <f t="shared" ref="AC41:AC46" si="46">IF(AB41="","",",")</f>
        <v/>
      </c>
      <c r="AD41" s="59" t="str">
        <f t="shared" ref="AD41:AD46" si="47">IF(I41="","",I41)</f>
        <v/>
      </c>
      <c r="AE41" s="68" t="str">
        <f t="shared" ref="AE41:AE46" si="48">IF(AB41="","",",")</f>
        <v/>
      </c>
      <c r="AF41" s="61" t="str">
        <f t="shared" ref="AF41:AF46" si="49">IF(AB41="","",350)</f>
        <v/>
      </c>
      <c r="AG41" s="61" t="str">
        <f t="shared" ref="AG41:AG46" si="50">IF(AB41="","",")")</f>
        <v/>
      </c>
      <c r="AH41" s="69" t="str">
        <f t="shared" ref="AH41:AH46" si="51">IF(AI41="","","(")</f>
        <v/>
      </c>
      <c r="AI41" s="70" t="str">
        <f t="shared" ref="AI41:AI46" si="52">IF(J41="","",J41)</f>
        <v/>
      </c>
      <c r="AJ41" s="64" t="str">
        <f t="shared" ref="AJ41:AJ46" si="53">IF(AI41="","",",")</f>
        <v/>
      </c>
      <c r="AK41" s="64" t="str">
        <f t="shared" ref="AK41:AK46" si="54">IF(K41="","",K41)</f>
        <v/>
      </c>
      <c r="AL41" s="64" t="str">
        <f t="shared" ref="AL41:AL46" si="55">IF(AI41="","",",")</f>
        <v/>
      </c>
      <c r="AM41" s="64" t="str">
        <f t="shared" ref="AM41:AM46" si="56">IF(AI41="","",450)</f>
        <v/>
      </c>
      <c r="AN41" s="64" t="str">
        <f t="shared" ref="AN41:AN46" si="57">IF(AI41="","",")")</f>
        <v/>
      </c>
    </row>
    <row r="42" spans="2:40" ht="27.75" thickTop="1" thickBot="1" x14ac:dyDescent="0.4">
      <c r="C42" s="73"/>
      <c r="D42" s="74"/>
      <c r="E42" s="74"/>
      <c r="F42" s="74"/>
      <c r="G42" s="74"/>
      <c r="H42" s="74"/>
      <c r="I42" s="74"/>
      <c r="J42" s="74"/>
      <c r="K42" s="74"/>
      <c r="L42" s="75" t="s">
        <v>996</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2:40" ht="25.5" thickTop="1" thickBot="1" x14ac:dyDescent="0.4">
      <c r="B43" t="s">
        <v>1017</v>
      </c>
      <c r="C43" s="51" t="s">
        <v>1376</v>
      </c>
      <c r="D43" s="52" t="s">
        <v>1024</v>
      </c>
      <c r="E43" s="52" t="s">
        <v>1015</v>
      </c>
      <c r="F43" s="53"/>
      <c r="G43" s="53"/>
      <c r="H43" s="52"/>
      <c r="I43" s="52"/>
      <c r="J43" s="54"/>
      <c r="K43" s="54"/>
      <c r="L43" s="55" t="str">
        <f t="shared" si="29"/>
        <v xml:space="preserve">            { line: "Eres digno, Cordero degollado,, (Re,m,15)", sC: "tc"},</v>
      </c>
      <c r="M43" s="56" t="str">
        <f t="shared" si="30"/>
        <v>(</v>
      </c>
      <c r="N43" s="57" t="str">
        <f t="shared" si="31"/>
        <v>Re</v>
      </c>
      <c r="O43" s="58" t="str">
        <f t="shared" si="32"/>
        <v>,</v>
      </c>
      <c r="P43" s="59" t="str">
        <f t="shared" si="33"/>
        <v>m</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1377</v>
      </c>
      <c r="D44" s="52" t="s">
        <v>1020</v>
      </c>
      <c r="E44" s="52" t="s">
        <v>1015</v>
      </c>
      <c r="F44" s="53" t="s">
        <v>1016</v>
      </c>
      <c r="G44" s="53"/>
      <c r="H44" s="52"/>
      <c r="I44" s="52"/>
      <c r="J44" s="54"/>
      <c r="K44" s="54"/>
      <c r="L44" s="55" t="str">
        <f t="shared" si="29"/>
        <v xml:space="preserve">            { line: "de tomar el libro, (Sol,m,15)(La,,250)", sC: ""},</v>
      </c>
      <c r="M44" s="56" t="str">
        <f t="shared" si="30"/>
        <v>(</v>
      </c>
      <c r="N44" s="57" t="str">
        <f t="shared" si="31"/>
        <v>Sol</v>
      </c>
      <c r="O44" s="58" t="str">
        <f t="shared" si="32"/>
        <v>,</v>
      </c>
      <c r="P44" s="59" t="str">
        <f t="shared" si="33"/>
        <v>m</v>
      </c>
      <c r="Q44" s="60" t="str">
        <f t="shared" si="34"/>
        <v>,</v>
      </c>
      <c r="R44" s="61">
        <f t="shared" si="35"/>
        <v>15</v>
      </c>
      <c r="S44" s="56" t="str">
        <f t="shared" si="36"/>
        <v>)</v>
      </c>
      <c r="T44" s="62" t="str">
        <f t="shared" si="37"/>
        <v>(</v>
      </c>
      <c r="U44" s="63" t="str">
        <f t="shared" si="38"/>
        <v>La</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1366</v>
      </c>
      <c r="D45" s="52" t="s">
        <v>1016</v>
      </c>
      <c r="E45" s="52">
        <v>7</v>
      </c>
      <c r="F45" s="53" t="s">
        <v>1024</v>
      </c>
      <c r="G45" s="53" t="s">
        <v>1015</v>
      </c>
      <c r="H45" s="52"/>
      <c r="I45" s="52"/>
      <c r="J45" s="54"/>
      <c r="K45" s="54"/>
      <c r="L45" s="55" t="str">
        <f t="shared" si="29"/>
        <v xml:space="preserve">            { line: "y abrir sus sellos, (La,7,15)(Re,m,250)", sC: ""},</v>
      </c>
      <c r="M45" s="56" t="str">
        <f t="shared" si="30"/>
        <v>(</v>
      </c>
      <c r="N45" s="57" t="str">
        <f t="shared" si="31"/>
        <v>La</v>
      </c>
      <c r="O45" s="58" t="str">
        <f t="shared" si="32"/>
        <v>,</v>
      </c>
      <c r="P45" s="59">
        <f t="shared" si="33"/>
        <v>7</v>
      </c>
      <c r="Q45" s="60" t="str">
        <f t="shared" si="34"/>
        <v>,</v>
      </c>
      <c r="R45" s="61">
        <f t="shared" si="35"/>
        <v>15</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C46" s="51" t="s">
        <v>1378</v>
      </c>
      <c r="D46" s="52" t="s">
        <v>1016</v>
      </c>
      <c r="E46" s="52"/>
      <c r="F46" s="53"/>
      <c r="G46" s="53"/>
      <c r="H46" s="52"/>
      <c r="I46" s="52"/>
      <c r="J46" s="54"/>
      <c r="K46" s="54"/>
      <c r="L46" s="55" t="str">
        <f t="shared" si="29"/>
        <v xml:space="preserve">            { line: "porque has comprado con tu sangre, (La,,15)", sC: ""},</v>
      </c>
      <c r="M46" s="56" t="str">
        <f t="shared" si="30"/>
        <v>(</v>
      </c>
      <c r="N46" s="57" t="str">
        <f t="shared" si="31"/>
        <v>La</v>
      </c>
      <c r="O46" s="58" t="str">
        <f t="shared" si="32"/>
        <v>,</v>
      </c>
      <c r="P46" s="59" t="str">
        <f t="shared" si="33"/>
        <v/>
      </c>
      <c r="Q46" s="60" t="str">
        <f t="shared" si="34"/>
        <v>,</v>
      </c>
      <c r="R46" s="61">
        <f t="shared" si="35"/>
        <v>15</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C47" s="51" t="s">
        <v>1369</v>
      </c>
      <c r="D47" s="52" t="s">
        <v>1024</v>
      </c>
      <c r="E47" s="52" t="s">
        <v>1015</v>
      </c>
      <c r="F47" s="53"/>
      <c r="G47" s="53"/>
      <c r="H47" s="52"/>
      <c r="I47" s="52"/>
      <c r="J47" s="54"/>
      <c r="K47" s="54"/>
      <c r="L47" s="55" t="str">
        <f t="shared" si="0"/>
        <v xml:space="preserve">            { line: "hombres de toda raza,, (Re,m,15)", sC: ""},</v>
      </c>
      <c r="M47" s="56" t="str">
        <f t="shared" si="1"/>
        <v>(</v>
      </c>
      <c r="N47" s="57" t="str">
        <f t="shared" si="2"/>
        <v>Re</v>
      </c>
      <c r="O47" s="58" t="str">
        <f t="shared" si="3"/>
        <v>,</v>
      </c>
      <c r="P47" s="59" t="str">
        <f t="shared" si="4"/>
        <v>m</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5.5" thickTop="1" thickBot="1" x14ac:dyDescent="0.4">
      <c r="C48" s="51" t="s">
        <v>1370</v>
      </c>
      <c r="D48" s="52"/>
      <c r="E48" s="52"/>
      <c r="F48" s="53"/>
      <c r="G48" s="53"/>
      <c r="H48" s="52"/>
      <c r="I48" s="52"/>
      <c r="J48" s="54"/>
      <c r="K48" s="54"/>
      <c r="L48" s="55" t="str">
        <f>IF(C48="","",_xlfn.CONCAT("            { line: ","""",C48,", ",M48:AN48,""", sC: ","""",B48,"""},"))</f>
        <v xml:space="preserve">            { line: "lengua, pueblo y nación;, ", sC: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7.75" thickTop="1" thickBot="1" x14ac:dyDescent="0.4">
      <c r="C49" s="73"/>
      <c r="D49" s="74"/>
      <c r="E49" s="74"/>
      <c r="F49" s="74"/>
      <c r="G49" s="74"/>
      <c r="H49" s="74"/>
      <c r="I49" s="74"/>
      <c r="J49" s="74"/>
      <c r="K49" s="74"/>
      <c r="L49" s="75" t="s">
        <v>996</v>
      </c>
      <c r="M49" s="56"/>
      <c r="N49" s="57"/>
      <c r="O49" s="58"/>
      <c r="P49" s="59"/>
      <c r="Q49" s="60"/>
      <c r="R49" s="61"/>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79" t="s">
        <v>998</v>
      </c>
      <c r="D50" s="80"/>
      <c r="E50" s="80"/>
      <c r="F50" s="80"/>
      <c r="G50" s="80"/>
      <c r="H50" s="80"/>
      <c r="I50" s="80"/>
      <c r="J50" s="80"/>
      <c r="K50" s="80"/>
      <c r="L50" s="81" t="s">
        <v>999</v>
      </c>
      <c r="M50" s="56" t="str">
        <f t="shared" ref="M50:M55" si="58">IF(N50="","","(")</f>
        <v/>
      </c>
      <c r="N50" s="57" t="str">
        <f t="shared" ref="N50:N55" si="59">IF(D50="","",D50)</f>
        <v/>
      </c>
      <c r="O50" s="58" t="str">
        <f t="shared" ref="O50:O55" si="60">IF(N50="","",",")</f>
        <v/>
      </c>
      <c r="P50" s="59" t="str">
        <f t="shared" ref="P50:P55" si="61">IF(E50="","",E50)</f>
        <v/>
      </c>
      <c r="Q50" s="60" t="str">
        <f t="shared" ref="Q50:Q55" si="62">IF(N50="","",",")</f>
        <v/>
      </c>
      <c r="R50" s="61" t="str">
        <f t="shared" ref="R50:R55" si="63">IF(N50="","",15)</f>
        <v/>
      </c>
      <c r="S50" s="56" t="str">
        <f t="shared" ref="S50:S55" si="64">IF(N50="","",")")</f>
        <v/>
      </c>
      <c r="T50" s="62" t="str">
        <f t="shared" ref="T50:T55" si="65">IF(U50="","","(")</f>
        <v/>
      </c>
      <c r="U50" s="63" t="str">
        <f t="shared" ref="U50:U55" si="66">IF(F50="","",F50)</f>
        <v/>
      </c>
      <c r="V50" s="64" t="str">
        <f t="shared" ref="V50:V55" si="67">IF(U50="","",",")</f>
        <v/>
      </c>
      <c r="W50" s="65" t="str">
        <f t="shared" ref="W50:W55" si="68">IF(G50="","",G50)</f>
        <v/>
      </c>
      <c r="X50" s="64" t="str">
        <f t="shared" ref="X50:X55" si="69">IF(U50="","",",")</f>
        <v/>
      </c>
      <c r="Y50" s="64" t="str">
        <f t="shared" ref="Y50:Y55" si="70">IF(U50="","",250)</f>
        <v/>
      </c>
      <c r="Z50" s="56" t="str">
        <f t="shared" ref="Z50:Z55" si="71">IF(U50="","",")")</f>
        <v/>
      </c>
      <c r="AA50" s="66" t="str">
        <f t="shared" ref="AA50:AA55" si="72">IF(AB50="","","(")</f>
        <v/>
      </c>
      <c r="AB50" s="57" t="str">
        <f t="shared" ref="AB50:AB55" si="73">IF(H50="","",H50)</f>
        <v/>
      </c>
      <c r="AC50" s="67" t="str">
        <f t="shared" ref="AC50:AC55" si="74">IF(AB50="","",",")</f>
        <v/>
      </c>
      <c r="AD50" s="59" t="str">
        <f t="shared" ref="AD50:AD55" si="75">IF(I50="","",I50)</f>
        <v/>
      </c>
      <c r="AE50" s="68" t="str">
        <f t="shared" ref="AE50:AE55" si="76">IF(AB50="","",",")</f>
        <v/>
      </c>
      <c r="AF50" s="61" t="str">
        <f t="shared" ref="AF50:AF55" si="77">IF(AB50="","",350)</f>
        <v/>
      </c>
      <c r="AG50" s="61" t="str">
        <f t="shared" ref="AG50:AG55" si="78">IF(AB50="","",")")</f>
        <v/>
      </c>
      <c r="AH50" s="69" t="str">
        <f t="shared" ref="AH50:AH55" si="79">IF(AI50="","","(")</f>
        <v/>
      </c>
      <c r="AI50" s="70" t="str">
        <f t="shared" ref="AI50:AI55" si="80">IF(J50="","",J50)</f>
        <v/>
      </c>
      <c r="AJ50" s="64" t="str">
        <f t="shared" ref="AJ50:AJ55" si="81">IF(AI50="","",",")</f>
        <v/>
      </c>
      <c r="AK50" s="64" t="str">
        <f t="shared" ref="AK50:AK55" si="82">IF(K50="","",K50)</f>
        <v/>
      </c>
      <c r="AL50" s="64" t="str">
        <f t="shared" ref="AL50:AL55" si="83">IF(AI50="","",",")</f>
        <v/>
      </c>
      <c r="AM50" s="64" t="str">
        <f t="shared" ref="AM50:AM55" si="84">IF(AI50="","",450)</f>
        <v/>
      </c>
      <c r="AN50" s="64" t="str">
        <f t="shared" ref="AN50:AN55" si="85">IF(AI50="","",")")</f>
        <v/>
      </c>
    </row>
    <row r="51" spans="1:40" ht="25.5" thickTop="1" thickBot="1" x14ac:dyDescent="0.4">
      <c r="B51" t="s">
        <v>1000</v>
      </c>
      <c r="C51" s="82" t="s">
        <v>1371</v>
      </c>
      <c r="D51" s="83" t="s">
        <v>1019</v>
      </c>
      <c r="E51" s="83"/>
      <c r="F51" s="83" t="s">
        <v>1016</v>
      </c>
      <c r="G51" s="83" t="s">
        <v>1015</v>
      </c>
      <c r="H51" s="83"/>
      <c r="I51" s="83"/>
      <c r="J51" s="83"/>
      <c r="K51" s="83"/>
      <c r="L51" s="84" t="str">
        <f>IF(C51="","",_xlfn.CONCAT("       triggerLine: ","""",C51,", ",M51:AN51,""", sC: ","""",B51,""", lines: ["))</f>
        <v xml:space="preserve">       triggerLine: "Y HAS HECHO DE ELLOS, (Fa,,15)(La,m,250)", sC: "ta as", lines: [</v>
      </c>
      <c r="M51" s="56" t="str">
        <f t="shared" si="58"/>
        <v>(</v>
      </c>
      <c r="N51" s="57" t="str">
        <f t="shared" si="59"/>
        <v>Fa</v>
      </c>
      <c r="O51" s="58" t="str">
        <f t="shared" si="60"/>
        <v>,</v>
      </c>
      <c r="P51" s="59" t="str">
        <f t="shared" si="61"/>
        <v/>
      </c>
      <c r="Q51" s="60" t="str">
        <f t="shared" si="62"/>
        <v>,</v>
      </c>
      <c r="R51" s="61">
        <f t="shared" si="63"/>
        <v>15</v>
      </c>
      <c r="S51" s="56" t="str">
        <f t="shared" si="64"/>
        <v>)</v>
      </c>
      <c r="T51" s="62" t="str">
        <f t="shared" si="65"/>
        <v>(</v>
      </c>
      <c r="U51" s="63" t="str">
        <f t="shared" si="66"/>
        <v>La</v>
      </c>
      <c r="V51" s="64" t="str">
        <f t="shared" si="67"/>
        <v>,</v>
      </c>
      <c r="W51" s="65" t="str">
        <f t="shared" si="68"/>
        <v>m</v>
      </c>
      <c r="X51" s="64" t="str">
        <f t="shared" si="69"/>
        <v>,</v>
      </c>
      <c r="Y51" s="64">
        <f t="shared" si="70"/>
        <v>250</v>
      </c>
      <c r="Z51" s="56" t="str">
        <f t="shared" si="71"/>
        <v>)</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1372</v>
      </c>
      <c r="D52" s="86" t="s">
        <v>1019</v>
      </c>
      <c r="E52" s="86"/>
      <c r="F52" s="86"/>
      <c r="G52" s="86"/>
      <c r="H52" s="87"/>
      <c r="I52" s="87"/>
      <c r="J52" s="87"/>
      <c r="K52" s="87"/>
      <c r="L52" s="88" t="str">
        <f>IF(C52="","",_xlfn.CONCAT("            { line: ","""",C52,", ",M52:AN52,""", sC: ","""",B52,"""},"))</f>
        <v xml:space="preserve">            { line: "PARA NUESTRO DIOS, (Fa,,15)", sC: "as"},</v>
      </c>
      <c r="M52" s="56" t="str">
        <f t="shared" si="58"/>
        <v>(</v>
      </c>
      <c r="N52" s="57" t="str">
        <f t="shared" si="59"/>
        <v>Fa</v>
      </c>
      <c r="O52" s="58" t="str">
        <f t="shared" si="60"/>
        <v>,</v>
      </c>
      <c r="P52" s="59" t="str">
        <f t="shared" si="61"/>
        <v/>
      </c>
      <c r="Q52" s="60" t="str">
        <f t="shared" si="62"/>
        <v>,</v>
      </c>
      <c r="R52" s="61">
        <f t="shared" si="63"/>
        <v>15</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thickTop="1" thickBot="1" x14ac:dyDescent="0.4">
      <c r="B53" t="s">
        <v>1002</v>
      </c>
      <c r="C53" s="85" t="s">
        <v>1373</v>
      </c>
      <c r="D53" s="89" t="s">
        <v>1016</v>
      </c>
      <c r="E53" s="89" t="s">
        <v>1015</v>
      </c>
      <c r="F53" s="89" t="s">
        <v>1019</v>
      </c>
      <c r="G53" s="89"/>
      <c r="H53" s="90"/>
      <c r="I53" s="90"/>
      <c r="J53" s="90"/>
      <c r="K53" s="90"/>
      <c r="L53" s="88" t="str">
        <f>IF(C53="","",_xlfn.CONCAT("            { line: ","""",C53,", ",M53:AN53,""", sC: ","""",B53,"""},"))</f>
        <v xml:space="preserve">            { line: "UN REINO DE SACERDOTES,, (La,m,15)(Fa,,250)", sC: "as"},</v>
      </c>
      <c r="M53" s="56" t="str">
        <f t="shared" si="58"/>
        <v>(</v>
      </c>
      <c r="N53" s="57" t="str">
        <f t="shared" si="59"/>
        <v>La</v>
      </c>
      <c r="O53" s="58" t="str">
        <f t="shared" si="60"/>
        <v>,</v>
      </c>
      <c r="P53" s="59" t="str">
        <f t="shared" si="61"/>
        <v>m</v>
      </c>
      <c r="Q53" s="60" t="str">
        <f t="shared" si="62"/>
        <v>,</v>
      </c>
      <c r="R53" s="61">
        <f t="shared" si="63"/>
        <v>15</v>
      </c>
      <c r="S53" s="56" t="str">
        <f t="shared" si="64"/>
        <v>)</v>
      </c>
      <c r="T53" s="62" t="str">
        <f t="shared" si="65"/>
        <v>(</v>
      </c>
      <c r="U53" s="63" t="str">
        <f t="shared" si="66"/>
        <v>Fa</v>
      </c>
      <c r="V53" s="64" t="str">
        <f t="shared" si="67"/>
        <v>,</v>
      </c>
      <c r="W53" s="65" t="str">
        <f t="shared" si="68"/>
        <v/>
      </c>
      <c r="X53" s="64" t="str">
        <f t="shared" si="69"/>
        <v>,</v>
      </c>
      <c r="Y53" s="64">
        <f t="shared" si="70"/>
        <v>250</v>
      </c>
      <c r="Z53" s="56" t="str">
        <f t="shared" si="71"/>
        <v>)</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thickTop="1" thickBot="1" x14ac:dyDescent="0.4">
      <c r="B54" t="s">
        <v>1002</v>
      </c>
      <c r="C54" s="85" t="s">
        <v>1374</v>
      </c>
      <c r="D54" s="86" t="s">
        <v>1016</v>
      </c>
      <c r="E54" s="86" t="s">
        <v>1015</v>
      </c>
      <c r="F54" s="86"/>
      <c r="G54" s="86"/>
      <c r="H54" s="87"/>
      <c r="I54" s="87"/>
      <c r="J54" s="87"/>
      <c r="K54" s="87"/>
      <c r="L54" s="88" t="str">
        <f>IF(C54="","",_xlfn.CONCAT("            { line: ","""",C54,", ",M54:AN54,""", sC: ","""",B54,"""},"))</f>
        <v xml:space="preserve">            { line: "Y REINAN, Y REINAN, (La,m,15)", sC: "as"},</v>
      </c>
      <c r="M54" s="56" t="str">
        <f t="shared" si="58"/>
        <v>(</v>
      </c>
      <c r="N54" s="57" t="str">
        <f t="shared" si="59"/>
        <v>La</v>
      </c>
      <c r="O54" s="58" t="str">
        <f t="shared" si="60"/>
        <v>,</v>
      </c>
      <c r="P54" s="59" t="str">
        <f t="shared" si="61"/>
        <v>m</v>
      </c>
      <c r="Q54" s="60" t="str">
        <f t="shared" si="62"/>
        <v>,</v>
      </c>
      <c r="R54" s="61">
        <f t="shared" si="63"/>
        <v>15</v>
      </c>
      <c r="S54" s="56" t="str">
        <f t="shared" si="64"/>
        <v>)</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1002</v>
      </c>
      <c r="C55" s="93" t="s">
        <v>1375</v>
      </c>
      <c r="D55" s="83" t="s">
        <v>1024</v>
      </c>
      <c r="E55" s="83" t="s">
        <v>1015</v>
      </c>
      <c r="F55" s="83"/>
      <c r="G55" s="83"/>
      <c r="H55" s="83"/>
      <c r="I55" s="83"/>
      <c r="J55" s="83"/>
      <c r="K55" s="83"/>
      <c r="L55" s="94" t="str">
        <f>IF(C55="","",_xlfn.CONCAT("            { line: ","""",C55,", ",M55:AN55,""", sC: ","""",B55,"""},  ]},"))</f>
        <v xml:space="preserve">            { line: "SOBRE LA TIERRA., (Re,m,15)", sC: "as"},  ]},</v>
      </c>
      <c r="M55" s="56" t="str">
        <f t="shared" si="58"/>
        <v>(</v>
      </c>
      <c r="N55" s="57" t="str">
        <f t="shared" si="59"/>
        <v>Re</v>
      </c>
      <c r="O55" s="58" t="str">
        <f t="shared" si="60"/>
        <v>,</v>
      </c>
      <c r="P55" s="59" t="str">
        <f t="shared" si="61"/>
        <v>m</v>
      </c>
      <c r="Q55" s="60" t="str">
        <f t="shared" si="62"/>
        <v>,</v>
      </c>
      <c r="R55" s="61">
        <f t="shared" si="63"/>
        <v>15</v>
      </c>
      <c r="S55" s="56" t="str">
        <f t="shared" si="64"/>
        <v>)</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36.75" thickTop="1" thickBot="1" x14ac:dyDescent="0.4">
      <c r="A56" s="76"/>
      <c r="B56" s="76"/>
      <c r="C56" s="76"/>
      <c r="D56" s="77"/>
      <c r="E56" s="77"/>
      <c r="F56" s="77"/>
      <c r="G56" s="77"/>
      <c r="H56" s="77"/>
      <c r="I56" s="77"/>
      <c r="J56" s="77"/>
      <c r="K56" s="77"/>
      <c r="L56" s="50" t="s">
        <v>997</v>
      </c>
      <c r="M56" s="56" t="str">
        <f t="shared" ref="M56:M62" si="86">IF(N56="","","(")</f>
        <v/>
      </c>
      <c r="N56" s="57" t="str">
        <f t="shared" si="2"/>
        <v/>
      </c>
      <c r="O56" s="58" t="str">
        <f t="shared" ref="O56:O62" si="87">IF(N56="","",",")</f>
        <v/>
      </c>
      <c r="P56" s="59" t="str">
        <f t="shared" si="4"/>
        <v/>
      </c>
      <c r="Q56" s="60" t="str">
        <f t="shared" ref="Q56:Q62" si="88">IF(N56="","",",")</f>
        <v/>
      </c>
      <c r="R56" s="61" t="str">
        <f t="shared" ref="R56:R62" si="89">IF(N56="","",15)</f>
        <v/>
      </c>
      <c r="S56" s="56" t="str">
        <f t="shared" ref="S56:S62" si="90">IF(N56="","",")")</f>
        <v/>
      </c>
      <c r="T56" s="62" t="str">
        <f t="shared" ref="T56:T62" si="91">IF(U56="","","(")</f>
        <v/>
      </c>
      <c r="U56" s="63" t="str">
        <f t="shared" si="9"/>
        <v/>
      </c>
      <c r="V56" s="64" t="str">
        <f t="shared" ref="V56:V62" si="92">IF(U56="","",",")</f>
        <v/>
      </c>
      <c r="W56" s="65" t="str">
        <f t="shared" si="11"/>
        <v/>
      </c>
      <c r="X56" s="64" t="str">
        <f t="shared" ref="X56:X62" si="93">IF(U56="","",",")</f>
        <v/>
      </c>
      <c r="Y56" s="64" t="str">
        <f t="shared" ref="Y56:Y62" si="94">IF(U56="","",250)</f>
        <v/>
      </c>
      <c r="Z56" s="56" t="str">
        <f t="shared" ref="Z56:Z62" si="95">IF(U56="","",")")</f>
        <v/>
      </c>
      <c r="AA56" s="66" t="str">
        <f t="shared" ref="AA56:AA62" si="96">IF(AB56="","","(")</f>
        <v/>
      </c>
      <c r="AB56" s="57" t="str">
        <f t="shared" si="16"/>
        <v/>
      </c>
      <c r="AC56" s="67" t="str">
        <f t="shared" ref="AC56:AC62" si="97">IF(AB56="","",",")</f>
        <v/>
      </c>
      <c r="AD56" s="59" t="str">
        <f t="shared" ref="AD56:AD62" si="98">IF(I56="","",I56)</f>
        <v/>
      </c>
      <c r="AE56" s="68" t="str">
        <f t="shared" ref="AE56:AE62" si="99">IF(AB56="","",",")</f>
        <v/>
      </c>
      <c r="AF56" s="61" t="str">
        <f t="shared" ref="AF56:AF62" si="100">IF(AB56="","",350)</f>
        <v/>
      </c>
      <c r="AG56" s="61" t="str">
        <f t="shared" ref="AG56:AG62" si="101">IF(AB56="","",")")</f>
        <v/>
      </c>
      <c r="AH56" s="69" t="str">
        <f t="shared" ref="AH56:AH62" si="102">IF(AI56="","","(")</f>
        <v/>
      </c>
      <c r="AI56" s="70" t="str">
        <f t="shared" si="23"/>
        <v/>
      </c>
      <c r="AJ56" s="64" t="str">
        <f t="shared" ref="AJ56:AJ62" si="103">IF(AI56="","",",")</f>
        <v/>
      </c>
      <c r="AK56" s="64" t="str">
        <f t="shared" ref="AK56:AK62" si="104">IF(K56="","",K56)</f>
        <v/>
      </c>
      <c r="AL56" s="64" t="str">
        <f t="shared" ref="AL56:AL62" si="105">IF(AI56="","",",")</f>
        <v/>
      </c>
      <c r="AM56" s="64" t="str">
        <f t="shared" ref="AM56:AM62" si="106">IF(AI56="","",450)</f>
        <v/>
      </c>
      <c r="AN56" s="64" t="str">
        <f t="shared" ref="AN56:AN62" si="107">IF(AI56="","",")")</f>
        <v/>
      </c>
    </row>
    <row r="57" spans="1:40" ht="25.5" thickTop="1" thickBot="1" x14ac:dyDescent="0.4">
      <c r="B57" t="s">
        <v>1017</v>
      </c>
      <c r="C57" s="51" t="s">
        <v>1379</v>
      </c>
      <c r="D57" s="52" t="s">
        <v>1024</v>
      </c>
      <c r="E57" s="52" t="s">
        <v>1015</v>
      </c>
      <c r="F57" s="53"/>
      <c r="G57" s="53"/>
      <c r="H57" s="52"/>
      <c r="I57" s="52"/>
      <c r="J57" s="54"/>
      <c r="K57" s="54"/>
      <c r="L57" s="55" t="str">
        <f t="shared" ref="L57:L62" si="108">IF(C57="","",_xlfn.CONCAT("            { line: ","""",C57,", ",M57:AN57,""", sC: ","""",B57,"""},"))</f>
        <v xml:space="preserve">            { line: "Digno eres, Cordero degollado,, (Re,m,15)", sC: "tc"},</v>
      </c>
      <c r="M57" s="56" t="str">
        <f t="shared" si="86"/>
        <v>(</v>
      </c>
      <c r="N57" s="57" t="str">
        <f t="shared" si="2"/>
        <v>Re</v>
      </c>
      <c r="O57" s="58" t="str">
        <f t="shared" si="87"/>
        <v>,</v>
      </c>
      <c r="P57" s="59" t="str">
        <f t="shared" si="4"/>
        <v>m</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1380</v>
      </c>
      <c r="D58" s="52" t="s">
        <v>1020</v>
      </c>
      <c r="E58" s="52" t="s">
        <v>1015</v>
      </c>
      <c r="F58" s="53" t="s">
        <v>1016</v>
      </c>
      <c r="G58" s="53"/>
      <c r="H58" s="52"/>
      <c r="I58" s="52"/>
      <c r="J58" s="54"/>
      <c r="K58" s="54"/>
      <c r="L58" s="55" t="str">
        <f t="shared" si="108"/>
        <v xml:space="preserve">            { line: "de recibir el poder, la riqueza y la gloria,, (Sol,m,15)(La,,250)", sC: ""},</v>
      </c>
      <c r="M58" s="56" t="str">
        <f t="shared" si="86"/>
        <v>(</v>
      </c>
      <c r="N58" s="57" t="str">
        <f t="shared" si="2"/>
        <v>Sol</v>
      </c>
      <c r="O58" s="58" t="str">
        <f t="shared" si="87"/>
        <v>,</v>
      </c>
      <c r="P58" s="59" t="str">
        <f t="shared" si="4"/>
        <v>m</v>
      </c>
      <c r="Q58" s="60" t="str">
        <f t="shared" si="88"/>
        <v>,</v>
      </c>
      <c r="R58" s="61">
        <f t="shared" si="89"/>
        <v>15</v>
      </c>
      <c r="S58" s="56" t="str">
        <f t="shared" si="90"/>
        <v>)</v>
      </c>
      <c r="T58" s="62" t="str">
        <f t="shared" si="91"/>
        <v>(</v>
      </c>
      <c r="U58" s="63" t="str">
        <f t="shared" si="9"/>
        <v>La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1381</v>
      </c>
      <c r="D59" s="52" t="s">
        <v>1016</v>
      </c>
      <c r="E59" s="52">
        <v>7</v>
      </c>
      <c r="F59" s="53" t="s">
        <v>1024</v>
      </c>
      <c r="G59" s="53" t="s">
        <v>1015</v>
      </c>
      <c r="H59" s="52"/>
      <c r="I59" s="52"/>
      <c r="J59" s="54"/>
      <c r="K59" s="54"/>
      <c r="L59" s="55" t="str">
        <f t="shared" si="108"/>
        <v xml:space="preserve">            { line: "la sabiduría, el honor y la alabanza,, (La,7,15)(Re,m,250)", sC: ""},</v>
      </c>
      <c r="M59" s="56" t="str">
        <f t="shared" si="86"/>
        <v>(</v>
      </c>
      <c r="N59" s="57" t="str">
        <f t="shared" si="2"/>
        <v>La</v>
      </c>
      <c r="O59" s="58" t="str">
        <f t="shared" si="87"/>
        <v>,</v>
      </c>
      <c r="P59" s="59">
        <f t="shared" si="4"/>
        <v>7</v>
      </c>
      <c r="Q59" s="60" t="str">
        <f t="shared" si="88"/>
        <v>,</v>
      </c>
      <c r="R59" s="61">
        <f t="shared" si="89"/>
        <v>15</v>
      </c>
      <c r="S59" s="56" t="str">
        <f t="shared" si="90"/>
        <v>)</v>
      </c>
      <c r="T59" s="62" t="str">
        <f t="shared" si="91"/>
        <v>(</v>
      </c>
      <c r="U59" s="63" t="str">
        <f t="shared" si="9"/>
        <v>Re</v>
      </c>
      <c r="V59" s="64" t="str">
        <f t="shared" si="92"/>
        <v>,</v>
      </c>
      <c r="W59" s="65" t="str">
        <f t="shared" si="11"/>
        <v>m</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thickTop="1" thickBot="1" x14ac:dyDescent="0.4">
      <c r="C60" s="51" t="s">
        <v>1378</v>
      </c>
      <c r="D60" s="52" t="s">
        <v>1016</v>
      </c>
      <c r="E60" s="52">
        <v>7</v>
      </c>
      <c r="F60" s="53"/>
      <c r="G60" s="53"/>
      <c r="H60" s="52"/>
      <c r="I60" s="52"/>
      <c r="J60" s="54"/>
      <c r="K60" s="54"/>
      <c r="L60" s="55" t="str">
        <f t="shared" si="108"/>
        <v xml:space="preserve">            { line: "porque has comprado con tu sangre, (La,7,15)", sC: ""},</v>
      </c>
      <c r="M60" s="56" t="str">
        <f t="shared" si="86"/>
        <v>(</v>
      </c>
      <c r="N60" s="57" t="str">
        <f t="shared" si="2"/>
        <v>La</v>
      </c>
      <c r="O60" s="58" t="str">
        <f t="shared" si="87"/>
        <v>,</v>
      </c>
      <c r="P60" s="59">
        <f t="shared" si="4"/>
        <v>7</v>
      </c>
      <c r="Q60" s="60" t="str">
        <f t="shared" si="88"/>
        <v>,</v>
      </c>
      <c r="R60" s="61">
        <f t="shared" si="89"/>
        <v>15</v>
      </c>
      <c r="S60" s="56" t="str">
        <f t="shared" si="90"/>
        <v>)</v>
      </c>
      <c r="T60" s="62" t="str">
        <f t="shared" si="91"/>
        <v/>
      </c>
      <c r="U60" s="63" t="str">
        <f t="shared" si="9"/>
        <v/>
      </c>
      <c r="V60" s="64" t="str">
        <f t="shared" si="92"/>
        <v/>
      </c>
      <c r="W60" s="65" t="str">
        <f t="shared" si="11"/>
        <v/>
      </c>
      <c r="X60" s="64" t="str">
        <f t="shared" si="93"/>
        <v/>
      </c>
      <c r="Y60" s="64" t="str">
        <f t="shared" si="94"/>
        <v/>
      </c>
      <c r="Z60" s="56" t="str">
        <f t="shared" si="95"/>
        <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1369</v>
      </c>
      <c r="D61" s="52" t="s">
        <v>1024</v>
      </c>
      <c r="E61" s="52" t="s">
        <v>1015</v>
      </c>
      <c r="F61" s="53"/>
      <c r="G61" s="53"/>
      <c r="H61" s="52"/>
      <c r="I61" s="52"/>
      <c r="J61" s="54"/>
      <c r="K61" s="54"/>
      <c r="L61" s="55" t="str">
        <f t="shared" si="108"/>
        <v xml:space="preserve">            { line: "hombres de toda raza,, (Re,m,15)", sC: ""},</v>
      </c>
      <c r="M61" s="56" t="str">
        <f t="shared" si="86"/>
        <v>(</v>
      </c>
      <c r="N61" s="57" t="str">
        <f t="shared" si="2"/>
        <v>Re</v>
      </c>
      <c r="O61" s="58" t="str">
        <f t="shared" si="87"/>
        <v>,</v>
      </c>
      <c r="P61" s="59" t="str">
        <f t="shared" si="4"/>
        <v>m</v>
      </c>
      <c r="Q61" s="60" t="str">
        <f t="shared" si="88"/>
        <v>,</v>
      </c>
      <c r="R61" s="61">
        <f t="shared" si="89"/>
        <v>15</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1370</v>
      </c>
      <c r="D62" s="52"/>
      <c r="E62" s="52"/>
      <c r="F62" s="53"/>
      <c r="G62" s="53"/>
      <c r="H62" s="52"/>
      <c r="I62" s="52"/>
      <c r="J62" s="54"/>
      <c r="K62" s="54"/>
      <c r="L62" s="78" t="str">
        <f t="shared" si="108"/>
        <v xml:space="preserve">            { line: "lengua, pueblo y nación;, ", sC: ""},</v>
      </c>
      <c r="M62" s="56" t="str">
        <f t="shared" si="86"/>
        <v/>
      </c>
      <c r="N62" s="57" t="str">
        <f t="shared" si="2"/>
        <v/>
      </c>
      <c r="O62" s="58" t="str">
        <f t="shared" si="87"/>
        <v/>
      </c>
      <c r="P62" s="59" t="str">
        <f t="shared" si="4"/>
        <v/>
      </c>
      <c r="Q62" s="60" t="str">
        <f t="shared" si="88"/>
        <v/>
      </c>
      <c r="R62" s="61" t="str">
        <f t="shared" si="89"/>
        <v/>
      </c>
      <c r="S62" s="56" t="str">
        <f t="shared" si="90"/>
        <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7.75" thickTop="1" thickBot="1" x14ac:dyDescent="0.4">
      <c r="C63" s="73"/>
      <c r="D63" s="74"/>
      <c r="E63" s="74"/>
      <c r="F63" s="74"/>
      <c r="G63" s="74"/>
      <c r="H63" s="74"/>
      <c r="I63" s="74"/>
      <c r="J63" s="74"/>
      <c r="K63" s="74"/>
      <c r="L63" s="75" t="s">
        <v>996</v>
      </c>
      <c r="M63" s="56"/>
      <c r="N63" s="57"/>
      <c r="O63" s="58"/>
      <c r="P63" s="59"/>
      <c r="Q63" s="60"/>
      <c r="R63" s="61"/>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C64" s="79" t="s">
        <v>998</v>
      </c>
      <c r="D64" s="80"/>
      <c r="E64" s="80"/>
      <c r="F64" s="80"/>
      <c r="G64" s="80"/>
      <c r="H64" s="80"/>
      <c r="I64" s="80"/>
      <c r="J64" s="80"/>
      <c r="K64" s="80"/>
      <c r="L64" s="81" t="s">
        <v>999</v>
      </c>
      <c r="M64" s="56" t="str">
        <f t="shared" ref="M64:M69" si="109">IF(N64="","","(")</f>
        <v/>
      </c>
      <c r="N64" s="57" t="str">
        <f t="shared" ref="N64:N69" si="110">IF(D64="","",D64)</f>
        <v/>
      </c>
      <c r="O64" s="58" t="str">
        <f t="shared" ref="O64:O69" si="111">IF(N64="","",",")</f>
        <v/>
      </c>
      <c r="P64" s="59" t="str">
        <f t="shared" ref="P64:P69" si="112">IF(E64="","",E64)</f>
        <v/>
      </c>
      <c r="Q64" s="60" t="str">
        <f t="shared" ref="Q64:Q69" si="113">IF(N64="","",",")</f>
        <v/>
      </c>
      <c r="R64" s="61" t="str">
        <f t="shared" ref="R64:R69" si="114">IF(N64="","",15)</f>
        <v/>
      </c>
      <c r="S64" s="56" t="str">
        <f t="shared" ref="S64:S69" si="115">IF(N64="","",")")</f>
        <v/>
      </c>
      <c r="T64" s="62" t="str">
        <f t="shared" ref="T64:T69" si="116">IF(U64="","","(")</f>
        <v/>
      </c>
      <c r="U64" s="63" t="str">
        <f t="shared" ref="U64:U69" si="117">IF(F64="","",F64)</f>
        <v/>
      </c>
      <c r="V64" s="64" t="str">
        <f t="shared" ref="V64:V69" si="118">IF(U64="","",",")</f>
        <v/>
      </c>
      <c r="W64" s="65" t="str">
        <f t="shared" ref="W64:W69" si="119">IF(G64="","",G64)</f>
        <v/>
      </c>
      <c r="X64" s="64" t="str">
        <f t="shared" ref="X64:X69" si="120">IF(U64="","",",")</f>
        <v/>
      </c>
      <c r="Y64" s="64" t="str">
        <f t="shared" ref="Y64:Y69" si="121">IF(U64="","",250)</f>
        <v/>
      </c>
      <c r="Z64" s="56" t="str">
        <f t="shared" ref="Z64:Z69" si="122">IF(U64="","",")")</f>
        <v/>
      </c>
      <c r="AA64" s="66" t="str">
        <f t="shared" ref="AA64:AA69" si="123">IF(AB64="","","(")</f>
        <v/>
      </c>
      <c r="AB64" s="57" t="str">
        <f t="shared" ref="AB64:AB69" si="124">IF(H64="","",H64)</f>
        <v/>
      </c>
      <c r="AC64" s="67" t="str">
        <f t="shared" ref="AC64:AC69" si="125">IF(AB64="","",",")</f>
        <v/>
      </c>
      <c r="AD64" s="59" t="str">
        <f t="shared" ref="AD64:AD69" si="126">IF(I64="","",I64)</f>
        <v/>
      </c>
      <c r="AE64" s="68" t="str">
        <f t="shared" ref="AE64:AE69" si="127">IF(AB64="","",",")</f>
        <v/>
      </c>
      <c r="AF64" s="61" t="str">
        <f t="shared" ref="AF64:AF69" si="128">IF(AB64="","",350)</f>
        <v/>
      </c>
      <c r="AG64" s="61" t="str">
        <f t="shared" ref="AG64:AG69" si="129">IF(AB64="","",")")</f>
        <v/>
      </c>
      <c r="AH64" s="69" t="str">
        <f t="shared" ref="AH64:AH69" si="130">IF(AI64="","","(")</f>
        <v/>
      </c>
      <c r="AI64" s="70" t="str">
        <f t="shared" ref="AI64:AI69" si="131">IF(J64="","",J64)</f>
        <v/>
      </c>
      <c r="AJ64" s="64" t="str">
        <f t="shared" ref="AJ64:AJ69" si="132">IF(AI64="","",",")</f>
        <v/>
      </c>
      <c r="AK64" s="64" t="str">
        <f t="shared" ref="AK64:AK69" si="133">IF(K64="","",K64)</f>
        <v/>
      </c>
      <c r="AL64" s="64" t="str">
        <f t="shared" ref="AL64:AL69" si="134">IF(AI64="","",",")</f>
        <v/>
      </c>
      <c r="AM64" s="64" t="str">
        <f t="shared" ref="AM64:AM69" si="135">IF(AI64="","",450)</f>
        <v/>
      </c>
      <c r="AN64" s="64" t="str">
        <f t="shared" ref="AN64:AN69" si="136">IF(AI64="","",")")</f>
        <v/>
      </c>
    </row>
    <row r="65" spans="2:40" ht="25.5" thickTop="1" thickBot="1" x14ac:dyDescent="0.4">
      <c r="B65" t="s">
        <v>1000</v>
      </c>
      <c r="C65" s="82" t="s">
        <v>1371</v>
      </c>
      <c r="D65" s="83" t="s">
        <v>1019</v>
      </c>
      <c r="E65" s="83"/>
      <c r="F65" s="83" t="s">
        <v>1016</v>
      </c>
      <c r="G65" s="83" t="s">
        <v>1015</v>
      </c>
      <c r="H65" s="83"/>
      <c r="I65" s="83"/>
      <c r="J65" s="83"/>
      <c r="K65" s="83"/>
      <c r="L65" s="84" t="str">
        <f>IF(C65="","",_xlfn.CONCAT("       triggerLine: ","""",C65,", ",M65:AN65,""", sC: ","""",B65,""", lines: ["))</f>
        <v xml:space="preserve">       triggerLine: "Y HAS HECHO DE ELLOS, (Fa,,15)(La,m,250)", sC: "ta as", lines: [</v>
      </c>
      <c r="M65" s="56" t="str">
        <f t="shared" si="109"/>
        <v>(</v>
      </c>
      <c r="N65" s="57" t="str">
        <f t="shared" si="110"/>
        <v>Fa</v>
      </c>
      <c r="O65" s="58" t="str">
        <f t="shared" si="111"/>
        <v>,</v>
      </c>
      <c r="P65" s="59" t="str">
        <f t="shared" si="112"/>
        <v/>
      </c>
      <c r="Q65" s="60" t="str">
        <f t="shared" si="113"/>
        <v>,</v>
      </c>
      <c r="R65" s="61">
        <f t="shared" si="114"/>
        <v>15</v>
      </c>
      <c r="S65" s="56" t="str">
        <f t="shared" si="115"/>
        <v>)</v>
      </c>
      <c r="T65" s="62" t="str">
        <f t="shared" si="116"/>
        <v>(</v>
      </c>
      <c r="U65" s="63" t="str">
        <f t="shared" si="117"/>
        <v>La</v>
      </c>
      <c r="V65" s="64" t="str">
        <f t="shared" si="118"/>
        <v>,</v>
      </c>
      <c r="W65" s="65" t="str">
        <f t="shared" si="119"/>
        <v>m</v>
      </c>
      <c r="X65" s="64" t="str">
        <f t="shared" si="120"/>
        <v>,</v>
      </c>
      <c r="Y65" s="64">
        <f t="shared" si="121"/>
        <v>250</v>
      </c>
      <c r="Z65" s="56" t="str">
        <f t="shared" si="122"/>
        <v>)</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2:40" ht="25.5" thickTop="1" thickBot="1" x14ac:dyDescent="0.4">
      <c r="B66" t="s">
        <v>1002</v>
      </c>
      <c r="C66" s="85" t="s">
        <v>1372</v>
      </c>
      <c r="D66" s="86" t="s">
        <v>1019</v>
      </c>
      <c r="E66" s="86"/>
      <c r="F66" s="86"/>
      <c r="G66" s="86"/>
      <c r="H66" s="87"/>
      <c r="I66" s="87"/>
      <c r="J66" s="87"/>
      <c r="K66" s="87"/>
      <c r="L66" s="88" t="str">
        <f>IF(C66="","",_xlfn.CONCAT("            { line: ","""",C66,", ",M66:AN66,""", sC: ","""",B66,"""},"))</f>
        <v xml:space="preserve">            { line: "PARA NUESTRO DIOS, (Fa,,15)", sC: "as"},</v>
      </c>
      <c r="M66" s="56" t="str">
        <f t="shared" si="109"/>
        <v>(</v>
      </c>
      <c r="N66" s="57" t="str">
        <f t="shared" si="110"/>
        <v>Fa</v>
      </c>
      <c r="O66" s="58" t="str">
        <f t="shared" si="111"/>
        <v>,</v>
      </c>
      <c r="P66" s="59" t="str">
        <f t="shared" si="112"/>
        <v/>
      </c>
      <c r="Q66" s="60" t="str">
        <f t="shared" si="113"/>
        <v>,</v>
      </c>
      <c r="R66" s="61">
        <f t="shared" si="114"/>
        <v>15</v>
      </c>
      <c r="S66" s="56" t="str">
        <f t="shared" si="115"/>
        <v>)</v>
      </c>
      <c r="T66" s="62" t="str">
        <f t="shared" si="116"/>
        <v/>
      </c>
      <c r="U66" s="63" t="str">
        <f t="shared" si="117"/>
        <v/>
      </c>
      <c r="V66" s="64" t="str">
        <f t="shared" si="118"/>
        <v/>
      </c>
      <c r="W66" s="65" t="str">
        <f t="shared" si="119"/>
        <v/>
      </c>
      <c r="X66" s="64" t="str">
        <f t="shared" si="120"/>
        <v/>
      </c>
      <c r="Y66" s="64" t="str">
        <f t="shared" si="121"/>
        <v/>
      </c>
      <c r="Z66" s="56" t="str">
        <f t="shared" si="122"/>
        <v/>
      </c>
      <c r="AA66" s="66" t="str">
        <f t="shared" si="123"/>
        <v/>
      </c>
      <c r="AB66" s="57" t="str">
        <f t="shared" si="124"/>
        <v/>
      </c>
      <c r="AC66" s="67" t="str">
        <f t="shared" si="125"/>
        <v/>
      </c>
      <c r="AD66" s="59" t="str">
        <f t="shared" si="126"/>
        <v/>
      </c>
      <c r="AE66" s="68" t="str">
        <f t="shared" si="127"/>
        <v/>
      </c>
      <c r="AF66" s="61" t="str">
        <f t="shared" si="128"/>
        <v/>
      </c>
      <c r="AG66" s="61" t="str">
        <f t="shared" si="129"/>
        <v/>
      </c>
      <c r="AH66" s="69" t="str">
        <f t="shared" si="130"/>
        <v/>
      </c>
      <c r="AI66" s="70" t="str">
        <f t="shared" si="131"/>
        <v/>
      </c>
      <c r="AJ66" s="64" t="str">
        <f t="shared" si="132"/>
        <v/>
      </c>
      <c r="AK66" s="64" t="str">
        <f t="shared" si="133"/>
        <v/>
      </c>
      <c r="AL66" s="64" t="str">
        <f t="shared" si="134"/>
        <v/>
      </c>
      <c r="AM66" s="64" t="str">
        <f t="shared" si="135"/>
        <v/>
      </c>
      <c r="AN66" s="64" t="str">
        <f t="shared" si="136"/>
        <v/>
      </c>
    </row>
    <row r="67" spans="2:40" ht="25.5" thickTop="1" thickBot="1" x14ac:dyDescent="0.4">
      <c r="B67" t="s">
        <v>1002</v>
      </c>
      <c r="C67" s="85" t="s">
        <v>1373</v>
      </c>
      <c r="D67" s="89" t="s">
        <v>1016</v>
      </c>
      <c r="E67" s="89" t="s">
        <v>1015</v>
      </c>
      <c r="F67" s="89" t="s">
        <v>1019</v>
      </c>
      <c r="G67" s="89"/>
      <c r="H67" s="90"/>
      <c r="I67" s="90"/>
      <c r="J67" s="90"/>
      <c r="K67" s="90"/>
      <c r="L67" s="88" t="str">
        <f>IF(C67="","",_xlfn.CONCAT("            { line: ","""",C67,", ",M67:AN67,""", sC: ","""",B67,"""},"))</f>
        <v xml:space="preserve">            { line: "UN REINO DE SACERDOTES,, (La,m,15)(Fa,,250)", sC: "as"},</v>
      </c>
      <c r="M67" s="56" t="str">
        <f t="shared" si="109"/>
        <v>(</v>
      </c>
      <c r="N67" s="57" t="str">
        <f t="shared" si="110"/>
        <v>La</v>
      </c>
      <c r="O67" s="58" t="str">
        <f t="shared" si="111"/>
        <v>,</v>
      </c>
      <c r="P67" s="59" t="str">
        <f t="shared" si="112"/>
        <v>m</v>
      </c>
      <c r="Q67" s="60" t="str">
        <f t="shared" si="113"/>
        <v>,</v>
      </c>
      <c r="R67" s="61">
        <f t="shared" si="114"/>
        <v>15</v>
      </c>
      <c r="S67" s="56" t="str">
        <f t="shared" si="115"/>
        <v>)</v>
      </c>
      <c r="T67" s="62" t="str">
        <f t="shared" si="116"/>
        <v>(</v>
      </c>
      <c r="U67" s="63" t="str">
        <f t="shared" si="117"/>
        <v>Fa</v>
      </c>
      <c r="V67" s="64" t="str">
        <f t="shared" si="118"/>
        <v>,</v>
      </c>
      <c r="W67" s="65" t="str">
        <f t="shared" si="119"/>
        <v/>
      </c>
      <c r="X67" s="64" t="str">
        <f t="shared" si="120"/>
        <v>,</v>
      </c>
      <c r="Y67" s="64">
        <f t="shared" si="121"/>
        <v>250</v>
      </c>
      <c r="Z67" s="56" t="str">
        <f t="shared" si="122"/>
        <v>)</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5.5" thickTop="1" thickBot="1" x14ac:dyDescent="0.4">
      <c r="B68" t="s">
        <v>1002</v>
      </c>
      <c r="C68" s="85" t="s">
        <v>1374</v>
      </c>
      <c r="D68" s="86" t="s">
        <v>1016</v>
      </c>
      <c r="E68" s="86" t="s">
        <v>1015</v>
      </c>
      <c r="F68" s="86"/>
      <c r="G68" s="86"/>
      <c r="H68" s="87"/>
      <c r="I68" s="87"/>
      <c r="J68" s="87"/>
      <c r="K68" s="87"/>
      <c r="L68" s="88" t="str">
        <f>IF(C68="","",_xlfn.CONCAT("            { line: ","""",C68,", ",M68:AN68,""", sC: ","""",B68,"""},"))</f>
        <v xml:space="preserve">            { line: "Y REINAN, Y REINAN, (La,m,15)", sC: "as"},</v>
      </c>
      <c r="M68" s="56" t="str">
        <f t="shared" si="109"/>
        <v>(</v>
      </c>
      <c r="N68" s="57" t="str">
        <f t="shared" si="110"/>
        <v>La</v>
      </c>
      <c r="O68" s="58" t="str">
        <f t="shared" si="111"/>
        <v>,</v>
      </c>
      <c r="P68" s="59" t="str">
        <f t="shared" si="112"/>
        <v>m</v>
      </c>
      <c r="Q68" s="60" t="str">
        <f t="shared" si="113"/>
        <v>,</v>
      </c>
      <c r="R68" s="61">
        <f t="shared" si="114"/>
        <v>15</v>
      </c>
      <c r="S68" s="56" t="str">
        <f t="shared" si="115"/>
        <v>)</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5.5" thickTop="1" thickBot="1" x14ac:dyDescent="0.4">
      <c r="B69" t="s">
        <v>1002</v>
      </c>
      <c r="C69" s="93" t="s">
        <v>1375</v>
      </c>
      <c r="D69" s="83" t="s">
        <v>1024</v>
      </c>
      <c r="E69" s="83" t="s">
        <v>1015</v>
      </c>
      <c r="F69" s="83"/>
      <c r="G69" s="83"/>
      <c r="H69" s="83"/>
      <c r="I69" s="83"/>
      <c r="J69" s="83"/>
      <c r="K69" s="83"/>
      <c r="L69" s="94" t="str">
        <f>IF(C69="","",_xlfn.CONCAT("            { line: ","""",C69,", ",M69:AN69,""", sC: ","""",B69,"""},  ]},"))</f>
        <v xml:space="preserve">            { line: "SOBRE LA TIERRA., (Re,m,15)", sC: "as"},  ]},</v>
      </c>
      <c r="M69" s="56" t="str">
        <f t="shared" si="109"/>
        <v>(</v>
      </c>
      <c r="N69" s="57" t="str">
        <f t="shared" si="110"/>
        <v>Re</v>
      </c>
      <c r="O69" s="58" t="str">
        <f t="shared" si="111"/>
        <v>,</v>
      </c>
      <c r="P69" s="59" t="str">
        <f t="shared" si="112"/>
        <v>m</v>
      </c>
      <c r="Q69" s="60" t="str">
        <f t="shared" si="113"/>
        <v>,</v>
      </c>
      <c r="R69" s="61">
        <f t="shared" si="114"/>
        <v>15</v>
      </c>
      <c r="S69" s="56" t="str">
        <f t="shared" si="115"/>
        <v>)</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4" customHeight="1" x14ac:dyDescent="0.4">
      <c r="B70" s="95"/>
      <c r="C70" s="95"/>
      <c r="D70" s="95"/>
      <c r="E70" s="95"/>
      <c r="F70" s="95"/>
      <c r="G70" s="95"/>
      <c r="H70" s="95"/>
      <c r="I70" s="95"/>
      <c r="J70" s="95"/>
      <c r="K70" s="95"/>
      <c r="L70" s="99" t="str">
        <f ca="1">_xlfn.CONCAT("]}, // ULTIMA LINEA DEL CANTO: ",L1)</f>
        <v>]}, // ULTIMA LINEA DEL CANTO: ERES DIGNO DE TOMAR EL LIBRO</v>
      </c>
      <c r="M70" s="95"/>
    </row>
    <row r="71" spans="2:40" ht="20.25" x14ac:dyDescent="0.25">
      <c r="L71" s="100" t="s">
        <v>1011</v>
      </c>
      <c r="M71" s="101"/>
    </row>
    <row r="72" spans="2:40" x14ac:dyDescent="0.25">
      <c r="M7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B4903-D1A3-4623-A8AD-E08C955E6B23}">
  <sheetPr codeName="Sheet83">
    <tabColor rgb="FF00B0F0"/>
  </sheetPr>
  <dimension ref="A1:AN95"/>
  <sheetViews>
    <sheetView zoomScale="85" zoomScaleNormal="85" workbookViewId="0">
      <pane xSplit="2" ySplit="1" topLeftCell="C62" activePane="bottomRight" state="frozen"/>
      <selection pane="topRight" activeCell="C1" sqref="C1"/>
      <selection pane="bottomLeft" activeCell="A2" sqref="A2"/>
      <selection pane="bottomRight" activeCell="B92" sqref="B9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67</v>
      </c>
      <c r="E1" s="40"/>
      <c r="F1" s="40"/>
      <c r="G1" s="40"/>
      <c r="H1" s="40"/>
      <c r="I1" s="40"/>
      <c r="J1" s="40"/>
      <c r="K1" s="40"/>
      <c r="L1" s="41" t="str">
        <f ca="1">UPPER(VLOOKUP(C1,Table223[],3,FALSE))</f>
        <v>ERES HERMOSO</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ERES HERMOSO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ereshermoso</v>
      </c>
      <c r="L7" s="48" t="str">
        <f ca="1">_xlfn.CONCAT("        id: ","""",C7,"""",",")</f>
        <v xml:space="preserve">        id: "ereshermoso",</v>
      </c>
    </row>
    <row r="8" spans="2:32" ht="23.25" x14ac:dyDescent="0.25">
      <c r="C8" t="str">
        <f ca="1">PROPER(L1)</f>
        <v>Eres Hermoso</v>
      </c>
      <c r="L8" s="48" t="str">
        <f ca="1">_xlfn.CONCAT("        tt: ","""",C8,"""",",")</f>
        <v xml:space="preserve">        tt: "Eres Hermoso",</v>
      </c>
    </row>
    <row r="9" spans="2:32" ht="23.25" x14ac:dyDescent="0.25">
      <c r="C9" t="str">
        <f ca="1">PROPER(L1)</f>
        <v>Eres Hermoso</v>
      </c>
      <c r="L9" s="48" t="str">
        <f ca="1">_xlfn.CONCAT("        title: ","""",C9,"""",",")</f>
        <v xml:space="preserve">        title: "Eres Hermoso",</v>
      </c>
    </row>
    <row r="10" spans="2:32" ht="23.25" x14ac:dyDescent="0.25">
      <c r="C10" t="str">
        <f ca="1">VLOOKUP(C1,Table223[],4,FALSE)</f>
        <v xml:space="preserve">Salmo 45 (44) </v>
      </c>
      <c r="L10" s="48" t="str">
        <f ca="1">_xlfn.CONCAT("        ","subtitle: ","""",C10,"""",",")</f>
        <v xml:space="preserve">        subtitle: "Salmo 45 (44) ",</v>
      </c>
    </row>
    <row r="11" spans="2:32" ht="23.25" x14ac:dyDescent="0.25">
      <c r="C11" t="str">
        <f ca="1">_xlfn.CONCAT("category: [",VLOOKUP(C1,Table223[],16,FALSE),"],")</f>
        <v>category: ["Precatecumenado","Comunión","Final","Antiguo Testamento"],</v>
      </c>
      <c r="L11" s="48" t="str">
        <f ca="1">_xlfn.CONCAT("        ",C11)</f>
        <v xml:space="preserve">        category: ["Precatecumenado","Comunión","Final","Antiguo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67</v>
      </c>
      <c r="L16" s="48" t="str">
        <f ca="1">_xlfn.CONCAT("        dbno: ","""",C16,"""",",")</f>
        <v xml:space="preserve">        dbno: "67",</v>
      </c>
    </row>
    <row r="17" spans="2:40" ht="23.25" x14ac:dyDescent="0.25">
      <c r="L17" s="48" t="str">
        <f>_xlfn.CONCAT("        notes: ","""",C17,"""",",")</f>
        <v xml:space="preserve">        notes: "",</v>
      </c>
    </row>
    <row r="18" spans="2:40" ht="23.25" x14ac:dyDescent="0.25">
      <c r="C18" t="s">
        <v>987</v>
      </c>
      <c r="L18" s="48" t="str">
        <f>_xlfn.CONCAT("        mant: ","""",C18,"""",",")</f>
        <v xml:space="preserve">        mant: "Si",</v>
      </c>
    </row>
    <row r="19" spans="2:40" ht="23.25" x14ac:dyDescent="0.25">
      <c r="C19" t="str">
        <f ca="1">C7</f>
        <v>ereshermoso</v>
      </c>
      <c r="L19" s="48" t="str">
        <f ca="1">_xlfn.CONCAT("        audioSrc: ","""/audio/",C19,".mp3""",",")</f>
        <v xml:space="preserve">        audioSrc: "/audio/ereshermoso.mp3",</v>
      </c>
    </row>
    <row r="20" spans="2:40" ht="23.25" x14ac:dyDescent="0.25">
      <c r="L20" s="46" t="s">
        <v>988</v>
      </c>
    </row>
    <row r="21" spans="2:40" ht="23.25" x14ac:dyDescent="0.25">
      <c r="L21" s="48" t="s">
        <v>989</v>
      </c>
    </row>
    <row r="22" spans="2:40" ht="23.25" x14ac:dyDescent="0.25">
      <c r="L22" s="48" t="s">
        <v>990</v>
      </c>
    </row>
    <row r="23" spans="2:40" ht="23.25" x14ac:dyDescent="0.25">
      <c r="L23" s="48" t="s">
        <v>991</v>
      </c>
    </row>
    <row r="24" spans="2:40" ht="23.25" x14ac:dyDescent="0.25">
      <c r="C24" t="s">
        <v>1013</v>
      </c>
      <c r="L24" s="48" t="s">
        <v>992</v>
      </c>
    </row>
    <row r="25" spans="2:40" ht="23.25" x14ac:dyDescent="0.25">
      <c r="L25" s="48" t="s">
        <v>993</v>
      </c>
    </row>
    <row r="26" spans="2:40" ht="23.25" x14ac:dyDescent="0.25">
      <c r="B26">
        <f ca="1">+C1-1</f>
        <v>66</v>
      </c>
      <c r="C26" t="str">
        <f ca="1">VLOOKUP(B26,Table4[],13,FALSE)</f>
        <v>"/resucito/src/index.html?canto=eresdignodetomarellibro"</v>
      </c>
      <c r="L26" s="48" t="str">
        <f ca="1">_xlfn.CONCAT("        ant: ",C26,",")</f>
        <v xml:space="preserve">        ant: "/resucito/src/index.html?canto=eresdignodetomarellibro",</v>
      </c>
    </row>
    <row r="27" spans="2:40" ht="23.25" x14ac:dyDescent="0.25">
      <c r="B27">
        <f ca="1">+C1+1</f>
        <v>68</v>
      </c>
      <c r="C27" t="str">
        <f ca="1">VLOOKUP(B27,Table4[],13,FALSE)</f>
        <v>"/resucito/src/index.html?canto=espaciente"</v>
      </c>
      <c r="L27" s="48" t="str">
        <f ca="1">_xlfn.CONCAT("        sig: ",C27,",")</f>
        <v xml:space="preserve">        sig: "/resucito/src/index.html?canto=espaciente",</v>
      </c>
    </row>
    <row r="28" spans="2:40" ht="23.25" x14ac:dyDescent="0.25">
      <c r="L28" s="46" t="s">
        <v>994</v>
      </c>
    </row>
    <row r="29" spans="2:40" ht="36" thickBot="1" x14ac:dyDescent="0.3">
      <c r="C29" s="49"/>
      <c r="D29" s="49"/>
      <c r="E29" s="49"/>
      <c r="F29" s="49"/>
      <c r="G29" s="49"/>
      <c r="H29" s="49"/>
      <c r="I29" s="49"/>
      <c r="J29" s="49"/>
      <c r="K29" s="49"/>
      <c r="L29" s="50" t="s">
        <v>995</v>
      </c>
    </row>
    <row r="30" spans="2:40" ht="25.5" thickTop="1" thickBot="1" x14ac:dyDescent="0.4">
      <c r="B30" t="s">
        <v>1000</v>
      </c>
      <c r="C30" s="51" t="s">
        <v>1382</v>
      </c>
      <c r="D30" s="52" t="s">
        <v>1014</v>
      </c>
      <c r="E30" s="52"/>
      <c r="F30" s="53"/>
      <c r="G30" s="53"/>
      <c r="H30" s="52"/>
      <c r="I30" s="52"/>
      <c r="J30" s="54"/>
      <c r="K30" s="54"/>
      <c r="L30" s="55" t="str">
        <f t="shared" ref="L30:L47" si="0">IF(C30="","",_xlfn.CONCAT("            { line: ","""",C30,", ",M30:AN30,""", sC: ","""",B30,"""},"))</f>
        <v xml:space="preserve">            { line: "ERES HERMOSO, EL MÁS HERMOSO, (Mi,,15)", sC: "ta as"},</v>
      </c>
      <c r="M30" s="56" t="str">
        <f t="shared" ref="M30:M47" si="1">IF(N30="","","(")</f>
        <v>(</v>
      </c>
      <c r="N30" s="57" t="str">
        <f t="shared" ref="N30:N83" si="2">IF(D30="","",D30)</f>
        <v>Mi</v>
      </c>
      <c r="O30" s="58" t="str">
        <f t="shared" ref="O30:O47" si="3">IF(N30="","",",")</f>
        <v>,</v>
      </c>
      <c r="P30" s="59" t="str">
        <f t="shared" ref="P30:P83" si="4">IF(E30="","",E30)</f>
        <v/>
      </c>
      <c r="Q30" s="60" t="str">
        <f t="shared" ref="Q30:Q47" si="5">IF(N30="","",",")</f>
        <v>,</v>
      </c>
      <c r="R30" s="61">
        <f t="shared" ref="R30:R47" si="6">IF(N30="","",15)</f>
        <v>15</v>
      </c>
      <c r="S30" s="56" t="str">
        <f t="shared" ref="S30:S47" si="7">IF(N30="","",")")</f>
        <v>)</v>
      </c>
      <c r="T30" s="62" t="str">
        <f t="shared" ref="T30:T47" si="8">IF(U30="","","(")</f>
        <v/>
      </c>
      <c r="U30" s="63" t="str">
        <f t="shared" ref="U30:U83" si="9">IF(F30="","",F30)</f>
        <v/>
      </c>
      <c r="V30" s="64" t="str">
        <f t="shared" ref="V30:V47" si="10">IF(U30="","",",")</f>
        <v/>
      </c>
      <c r="W30" s="65" t="str">
        <f t="shared" ref="W30:W83" si="11">IF(G30="","",G30)</f>
        <v/>
      </c>
      <c r="X30" s="64" t="str">
        <f t="shared" ref="X30:X47" si="12">IF(U30="","",",")</f>
        <v/>
      </c>
      <c r="Y30" s="64" t="str">
        <f t="shared" ref="Y30:Y47" si="13">IF(U30="","",250)</f>
        <v/>
      </c>
      <c r="Z30" s="56" t="str">
        <f t="shared" ref="Z30:Z47" si="14">IF(U30="","",")")</f>
        <v/>
      </c>
      <c r="AA30" s="66" t="str">
        <f t="shared" ref="AA30:AA47" si="15">IF(AB30="","","(")</f>
        <v/>
      </c>
      <c r="AB30" s="57" t="str">
        <f t="shared" ref="AB30:AB83" si="16">IF(H30="","",H30)</f>
        <v/>
      </c>
      <c r="AC30" s="67" t="str">
        <f t="shared" ref="AC30:AC47" si="17">IF(AB30="","",",")</f>
        <v/>
      </c>
      <c r="AD30" s="59" t="str">
        <f t="shared" ref="AD30:AD47" si="18">IF(I30="","",I30)</f>
        <v/>
      </c>
      <c r="AE30" s="68" t="str">
        <f t="shared" ref="AE30:AE47" si="19">IF(AB30="","",",")</f>
        <v/>
      </c>
      <c r="AF30" s="61" t="str">
        <f t="shared" ref="AF30:AF47" si="20">IF(AB30="","",350)</f>
        <v/>
      </c>
      <c r="AG30" s="61" t="str">
        <f t="shared" ref="AG30:AG47" si="21">IF(AB30="","",")")</f>
        <v/>
      </c>
      <c r="AH30" s="69" t="str">
        <f t="shared" ref="AH30:AH47" si="22">IF(AI30="","","(")</f>
        <v/>
      </c>
      <c r="AI30" s="70" t="str">
        <f t="shared" ref="AI30:AI83" si="23">IF(J30="","",J30)</f>
        <v/>
      </c>
      <c r="AJ30" s="64" t="str">
        <f t="shared" ref="AJ30:AJ47" si="24">IF(AI30="","",",")</f>
        <v/>
      </c>
      <c r="AK30" s="64" t="str">
        <f t="shared" ref="AK30:AK47" si="25">IF(K30="","",K30)</f>
        <v/>
      </c>
      <c r="AL30" s="64" t="str">
        <f t="shared" ref="AL30:AL47" si="26">IF(AI30="","",",")</f>
        <v/>
      </c>
      <c r="AM30" s="64" t="str">
        <f t="shared" ref="AM30:AM47" si="27">IF(AI30="","",450)</f>
        <v/>
      </c>
      <c r="AN30" s="64" t="str">
        <f t="shared" ref="AN30:AN47" si="28">IF(AI30="","",")")</f>
        <v/>
      </c>
    </row>
    <row r="31" spans="2:40" ht="25.5" thickTop="1" thickBot="1" x14ac:dyDescent="0.4">
      <c r="B31" t="s">
        <v>1002</v>
      </c>
      <c r="C31" s="51" t="s">
        <v>1383</v>
      </c>
      <c r="D31" s="52"/>
      <c r="E31" s="52"/>
      <c r="F31" s="53"/>
      <c r="G31" s="53"/>
      <c r="H31" s="52"/>
      <c r="I31" s="52"/>
      <c r="J31" s="54"/>
      <c r="K31" s="54"/>
      <c r="L31" s="55" t="str">
        <f t="shared" si="0"/>
        <v xml:space="preserve">            { line: "DE LOS HIJOS DE ADÁN,, ", sC: "as"},</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B32" t="s">
        <v>1002</v>
      </c>
      <c r="C32" s="51" t="s">
        <v>1384</v>
      </c>
      <c r="D32" s="52"/>
      <c r="E32" s="52"/>
      <c r="F32" s="53"/>
      <c r="G32" s="53"/>
      <c r="H32" s="52"/>
      <c r="I32" s="52"/>
      <c r="J32" s="54"/>
      <c r="K32" s="54"/>
      <c r="L32" s="55" t="str">
        <f>IF(C32="","",_xlfn.CONCAT("            { line: ","""",C32,", ",M32:AN32,""", sC: ","""",B32,"""},"))</f>
        <v xml:space="preserve">            { line: "DE LOS HIJOS DE ADÁN., ", sC: "as"},</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7.75" thickTop="1" thickBot="1" x14ac:dyDescent="0.4">
      <c r="C33" s="73"/>
      <c r="D33" s="74"/>
      <c r="E33" s="74"/>
      <c r="F33" s="74"/>
      <c r="G33" s="74"/>
      <c r="H33" s="74"/>
      <c r="I33" s="74"/>
      <c r="J33" s="74"/>
      <c r="K33" s="74"/>
      <c r="L33" s="75" t="s">
        <v>996</v>
      </c>
      <c r="M33" s="56"/>
      <c r="N33" s="57"/>
      <c r="O33" s="58"/>
      <c r="P33" s="59"/>
      <c r="Q33" s="60"/>
      <c r="R33" s="61"/>
      <c r="S33" s="56"/>
      <c r="T33" s="62"/>
      <c r="U33" s="63"/>
      <c r="V33" s="64"/>
      <c r="W33" s="65"/>
      <c r="X33" s="64"/>
      <c r="Y33" s="64"/>
      <c r="Z33" s="56"/>
      <c r="AA33" s="66"/>
      <c r="AB33" s="57"/>
      <c r="AC33" s="67"/>
      <c r="AD33" s="59"/>
      <c r="AE33" s="68"/>
      <c r="AF33" s="61"/>
      <c r="AG33" s="61"/>
      <c r="AH33" s="69"/>
      <c r="AI33" s="70"/>
      <c r="AJ33" s="64"/>
      <c r="AK33" s="64"/>
      <c r="AL33" s="64"/>
      <c r="AM33" s="64"/>
      <c r="AN33" s="64"/>
    </row>
    <row r="34" spans="2:40" ht="25.5" thickTop="1" thickBot="1" x14ac:dyDescent="0.4">
      <c r="B34" t="s">
        <v>1002</v>
      </c>
      <c r="C34" s="51" t="s">
        <v>1385</v>
      </c>
      <c r="D34" s="52"/>
      <c r="E34" s="52"/>
      <c r="F34" s="53"/>
      <c r="G34" s="53"/>
      <c r="H34" s="52"/>
      <c r="I34" s="52"/>
      <c r="J34" s="54"/>
      <c r="K34" s="54"/>
      <c r="L34" s="55" t="str">
        <f>IF(C34="","",_xlfn.CONCAT("            { line: ","""",C34,", ",M34:AN34,""", sC: ","""",B34,"""},"))</f>
        <v xml:space="preserve">            { line: "LA GRACIA ESTÁ EN TUS LABIOS., ", sC: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B35" t="s">
        <v>1002</v>
      </c>
      <c r="C35" s="51" t="s">
        <v>1386</v>
      </c>
      <c r="D35" s="52"/>
      <c r="E35" s="52"/>
      <c r="F35" s="53"/>
      <c r="G35" s="53"/>
      <c r="H35" s="52"/>
      <c r="I35" s="52"/>
      <c r="J35" s="54"/>
      <c r="K35" s="54"/>
      <c r="L35" s="55" t="str">
        <f t="shared" ref="L35:L46" si="29">IF(C35="","",_xlfn.CONCAT("            { line: ","""",C35,", ",M35:AN35,""", sC: ","""",B35,"""},"))</f>
        <v xml:space="preserve">            { line: "ERES BENDITO,, ", sC: "as"},</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2:40" ht="25.5" thickTop="1" thickBot="1" x14ac:dyDescent="0.4">
      <c r="B36" t="s">
        <v>1002</v>
      </c>
      <c r="C36" s="51" t="s">
        <v>1387</v>
      </c>
      <c r="D36" s="52"/>
      <c r="E36" s="52"/>
      <c r="F36" s="53"/>
      <c r="G36" s="53"/>
      <c r="H36" s="52"/>
      <c r="I36" s="52"/>
      <c r="J36" s="54"/>
      <c r="K36" s="54"/>
      <c r="L36" s="55" t="str">
        <f t="shared" si="29"/>
        <v xml:space="preserve">            { line: "EL BENDITO PARA SIEMPRE., ", sC: "as"},</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7.75" thickTop="1" thickBot="1" x14ac:dyDescent="0.4">
      <c r="C37" s="73"/>
      <c r="D37" s="74"/>
      <c r="E37" s="74"/>
      <c r="F37" s="74"/>
      <c r="G37" s="74"/>
      <c r="H37" s="74"/>
      <c r="I37" s="74"/>
      <c r="J37" s="74"/>
      <c r="K37" s="74"/>
      <c r="L37" s="75" t="s">
        <v>996</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2:40" ht="25.5" thickTop="1" thickBot="1" x14ac:dyDescent="0.4">
      <c r="B38" t="s">
        <v>1017</v>
      </c>
      <c r="C38" s="51" t="s">
        <v>1388</v>
      </c>
      <c r="D38" s="52" t="s">
        <v>1389</v>
      </c>
      <c r="E38" s="52" t="s">
        <v>1015</v>
      </c>
      <c r="F38" s="53" t="s">
        <v>1018</v>
      </c>
      <c r="G38" s="53"/>
      <c r="H38" s="52"/>
      <c r="I38" s="52"/>
      <c r="J38" s="54"/>
      <c r="K38" s="54"/>
      <c r="L38" s="55" t="str">
        <f t="shared" si="29"/>
        <v xml:space="preserve">            { line: "Ciñe la espada a tu flanco, oh valiente,, (Do#,m,15)(Sol#,,250)", sC: "tc"},</v>
      </c>
      <c r="M38" s="56" t="str">
        <f>IF(N38="","","(")</f>
        <v>(</v>
      </c>
      <c r="N38" s="57" t="str">
        <f>IF(D38="","",D38)</f>
        <v>Do#</v>
      </c>
      <c r="O38" s="58" t="str">
        <f>IF(N38="","",",")</f>
        <v>,</v>
      </c>
      <c r="P38" s="59" t="str">
        <f>IF(E38="","",E38)</f>
        <v>m</v>
      </c>
      <c r="Q38" s="60" t="str">
        <f>IF(N38="","",",")</f>
        <v>,</v>
      </c>
      <c r="R38" s="61">
        <f>IF(N38="","",15)</f>
        <v>15</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2:40" ht="25.5" thickTop="1" thickBot="1" x14ac:dyDescent="0.4">
      <c r="C39" s="51" t="s">
        <v>1390</v>
      </c>
      <c r="D39" s="52" t="s">
        <v>1016</v>
      </c>
      <c r="E39" s="52"/>
      <c r="F39" s="53" t="s">
        <v>1018</v>
      </c>
      <c r="G39" s="53"/>
      <c r="H39" s="52"/>
      <c r="I39" s="52"/>
      <c r="J39" s="54"/>
      <c r="K39" s="54"/>
      <c r="L39" s="55" t="str">
        <f t="shared" si="29"/>
        <v xml:space="preserve">            { line: "y marcha lleno de gloria y esplendor,, (La,,15)(Sol#,,250)", sC: ""},</v>
      </c>
      <c r="M39" s="56" t="str">
        <f>IF(N39="","","(")</f>
        <v>(</v>
      </c>
      <c r="N39" s="57" t="str">
        <f>IF(D39="","",D39)</f>
        <v>La</v>
      </c>
      <c r="O39" s="58" t="str">
        <f>IF(N39="","",",")</f>
        <v>,</v>
      </c>
      <c r="P39" s="59" t="str">
        <f>IF(E39="","",E39)</f>
        <v/>
      </c>
      <c r="Q39" s="60" t="str">
        <f>IF(N39="","",",")</f>
        <v>,</v>
      </c>
      <c r="R39" s="61">
        <f>IF(N39="","",15)</f>
        <v>15</v>
      </c>
      <c r="S39" s="56" t="str">
        <f>IF(N39="","",")")</f>
        <v>)</v>
      </c>
      <c r="T39" s="62" t="str">
        <f>IF(U39="","","(")</f>
        <v>(</v>
      </c>
      <c r="U39" s="63" t="str">
        <f>IF(F39="","",F39)</f>
        <v>Sol#</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2:40" ht="25.5" thickTop="1" thickBot="1" x14ac:dyDescent="0.4">
      <c r="C40" s="51" t="s">
        <v>1391</v>
      </c>
      <c r="D40" s="52" t="s">
        <v>1222</v>
      </c>
      <c r="E40" s="52" t="s">
        <v>1015</v>
      </c>
      <c r="F40" s="53"/>
      <c r="G40" s="53"/>
      <c r="H40" s="52"/>
      <c r="I40" s="52"/>
      <c r="J40" s="54"/>
      <c r="K40" s="54"/>
      <c r="L40" s="55" t="str">
        <f t="shared" si="29"/>
        <v xml:space="preserve">            { line: "cabalga por la verdad,, (Fa#,m,15)", sC: ""},</v>
      </c>
      <c r="M40" s="56" t="str">
        <f>IF(N40="","","(")</f>
        <v>(</v>
      </c>
      <c r="N40" s="57" t="str">
        <f>IF(D40="","",D40)</f>
        <v>Fa#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2:40" ht="25.5" thickTop="1" thickBot="1" x14ac:dyDescent="0.4">
      <c r="C41" s="51" t="s">
        <v>1392</v>
      </c>
      <c r="D41" s="52" t="s">
        <v>1018</v>
      </c>
      <c r="E41" s="52"/>
      <c r="F41" s="53"/>
      <c r="G41" s="53"/>
      <c r="H41" s="52"/>
      <c r="I41" s="52"/>
      <c r="J41" s="54"/>
      <c r="K41" s="54"/>
      <c r="L41" s="55" t="str">
        <f t="shared" si="29"/>
        <v xml:space="preserve">            { line: "la mansedumbre, la justicia.,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51" t="s">
        <v>1393</v>
      </c>
      <c r="D42" s="52"/>
      <c r="E42" s="52"/>
      <c r="F42" s="53"/>
      <c r="G42" s="53"/>
      <c r="H42" s="52"/>
      <c r="I42" s="52"/>
      <c r="J42" s="54"/>
      <c r="K42" s="54"/>
      <c r="L42" s="55" t="str">
        <f t="shared" si="29"/>
        <v xml:space="preserve">            { line: "¡Tensa tu arco,, ", sC: ""},</v>
      </c>
      <c r="M42" s="56" t="str">
        <f t="shared" ref="M42:M46" si="30">IF(N42="","","(")</f>
        <v/>
      </c>
      <c r="N42" s="57" t="str">
        <f t="shared" ref="N42:N46" si="31">IF(D42="","",D42)</f>
        <v/>
      </c>
      <c r="O42" s="58" t="str">
        <f t="shared" ref="O42:O46" si="32">IF(N42="","",",")</f>
        <v/>
      </c>
      <c r="P42" s="59" t="str">
        <f t="shared" ref="P42:P46" si="33">IF(E42="","",E42)</f>
        <v/>
      </c>
      <c r="Q42" s="60" t="str">
        <f t="shared" ref="Q42:Q46" si="34">IF(N42="","",",")</f>
        <v/>
      </c>
      <c r="R42" s="61" t="str">
        <f t="shared" ref="R42:R46" si="35">IF(N42="","",15)</f>
        <v/>
      </c>
      <c r="S42" s="56" t="str">
        <f t="shared" ref="S42:S46" si="36">IF(N42="","",")")</f>
        <v/>
      </c>
      <c r="T42" s="62" t="str">
        <f t="shared" ref="T42:T46" si="37">IF(U42="","","(")</f>
        <v/>
      </c>
      <c r="U42" s="63" t="str">
        <f t="shared" ref="U42:U46" si="38">IF(F42="","",F42)</f>
        <v/>
      </c>
      <c r="V42" s="64" t="str">
        <f t="shared" ref="V42:V46" si="39">IF(U42="","",",")</f>
        <v/>
      </c>
      <c r="W42" s="65" t="str">
        <f t="shared" ref="W42:W46" si="40">IF(G42="","",G42)</f>
        <v/>
      </c>
      <c r="X42" s="64" t="str">
        <f t="shared" ref="X42:X46" si="41">IF(U42="","",",")</f>
        <v/>
      </c>
      <c r="Y42" s="64" t="str">
        <f t="shared" ref="Y42:Y46" si="42">IF(U42="","",250)</f>
        <v/>
      </c>
      <c r="Z42" s="56" t="str">
        <f t="shared" ref="Z42:Z46" si="43">IF(U42="","",")")</f>
        <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2:40" ht="25.5" thickTop="1" thickBot="1" x14ac:dyDescent="0.4">
      <c r="C43" s="51" t="s">
        <v>1394</v>
      </c>
      <c r="D43" s="52" t="s">
        <v>1016</v>
      </c>
      <c r="E43" s="52"/>
      <c r="F43" s="53" t="s">
        <v>1018</v>
      </c>
      <c r="G43" s="53"/>
      <c r="H43" s="52"/>
      <c r="I43" s="52"/>
      <c r="J43" s="54"/>
      <c r="K43" s="54"/>
      <c r="L43" s="55" t="str">
        <f t="shared" si="29"/>
        <v xml:space="preserve">            { line: "que hace temible tu derecha!, (La,,15)(Sol#,,250)", sC: ""},</v>
      </c>
      <c r="M43" s="56" t="str">
        <f t="shared" si="30"/>
        <v>(</v>
      </c>
      <c r="N43" s="57" t="str">
        <f t="shared" si="31"/>
        <v>La</v>
      </c>
      <c r="O43" s="58" t="str">
        <f t="shared" si="32"/>
        <v>,</v>
      </c>
      <c r="P43" s="59" t="str">
        <f t="shared" si="33"/>
        <v/>
      </c>
      <c r="Q43" s="60" t="str">
        <f t="shared" si="34"/>
        <v>,</v>
      </c>
      <c r="R43" s="61">
        <f t="shared" si="35"/>
        <v>15</v>
      </c>
      <c r="S43" s="56" t="str">
        <f t="shared" si="36"/>
        <v>)</v>
      </c>
      <c r="T43" s="62" t="str">
        <f t="shared" si="37"/>
        <v>(</v>
      </c>
      <c r="U43" s="63" t="str">
        <f t="shared" si="38"/>
        <v>Sol#</v>
      </c>
      <c r="V43" s="64" t="str">
        <f t="shared" si="39"/>
        <v>,</v>
      </c>
      <c r="W43" s="65" t="str">
        <f t="shared" si="40"/>
        <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2:40" ht="25.5" thickTop="1" thickBot="1" x14ac:dyDescent="0.4">
      <c r="C44" s="51" t="s">
        <v>1395</v>
      </c>
      <c r="D44" s="52" t="s">
        <v>1222</v>
      </c>
      <c r="E44" s="52" t="s">
        <v>1015</v>
      </c>
      <c r="F44" s="53" t="s">
        <v>1018</v>
      </c>
      <c r="G44" s="53"/>
      <c r="H44" s="52"/>
      <c r="I44" s="52"/>
      <c r="J44" s="54"/>
      <c r="K44" s="54"/>
      <c r="L44" s="55" t="str">
        <f t="shared" si="29"/>
        <v xml:space="preserve">            { line: "Agudas son tus flechas,, (Fa#,m,15)(Sol#,,250)", sC: ""},</v>
      </c>
      <c r="M44" s="56" t="str">
        <f t="shared" si="30"/>
        <v>(</v>
      </c>
      <c r="N44" s="57" t="str">
        <f t="shared" si="31"/>
        <v>Fa#</v>
      </c>
      <c r="O44" s="58" t="str">
        <f t="shared" si="32"/>
        <v>,</v>
      </c>
      <c r="P44" s="59" t="str">
        <f t="shared" si="33"/>
        <v>m</v>
      </c>
      <c r="Q44" s="60" t="str">
        <f t="shared" si="34"/>
        <v>,</v>
      </c>
      <c r="R44" s="61">
        <f t="shared" si="35"/>
        <v>15</v>
      </c>
      <c r="S44" s="56" t="str">
        <f t="shared" si="36"/>
        <v>)</v>
      </c>
      <c r="T44" s="62" t="str">
        <f t="shared" si="37"/>
        <v>(</v>
      </c>
      <c r="U44" s="63" t="str">
        <f t="shared" si="38"/>
        <v>Sol#</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2:40" ht="25.5" thickTop="1" thickBot="1" x14ac:dyDescent="0.4">
      <c r="C45" s="51" t="s">
        <v>1396</v>
      </c>
      <c r="D45" s="52" t="s">
        <v>987</v>
      </c>
      <c r="E45" s="52"/>
      <c r="F45" s="53" t="s">
        <v>1016</v>
      </c>
      <c r="G45" s="53"/>
      <c r="H45" s="52" t="s">
        <v>1018</v>
      </c>
      <c r="I45" s="52"/>
      <c r="J45" s="54"/>
      <c r="K45" s="54"/>
      <c r="L45" s="55" t="str">
        <f t="shared" si="29"/>
        <v xml:space="preserve">            { line: "te han sido entregados los pueblos., (Si,,15)(La,,250)(Sol#,,350)", sC: ""},</v>
      </c>
      <c r="M45" s="56" t="str">
        <f t="shared" si="30"/>
        <v>(</v>
      </c>
      <c r="N45" s="57" t="str">
        <f t="shared" si="31"/>
        <v>Si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
      </c>
      <c r="X45" s="64" t="str">
        <f t="shared" si="41"/>
        <v>,</v>
      </c>
      <c r="Y45" s="64">
        <f t="shared" si="42"/>
        <v>250</v>
      </c>
      <c r="Z45" s="56" t="str">
        <f t="shared" si="43"/>
        <v>)</v>
      </c>
      <c r="AA45" s="66" t="str">
        <f t="shared" si="44"/>
        <v>(</v>
      </c>
      <c r="AB45" s="57" t="str">
        <f t="shared" si="45"/>
        <v>Sol#</v>
      </c>
      <c r="AC45" s="67" t="str">
        <f t="shared" si="46"/>
        <v>,</v>
      </c>
      <c r="AD45" s="59" t="str">
        <f t="shared" si="47"/>
        <v/>
      </c>
      <c r="AE45" s="68" t="str">
        <f t="shared" si="48"/>
        <v>,</v>
      </c>
      <c r="AF45" s="61">
        <f t="shared" si="49"/>
        <v>350</v>
      </c>
      <c r="AG45" s="61" t="str">
        <f t="shared" si="50"/>
        <v>)</v>
      </c>
      <c r="AH45" s="69" t="str">
        <f t="shared" si="51"/>
        <v/>
      </c>
      <c r="AI45" s="70" t="str">
        <f t="shared" si="52"/>
        <v/>
      </c>
      <c r="AJ45" s="64" t="str">
        <f t="shared" si="53"/>
        <v/>
      </c>
      <c r="AK45" s="64" t="str">
        <f t="shared" si="54"/>
        <v/>
      </c>
      <c r="AL45" s="64" t="str">
        <f t="shared" si="55"/>
        <v/>
      </c>
      <c r="AM45" s="64" t="str">
        <f t="shared" si="56"/>
        <v/>
      </c>
      <c r="AN45" s="64" t="str">
        <f t="shared" si="57"/>
        <v/>
      </c>
    </row>
    <row r="46" spans="2:40" ht="25.5" thickTop="1" thickBot="1" x14ac:dyDescent="0.4">
      <c r="B46" t="s">
        <v>1000</v>
      </c>
      <c r="C46" s="51" t="s">
        <v>1397</v>
      </c>
      <c r="D46" s="52" t="s">
        <v>987</v>
      </c>
      <c r="E46" s="52"/>
      <c r="F46" s="53" t="s">
        <v>1016</v>
      </c>
      <c r="G46" s="53"/>
      <c r="H46" s="52"/>
      <c r="I46" s="52"/>
      <c r="J46" s="54"/>
      <c r="K46" s="54"/>
      <c r="L46" s="55" t="str">
        <f t="shared" si="29"/>
        <v xml:space="preserve">            { line: "TE HAN SIDO ENTREGADOS, (Si,,15)(La,,250)", sC: "ta as"},</v>
      </c>
      <c r="M46" s="56" t="str">
        <f t="shared" si="30"/>
        <v>(</v>
      </c>
      <c r="N46" s="57" t="str">
        <f t="shared" si="31"/>
        <v>Si</v>
      </c>
      <c r="O46" s="58" t="str">
        <f t="shared" si="32"/>
        <v>,</v>
      </c>
      <c r="P46" s="59" t="str">
        <f t="shared" si="33"/>
        <v/>
      </c>
      <c r="Q46" s="60" t="str">
        <f t="shared" si="34"/>
        <v>,</v>
      </c>
      <c r="R46" s="61">
        <f t="shared" si="35"/>
        <v>15</v>
      </c>
      <c r="S46" s="56" t="str">
        <f t="shared" si="36"/>
        <v>)</v>
      </c>
      <c r="T46" s="62" t="str">
        <f t="shared" si="37"/>
        <v>(</v>
      </c>
      <c r="U46" s="63" t="str">
        <f t="shared" si="38"/>
        <v>La</v>
      </c>
      <c r="V46" s="64" t="str">
        <f t="shared" si="39"/>
        <v>,</v>
      </c>
      <c r="W46" s="65" t="str">
        <f t="shared" si="40"/>
        <v/>
      </c>
      <c r="X46" s="64" t="str">
        <f t="shared" si="41"/>
        <v>,</v>
      </c>
      <c r="Y46" s="64">
        <f t="shared" si="42"/>
        <v>250</v>
      </c>
      <c r="Z46" s="56" t="str">
        <f t="shared" si="43"/>
        <v>)</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2:40" ht="25.5" thickTop="1" thickBot="1" x14ac:dyDescent="0.4">
      <c r="B47" t="s">
        <v>1002</v>
      </c>
      <c r="C47" s="51" t="s">
        <v>1398</v>
      </c>
      <c r="D47" s="52" t="s">
        <v>1018</v>
      </c>
      <c r="E47" s="52"/>
      <c r="F47" s="53"/>
      <c r="G47" s="53"/>
      <c r="H47" s="52"/>
      <c r="I47" s="52"/>
      <c r="J47" s="54"/>
      <c r="K47" s="54"/>
      <c r="L47" s="55" t="str">
        <f t="shared" si="0"/>
        <v xml:space="preserve">            { line: "LOS PUEBLOS., (Sol#,,15)", sC: "as"},</v>
      </c>
      <c r="M47" s="56" t="str">
        <f t="shared" si="1"/>
        <v>(</v>
      </c>
      <c r="N47" s="57" t="str">
        <f t="shared" si="2"/>
        <v>Sol#</v>
      </c>
      <c r="O47" s="58" t="str">
        <f t="shared" si="3"/>
        <v>,</v>
      </c>
      <c r="P47" s="59" t="str">
        <f t="shared" si="4"/>
        <v/>
      </c>
      <c r="Q47" s="60" t="str">
        <f t="shared" si="5"/>
        <v>,</v>
      </c>
      <c r="R47" s="61">
        <f t="shared" si="6"/>
        <v>15</v>
      </c>
      <c r="S47" s="56" t="str">
        <f t="shared" si="7"/>
        <v>)</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2:40" ht="27.75" thickTop="1" thickBot="1" x14ac:dyDescent="0.4">
      <c r="C48" s="73"/>
      <c r="D48" s="74"/>
      <c r="E48" s="74"/>
      <c r="F48" s="74"/>
      <c r="G48" s="74"/>
      <c r="H48" s="74"/>
      <c r="I48" s="74"/>
      <c r="J48" s="74"/>
      <c r="K48" s="74"/>
      <c r="L48" s="75" t="s">
        <v>996</v>
      </c>
      <c r="M48" s="56"/>
      <c r="N48" s="57"/>
      <c r="O48" s="58"/>
      <c r="P48" s="59"/>
      <c r="Q48" s="60"/>
      <c r="R48" s="61"/>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998</v>
      </c>
      <c r="D49" s="80"/>
      <c r="E49" s="80"/>
      <c r="F49" s="80"/>
      <c r="G49" s="80"/>
      <c r="H49" s="80"/>
      <c r="I49" s="80"/>
      <c r="J49" s="80"/>
      <c r="K49" s="80"/>
      <c r="L49" s="81" t="s">
        <v>999</v>
      </c>
      <c r="M49" s="56" t="str">
        <f t="shared" ref="M49:M56" si="58">IF(N49="","","(")</f>
        <v/>
      </c>
      <c r="N49" s="57" t="str">
        <f t="shared" ref="N49:N56" si="59">IF(D49="","",D49)</f>
        <v/>
      </c>
      <c r="O49" s="58" t="str">
        <f t="shared" ref="O49:O56" si="60">IF(N49="","",",")</f>
        <v/>
      </c>
      <c r="P49" s="59" t="str">
        <f t="shared" ref="P49:P56" si="61">IF(E49="","",E49)</f>
        <v/>
      </c>
      <c r="Q49" s="60" t="str">
        <f t="shared" ref="Q49:Q56" si="62">IF(N49="","",",")</f>
        <v/>
      </c>
      <c r="R49" s="61" t="str">
        <f t="shared" ref="R49:R56" si="63">IF(N49="","",15)</f>
        <v/>
      </c>
      <c r="S49" s="56" t="str">
        <f t="shared" ref="S49:S56" si="64">IF(N49="","",")")</f>
        <v/>
      </c>
      <c r="T49" s="62" t="str">
        <f t="shared" ref="T49:T56" si="65">IF(U49="","","(")</f>
        <v/>
      </c>
      <c r="U49" s="63" t="str">
        <f t="shared" ref="U49:U56" si="66">IF(F49="","",F49)</f>
        <v/>
      </c>
      <c r="V49" s="64" t="str">
        <f t="shared" ref="V49:V56" si="67">IF(U49="","",",")</f>
        <v/>
      </c>
      <c r="W49" s="65" t="str">
        <f t="shared" ref="W49:W56" si="68">IF(G49="","",G49)</f>
        <v/>
      </c>
      <c r="X49" s="64" t="str">
        <f t="shared" ref="X49:X56" si="69">IF(U49="","",",")</f>
        <v/>
      </c>
      <c r="Y49" s="64" t="str">
        <f t="shared" ref="Y49:Y56" si="70">IF(U49="","",250)</f>
        <v/>
      </c>
      <c r="Z49" s="56" t="str">
        <f t="shared" ref="Z49:Z56" si="71">IF(U49="","",")")</f>
        <v/>
      </c>
      <c r="AA49" s="66" t="str">
        <f t="shared" ref="AA49:AA56" si="72">IF(AB49="","","(")</f>
        <v/>
      </c>
      <c r="AB49" s="57" t="str">
        <f t="shared" ref="AB49:AB56" si="73">IF(H49="","",H49)</f>
        <v/>
      </c>
      <c r="AC49" s="67" t="str">
        <f t="shared" ref="AC49:AC56" si="74">IF(AB49="","",",")</f>
        <v/>
      </c>
      <c r="AD49" s="59" t="str">
        <f t="shared" ref="AD49:AD56" si="75">IF(I49="","",I49)</f>
        <v/>
      </c>
      <c r="AE49" s="68" t="str">
        <f t="shared" ref="AE49:AE56" si="76">IF(AB49="","",",")</f>
        <v/>
      </c>
      <c r="AF49" s="61" t="str">
        <f t="shared" ref="AF49:AF56" si="77">IF(AB49="","",350)</f>
        <v/>
      </c>
      <c r="AG49" s="61" t="str">
        <f t="shared" ref="AG49:AG56" si="78">IF(AB49="","",")")</f>
        <v/>
      </c>
      <c r="AH49" s="69" t="str">
        <f t="shared" ref="AH49:AH56" si="79">IF(AI49="","","(")</f>
        <v/>
      </c>
      <c r="AI49" s="70" t="str">
        <f t="shared" ref="AI49:AI56" si="80">IF(J49="","",J49)</f>
        <v/>
      </c>
      <c r="AJ49" s="64" t="str">
        <f t="shared" ref="AJ49:AJ56" si="81">IF(AI49="","",",")</f>
        <v/>
      </c>
      <c r="AK49" s="64" t="str">
        <f t="shared" ref="AK49:AK56" si="82">IF(K49="","",K49)</f>
        <v/>
      </c>
      <c r="AL49" s="64" t="str">
        <f t="shared" ref="AL49:AL56" si="83">IF(AI49="","",",")</f>
        <v/>
      </c>
      <c r="AM49" s="64" t="str">
        <f t="shared" ref="AM49:AM56" si="84">IF(AI49="","",450)</f>
        <v/>
      </c>
      <c r="AN49" s="64" t="str">
        <f t="shared" ref="AN49:AN56" si="85">IF(AI49="","",")")</f>
        <v/>
      </c>
    </row>
    <row r="50" spans="1:40" ht="25.5" thickTop="1" thickBot="1" x14ac:dyDescent="0.4">
      <c r="B50" t="s">
        <v>1000</v>
      </c>
      <c r="C50" s="82" t="s">
        <v>1382</v>
      </c>
      <c r="D50" s="83" t="s">
        <v>1014</v>
      </c>
      <c r="E50" s="83"/>
      <c r="F50" s="83"/>
      <c r="G50" s="83"/>
      <c r="H50" s="83"/>
      <c r="I50" s="83"/>
      <c r="J50" s="83"/>
      <c r="K50" s="83"/>
      <c r="L50" s="84" t="str">
        <f>IF(C50="","",_xlfn.CONCAT("       triggerLine: ","""",C50,", ",M50:AN50,""", sC: ","""",B50,""", lines: ["))</f>
        <v xml:space="preserve">       triggerLine: "ERES HERMOSO, EL MÁS HERMOSO, (Mi,,15)", sC: "ta as", lines: [</v>
      </c>
      <c r="M50" s="56" t="str">
        <f t="shared" si="58"/>
        <v>(</v>
      </c>
      <c r="N50" s="57" t="str">
        <f t="shared" si="59"/>
        <v>Mi</v>
      </c>
      <c r="O50" s="58" t="str">
        <f t="shared" si="60"/>
        <v>,</v>
      </c>
      <c r="P50" s="59" t="str">
        <f t="shared" si="61"/>
        <v/>
      </c>
      <c r="Q50" s="60" t="str">
        <f t="shared" si="62"/>
        <v>,</v>
      </c>
      <c r="R50" s="61">
        <f t="shared" si="63"/>
        <v>15</v>
      </c>
      <c r="S50" s="56" t="str">
        <f t="shared" si="64"/>
        <v>)</v>
      </c>
      <c r="T50" s="62" t="str">
        <f t="shared" si="65"/>
        <v/>
      </c>
      <c r="U50" s="63" t="str">
        <f t="shared" si="66"/>
        <v/>
      </c>
      <c r="V50" s="64" t="str">
        <f t="shared" si="67"/>
        <v/>
      </c>
      <c r="W50" s="65" t="str">
        <f t="shared" si="68"/>
        <v/>
      </c>
      <c r="X50" s="64" t="str">
        <f t="shared" si="69"/>
        <v/>
      </c>
      <c r="Y50" s="64" t="str">
        <f t="shared" si="70"/>
        <v/>
      </c>
      <c r="Z50" s="56" t="str">
        <f t="shared" si="71"/>
        <v/>
      </c>
      <c r="AA50" s="66" t="str">
        <f t="shared" si="72"/>
        <v/>
      </c>
      <c r="AB50" s="57" t="str">
        <f t="shared" si="73"/>
        <v/>
      </c>
      <c r="AC50" s="67" t="str">
        <f t="shared" si="74"/>
        <v/>
      </c>
      <c r="AD50" s="59" t="str">
        <f t="shared" si="75"/>
        <v/>
      </c>
      <c r="AE50" s="68" t="str">
        <f t="shared" si="76"/>
        <v/>
      </c>
      <c r="AF50" s="61" t="str">
        <f t="shared" si="77"/>
        <v/>
      </c>
      <c r="AG50" s="61" t="str">
        <f t="shared" si="78"/>
        <v/>
      </c>
      <c r="AH50" s="69" t="str">
        <f t="shared" si="79"/>
        <v/>
      </c>
      <c r="AI50" s="70" t="str">
        <f t="shared" si="80"/>
        <v/>
      </c>
      <c r="AJ50" s="64" t="str">
        <f t="shared" si="81"/>
        <v/>
      </c>
      <c r="AK50" s="64" t="str">
        <f t="shared" si="82"/>
        <v/>
      </c>
      <c r="AL50" s="64" t="str">
        <f t="shared" si="83"/>
        <v/>
      </c>
      <c r="AM50" s="64" t="str">
        <f t="shared" si="84"/>
        <v/>
      </c>
      <c r="AN50" s="64" t="str">
        <f t="shared" si="85"/>
        <v/>
      </c>
    </row>
    <row r="51" spans="1:40" ht="25.5" thickTop="1" thickBot="1" x14ac:dyDescent="0.4">
      <c r="B51" t="s">
        <v>1002</v>
      </c>
      <c r="C51" s="85" t="s">
        <v>1383</v>
      </c>
      <c r="D51" s="86"/>
      <c r="E51" s="86"/>
      <c r="F51" s="86"/>
      <c r="G51" s="86"/>
      <c r="H51" s="87"/>
      <c r="I51" s="87"/>
      <c r="J51" s="87"/>
      <c r="K51" s="87"/>
      <c r="L51" s="88" t="str">
        <f>IF(C51="","",_xlfn.CONCAT("            { line: ","""",C51,", ",M51:AN51,""", sC: ","""",B51,"""},"))</f>
        <v xml:space="preserve">            { line: "DE LOS HIJOS DE ADÁN,, ", sC: "as"},</v>
      </c>
      <c r="M51" s="56" t="str">
        <f t="shared" si="58"/>
        <v/>
      </c>
      <c r="N51" s="57" t="str">
        <f t="shared" si="59"/>
        <v/>
      </c>
      <c r="O51" s="58" t="str">
        <f t="shared" si="60"/>
        <v/>
      </c>
      <c r="P51" s="59" t="str">
        <f t="shared" si="61"/>
        <v/>
      </c>
      <c r="Q51" s="60" t="str">
        <f t="shared" si="62"/>
        <v/>
      </c>
      <c r="R51" s="61" t="str">
        <f t="shared" si="63"/>
        <v/>
      </c>
      <c r="S51" s="56" t="str">
        <f t="shared" si="64"/>
        <v/>
      </c>
      <c r="T51" s="62" t="str">
        <f t="shared" si="65"/>
        <v/>
      </c>
      <c r="U51" s="63" t="str">
        <f t="shared" si="66"/>
        <v/>
      </c>
      <c r="V51" s="64" t="str">
        <f t="shared" si="67"/>
        <v/>
      </c>
      <c r="W51" s="65" t="str">
        <f t="shared" si="68"/>
        <v/>
      </c>
      <c r="X51" s="64" t="str">
        <f t="shared" si="69"/>
        <v/>
      </c>
      <c r="Y51" s="64" t="str">
        <f t="shared" si="70"/>
        <v/>
      </c>
      <c r="Z51" s="56" t="str">
        <f t="shared" si="71"/>
        <v/>
      </c>
      <c r="AA51" s="66" t="str">
        <f t="shared" si="72"/>
        <v/>
      </c>
      <c r="AB51" s="57" t="str">
        <f t="shared" si="73"/>
        <v/>
      </c>
      <c r="AC51" s="67" t="str">
        <f t="shared" si="74"/>
        <v/>
      </c>
      <c r="AD51" s="59" t="str">
        <f t="shared" si="75"/>
        <v/>
      </c>
      <c r="AE51" s="68" t="str">
        <f t="shared" si="76"/>
        <v/>
      </c>
      <c r="AF51" s="61" t="str">
        <f t="shared" si="77"/>
        <v/>
      </c>
      <c r="AG51" s="61" t="str">
        <f t="shared" si="78"/>
        <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thickTop="1" thickBot="1" x14ac:dyDescent="0.4">
      <c r="B52" t="s">
        <v>1002</v>
      </c>
      <c r="C52" s="85" t="s">
        <v>1384</v>
      </c>
      <c r="D52" s="89"/>
      <c r="E52" s="89"/>
      <c r="F52" s="89"/>
      <c r="G52" s="89"/>
      <c r="H52" s="90"/>
      <c r="I52" s="90"/>
      <c r="J52" s="90"/>
      <c r="K52" s="90"/>
      <c r="L52" s="88" t="str">
        <f>IF(C52="","",_xlfn.CONCAT("            { line: ","""",C52,", ",M52:AN52,""", sC: ","""",B52,"""},"))</f>
        <v xml:space="preserve">            { line: "DE LOS HIJOS DE ADÁN., ", sC: "as"},</v>
      </c>
      <c r="M52" s="56" t="str">
        <f t="shared" si="58"/>
        <v/>
      </c>
      <c r="N52" s="57" t="str">
        <f t="shared" si="59"/>
        <v/>
      </c>
      <c r="O52" s="58" t="str">
        <f t="shared" si="60"/>
        <v/>
      </c>
      <c r="P52" s="59" t="str">
        <f t="shared" si="61"/>
        <v/>
      </c>
      <c r="Q52" s="60" t="str">
        <f t="shared" si="62"/>
        <v/>
      </c>
      <c r="R52" s="61" t="str">
        <f t="shared" si="63"/>
        <v/>
      </c>
      <c r="S52" s="56" t="str">
        <f t="shared" si="64"/>
        <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7.75" thickTop="1" thickBot="1" x14ac:dyDescent="0.4">
      <c r="C53" s="73"/>
      <c r="D53" s="74"/>
      <c r="E53" s="74"/>
      <c r="F53" s="74"/>
      <c r="G53" s="74"/>
      <c r="H53" s="74"/>
      <c r="I53" s="74"/>
      <c r="J53" s="74"/>
      <c r="K53" s="74"/>
      <c r="L53" s="75" t="s">
        <v>996</v>
      </c>
      <c r="M53" s="56"/>
      <c r="N53" s="57"/>
      <c r="O53" s="58"/>
      <c r="P53" s="59"/>
      <c r="Q53" s="60"/>
      <c r="R53" s="61"/>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B54" t="s">
        <v>1002</v>
      </c>
      <c r="C54" s="85" t="s">
        <v>1385</v>
      </c>
      <c r="D54" s="86"/>
      <c r="E54" s="86"/>
      <c r="F54" s="86"/>
      <c r="G54" s="86"/>
      <c r="H54" s="87"/>
      <c r="I54" s="87"/>
      <c r="J54" s="87"/>
      <c r="K54" s="87"/>
      <c r="L54" s="88" t="str">
        <f>IF(C54="","",_xlfn.CONCAT("            { line: ","""",C54,", ",M54:AN54,""", sC: ","""",B54,"""},"))</f>
        <v xml:space="preserve">            { line: "LA GRACIA ESTÁ EN TUS LABIOS., ", sC: "as"},</v>
      </c>
      <c r="M54" s="56" t="str">
        <f t="shared" si="58"/>
        <v/>
      </c>
      <c r="N54" s="57" t="str">
        <f t="shared" si="59"/>
        <v/>
      </c>
      <c r="O54" s="58" t="str">
        <f t="shared" si="60"/>
        <v/>
      </c>
      <c r="P54" s="59" t="str">
        <f t="shared" si="61"/>
        <v/>
      </c>
      <c r="Q54" s="60" t="str">
        <f t="shared" si="62"/>
        <v/>
      </c>
      <c r="R54" s="61" t="str">
        <f t="shared" si="63"/>
        <v/>
      </c>
      <c r="S54" s="56" t="str">
        <f t="shared" si="64"/>
        <v/>
      </c>
      <c r="T54" s="62" t="str">
        <f t="shared" si="65"/>
        <v/>
      </c>
      <c r="U54" s="63" t="str">
        <f t="shared" si="66"/>
        <v/>
      </c>
      <c r="V54" s="64" t="str">
        <f t="shared" si="67"/>
        <v/>
      </c>
      <c r="W54" s="65" t="str">
        <f t="shared" si="68"/>
        <v/>
      </c>
      <c r="X54" s="64" t="str">
        <f t="shared" si="69"/>
        <v/>
      </c>
      <c r="Y54" s="64" t="str">
        <f t="shared" si="70"/>
        <v/>
      </c>
      <c r="Z54" s="56" t="str">
        <f t="shared" si="71"/>
        <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25.5" thickTop="1" thickBot="1" x14ac:dyDescent="0.4">
      <c r="B55" t="s">
        <v>1002</v>
      </c>
      <c r="C55" s="85" t="s">
        <v>1386</v>
      </c>
      <c r="D55" s="89"/>
      <c r="E55" s="89"/>
      <c r="F55" s="89"/>
      <c r="G55" s="89"/>
      <c r="H55" s="90"/>
      <c r="I55" s="90"/>
      <c r="J55" s="90"/>
      <c r="K55" s="90"/>
      <c r="L55" s="88" t="str">
        <f>IF(C55="","",_xlfn.CONCAT("            { line: ","""",C55,", ",M55:AN55,""", sC: ","""",B55,"""},"))</f>
        <v xml:space="preserve">            { line: "ERES BENDITO,, ", sC: "as"},</v>
      </c>
      <c r="M55" s="56" t="str">
        <f t="shared" si="58"/>
        <v/>
      </c>
      <c r="N55" s="57" t="str">
        <f t="shared" si="59"/>
        <v/>
      </c>
      <c r="O55" s="58" t="str">
        <f t="shared" si="60"/>
        <v/>
      </c>
      <c r="P55" s="59" t="str">
        <f t="shared" si="61"/>
        <v/>
      </c>
      <c r="Q55" s="60" t="str">
        <f t="shared" si="62"/>
        <v/>
      </c>
      <c r="R55" s="61" t="str">
        <f t="shared" si="63"/>
        <v/>
      </c>
      <c r="S55" s="56" t="str">
        <f t="shared" si="64"/>
        <v/>
      </c>
      <c r="T55" s="62" t="str">
        <f t="shared" si="65"/>
        <v/>
      </c>
      <c r="U55" s="63" t="str">
        <f t="shared" si="66"/>
        <v/>
      </c>
      <c r="V55" s="64" t="str">
        <f t="shared" si="67"/>
        <v/>
      </c>
      <c r="W55" s="65" t="str">
        <f t="shared" si="68"/>
        <v/>
      </c>
      <c r="X55" s="64" t="str">
        <f t="shared" si="69"/>
        <v/>
      </c>
      <c r="Y55" s="64" t="str">
        <f t="shared" si="70"/>
        <v/>
      </c>
      <c r="Z55" s="56" t="str">
        <f t="shared" si="71"/>
        <v/>
      </c>
      <c r="AA55" s="66" t="str">
        <f t="shared" si="72"/>
        <v/>
      </c>
      <c r="AB55" s="57" t="str">
        <f t="shared" si="73"/>
        <v/>
      </c>
      <c r="AC55" s="67" t="str">
        <f t="shared" si="74"/>
        <v/>
      </c>
      <c r="AD55" s="59" t="str">
        <f t="shared" si="75"/>
        <v/>
      </c>
      <c r="AE55" s="68" t="str">
        <f t="shared" si="76"/>
        <v/>
      </c>
      <c r="AF55" s="61" t="str">
        <f t="shared" si="77"/>
        <v/>
      </c>
      <c r="AG55" s="61" t="str">
        <f t="shared" si="78"/>
        <v/>
      </c>
      <c r="AH55" s="69" t="str">
        <f t="shared" si="79"/>
        <v/>
      </c>
      <c r="AI55" s="70" t="str">
        <f t="shared" si="80"/>
        <v/>
      </c>
      <c r="AJ55" s="64" t="str">
        <f t="shared" si="81"/>
        <v/>
      </c>
      <c r="AK55" s="64" t="str">
        <f t="shared" si="82"/>
        <v/>
      </c>
      <c r="AL55" s="64" t="str">
        <f t="shared" si="83"/>
        <v/>
      </c>
      <c r="AM55" s="64" t="str">
        <f t="shared" si="84"/>
        <v/>
      </c>
      <c r="AN55" s="64" t="str">
        <f t="shared" si="85"/>
        <v/>
      </c>
    </row>
    <row r="56" spans="1:40" ht="25.5" thickTop="1" thickBot="1" x14ac:dyDescent="0.4">
      <c r="B56" t="s">
        <v>1002</v>
      </c>
      <c r="C56" s="93" t="s">
        <v>1387</v>
      </c>
      <c r="D56" s="83"/>
      <c r="E56" s="83"/>
      <c r="F56" s="83"/>
      <c r="G56" s="83"/>
      <c r="H56" s="83"/>
      <c r="I56" s="83"/>
      <c r="J56" s="83"/>
      <c r="K56" s="83"/>
      <c r="L56" s="94" t="str">
        <f>IF(C56="","",_xlfn.CONCAT("            { line: ","""",C56,", ",M56:AN56,""", sC: ","""",B56,"""},  ]},"))</f>
        <v xml:space="preserve">            { line: "EL BENDITO PARA SIEMPRE., ", sC: "as"},  ]},</v>
      </c>
      <c r="M56" s="56" t="str">
        <f t="shared" si="58"/>
        <v/>
      </c>
      <c r="N56" s="57" t="str">
        <f t="shared" si="59"/>
        <v/>
      </c>
      <c r="O56" s="58" t="str">
        <f t="shared" si="60"/>
        <v/>
      </c>
      <c r="P56" s="59" t="str">
        <f t="shared" si="61"/>
        <v/>
      </c>
      <c r="Q56" s="60" t="str">
        <f t="shared" si="62"/>
        <v/>
      </c>
      <c r="R56" s="61" t="str">
        <f t="shared" si="63"/>
        <v/>
      </c>
      <c r="S56" s="56" t="str">
        <f t="shared" si="64"/>
        <v/>
      </c>
      <c r="T56" s="62" t="str">
        <f t="shared" si="65"/>
        <v/>
      </c>
      <c r="U56" s="63" t="str">
        <f t="shared" si="66"/>
        <v/>
      </c>
      <c r="V56" s="64" t="str">
        <f t="shared" si="67"/>
        <v/>
      </c>
      <c r="W56" s="65" t="str">
        <f t="shared" si="68"/>
        <v/>
      </c>
      <c r="X56" s="64" t="str">
        <f t="shared" si="69"/>
        <v/>
      </c>
      <c r="Y56" s="64" t="str">
        <f t="shared" si="70"/>
        <v/>
      </c>
      <c r="Z56" s="56" t="str">
        <f t="shared" si="71"/>
        <v/>
      </c>
      <c r="AA56" s="66" t="str">
        <f t="shared" si="72"/>
        <v/>
      </c>
      <c r="AB56" s="57" t="str">
        <f t="shared" si="73"/>
        <v/>
      </c>
      <c r="AC56" s="67" t="str">
        <f t="shared" si="74"/>
        <v/>
      </c>
      <c r="AD56" s="59" t="str">
        <f t="shared" si="75"/>
        <v/>
      </c>
      <c r="AE56" s="68" t="str">
        <f t="shared" si="76"/>
        <v/>
      </c>
      <c r="AF56" s="61" t="str">
        <f t="shared" si="77"/>
        <v/>
      </c>
      <c r="AG56" s="61" t="str">
        <f t="shared" si="78"/>
        <v/>
      </c>
      <c r="AH56" s="69" t="str">
        <f t="shared" si="79"/>
        <v/>
      </c>
      <c r="AI56" s="70" t="str">
        <f t="shared" si="80"/>
        <v/>
      </c>
      <c r="AJ56" s="64" t="str">
        <f t="shared" si="81"/>
        <v/>
      </c>
      <c r="AK56" s="64" t="str">
        <f t="shared" si="82"/>
        <v/>
      </c>
      <c r="AL56" s="64" t="str">
        <f t="shared" si="83"/>
        <v/>
      </c>
      <c r="AM56" s="64" t="str">
        <f t="shared" si="84"/>
        <v/>
      </c>
      <c r="AN56" s="64" t="str">
        <f t="shared" si="85"/>
        <v/>
      </c>
    </row>
    <row r="57" spans="1:40" ht="36.75" thickTop="1" thickBot="1" x14ac:dyDescent="0.4">
      <c r="A57" s="76"/>
      <c r="B57" s="76"/>
      <c r="C57" s="76"/>
      <c r="D57" s="77"/>
      <c r="E57" s="77"/>
      <c r="F57" s="77"/>
      <c r="G57" s="77"/>
      <c r="H57" s="77"/>
      <c r="I57" s="77"/>
      <c r="J57" s="77"/>
      <c r="K57" s="77"/>
      <c r="L57" s="50" t="s">
        <v>997</v>
      </c>
      <c r="M57" s="56" t="str">
        <f t="shared" ref="M57:M83" si="86">IF(N57="","","(")</f>
        <v/>
      </c>
      <c r="N57" s="57" t="str">
        <f t="shared" si="2"/>
        <v/>
      </c>
      <c r="O57" s="58" t="str">
        <f t="shared" ref="O57:O83" si="87">IF(N57="","",",")</f>
        <v/>
      </c>
      <c r="P57" s="59" t="str">
        <f t="shared" si="4"/>
        <v/>
      </c>
      <c r="Q57" s="60" t="str">
        <f t="shared" ref="Q57:Q83" si="88">IF(N57="","",",")</f>
        <v/>
      </c>
      <c r="R57" s="61" t="str">
        <f t="shared" ref="R57:R83" si="89">IF(N57="","",15)</f>
        <v/>
      </c>
      <c r="S57" s="56" t="str">
        <f t="shared" ref="S57:S83" si="90">IF(N57="","",")")</f>
        <v/>
      </c>
      <c r="T57" s="62" t="str">
        <f t="shared" ref="T57:T83" si="91">IF(U57="","","(")</f>
        <v/>
      </c>
      <c r="U57" s="63" t="str">
        <f t="shared" si="9"/>
        <v/>
      </c>
      <c r="V57" s="64" t="str">
        <f t="shared" ref="V57:V83" si="92">IF(U57="","",",")</f>
        <v/>
      </c>
      <c r="W57" s="65" t="str">
        <f t="shared" si="11"/>
        <v/>
      </c>
      <c r="X57" s="64" t="str">
        <f t="shared" ref="X57:X83" si="93">IF(U57="","",",")</f>
        <v/>
      </c>
      <c r="Y57" s="64" t="str">
        <f t="shared" ref="Y57:Y83" si="94">IF(U57="","",250)</f>
        <v/>
      </c>
      <c r="Z57" s="56" t="str">
        <f t="shared" ref="Z57:Z83" si="95">IF(U57="","",")")</f>
        <v/>
      </c>
      <c r="AA57" s="66" t="str">
        <f t="shared" ref="AA57:AA83" si="96">IF(AB57="","","(")</f>
        <v/>
      </c>
      <c r="AB57" s="57" t="str">
        <f t="shared" si="16"/>
        <v/>
      </c>
      <c r="AC57" s="67" t="str">
        <f t="shared" ref="AC57:AC83" si="97">IF(AB57="","",",")</f>
        <v/>
      </c>
      <c r="AD57" s="59" t="str">
        <f t="shared" ref="AD57:AD83" si="98">IF(I57="","",I57)</f>
        <v/>
      </c>
      <c r="AE57" s="68" t="str">
        <f t="shared" ref="AE57:AE83" si="99">IF(AB57="","",",")</f>
        <v/>
      </c>
      <c r="AF57" s="61" t="str">
        <f t="shared" ref="AF57:AF83" si="100">IF(AB57="","",350)</f>
        <v/>
      </c>
      <c r="AG57" s="61" t="str">
        <f t="shared" ref="AG57:AG83" si="101">IF(AB57="","",")")</f>
        <v/>
      </c>
      <c r="AH57" s="69" t="str">
        <f t="shared" ref="AH57:AH83" si="102">IF(AI57="","","(")</f>
        <v/>
      </c>
      <c r="AI57" s="70" t="str">
        <f t="shared" si="23"/>
        <v/>
      </c>
      <c r="AJ57" s="64" t="str">
        <f t="shared" ref="AJ57:AJ83" si="103">IF(AI57="","",",")</f>
        <v/>
      </c>
      <c r="AK57" s="64" t="str">
        <f t="shared" ref="AK57:AK83" si="104">IF(K57="","",K57)</f>
        <v/>
      </c>
      <c r="AL57" s="64" t="str">
        <f t="shared" ref="AL57:AL83" si="105">IF(AI57="","",",")</f>
        <v/>
      </c>
      <c r="AM57" s="64" t="str">
        <f t="shared" ref="AM57:AM83" si="106">IF(AI57="","",450)</f>
        <v/>
      </c>
      <c r="AN57" s="64" t="str">
        <f t="shared" ref="AN57:AN83" si="107">IF(AI57="","",")")</f>
        <v/>
      </c>
    </row>
    <row r="58" spans="1:40" ht="25.5" thickTop="1" thickBot="1" x14ac:dyDescent="0.4">
      <c r="B58" t="s">
        <v>1017</v>
      </c>
      <c r="C58" s="51" t="s">
        <v>1399</v>
      </c>
      <c r="D58" s="52" t="s">
        <v>1389</v>
      </c>
      <c r="E58" s="52" t="s">
        <v>1015</v>
      </c>
      <c r="F58" s="53" t="s">
        <v>1018</v>
      </c>
      <c r="G58" s="53"/>
      <c r="H58" s="52"/>
      <c r="I58" s="52"/>
      <c r="J58" s="54"/>
      <c r="K58" s="54"/>
      <c r="L58" s="55" t="str">
        <f t="shared" ref="L58:L83" si="108">IF(C58="","",_xlfn.CONCAT("            { line: ","""",C58,", ",M58:AN58,""", sC: ","""",B58,"""},"))</f>
        <v xml:space="preserve">            { line: "Desde los palacios de marfil, (Do#,m,15)(Sol#,,250)", sC: "tc"},</v>
      </c>
      <c r="M58" s="56" t="str">
        <f t="shared" si="86"/>
        <v>(</v>
      </c>
      <c r="N58" s="57" t="str">
        <f t="shared" si="2"/>
        <v>Do#</v>
      </c>
      <c r="O58" s="58" t="str">
        <f t="shared" si="87"/>
        <v>,</v>
      </c>
      <c r="P58" s="59" t="str">
        <f t="shared" si="4"/>
        <v>m</v>
      </c>
      <c r="Q58" s="60" t="str">
        <f t="shared" si="88"/>
        <v>,</v>
      </c>
      <c r="R58" s="61">
        <f t="shared" si="89"/>
        <v>15</v>
      </c>
      <c r="S58" s="56" t="str">
        <f t="shared" si="90"/>
        <v>)</v>
      </c>
      <c r="T58" s="62" t="str">
        <f t="shared" si="91"/>
        <v>(</v>
      </c>
      <c r="U58" s="63" t="str">
        <f t="shared" si="9"/>
        <v>Sol#</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1400</v>
      </c>
      <c r="D59" s="52" t="s">
        <v>1016</v>
      </c>
      <c r="E59" s="52"/>
      <c r="F59" s="53" t="s">
        <v>1018</v>
      </c>
      <c r="G59" s="53"/>
      <c r="H59" s="52"/>
      <c r="I59" s="52"/>
      <c r="J59" s="54"/>
      <c r="K59" s="54"/>
      <c r="L59" s="55" t="str">
        <f t="shared" si="108"/>
        <v xml:space="preserve">            { line: "las cítaras cantan para ti., (La,,15)(Sol#,,250)", sC: ""},</v>
      </c>
      <c r="M59" s="56" t="str">
        <f t="shared" si="86"/>
        <v>(</v>
      </c>
      <c r="N59" s="57" t="str">
        <f t="shared" si="2"/>
        <v>La</v>
      </c>
      <c r="O59" s="58" t="str">
        <f t="shared" si="87"/>
        <v>,</v>
      </c>
      <c r="P59" s="59" t="str">
        <f t="shared" si="4"/>
        <v/>
      </c>
      <c r="Q59" s="60" t="str">
        <f t="shared" si="88"/>
        <v>,</v>
      </c>
      <c r="R59" s="61">
        <f t="shared" si="89"/>
        <v>15</v>
      </c>
      <c r="S59" s="56" t="str">
        <f t="shared" si="90"/>
        <v>)</v>
      </c>
      <c r="T59" s="62" t="str">
        <f t="shared" si="91"/>
        <v>(</v>
      </c>
      <c r="U59" s="63" t="str">
        <f t="shared" si="9"/>
        <v>Sol#</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thickTop="1" thickBot="1" x14ac:dyDescent="0.4">
      <c r="C60" s="51" t="s">
        <v>1401</v>
      </c>
      <c r="D60" s="52" t="s">
        <v>1222</v>
      </c>
      <c r="E60" s="52" t="s">
        <v>1015</v>
      </c>
      <c r="F60" s="53" t="s">
        <v>1018</v>
      </c>
      <c r="G60" s="53"/>
      <c r="H60" s="52"/>
      <c r="I60" s="52"/>
      <c r="J60" s="54"/>
      <c r="K60" s="54"/>
      <c r="L60" s="55" t="str">
        <f t="shared" si="108"/>
        <v xml:space="preserve">            { line: "Hijas de reyes son tus favoritas;, (Fa#,m,15)(Sol#,,250)", sC: ""},</v>
      </c>
      <c r="M60" s="56" t="str">
        <f t="shared" si="86"/>
        <v>(</v>
      </c>
      <c r="N60" s="57" t="str">
        <f t="shared" si="2"/>
        <v>Fa#</v>
      </c>
      <c r="O60" s="58" t="str">
        <f t="shared" si="87"/>
        <v>,</v>
      </c>
      <c r="P60" s="59" t="str">
        <f t="shared" si="4"/>
        <v>m</v>
      </c>
      <c r="Q60" s="60" t="str">
        <f t="shared" si="88"/>
        <v>,</v>
      </c>
      <c r="R60" s="61">
        <f t="shared" si="89"/>
        <v>15</v>
      </c>
      <c r="S60" s="56" t="str">
        <f t="shared" si="90"/>
        <v>)</v>
      </c>
      <c r="T60" s="62" t="str">
        <f t="shared" si="91"/>
        <v>(</v>
      </c>
      <c r="U60" s="63" t="str">
        <f t="shared" si="9"/>
        <v>Sol#</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5.5" thickTop="1" thickBot="1" x14ac:dyDescent="0.4">
      <c r="C61" s="51" t="s">
        <v>1402</v>
      </c>
      <c r="D61" s="52" t="s">
        <v>987</v>
      </c>
      <c r="E61" s="52"/>
      <c r="F61" s="53" t="s">
        <v>1016</v>
      </c>
      <c r="G61" s="53"/>
      <c r="H61" s="52"/>
      <c r="I61" s="52"/>
      <c r="J61" s="54"/>
      <c r="K61" s="54"/>
      <c r="L61" s="55" t="str">
        <f t="shared" si="108"/>
        <v xml:space="preserve">            { line: "a tu derecha está la reina,, (Si,,15)(La,,250)", sC: ""},</v>
      </c>
      <c r="M61" s="56" t="str">
        <f t="shared" si="86"/>
        <v>(</v>
      </c>
      <c r="N61" s="57" t="str">
        <f t="shared" si="2"/>
        <v>Si</v>
      </c>
      <c r="O61" s="58" t="str">
        <f t="shared" si="87"/>
        <v>,</v>
      </c>
      <c r="P61" s="59" t="str">
        <f t="shared" si="4"/>
        <v/>
      </c>
      <c r="Q61" s="60" t="str">
        <f t="shared" si="88"/>
        <v>,</v>
      </c>
      <c r="R61" s="61">
        <f t="shared" si="89"/>
        <v>15</v>
      </c>
      <c r="S61" s="56" t="str">
        <f t="shared" si="90"/>
        <v>)</v>
      </c>
      <c r="T61" s="62" t="str">
        <f t="shared" si="91"/>
        <v>(</v>
      </c>
      <c r="U61" s="63" t="str">
        <f t="shared" si="9"/>
        <v>La</v>
      </c>
      <c r="V61" s="64" t="str">
        <f t="shared" si="92"/>
        <v>,</v>
      </c>
      <c r="W61" s="65" t="str">
        <f t="shared" si="11"/>
        <v/>
      </c>
      <c r="X61" s="64" t="str">
        <f t="shared" si="93"/>
        <v>,</v>
      </c>
      <c r="Y61" s="64">
        <f t="shared" si="94"/>
        <v>250</v>
      </c>
      <c r="Z61" s="56" t="str">
        <f t="shared" si="95"/>
        <v>)</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thickTop="1" thickBot="1" x14ac:dyDescent="0.4">
      <c r="C62" s="51" t="s">
        <v>1403</v>
      </c>
      <c r="D62" s="52" t="s">
        <v>1018</v>
      </c>
      <c r="E62" s="52"/>
      <c r="F62" s="53"/>
      <c r="G62" s="53"/>
      <c r="H62" s="52"/>
      <c r="I62" s="52"/>
      <c r="J62" s="54"/>
      <c r="K62" s="54"/>
      <c r="L62" s="55" t="str">
        <f t="shared" si="108"/>
        <v xml:space="preserve">            { line: "en oro de Ofir., (Sol#,,15)", sC: ""},</v>
      </c>
      <c r="M62" s="56" t="str">
        <f t="shared" si="86"/>
        <v>(</v>
      </c>
      <c r="N62" s="57" t="str">
        <f t="shared" si="2"/>
        <v>Sol#</v>
      </c>
      <c r="O62" s="58" t="str">
        <f t="shared" si="87"/>
        <v>,</v>
      </c>
      <c r="P62" s="59" t="str">
        <f t="shared" si="4"/>
        <v/>
      </c>
      <c r="Q62" s="60" t="str">
        <f t="shared" si="88"/>
        <v>,</v>
      </c>
      <c r="R62" s="61">
        <f t="shared" si="89"/>
        <v>15</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thickTop="1" thickBot="1" x14ac:dyDescent="0.4">
      <c r="B63" t="s">
        <v>1000</v>
      </c>
      <c r="C63" s="51" t="s">
        <v>1404</v>
      </c>
      <c r="D63" s="52" t="s">
        <v>987</v>
      </c>
      <c r="E63" s="52"/>
      <c r="F63" s="53" t="s">
        <v>1016</v>
      </c>
      <c r="G63" s="53"/>
      <c r="H63" s="52"/>
      <c r="I63" s="52"/>
      <c r="J63" s="54"/>
      <c r="K63" s="54"/>
      <c r="L63" s="78" t="str">
        <f t="shared" si="108"/>
        <v xml:space="preserve">            { line: "A TU DERECHA ESTÁ LA REINA, (Si,,15)(La,,250)", sC: "ta as"},</v>
      </c>
      <c r="M63" s="56" t="str">
        <f t="shared" si="86"/>
        <v>(</v>
      </c>
      <c r="N63" s="57" t="str">
        <f t="shared" si="2"/>
        <v>Si</v>
      </c>
      <c r="O63" s="58" t="str">
        <f t="shared" si="87"/>
        <v>,</v>
      </c>
      <c r="P63" s="59" t="str">
        <f t="shared" si="4"/>
        <v/>
      </c>
      <c r="Q63" s="60" t="str">
        <f t="shared" si="88"/>
        <v>,</v>
      </c>
      <c r="R63" s="61">
        <f t="shared" si="89"/>
        <v>15</v>
      </c>
      <c r="S63" s="56" t="str">
        <f t="shared" si="90"/>
        <v>)</v>
      </c>
      <c r="T63" s="62" t="str">
        <f t="shared" si="91"/>
        <v>(</v>
      </c>
      <c r="U63" s="63" t="str">
        <f t="shared" si="9"/>
        <v>La</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thickTop="1" thickBot="1" x14ac:dyDescent="0.4">
      <c r="B64" t="s">
        <v>1002</v>
      </c>
      <c r="C64" s="51" t="s">
        <v>1405</v>
      </c>
      <c r="D64" s="52" t="s">
        <v>1018</v>
      </c>
      <c r="E64" s="52"/>
      <c r="F64" s="53"/>
      <c r="G64" s="53"/>
      <c r="H64" s="52"/>
      <c r="I64" s="52"/>
      <c r="J64" s="54"/>
      <c r="K64" s="54"/>
      <c r="L64" s="78" t="str">
        <f t="shared" si="108"/>
        <v xml:space="preserve">            { line: "EN ORO DE OFIR., (Sol#,,15)", sC: "as"},</v>
      </c>
      <c r="M64" s="56" t="str">
        <f t="shared" si="86"/>
        <v>(</v>
      </c>
      <c r="N64" s="57" t="str">
        <f t="shared" si="2"/>
        <v>Sol#</v>
      </c>
      <c r="O64" s="58" t="str">
        <f t="shared" si="87"/>
        <v>,</v>
      </c>
      <c r="P64" s="59" t="str">
        <f t="shared" si="4"/>
        <v/>
      </c>
      <c r="Q64" s="60" t="str">
        <f t="shared" si="88"/>
        <v>,</v>
      </c>
      <c r="R64" s="61">
        <f t="shared" si="89"/>
        <v>15</v>
      </c>
      <c r="S64" s="56" t="str">
        <f t="shared" si="90"/>
        <v>)</v>
      </c>
      <c r="T64" s="62" t="str">
        <f t="shared" si="91"/>
        <v/>
      </c>
      <c r="U64" s="63" t="str">
        <f t="shared" si="9"/>
        <v/>
      </c>
      <c r="V64" s="64" t="str">
        <f t="shared" si="92"/>
        <v/>
      </c>
      <c r="W64" s="65" t="str">
        <f t="shared" si="11"/>
        <v/>
      </c>
      <c r="X64" s="64" t="str">
        <f t="shared" si="93"/>
        <v/>
      </c>
      <c r="Y64" s="64" t="str">
        <f t="shared" si="94"/>
        <v/>
      </c>
      <c r="Z64" s="56" t="str">
        <f t="shared" si="95"/>
        <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2:40" ht="27.75" thickTop="1" thickBot="1" x14ac:dyDescent="0.4">
      <c r="C65" s="73"/>
      <c r="D65" s="74"/>
      <c r="E65" s="74"/>
      <c r="F65" s="74"/>
      <c r="G65" s="74"/>
      <c r="H65" s="74"/>
      <c r="I65" s="74"/>
      <c r="J65" s="74"/>
      <c r="K65" s="74"/>
      <c r="L65" s="75" t="s">
        <v>996</v>
      </c>
      <c r="M65" s="56"/>
      <c r="N65" s="57"/>
      <c r="O65" s="58"/>
      <c r="P65" s="59"/>
      <c r="Q65" s="60"/>
      <c r="R65" s="61"/>
      <c r="S65" s="56"/>
      <c r="T65" s="62"/>
      <c r="U65" s="63"/>
      <c r="V65" s="64"/>
      <c r="W65" s="65"/>
      <c r="X65" s="64"/>
      <c r="Y65" s="64"/>
      <c r="Z65" s="56"/>
      <c r="AA65" s="66"/>
      <c r="AB65" s="57"/>
      <c r="AC65" s="67"/>
      <c r="AD65" s="59"/>
      <c r="AE65" s="68"/>
      <c r="AF65" s="61"/>
      <c r="AG65" s="61"/>
      <c r="AH65" s="69"/>
      <c r="AI65" s="70"/>
      <c r="AJ65" s="64"/>
      <c r="AK65" s="64"/>
      <c r="AL65" s="64"/>
      <c r="AM65" s="64"/>
      <c r="AN65" s="64"/>
    </row>
    <row r="66" spans="2:40" ht="25.5" thickTop="1" thickBot="1" x14ac:dyDescent="0.4">
      <c r="C66" s="79" t="s">
        <v>998</v>
      </c>
      <c r="D66" s="80"/>
      <c r="E66" s="80"/>
      <c r="F66" s="80"/>
      <c r="G66" s="80"/>
      <c r="H66" s="80"/>
      <c r="I66" s="80"/>
      <c r="J66" s="80"/>
      <c r="K66" s="80"/>
      <c r="L66" s="81" t="s">
        <v>999</v>
      </c>
      <c r="M66" s="56" t="str">
        <f t="shared" ref="M66:M69" si="109">IF(N66="","","(")</f>
        <v/>
      </c>
      <c r="N66" s="57" t="str">
        <f t="shared" ref="N66:N69" si="110">IF(D66="","",D66)</f>
        <v/>
      </c>
      <c r="O66" s="58" t="str">
        <f t="shared" ref="O66:O69" si="111">IF(N66="","",",")</f>
        <v/>
      </c>
      <c r="P66" s="59" t="str">
        <f t="shared" ref="P66:P69" si="112">IF(E66="","",E66)</f>
        <v/>
      </c>
      <c r="Q66" s="60" t="str">
        <f t="shared" ref="Q66:Q69" si="113">IF(N66="","",",")</f>
        <v/>
      </c>
      <c r="R66" s="61" t="str">
        <f t="shared" ref="R66:R69" si="114">IF(N66="","",15)</f>
        <v/>
      </c>
      <c r="S66" s="56" t="str">
        <f t="shared" ref="S66:S69" si="115">IF(N66="","",")")</f>
        <v/>
      </c>
      <c r="T66" s="62" t="str">
        <f t="shared" ref="T66:T69" si="116">IF(U66="","","(")</f>
        <v/>
      </c>
      <c r="U66" s="63" t="str">
        <f t="shared" ref="U66:U69" si="117">IF(F66="","",F66)</f>
        <v/>
      </c>
      <c r="V66" s="64" t="str">
        <f t="shared" ref="V66:V69" si="118">IF(U66="","",",")</f>
        <v/>
      </c>
      <c r="W66" s="65" t="str">
        <f t="shared" ref="W66:W69" si="119">IF(G66="","",G66)</f>
        <v/>
      </c>
      <c r="X66" s="64" t="str">
        <f t="shared" ref="X66:X69" si="120">IF(U66="","",",")</f>
        <v/>
      </c>
      <c r="Y66" s="64" t="str">
        <f t="shared" ref="Y66:Y69" si="121">IF(U66="","",250)</f>
        <v/>
      </c>
      <c r="Z66" s="56" t="str">
        <f t="shared" ref="Z66:Z69" si="122">IF(U66="","",")")</f>
        <v/>
      </c>
      <c r="AA66" s="66" t="str">
        <f t="shared" ref="AA66:AA69" si="123">IF(AB66="","","(")</f>
        <v/>
      </c>
      <c r="AB66" s="57" t="str">
        <f t="shared" ref="AB66:AB69" si="124">IF(H66="","",H66)</f>
        <v/>
      </c>
      <c r="AC66" s="67" t="str">
        <f t="shared" ref="AC66:AC69" si="125">IF(AB66="","",",")</f>
        <v/>
      </c>
      <c r="AD66" s="59" t="str">
        <f t="shared" ref="AD66:AD69" si="126">IF(I66="","",I66)</f>
        <v/>
      </c>
      <c r="AE66" s="68" t="str">
        <f t="shared" ref="AE66:AE69" si="127">IF(AB66="","",",")</f>
        <v/>
      </c>
      <c r="AF66" s="61" t="str">
        <f t="shared" ref="AF66:AF69" si="128">IF(AB66="","",350)</f>
        <v/>
      </c>
      <c r="AG66" s="61" t="str">
        <f t="shared" ref="AG66:AG69" si="129">IF(AB66="","",")")</f>
        <v/>
      </c>
      <c r="AH66" s="69" t="str">
        <f t="shared" ref="AH66:AH69" si="130">IF(AI66="","","(")</f>
        <v/>
      </c>
      <c r="AI66" s="70" t="str">
        <f t="shared" ref="AI66:AI69" si="131">IF(J66="","",J66)</f>
        <v/>
      </c>
      <c r="AJ66" s="64" t="str">
        <f t="shared" ref="AJ66:AJ69" si="132">IF(AI66="","",",")</f>
        <v/>
      </c>
      <c r="AK66" s="64" t="str">
        <f t="shared" ref="AK66:AK69" si="133">IF(K66="","",K66)</f>
        <v/>
      </c>
      <c r="AL66" s="64" t="str">
        <f t="shared" ref="AL66:AL69" si="134">IF(AI66="","",",")</f>
        <v/>
      </c>
      <c r="AM66" s="64" t="str">
        <f t="shared" ref="AM66:AM69" si="135">IF(AI66="","",450)</f>
        <v/>
      </c>
      <c r="AN66" s="64" t="str">
        <f t="shared" ref="AN66:AN69" si="136">IF(AI66="","",")")</f>
        <v/>
      </c>
    </row>
    <row r="67" spans="2:40" ht="25.5" thickTop="1" thickBot="1" x14ac:dyDescent="0.4">
      <c r="B67" t="s">
        <v>1000</v>
      </c>
      <c r="C67" s="82" t="s">
        <v>1382</v>
      </c>
      <c r="D67" s="83" t="s">
        <v>1014</v>
      </c>
      <c r="E67" s="83"/>
      <c r="F67" s="83"/>
      <c r="G67" s="83"/>
      <c r="H67" s="83"/>
      <c r="I67" s="83"/>
      <c r="J67" s="83"/>
      <c r="K67" s="83"/>
      <c r="L67" s="84" t="str">
        <f>IF(C67="","",_xlfn.CONCAT("       triggerLine: ","""",C67,", ",M67:AN67,""", sC: ","""",B67,""", lines: ["))</f>
        <v xml:space="preserve">       triggerLine: "ERES HERMOSO, EL MÁS HERMOSO, (Mi,,15)", sC: "ta as", lines: [</v>
      </c>
      <c r="M67" s="56" t="str">
        <f t="shared" si="109"/>
        <v>(</v>
      </c>
      <c r="N67" s="57" t="str">
        <f t="shared" si="110"/>
        <v>Mi</v>
      </c>
      <c r="O67" s="58" t="str">
        <f t="shared" si="111"/>
        <v>,</v>
      </c>
      <c r="P67" s="59" t="str">
        <f t="shared" si="112"/>
        <v/>
      </c>
      <c r="Q67" s="60" t="str">
        <f t="shared" si="113"/>
        <v>,</v>
      </c>
      <c r="R67" s="61">
        <f t="shared" si="114"/>
        <v>15</v>
      </c>
      <c r="S67" s="56" t="str">
        <f t="shared" si="115"/>
        <v>)</v>
      </c>
      <c r="T67" s="62" t="str">
        <f t="shared" si="116"/>
        <v/>
      </c>
      <c r="U67" s="63" t="str">
        <f t="shared" si="117"/>
        <v/>
      </c>
      <c r="V67" s="64" t="str">
        <f t="shared" si="118"/>
        <v/>
      </c>
      <c r="W67" s="65" t="str">
        <f t="shared" si="119"/>
        <v/>
      </c>
      <c r="X67" s="64" t="str">
        <f t="shared" si="120"/>
        <v/>
      </c>
      <c r="Y67" s="64" t="str">
        <f t="shared" si="121"/>
        <v/>
      </c>
      <c r="Z67" s="56" t="str">
        <f t="shared" si="122"/>
        <v/>
      </c>
      <c r="AA67" s="66" t="str">
        <f t="shared" si="123"/>
        <v/>
      </c>
      <c r="AB67" s="57" t="str">
        <f t="shared" si="124"/>
        <v/>
      </c>
      <c r="AC67" s="67" t="str">
        <f t="shared" si="125"/>
        <v/>
      </c>
      <c r="AD67" s="59" t="str">
        <f t="shared" si="126"/>
        <v/>
      </c>
      <c r="AE67" s="68" t="str">
        <f t="shared" si="127"/>
        <v/>
      </c>
      <c r="AF67" s="61" t="str">
        <f t="shared" si="128"/>
        <v/>
      </c>
      <c r="AG67" s="61" t="str">
        <f t="shared" si="129"/>
        <v/>
      </c>
      <c r="AH67" s="69" t="str">
        <f t="shared" si="130"/>
        <v/>
      </c>
      <c r="AI67" s="70" t="str">
        <f t="shared" si="131"/>
        <v/>
      </c>
      <c r="AJ67" s="64" t="str">
        <f t="shared" si="132"/>
        <v/>
      </c>
      <c r="AK67" s="64" t="str">
        <f t="shared" si="133"/>
        <v/>
      </c>
      <c r="AL67" s="64" t="str">
        <f t="shared" si="134"/>
        <v/>
      </c>
      <c r="AM67" s="64" t="str">
        <f t="shared" si="135"/>
        <v/>
      </c>
      <c r="AN67" s="64" t="str">
        <f t="shared" si="136"/>
        <v/>
      </c>
    </row>
    <row r="68" spans="2:40" ht="25.5" thickTop="1" thickBot="1" x14ac:dyDescent="0.4">
      <c r="B68" t="s">
        <v>1002</v>
      </c>
      <c r="C68" s="85" t="s">
        <v>1383</v>
      </c>
      <c r="D68" s="86"/>
      <c r="E68" s="86"/>
      <c r="F68" s="86"/>
      <c r="G68" s="86"/>
      <c r="H68" s="87"/>
      <c r="I68" s="87"/>
      <c r="J68" s="87"/>
      <c r="K68" s="87"/>
      <c r="L68" s="88" t="str">
        <f>IF(C68="","",_xlfn.CONCAT("            { line: ","""",C68,", ",M68:AN68,""", sC: ","""",B68,"""},"))</f>
        <v xml:space="preserve">            { line: "DE LOS HIJOS DE ADÁN,, ", sC: "as"},</v>
      </c>
      <c r="M68" s="56" t="str">
        <f t="shared" si="109"/>
        <v/>
      </c>
      <c r="N68" s="57" t="str">
        <f t="shared" si="110"/>
        <v/>
      </c>
      <c r="O68" s="58" t="str">
        <f t="shared" si="111"/>
        <v/>
      </c>
      <c r="P68" s="59" t="str">
        <f t="shared" si="112"/>
        <v/>
      </c>
      <c r="Q68" s="60" t="str">
        <f t="shared" si="113"/>
        <v/>
      </c>
      <c r="R68" s="61" t="str">
        <f t="shared" si="114"/>
        <v/>
      </c>
      <c r="S68" s="56" t="str">
        <f t="shared" si="115"/>
        <v/>
      </c>
      <c r="T68" s="62" t="str">
        <f t="shared" si="116"/>
        <v/>
      </c>
      <c r="U68" s="63" t="str">
        <f t="shared" si="117"/>
        <v/>
      </c>
      <c r="V68" s="64" t="str">
        <f t="shared" si="118"/>
        <v/>
      </c>
      <c r="W68" s="65" t="str">
        <f t="shared" si="119"/>
        <v/>
      </c>
      <c r="X68" s="64" t="str">
        <f t="shared" si="120"/>
        <v/>
      </c>
      <c r="Y68" s="64" t="str">
        <f t="shared" si="121"/>
        <v/>
      </c>
      <c r="Z68" s="56" t="str">
        <f t="shared" si="122"/>
        <v/>
      </c>
      <c r="AA68" s="66" t="str">
        <f t="shared" si="123"/>
        <v/>
      </c>
      <c r="AB68" s="57" t="str">
        <f t="shared" si="124"/>
        <v/>
      </c>
      <c r="AC68" s="67" t="str">
        <f t="shared" si="125"/>
        <v/>
      </c>
      <c r="AD68" s="59" t="str">
        <f t="shared" si="126"/>
        <v/>
      </c>
      <c r="AE68" s="68" t="str">
        <f t="shared" si="127"/>
        <v/>
      </c>
      <c r="AF68" s="61" t="str">
        <f t="shared" si="128"/>
        <v/>
      </c>
      <c r="AG68" s="61" t="str">
        <f t="shared" si="129"/>
        <v/>
      </c>
      <c r="AH68" s="69" t="str">
        <f t="shared" si="130"/>
        <v/>
      </c>
      <c r="AI68" s="70" t="str">
        <f t="shared" si="131"/>
        <v/>
      </c>
      <c r="AJ68" s="64" t="str">
        <f t="shared" si="132"/>
        <v/>
      </c>
      <c r="AK68" s="64" t="str">
        <f t="shared" si="133"/>
        <v/>
      </c>
      <c r="AL68" s="64" t="str">
        <f t="shared" si="134"/>
        <v/>
      </c>
      <c r="AM68" s="64" t="str">
        <f t="shared" si="135"/>
        <v/>
      </c>
      <c r="AN68" s="64" t="str">
        <f t="shared" si="136"/>
        <v/>
      </c>
    </row>
    <row r="69" spans="2:40" ht="25.5" thickTop="1" thickBot="1" x14ac:dyDescent="0.4">
      <c r="B69" t="s">
        <v>1002</v>
      </c>
      <c r="C69" s="85" t="s">
        <v>1384</v>
      </c>
      <c r="D69" s="89"/>
      <c r="E69" s="89"/>
      <c r="F69" s="89"/>
      <c r="G69" s="89"/>
      <c r="H69" s="90"/>
      <c r="I69" s="90"/>
      <c r="J69" s="90"/>
      <c r="K69" s="90"/>
      <c r="L69" s="88" t="str">
        <f>IF(C69="","",_xlfn.CONCAT("            { line: ","""",C69,", ",M69:AN69,""", sC: ","""",B69,"""},"))</f>
        <v xml:space="preserve">            { line: "DE LOS HIJOS DE ADÁN., ", sC: "as"},</v>
      </c>
      <c r="M69" s="56" t="str">
        <f t="shared" si="109"/>
        <v/>
      </c>
      <c r="N69" s="57" t="str">
        <f t="shared" si="110"/>
        <v/>
      </c>
      <c r="O69" s="58" t="str">
        <f t="shared" si="111"/>
        <v/>
      </c>
      <c r="P69" s="59" t="str">
        <f t="shared" si="112"/>
        <v/>
      </c>
      <c r="Q69" s="60" t="str">
        <f t="shared" si="113"/>
        <v/>
      </c>
      <c r="R69" s="61" t="str">
        <f t="shared" si="114"/>
        <v/>
      </c>
      <c r="S69" s="56" t="str">
        <f t="shared" si="115"/>
        <v/>
      </c>
      <c r="T69" s="62" t="str">
        <f t="shared" si="116"/>
        <v/>
      </c>
      <c r="U69" s="63" t="str">
        <f t="shared" si="117"/>
        <v/>
      </c>
      <c r="V69" s="64" t="str">
        <f t="shared" si="118"/>
        <v/>
      </c>
      <c r="W69" s="65" t="str">
        <f t="shared" si="119"/>
        <v/>
      </c>
      <c r="X69" s="64" t="str">
        <f t="shared" si="120"/>
        <v/>
      </c>
      <c r="Y69" s="64" t="str">
        <f t="shared" si="121"/>
        <v/>
      </c>
      <c r="Z69" s="56" t="str">
        <f t="shared" si="122"/>
        <v/>
      </c>
      <c r="AA69" s="66" t="str">
        <f t="shared" si="123"/>
        <v/>
      </c>
      <c r="AB69" s="57" t="str">
        <f t="shared" si="124"/>
        <v/>
      </c>
      <c r="AC69" s="67" t="str">
        <f t="shared" si="125"/>
        <v/>
      </c>
      <c r="AD69" s="59" t="str">
        <f t="shared" si="126"/>
        <v/>
      </c>
      <c r="AE69" s="68" t="str">
        <f t="shared" si="127"/>
        <v/>
      </c>
      <c r="AF69" s="61" t="str">
        <f t="shared" si="128"/>
        <v/>
      </c>
      <c r="AG69" s="61" t="str">
        <f t="shared" si="129"/>
        <v/>
      </c>
      <c r="AH69" s="69" t="str">
        <f t="shared" si="130"/>
        <v/>
      </c>
      <c r="AI69" s="70" t="str">
        <f t="shared" si="131"/>
        <v/>
      </c>
      <c r="AJ69" s="64" t="str">
        <f t="shared" si="132"/>
        <v/>
      </c>
      <c r="AK69" s="64" t="str">
        <f t="shared" si="133"/>
        <v/>
      </c>
      <c r="AL69" s="64" t="str">
        <f t="shared" si="134"/>
        <v/>
      </c>
      <c r="AM69" s="64" t="str">
        <f t="shared" si="135"/>
        <v/>
      </c>
      <c r="AN69" s="64" t="str">
        <f t="shared" si="136"/>
        <v/>
      </c>
    </row>
    <row r="70" spans="2:40" ht="27.75" thickTop="1" thickBot="1" x14ac:dyDescent="0.4">
      <c r="C70" s="73"/>
      <c r="D70" s="74"/>
      <c r="E70" s="74"/>
      <c r="F70" s="74"/>
      <c r="G70" s="74"/>
      <c r="H70" s="74"/>
      <c r="I70" s="74"/>
      <c r="J70" s="74"/>
      <c r="K70" s="74"/>
      <c r="L70" s="75" t="s">
        <v>996</v>
      </c>
      <c r="M70" s="56"/>
      <c r="N70" s="57"/>
      <c r="O70" s="58"/>
      <c r="P70" s="59"/>
      <c r="Q70" s="60"/>
      <c r="R70" s="61"/>
      <c r="S70" s="56"/>
      <c r="T70" s="62"/>
      <c r="U70" s="63"/>
      <c r="V70" s="64"/>
      <c r="W70" s="65"/>
      <c r="X70" s="64"/>
      <c r="Y70" s="64"/>
      <c r="Z70" s="56"/>
      <c r="AA70" s="66"/>
      <c r="AB70" s="57"/>
      <c r="AC70" s="67"/>
      <c r="AD70" s="59"/>
      <c r="AE70" s="68"/>
      <c r="AF70" s="61"/>
      <c r="AG70" s="61"/>
      <c r="AH70" s="69"/>
      <c r="AI70" s="70"/>
      <c r="AJ70" s="64"/>
      <c r="AK70" s="64"/>
      <c r="AL70" s="64"/>
      <c r="AM70" s="64"/>
      <c r="AN70" s="64"/>
    </row>
    <row r="71" spans="2:40" ht="25.5" thickTop="1" thickBot="1" x14ac:dyDescent="0.4">
      <c r="B71" t="s">
        <v>1002</v>
      </c>
      <c r="C71" s="85" t="s">
        <v>1385</v>
      </c>
      <c r="D71" s="86"/>
      <c r="E71" s="86"/>
      <c r="F71" s="86"/>
      <c r="G71" s="86"/>
      <c r="H71" s="87"/>
      <c r="I71" s="87"/>
      <c r="J71" s="87"/>
      <c r="K71" s="87"/>
      <c r="L71" s="88" t="str">
        <f>IF(C71="","",_xlfn.CONCAT("            { line: ","""",C71,", ",M71:AN71,""", sC: ","""",B71,"""},"))</f>
        <v xml:space="preserve">            { line: "LA GRACIA ESTÁ EN TUS LABIOS., ", sC: "as"},</v>
      </c>
      <c r="M71" s="56" t="str">
        <f t="shared" ref="M71:M73" si="137">IF(N71="","","(")</f>
        <v/>
      </c>
      <c r="N71" s="57" t="str">
        <f t="shared" ref="N71:N73" si="138">IF(D71="","",D71)</f>
        <v/>
      </c>
      <c r="O71" s="58" t="str">
        <f t="shared" ref="O71:O73" si="139">IF(N71="","",",")</f>
        <v/>
      </c>
      <c r="P71" s="59" t="str">
        <f t="shared" ref="P71:P73" si="140">IF(E71="","",E71)</f>
        <v/>
      </c>
      <c r="Q71" s="60" t="str">
        <f t="shared" ref="Q71:Q73" si="141">IF(N71="","",",")</f>
        <v/>
      </c>
      <c r="R71" s="61" t="str">
        <f t="shared" ref="R71:R73" si="142">IF(N71="","",15)</f>
        <v/>
      </c>
      <c r="S71" s="56" t="str">
        <f t="shared" ref="S71:S73" si="143">IF(N71="","",")")</f>
        <v/>
      </c>
      <c r="T71" s="62" t="str">
        <f t="shared" ref="T71:T73" si="144">IF(U71="","","(")</f>
        <v/>
      </c>
      <c r="U71" s="63" t="str">
        <f t="shared" ref="U71:U73" si="145">IF(F71="","",F71)</f>
        <v/>
      </c>
      <c r="V71" s="64" t="str">
        <f t="shared" ref="V71:V73" si="146">IF(U71="","",",")</f>
        <v/>
      </c>
      <c r="W71" s="65" t="str">
        <f t="shared" ref="W71:W73" si="147">IF(G71="","",G71)</f>
        <v/>
      </c>
      <c r="X71" s="64" t="str">
        <f t="shared" ref="X71:X73" si="148">IF(U71="","",",")</f>
        <v/>
      </c>
      <c r="Y71" s="64" t="str">
        <f t="shared" ref="Y71:Y73" si="149">IF(U71="","",250)</f>
        <v/>
      </c>
      <c r="Z71" s="56" t="str">
        <f t="shared" ref="Z71:Z73" si="150">IF(U71="","",")")</f>
        <v/>
      </c>
      <c r="AA71" s="66" t="str">
        <f t="shared" ref="AA71:AA73" si="151">IF(AB71="","","(")</f>
        <v/>
      </c>
      <c r="AB71" s="57" t="str">
        <f t="shared" ref="AB71:AB73" si="152">IF(H71="","",H71)</f>
        <v/>
      </c>
      <c r="AC71" s="67" t="str">
        <f t="shared" ref="AC71:AC73" si="153">IF(AB71="","",",")</f>
        <v/>
      </c>
      <c r="AD71" s="59" t="str">
        <f t="shared" ref="AD71:AD73" si="154">IF(I71="","",I71)</f>
        <v/>
      </c>
      <c r="AE71" s="68" t="str">
        <f t="shared" ref="AE71:AE73" si="155">IF(AB71="","",",")</f>
        <v/>
      </c>
      <c r="AF71" s="61" t="str">
        <f t="shared" ref="AF71:AF73" si="156">IF(AB71="","",350)</f>
        <v/>
      </c>
      <c r="AG71" s="61" t="str">
        <f t="shared" ref="AG71:AG73" si="157">IF(AB71="","",")")</f>
        <v/>
      </c>
      <c r="AH71" s="69" t="str">
        <f t="shared" ref="AH71:AH73" si="158">IF(AI71="","","(")</f>
        <v/>
      </c>
      <c r="AI71" s="70" t="str">
        <f t="shared" ref="AI71:AI73" si="159">IF(J71="","",J71)</f>
        <v/>
      </c>
      <c r="AJ71" s="64" t="str">
        <f t="shared" ref="AJ71:AJ73" si="160">IF(AI71="","",",")</f>
        <v/>
      </c>
      <c r="AK71" s="64" t="str">
        <f t="shared" ref="AK71:AK73" si="161">IF(K71="","",K71)</f>
        <v/>
      </c>
      <c r="AL71" s="64" t="str">
        <f t="shared" ref="AL71:AL73" si="162">IF(AI71="","",",")</f>
        <v/>
      </c>
      <c r="AM71" s="64" t="str">
        <f t="shared" ref="AM71:AM73" si="163">IF(AI71="","",450)</f>
        <v/>
      </c>
      <c r="AN71" s="64" t="str">
        <f t="shared" ref="AN71:AN73" si="164">IF(AI71="","",")")</f>
        <v/>
      </c>
    </row>
    <row r="72" spans="2:40" ht="25.5" thickTop="1" thickBot="1" x14ac:dyDescent="0.4">
      <c r="B72" t="s">
        <v>1002</v>
      </c>
      <c r="C72" s="85" t="s">
        <v>1386</v>
      </c>
      <c r="D72" s="89"/>
      <c r="E72" s="89"/>
      <c r="F72" s="89"/>
      <c r="G72" s="89"/>
      <c r="H72" s="90"/>
      <c r="I72" s="90"/>
      <c r="J72" s="90"/>
      <c r="K72" s="90"/>
      <c r="L72" s="88" t="str">
        <f>IF(C72="","",_xlfn.CONCAT("            { line: ","""",C72,", ",M72:AN72,""", sC: ","""",B72,"""},"))</f>
        <v xml:space="preserve">            { line: "ERES BENDITO,, ", sC: "as"},</v>
      </c>
      <c r="M72" s="56" t="str">
        <f t="shared" si="137"/>
        <v/>
      </c>
      <c r="N72" s="57" t="str">
        <f t="shared" si="138"/>
        <v/>
      </c>
      <c r="O72" s="58" t="str">
        <f t="shared" si="139"/>
        <v/>
      </c>
      <c r="P72" s="59" t="str">
        <f t="shared" si="140"/>
        <v/>
      </c>
      <c r="Q72" s="60" t="str">
        <f t="shared" si="141"/>
        <v/>
      </c>
      <c r="R72" s="61" t="str">
        <f t="shared" si="142"/>
        <v/>
      </c>
      <c r="S72" s="56" t="str">
        <f t="shared" si="143"/>
        <v/>
      </c>
      <c r="T72" s="62" t="str">
        <f t="shared" si="144"/>
        <v/>
      </c>
      <c r="U72" s="63" t="str">
        <f t="shared" si="145"/>
        <v/>
      </c>
      <c r="V72" s="64" t="str">
        <f t="shared" si="146"/>
        <v/>
      </c>
      <c r="W72" s="65" t="str">
        <f t="shared" si="147"/>
        <v/>
      </c>
      <c r="X72" s="64" t="str">
        <f t="shared" si="148"/>
        <v/>
      </c>
      <c r="Y72" s="64" t="str">
        <f t="shared" si="149"/>
        <v/>
      </c>
      <c r="Z72" s="56" t="str">
        <f t="shared" si="150"/>
        <v/>
      </c>
      <c r="AA72" s="66" t="str">
        <f t="shared" si="151"/>
        <v/>
      </c>
      <c r="AB72" s="57" t="str">
        <f t="shared" si="152"/>
        <v/>
      </c>
      <c r="AC72" s="67" t="str">
        <f t="shared" si="153"/>
        <v/>
      </c>
      <c r="AD72" s="59" t="str">
        <f t="shared" si="154"/>
        <v/>
      </c>
      <c r="AE72" s="68" t="str">
        <f t="shared" si="155"/>
        <v/>
      </c>
      <c r="AF72" s="61" t="str">
        <f t="shared" si="156"/>
        <v/>
      </c>
      <c r="AG72" s="61" t="str">
        <f t="shared" si="157"/>
        <v/>
      </c>
      <c r="AH72" s="69" t="str">
        <f t="shared" si="158"/>
        <v/>
      </c>
      <c r="AI72" s="70" t="str">
        <f t="shared" si="159"/>
        <v/>
      </c>
      <c r="AJ72" s="64" t="str">
        <f t="shared" si="160"/>
        <v/>
      </c>
      <c r="AK72" s="64" t="str">
        <f t="shared" si="161"/>
        <v/>
      </c>
      <c r="AL72" s="64" t="str">
        <f t="shared" si="162"/>
        <v/>
      </c>
      <c r="AM72" s="64" t="str">
        <f t="shared" si="163"/>
        <v/>
      </c>
      <c r="AN72" s="64" t="str">
        <f t="shared" si="164"/>
        <v/>
      </c>
    </row>
    <row r="73" spans="2:40" ht="25.5" thickTop="1" thickBot="1" x14ac:dyDescent="0.4">
      <c r="B73" t="s">
        <v>1002</v>
      </c>
      <c r="C73" s="93" t="s">
        <v>1387</v>
      </c>
      <c r="D73" s="83"/>
      <c r="E73" s="83"/>
      <c r="F73" s="83"/>
      <c r="G73" s="83"/>
      <c r="H73" s="83"/>
      <c r="I73" s="83"/>
      <c r="J73" s="83"/>
      <c r="K73" s="83"/>
      <c r="L73" s="94" t="str">
        <f>IF(C73="","",_xlfn.CONCAT("            { line: ","""",C73,", ",M73:AN73,""", sC: ","""",B73,"""},  ]},"))</f>
        <v xml:space="preserve">            { line: "EL BENDITO PARA SIEMPRE., ", sC: "as"},  ]},</v>
      </c>
      <c r="M73" s="56" t="str">
        <f t="shared" si="137"/>
        <v/>
      </c>
      <c r="N73" s="57" t="str">
        <f t="shared" si="138"/>
        <v/>
      </c>
      <c r="O73" s="58" t="str">
        <f t="shared" si="139"/>
        <v/>
      </c>
      <c r="P73" s="59" t="str">
        <f t="shared" si="140"/>
        <v/>
      </c>
      <c r="Q73" s="60" t="str">
        <f t="shared" si="141"/>
        <v/>
      </c>
      <c r="R73" s="61" t="str">
        <f t="shared" si="142"/>
        <v/>
      </c>
      <c r="S73" s="56" t="str">
        <f t="shared" si="143"/>
        <v/>
      </c>
      <c r="T73" s="62" t="str">
        <f t="shared" si="144"/>
        <v/>
      </c>
      <c r="U73" s="63" t="str">
        <f t="shared" si="145"/>
        <v/>
      </c>
      <c r="V73" s="64" t="str">
        <f t="shared" si="146"/>
        <v/>
      </c>
      <c r="W73" s="65" t="str">
        <f t="shared" si="147"/>
        <v/>
      </c>
      <c r="X73" s="64" t="str">
        <f t="shared" si="148"/>
        <v/>
      </c>
      <c r="Y73" s="64" t="str">
        <f t="shared" si="149"/>
        <v/>
      </c>
      <c r="Z73" s="56" t="str">
        <f t="shared" si="150"/>
        <v/>
      </c>
      <c r="AA73" s="66" t="str">
        <f t="shared" si="151"/>
        <v/>
      </c>
      <c r="AB73" s="57" t="str">
        <f t="shared" si="152"/>
        <v/>
      </c>
      <c r="AC73" s="67" t="str">
        <f t="shared" si="153"/>
        <v/>
      </c>
      <c r="AD73" s="59" t="str">
        <f t="shared" si="154"/>
        <v/>
      </c>
      <c r="AE73" s="68" t="str">
        <f t="shared" si="155"/>
        <v/>
      </c>
      <c r="AF73" s="61" t="str">
        <f t="shared" si="156"/>
        <v/>
      </c>
      <c r="AG73" s="61" t="str">
        <f t="shared" si="157"/>
        <v/>
      </c>
      <c r="AH73" s="69" t="str">
        <f t="shared" si="158"/>
        <v/>
      </c>
      <c r="AI73" s="70" t="str">
        <f t="shared" si="159"/>
        <v/>
      </c>
      <c r="AJ73" s="64" t="str">
        <f t="shared" si="160"/>
        <v/>
      </c>
      <c r="AK73" s="64" t="str">
        <f t="shared" si="161"/>
        <v/>
      </c>
      <c r="AL73" s="64" t="str">
        <f t="shared" si="162"/>
        <v/>
      </c>
      <c r="AM73" s="64" t="str">
        <f t="shared" si="163"/>
        <v/>
      </c>
      <c r="AN73" s="64" t="str">
        <f t="shared" si="164"/>
        <v/>
      </c>
    </row>
    <row r="74" spans="2:40" ht="27.75" thickTop="1" thickBot="1" x14ac:dyDescent="0.4">
      <c r="C74" s="73"/>
      <c r="D74" s="74"/>
      <c r="E74" s="74"/>
      <c r="F74" s="74"/>
      <c r="G74" s="74"/>
      <c r="H74" s="74"/>
      <c r="I74" s="74"/>
      <c r="J74" s="74"/>
      <c r="K74" s="74"/>
      <c r="L74" s="75" t="s">
        <v>996</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2:40" ht="25.5" thickTop="1" thickBot="1" x14ac:dyDescent="0.4">
      <c r="B75" t="s">
        <v>1017</v>
      </c>
      <c r="C75" s="51" t="s">
        <v>1406</v>
      </c>
      <c r="D75" s="52" t="s">
        <v>1389</v>
      </c>
      <c r="E75" s="52" t="s">
        <v>1015</v>
      </c>
      <c r="F75" s="53" t="s">
        <v>1018</v>
      </c>
      <c r="G75" s="53"/>
      <c r="H75" s="52" t="s">
        <v>1016</v>
      </c>
      <c r="I75" s="52"/>
      <c r="J75" s="54" t="s">
        <v>1018</v>
      </c>
      <c r="K75" s="54"/>
      <c r="L75" s="55" t="str">
        <f t="shared" si="108"/>
        <v xml:space="preserve">            { line: "Escucha, hija, y mira, inclina el oído,, (Do#,m,15)(Sol#,,250)(La,,350)(Sol#,,450)", sC: "tc"},</v>
      </c>
      <c r="M75" s="56" t="str">
        <f t="shared" si="86"/>
        <v>(</v>
      </c>
      <c r="N75" s="57" t="str">
        <f t="shared" si="2"/>
        <v>Do#</v>
      </c>
      <c r="O75" s="58" t="str">
        <f t="shared" si="87"/>
        <v>,</v>
      </c>
      <c r="P75" s="59" t="str">
        <f t="shared" si="4"/>
        <v>m</v>
      </c>
      <c r="Q75" s="60" t="str">
        <f t="shared" si="88"/>
        <v>,</v>
      </c>
      <c r="R75" s="61">
        <f t="shared" si="89"/>
        <v>15</v>
      </c>
      <c r="S75" s="56" t="str">
        <f t="shared" si="90"/>
        <v>)</v>
      </c>
      <c r="T75" s="62" t="str">
        <f t="shared" si="91"/>
        <v>(</v>
      </c>
      <c r="U75" s="63" t="str">
        <f t="shared" si="9"/>
        <v>Sol#</v>
      </c>
      <c r="V75" s="64" t="str">
        <f t="shared" si="92"/>
        <v>,</v>
      </c>
      <c r="W75" s="65" t="str">
        <f t="shared" si="11"/>
        <v/>
      </c>
      <c r="X75" s="64" t="str">
        <f t="shared" si="93"/>
        <v>,</v>
      </c>
      <c r="Y75" s="64">
        <f t="shared" si="94"/>
        <v>250</v>
      </c>
      <c r="Z75" s="56" t="str">
        <f t="shared" si="95"/>
        <v>)</v>
      </c>
      <c r="AA75" s="66" t="str">
        <f t="shared" si="96"/>
        <v>(</v>
      </c>
      <c r="AB75" s="57" t="str">
        <f t="shared" si="16"/>
        <v>La</v>
      </c>
      <c r="AC75" s="67" t="str">
        <f t="shared" si="97"/>
        <v>,</v>
      </c>
      <c r="AD75" s="59" t="str">
        <f t="shared" si="98"/>
        <v/>
      </c>
      <c r="AE75" s="68" t="str">
        <f t="shared" si="99"/>
        <v>,</v>
      </c>
      <c r="AF75" s="61">
        <f t="shared" si="100"/>
        <v>350</v>
      </c>
      <c r="AG75" s="61" t="str">
        <f t="shared" si="101"/>
        <v>)</v>
      </c>
      <c r="AH75" s="69" t="str">
        <f t="shared" si="102"/>
        <v>(</v>
      </c>
      <c r="AI75" s="70" t="str">
        <f t="shared" si="23"/>
        <v>Sol#</v>
      </c>
      <c r="AJ75" s="64" t="str">
        <f t="shared" si="103"/>
        <v>,</v>
      </c>
      <c r="AK75" s="64" t="str">
        <f t="shared" si="104"/>
        <v/>
      </c>
      <c r="AL75" s="64" t="str">
        <f t="shared" si="105"/>
        <v>,</v>
      </c>
      <c r="AM75" s="64">
        <f t="shared" si="106"/>
        <v>450</v>
      </c>
      <c r="AN75" s="64" t="str">
        <f t="shared" si="107"/>
        <v>)</v>
      </c>
    </row>
    <row r="76" spans="2:40" ht="25.5" thickTop="1" thickBot="1" x14ac:dyDescent="0.4">
      <c r="C76" s="51" t="s">
        <v>1407</v>
      </c>
      <c r="D76" s="52" t="s">
        <v>1222</v>
      </c>
      <c r="E76" s="52" t="s">
        <v>1015</v>
      </c>
      <c r="F76" s="53" t="s">
        <v>1018</v>
      </c>
      <c r="G76" s="53"/>
      <c r="H76" s="52"/>
      <c r="I76" s="52"/>
      <c r="J76" s="54"/>
      <c r="K76" s="54"/>
      <c r="L76" s="55" t="str">
        <f t="shared" si="108"/>
        <v xml:space="preserve">            { line: "olvida tu pueblo y la casa de tu padre,, (Fa#,m,15)(Sol#,,250)", sC: ""},</v>
      </c>
      <c r="M76" s="56" t="str">
        <f t="shared" si="86"/>
        <v>(</v>
      </c>
      <c r="N76" s="57" t="str">
        <f t="shared" si="2"/>
        <v>Fa#</v>
      </c>
      <c r="O76" s="58" t="str">
        <f t="shared" si="87"/>
        <v>,</v>
      </c>
      <c r="P76" s="59" t="str">
        <f t="shared" si="4"/>
        <v>m</v>
      </c>
      <c r="Q76" s="60" t="str">
        <f t="shared" si="88"/>
        <v>,</v>
      </c>
      <c r="R76" s="61">
        <f t="shared" si="89"/>
        <v>15</v>
      </c>
      <c r="S76" s="56" t="str">
        <f t="shared" si="90"/>
        <v>)</v>
      </c>
      <c r="T76" s="62" t="str">
        <f t="shared" si="91"/>
        <v>(</v>
      </c>
      <c r="U76" s="63" t="str">
        <f t="shared" si="9"/>
        <v>Sol#</v>
      </c>
      <c r="V76" s="64" t="str">
        <f t="shared" si="92"/>
        <v>,</v>
      </c>
      <c r="W76" s="65" t="str">
        <f t="shared" si="11"/>
        <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2:40" ht="25.5" thickTop="1" thickBot="1" x14ac:dyDescent="0.4">
      <c r="C77" s="51" t="s">
        <v>1408</v>
      </c>
      <c r="D77" s="52" t="s">
        <v>987</v>
      </c>
      <c r="E77" s="52"/>
      <c r="F77" s="53" t="s">
        <v>1016</v>
      </c>
      <c r="G77" s="53"/>
      <c r="H77" s="52" t="s">
        <v>1018</v>
      </c>
      <c r="I77" s="52"/>
      <c r="J77" s="54"/>
      <c r="K77" s="54"/>
      <c r="L77" s="55" t="str">
        <f t="shared" si="108"/>
        <v xml:space="preserve">            { line: "y el rey se prendará de tu belleza., (Si,,15)(La,,250)(Sol#,,350)", sC: ""},</v>
      </c>
      <c r="M77" s="56" t="str">
        <f t="shared" si="86"/>
        <v>(</v>
      </c>
      <c r="N77" s="57" t="str">
        <f t="shared" si="2"/>
        <v>Si</v>
      </c>
      <c r="O77" s="58" t="str">
        <f t="shared" si="87"/>
        <v>,</v>
      </c>
      <c r="P77" s="59" t="str">
        <f t="shared" si="4"/>
        <v/>
      </c>
      <c r="Q77" s="60" t="str">
        <f t="shared" si="88"/>
        <v>,</v>
      </c>
      <c r="R77" s="61">
        <f t="shared" si="89"/>
        <v>15</v>
      </c>
      <c r="S77" s="56" t="str">
        <f t="shared" si="90"/>
        <v>)</v>
      </c>
      <c r="T77" s="62" t="str">
        <f t="shared" si="91"/>
        <v>(</v>
      </c>
      <c r="U77" s="63" t="str">
        <f t="shared" si="9"/>
        <v>La</v>
      </c>
      <c r="V77" s="64" t="str">
        <f t="shared" si="92"/>
        <v>,</v>
      </c>
      <c r="W77" s="65" t="str">
        <f t="shared" si="11"/>
        <v/>
      </c>
      <c r="X77" s="64" t="str">
        <f t="shared" si="93"/>
        <v>,</v>
      </c>
      <c r="Y77" s="64">
        <f t="shared" si="94"/>
        <v>250</v>
      </c>
      <c r="Z77" s="56" t="str">
        <f t="shared" si="95"/>
        <v>)</v>
      </c>
      <c r="AA77" s="66" t="str">
        <f t="shared" si="96"/>
        <v>(</v>
      </c>
      <c r="AB77" s="57" t="str">
        <f t="shared" si="16"/>
        <v>Sol#</v>
      </c>
      <c r="AC77" s="67" t="str">
        <f t="shared" si="97"/>
        <v>,</v>
      </c>
      <c r="AD77" s="59" t="str">
        <f t="shared" si="98"/>
        <v/>
      </c>
      <c r="AE77" s="68" t="str">
        <f t="shared" si="99"/>
        <v>,</v>
      </c>
      <c r="AF77" s="61">
        <f t="shared" si="100"/>
        <v>350</v>
      </c>
      <c r="AG77" s="61" t="str">
        <f t="shared" si="101"/>
        <v>)</v>
      </c>
      <c r="AH77" s="69" t="str">
        <f t="shared" si="102"/>
        <v/>
      </c>
      <c r="AI77" s="70" t="str">
        <f t="shared" si="23"/>
        <v/>
      </c>
      <c r="AJ77" s="64" t="str">
        <f t="shared" si="103"/>
        <v/>
      </c>
      <c r="AK77" s="64" t="str">
        <f t="shared" si="104"/>
        <v/>
      </c>
      <c r="AL77" s="64" t="str">
        <f t="shared" si="105"/>
        <v/>
      </c>
      <c r="AM77" s="64" t="str">
        <f t="shared" si="106"/>
        <v/>
      </c>
      <c r="AN77" s="64" t="str">
        <f t="shared" si="107"/>
        <v/>
      </c>
    </row>
    <row r="78" spans="2:40" ht="25.5" thickTop="1" thickBot="1" x14ac:dyDescent="0.4">
      <c r="B78" t="s">
        <v>1000</v>
      </c>
      <c r="C78" s="51" t="s">
        <v>1409</v>
      </c>
      <c r="D78" s="52" t="s">
        <v>987</v>
      </c>
      <c r="E78" s="52"/>
      <c r="F78" s="53" t="s">
        <v>1016</v>
      </c>
      <c r="G78" s="53"/>
      <c r="H78" s="52"/>
      <c r="I78" s="52"/>
      <c r="J78" s="54"/>
      <c r="K78" s="54"/>
      <c r="L78" s="55" t="str">
        <f t="shared" si="108"/>
        <v xml:space="preserve">            { line: "Y EL REY SE PRENDARÁ, (Si,,15)(La,,250)", sC: "ta as"},</v>
      </c>
      <c r="M78" s="56" t="str">
        <f t="shared" si="86"/>
        <v>(</v>
      </c>
      <c r="N78" s="57" t="str">
        <f t="shared" si="2"/>
        <v>Si</v>
      </c>
      <c r="O78" s="58" t="str">
        <f t="shared" si="87"/>
        <v>,</v>
      </c>
      <c r="P78" s="59" t="str">
        <f t="shared" si="4"/>
        <v/>
      </c>
      <c r="Q78" s="60" t="str">
        <f t="shared" si="88"/>
        <v>,</v>
      </c>
      <c r="R78" s="61">
        <f t="shared" si="89"/>
        <v>15</v>
      </c>
      <c r="S78" s="56" t="str">
        <f t="shared" si="90"/>
        <v>)</v>
      </c>
      <c r="T78" s="62" t="str">
        <f t="shared" si="91"/>
        <v>(</v>
      </c>
      <c r="U78" s="63" t="str">
        <f t="shared" si="9"/>
        <v>La</v>
      </c>
      <c r="V78" s="64" t="str">
        <f t="shared" si="92"/>
        <v>,</v>
      </c>
      <c r="W78" s="65" t="str">
        <f t="shared" si="11"/>
        <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2:40" ht="25.5" thickTop="1" thickBot="1" x14ac:dyDescent="0.4">
      <c r="B79" t="s">
        <v>1002</v>
      </c>
      <c r="C79" s="51" t="s">
        <v>1410</v>
      </c>
      <c r="D79" s="52" t="s">
        <v>1018</v>
      </c>
      <c r="E79" s="52"/>
      <c r="F79" s="53"/>
      <c r="G79" s="53"/>
      <c r="H79" s="52"/>
      <c r="I79" s="52"/>
      <c r="J79" s="54"/>
      <c r="K79" s="54"/>
      <c r="L79" s="55" t="str">
        <f t="shared" si="108"/>
        <v xml:space="preserve">            { line: "DE TU BELLEZA., (Sol#,,15)", sC: "as"},</v>
      </c>
      <c r="M79" s="56" t="str">
        <f t="shared" si="86"/>
        <v>(</v>
      </c>
      <c r="N79" s="57" t="str">
        <f t="shared" si="2"/>
        <v>Sol#</v>
      </c>
      <c r="O79" s="58" t="str">
        <f t="shared" si="87"/>
        <v>,</v>
      </c>
      <c r="P79" s="59" t="str">
        <f t="shared" si="4"/>
        <v/>
      </c>
      <c r="Q79" s="60" t="str">
        <f t="shared" si="88"/>
        <v>,</v>
      </c>
      <c r="R79" s="61">
        <f t="shared" si="89"/>
        <v>15</v>
      </c>
      <c r="S79" s="56" t="str">
        <f t="shared" si="90"/>
        <v>)</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2:40" ht="27.75" thickTop="1" thickBot="1" x14ac:dyDescent="0.4">
      <c r="C80" s="73"/>
      <c r="D80" s="74"/>
      <c r="E80" s="74"/>
      <c r="F80" s="74"/>
      <c r="G80" s="74"/>
      <c r="H80" s="74"/>
      <c r="I80" s="74"/>
      <c r="J80" s="74"/>
      <c r="K80" s="74"/>
      <c r="L80" s="75" t="s">
        <v>996</v>
      </c>
      <c r="M80" s="56"/>
      <c r="N80" s="57"/>
      <c r="O80" s="58"/>
      <c r="P80" s="59"/>
      <c r="Q80" s="60"/>
      <c r="R80" s="61"/>
      <c r="S80" s="56"/>
      <c r="T80" s="62"/>
      <c r="U80" s="63"/>
      <c r="V80" s="64"/>
      <c r="W80" s="65"/>
      <c r="X80" s="64"/>
      <c r="Y80" s="64"/>
      <c r="Z80" s="56"/>
      <c r="AA80" s="66"/>
      <c r="AB80" s="57"/>
      <c r="AC80" s="67"/>
      <c r="AD80" s="59"/>
      <c r="AE80" s="68"/>
      <c r="AF80" s="61"/>
      <c r="AG80" s="61"/>
      <c r="AH80" s="69"/>
      <c r="AI80" s="70"/>
      <c r="AJ80" s="64"/>
      <c r="AK80" s="64"/>
      <c r="AL80" s="64"/>
      <c r="AM80" s="64"/>
      <c r="AN80" s="64"/>
    </row>
    <row r="81" spans="2:40" ht="25.5" thickTop="1" thickBot="1" x14ac:dyDescent="0.4">
      <c r="B81" t="s">
        <v>1017</v>
      </c>
      <c r="C81" s="51" t="s">
        <v>1411</v>
      </c>
      <c r="D81" s="52" t="s">
        <v>1222</v>
      </c>
      <c r="E81" s="52" t="s">
        <v>1015</v>
      </c>
      <c r="F81" s="53" t="s">
        <v>1018</v>
      </c>
      <c r="G81" s="53"/>
      <c r="H81" s="52" t="s">
        <v>1222</v>
      </c>
      <c r="I81" s="52" t="s">
        <v>1015</v>
      </c>
      <c r="J81" s="54" t="s">
        <v>1018</v>
      </c>
      <c r="K81" s="54"/>
      <c r="L81" s="78" t="str">
        <f t="shared" si="108"/>
        <v xml:space="preserve">            { line: "El es tu Señor, ¡entrégate a él!, (Fa#,m,15)(Sol#,,250)(Fa#,m,350)(Sol#,,450)", sC: "tc"},</v>
      </c>
      <c r="M81" s="56" t="str">
        <f t="shared" si="86"/>
        <v>(</v>
      </c>
      <c r="N81" s="57" t="str">
        <f t="shared" si="2"/>
        <v>Fa#</v>
      </c>
      <c r="O81" s="58" t="str">
        <f t="shared" si="87"/>
        <v>,</v>
      </c>
      <c r="P81" s="59" t="str">
        <f t="shared" si="4"/>
        <v>m</v>
      </c>
      <c r="Q81" s="60" t="str">
        <f t="shared" si="88"/>
        <v>,</v>
      </c>
      <c r="R81" s="61">
        <f t="shared" si="89"/>
        <v>15</v>
      </c>
      <c r="S81" s="56" t="str">
        <f t="shared" si="90"/>
        <v>)</v>
      </c>
      <c r="T81" s="62" t="str">
        <f t="shared" si="91"/>
        <v>(</v>
      </c>
      <c r="U81" s="63" t="str">
        <f t="shared" si="9"/>
        <v>Sol#</v>
      </c>
      <c r="V81" s="64" t="str">
        <f t="shared" si="92"/>
        <v>,</v>
      </c>
      <c r="W81" s="65" t="str">
        <f t="shared" si="11"/>
        <v/>
      </c>
      <c r="X81" s="64" t="str">
        <f t="shared" si="93"/>
        <v>,</v>
      </c>
      <c r="Y81" s="64">
        <f t="shared" si="94"/>
        <v>250</v>
      </c>
      <c r="Z81" s="56" t="str">
        <f t="shared" si="95"/>
        <v>)</v>
      </c>
      <c r="AA81" s="66" t="str">
        <f t="shared" si="96"/>
        <v>(</v>
      </c>
      <c r="AB81" s="57" t="str">
        <f t="shared" si="16"/>
        <v>Fa#</v>
      </c>
      <c r="AC81" s="67" t="str">
        <f t="shared" si="97"/>
        <v>,</v>
      </c>
      <c r="AD81" s="59" t="str">
        <f t="shared" si="98"/>
        <v>m</v>
      </c>
      <c r="AE81" s="68" t="str">
        <f t="shared" si="99"/>
        <v>,</v>
      </c>
      <c r="AF81" s="61">
        <f t="shared" si="100"/>
        <v>350</v>
      </c>
      <c r="AG81" s="61" t="str">
        <f t="shared" si="101"/>
        <v>)</v>
      </c>
      <c r="AH81" s="69" t="str">
        <f t="shared" si="102"/>
        <v>(</v>
      </c>
      <c r="AI81" s="70" t="str">
        <f t="shared" si="23"/>
        <v>Sol#</v>
      </c>
      <c r="AJ81" s="64" t="str">
        <f t="shared" si="103"/>
        <v>,</v>
      </c>
      <c r="AK81" s="64" t="str">
        <f t="shared" si="104"/>
        <v/>
      </c>
      <c r="AL81" s="64" t="str">
        <f t="shared" si="105"/>
        <v>,</v>
      </c>
      <c r="AM81" s="64">
        <f t="shared" si="106"/>
        <v>450</v>
      </c>
      <c r="AN81" s="64" t="str">
        <f t="shared" si="107"/>
        <v>)</v>
      </c>
    </row>
    <row r="82" spans="2:40" ht="25.5" thickTop="1" thickBot="1" x14ac:dyDescent="0.4">
      <c r="C82" s="51" t="s">
        <v>1412</v>
      </c>
      <c r="D82" s="52" t="s">
        <v>987</v>
      </c>
      <c r="E82" s="52"/>
      <c r="F82" s="53" t="s">
        <v>1016</v>
      </c>
      <c r="G82" s="53"/>
      <c r="H82" s="52"/>
      <c r="I82" s="52"/>
      <c r="J82" s="54"/>
      <c r="K82" s="54"/>
      <c r="L82" s="78" t="str">
        <f t="shared" si="108"/>
        <v xml:space="preserve">            { line: "Y en lugar de padres, tendrás hijos,, (Si,,15)(La,,250)", sC: ""},</v>
      </c>
      <c r="M82" s="56" t="str">
        <f t="shared" si="86"/>
        <v>(</v>
      </c>
      <c r="N82" s="57" t="str">
        <f t="shared" si="2"/>
        <v>Si</v>
      </c>
      <c r="O82" s="58" t="str">
        <f t="shared" si="87"/>
        <v>,</v>
      </c>
      <c r="P82" s="59" t="str">
        <f t="shared" si="4"/>
        <v/>
      </c>
      <c r="Q82" s="60" t="str">
        <f t="shared" si="88"/>
        <v>,</v>
      </c>
      <c r="R82" s="61">
        <f t="shared" si="89"/>
        <v>15</v>
      </c>
      <c r="S82" s="56" t="str">
        <f t="shared" si="90"/>
        <v>)</v>
      </c>
      <c r="T82" s="62" t="str">
        <f t="shared" si="91"/>
        <v>(</v>
      </c>
      <c r="U82" s="63" t="str">
        <f t="shared" si="9"/>
        <v>La</v>
      </c>
      <c r="V82" s="64" t="str">
        <f t="shared" si="92"/>
        <v>,</v>
      </c>
      <c r="W82" s="65" t="str">
        <f t="shared" si="11"/>
        <v/>
      </c>
      <c r="X82" s="64" t="str">
        <f t="shared" si="93"/>
        <v>,</v>
      </c>
      <c r="Y82" s="64">
        <f t="shared" si="94"/>
        <v>250</v>
      </c>
      <c r="Z82" s="56" t="str">
        <f t="shared" si="95"/>
        <v>)</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2:40" ht="25.5" thickTop="1" thickBot="1" x14ac:dyDescent="0.4">
      <c r="C83" s="51" t="s">
        <v>1413</v>
      </c>
      <c r="D83" s="52" t="s">
        <v>1018</v>
      </c>
      <c r="E83" s="52"/>
      <c r="F83" s="53"/>
      <c r="G83" s="53"/>
      <c r="H83" s="52"/>
      <c r="I83" s="52"/>
      <c r="J83" s="54"/>
      <c r="K83" s="54"/>
      <c r="L83" s="78" t="str">
        <f t="shared" si="108"/>
        <v xml:space="preserve">            { line: "que serán príncipes sobre la tierra., (Sol#,,15)", sC: ""},</v>
      </c>
      <c r="M83" s="56" t="str">
        <f t="shared" si="86"/>
        <v>(</v>
      </c>
      <c r="N83" s="57" t="str">
        <f t="shared" si="2"/>
        <v>Sol#</v>
      </c>
      <c r="O83" s="58" t="str">
        <f t="shared" si="87"/>
        <v>,</v>
      </c>
      <c r="P83" s="59" t="str">
        <f t="shared" si="4"/>
        <v/>
      </c>
      <c r="Q83" s="60" t="str">
        <f t="shared" si="88"/>
        <v>,</v>
      </c>
      <c r="R83" s="61">
        <f t="shared" si="89"/>
        <v>15</v>
      </c>
      <c r="S83" s="56" t="str">
        <f t="shared" si="90"/>
        <v>)</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2:40" ht="27.75" thickTop="1" thickBot="1" x14ac:dyDescent="0.4">
      <c r="C84" s="73"/>
      <c r="D84" s="74"/>
      <c r="E84" s="74"/>
      <c r="F84" s="74"/>
      <c r="G84" s="74"/>
      <c r="H84" s="74"/>
      <c r="I84" s="74"/>
      <c r="J84" s="74"/>
      <c r="K84" s="74"/>
      <c r="L84" s="75" t="s">
        <v>996</v>
      </c>
      <c r="M84" s="56"/>
      <c r="N84" s="57"/>
      <c r="O84" s="58"/>
      <c r="P84" s="59"/>
      <c r="Q84" s="60"/>
      <c r="R84" s="61"/>
      <c r="S84" s="56"/>
      <c r="T84" s="62"/>
      <c r="U84" s="63"/>
      <c r="V84" s="64"/>
      <c r="W84" s="65"/>
      <c r="X84" s="64"/>
      <c r="Y84" s="64"/>
      <c r="Z84" s="56"/>
      <c r="AA84" s="66"/>
      <c r="AB84" s="57"/>
      <c r="AC84" s="67"/>
      <c r="AD84" s="59"/>
      <c r="AE84" s="68"/>
      <c r="AF84" s="61"/>
      <c r="AG84" s="61"/>
      <c r="AH84" s="69"/>
      <c r="AI84" s="70"/>
      <c r="AJ84" s="64"/>
      <c r="AK84" s="64"/>
      <c r="AL84" s="64"/>
      <c r="AM84" s="64"/>
      <c r="AN84" s="64"/>
    </row>
    <row r="85" spans="2:40" ht="25.5" thickTop="1" thickBot="1" x14ac:dyDescent="0.4">
      <c r="C85" s="79" t="s">
        <v>998</v>
      </c>
      <c r="D85" s="80"/>
      <c r="E85" s="80"/>
      <c r="F85" s="80"/>
      <c r="G85" s="80"/>
      <c r="H85" s="80"/>
      <c r="I85" s="80"/>
      <c r="J85" s="80"/>
      <c r="K85" s="80"/>
      <c r="L85" s="81" t="s">
        <v>999</v>
      </c>
      <c r="M85" s="56" t="str">
        <f t="shared" ref="M85:M88" si="165">IF(N85="","","(")</f>
        <v/>
      </c>
      <c r="N85" s="57" t="str">
        <f t="shared" ref="N85:N88" si="166">IF(D85="","",D85)</f>
        <v/>
      </c>
      <c r="O85" s="58" t="str">
        <f t="shared" ref="O85:O88" si="167">IF(N85="","",",")</f>
        <v/>
      </c>
      <c r="P85" s="59" t="str">
        <f t="shared" ref="P85:P88" si="168">IF(E85="","",E85)</f>
        <v/>
      </c>
      <c r="Q85" s="60" t="str">
        <f t="shared" ref="Q85:Q88" si="169">IF(N85="","",",")</f>
        <v/>
      </c>
      <c r="R85" s="61" t="str">
        <f t="shared" ref="R85:R88" si="170">IF(N85="","",15)</f>
        <v/>
      </c>
      <c r="S85" s="56" t="str">
        <f t="shared" ref="S85:S88" si="171">IF(N85="","",")")</f>
        <v/>
      </c>
      <c r="T85" s="62" t="str">
        <f t="shared" ref="T85:T88" si="172">IF(U85="","","(")</f>
        <v/>
      </c>
      <c r="U85" s="63" t="str">
        <f t="shared" ref="U85:U88" si="173">IF(F85="","",F85)</f>
        <v/>
      </c>
      <c r="V85" s="64" t="str">
        <f t="shared" ref="V85:V88" si="174">IF(U85="","",",")</f>
        <v/>
      </c>
      <c r="W85" s="65" t="str">
        <f t="shared" ref="W85:W88" si="175">IF(G85="","",G85)</f>
        <v/>
      </c>
      <c r="X85" s="64" t="str">
        <f t="shared" ref="X85:X88" si="176">IF(U85="","",",")</f>
        <v/>
      </c>
      <c r="Y85" s="64" t="str">
        <f t="shared" ref="Y85:Y88" si="177">IF(U85="","",250)</f>
        <v/>
      </c>
      <c r="Z85" s="56" t="str">
        <f t="shared" ref="Z85:Z88" si="178">IF(U85="","",")")</f>
        <v/>
      </c>
      <c r="AA85" s="66" t="str">
        <f t="shared" ref="AA85:AA88" si="179">IF(AB85="","","(")</f>
        <v/>
      </c>
      <c r="AB85" s="57" t="str">
        <f t="shared" ref="AB85:AB88" si="180">IF(H85="","",H85)</f>
        <v/>
      </c>
      <c r="AC85" s="67" t="str">
        <f t="shared" ref="AC85:AC88" si="181">IF(AB85="","",",")</f>
        <v/>
      </c>
      <c r="AD85" s="59" t="str">
        <f t="shared" ref="AD85:AD88" si="182">IF(I85="","",I85)</f>
        <v/>
      </c>
      <c r="AE85" s="68" t="str">
        <f t="shared" ref="AE85:AE88" si="183">IF(AB85="","",",")</f>
        <v/>
      </c>
      <c r="AF85" s="61" t="str">
        <f t="shared" ref="AF85:AF88" si="184">IF(AB85="","",350)</f>
        <v/>
      </c>
      <c r="AG85" s="61" t="str">
        <f t="shared" ref="AG85:AG88" si="185">IF(AB85="","",")")</f>
        <v/>
      </c>
      <c r="AH85" s="69" t="str">
        <f t="shared" ref="AH85:AH88" si="186">IF(AI85="","","(")</f>
        <v/>
      </c>
      <c r="AI85" s="70" t="str">
        <f t="shared" ref="AI85:AI88" si="187">IF(J85="","",J85)</f>
        <v/>
      </c>
      <c r="AJ85" s="64" t="str">
        <f t="shared" ref="AJ85:AJ88" si="188">IF(AI85="","",",")</f>
        <v/>
      </c>
      <c r="AK85" s="64" t="str">
        <f t="shared" ref="AK85:AK88" si="189">IF(K85="","",K85)</f>
        <v/>
      </c>
      <c r="AL85" s="64" t="str">
        <f t="shared" ref="AL85:AL88" si="190">IF(AI85="","",",")</f>
        <v/>
      </c>
      <c r="AM85" s="64" t="str">
        <f t="shared" ref="AM85:AM88" si="191">IF(AI85="","",450)</f>
        <v/>
      </c>
      <c r="AN85" s="64" t="str">
        <f t="shared" ref="AN85:AN88" si="192">IF(AI85="","",")")</f>
        <v/>
      </c>
    </row>
    <row r="86" spans="2:40" ht="25.5" thickTop="1" thickBot="1" x14ac:dyDescent="0.4">
      <c r="B86" t="s">
        <v>1000</v>
      </c>
      <c r="C86" s="82" t="s">
        <v>1382</v>
      </c>
      <c r="D86" s="83" t="s">
        <v>1014</v>
      </c>
      <c r="E86" s="83"/>
      <c r="F86" s="83"/>
      <c r="G86" s="83"/>
      <c r="H86" s="83"/>
      <c r="I86" s="83"/>
      <c r="J86" s="83"/>
      <c r="K86" s="83"/>
      <c r="L86" s="84" t="str">
        <f>IF(C86="","",_xlfn.CONCAT("       triggerLine: ","""",C86,", ",M86:AN86,""", sC: ","""",B86,""", lines: ["))</f>
        <v xml:space="preserve">       triggerLine: "ERES HERMOSO, EL MÁS HERMOSO, (Mi,,15)", sC: "ta as", lines: [</v>
      </c>
      <c r="M86" s="56" t="str">
        <f t="shared" si="165"/>
        <v>(</v>
      </c>
      <c r="N86" s="57" t="str">
        <f t="shared" si="166"/>
        <v>Mi</v>
      </c>
      <c r="O86" s="58" t="str">
        <f t="shared" si="167"/>
        <v>,</v>
      </c>
      <c r="P86" s="59" t="str">
        <f t="shared" si="168"/>
        <v/>
      </c>
      <c r="Q86" s="60" t="str">
        <f t="shared" si="169"/>
        <v>,</v>
      </c>
      <c r="R86" s="61">
        <f t="shared" si="170"/>
        <v>15</v>
      </c>
      <c r="S86" s="56" t="str">
        <f t="shared" si="171"/>
        <v>)</v>
      </c>
      <c r="T86" s="62" t="str">
        <f t="shared" si="172"/>
        <v/>
      </c>
      <c r="U86" s="63" t="str">
        <f t="shared" si="173"/>
        <v/>
      </c>
      <c r="V86" s="64" t="str">
        <f t="shared" si="174"/>
        <v/>
      </c>
      <c r="W86" s="65" t="str">
        <f t="shared" si="175"/>
        <v/>
      </c>
      <c r="X86" s="64" t="str">
        <f t="shared" si="176"/>
        <v/>
      </c>
      <c r="Y86" s="64" t="str">
        <f t="shared" si="177"/>
        <v/>
      </c>
      <c r="Z86" s="56" t="str">
        <f t="shared" si="178"/>
        <v/>
      </c>
      <c r="AA86" s="66" t="str">
        <f t="shared" si="179"/>
        <v/>
      </c>
      <c r="AB86" s="57" t="str">
        <f t="shared" si="180"/>
        <v/>
      </c>
      <c r="AC86" s="67" t="str">
        <f t="shared" si="181"/>
        <v/>
      </c>
      <c r="AD86" s="59" t="str">
        <f t="shared" si="182"/>
        <v/>
      </c>
      <c r="AE86" s="68" t="str">
        <f t="shared" si="183"/>
        <v/>
      </c>
      <c r="AF86" s="61" t="str">
        <f t="shared" si="184"/>
        <v/>
      </c>
      <c r="AG86" s="61" t="str">
        <f t="shared" si="185"/>
        <v/>
      </c>
      <c r="AH86" s="69" t="str">
        <f t="shared" si="186"/>
        <v/>
      </c>
      <c r="AI86" s="70" t="str">
        <f t="shared" si="187"/>
        <v/>
      </c>
      <c r="AJ86" s="64" t="str">
        <f t="shared" si="188"/>
        <v/>
      </c>
      <c r="AK86" s="64" t="str">
        <f t="shared" si="189"/>
        <v/>
      </c>
      <c r="AL86" s="64" t="str">
        <f t="shared" si="190"/>
        <v/>
      </c>
      <c r="AM86" s="64" t="str">
        <f t="shared" si="191"/>
        <v/>
      </c>
      <c r="AN86" s="64" t="str">
        <f t="shared" si="192"/>
        <v/>
      </c>
    </row>
    <row r="87" spans="2:40" ht="25.5" thickTop="1" thickBot="1" x14ac:dyDescent="0.4">
      <c r="B87" t="s">
        <v>1002</v>
      </c>
      <c r="C87" s="85" t="s">
        <v>1383</v>
      </c>
      <c r="D87" s="86"/>
      <c r="E87" s="86"/>
      <c r="F87" s="86"/>
      <c r="G87" s="86"/>
      <c r="H87" s="87"/>
      <c r="I87" s="87"/>
      <c r="J87" s="87"/>
      <c r="K87" s="87"/>
      <c r="L87" s="88" t="str">
        <f>IF(C87="","",_xlfn.CONCAT("            { line: ","""",C87,", ",M87:AN87,""", sC: ","""",B87,"""},"))</f>
        <v xml:space="preserve">            { line: "DE LOS HIJOS DE ADÁN,, ", sC: "as"},</v>
      </c>
      <c r="M87" s="56" t="str">
        <f t="shared" si="165"/>
        <v/>
      </c>
      <c r="N87" s="57" t="str">
        <f t="shared" si="166"/>
        <v/>
      </c>
      <c r="O87" s="58" t="str">
        <f t="shared" si="167"/>
        <v/>
      </c>
      <c r="P87" s="59" t="str">
        <f t="shared" si="168"/>
        <v/>
      </c>
      <c r="Q87" s="60" t="str">
        <f t="shared" si="169"/>
        <v/>
      </c>
      <c r="R87" s="61" t="str">
        <f t="shared" si="170"/>
        <v/>
      </c>
      <c r="S87" s="56" t="str">
        <f t="shared" si="171"/>
        <v/>
      </c>
      <c r="T87" s="62" t="str">
        <f t="shared" si="172"/>
        <v/>
      </c>
      <c r="U87" s="63" t="str">
        <f t="shared" si="173"/>
        <v/>
      </c>
      <c r="V87" s="64" t="str">
        <f t="shared" si="174"/>
        <v/>
      </c>
      <c r="W87" s="65" t="str">
        <f t="shared" si="175"/>
        <v/>
      </c>
      <c r="X87" s="64" t="str">
        <f t="shared" si="176"/>
        <v/>
      </c>
      <c r="Y87" s="64" t="str">
        <f t="shared" si="177"/>
        <v/>
      </c>
      <c r="Z87" s="56" t="str">
        <f t="shared" si="178"/>
        <v/>
      </c>
      <c r="AA87" s="66" t="str">
        <f t="shared" si="179"/>
        <v/>
      </c>
      <c r="AB87" s="57" t="str">
        <f t="shared" si="180"/>
        <v/>
      </c>
      <c r="AC87" s="67" t="str">
        <f t="shared" si="181"/>
        <v/>
      </c>
      <c r="AD87" s="59" t="str">
        <f t="shared" si="182"/>
        <v/>
      </c>
      <c r="AE87" s="68" t="str">
        <f t="shared" si="183"/>
        <v/>
      </c>
      <c r="AF87" s="61" t="str">
        <f t="shared" si="184"/>
        <v/>
      </c>
      <c r="AG87" s="61" t="str">
        <f t="shared" si="185"/>
        <v/>
      </c>
      <c r="AH87" s="69" t="str">
        <f t="shared" si="186"/>
        <v/>
      </c>
      <c r="AI87" s="70" t="str">
        <f t="shared" si="187"/>
        <v/>
      </c>
      <c r="AJ87" s="64" t="str">
        <f t="shared" si="188"/>
        <v/>
      </c>
      <c r="AK87" s="64" t="str">
        <f t="shared" si="189"/>
        <v/>
      </c>
      <c r="AL87" s="64" t="str">
        <f t="shared" si="190"/>
        <v/>
      </c>
      <c r="AM87" s="64" t="str">
        <f t="shared" si="191"/>
        <v/>
      </c>
      <c r="AN87" s="64" t="str">
        <f t="shared" si="192"/>
        <v/>
      </c>
    </row>
    <row r="88" spans="2:40" ht="25.5" thickTop="1" thickBot="1" x14ac:dyDescent="0.4">
      <c r="B88" t="s">
        <v>1002</v>
      </c>
      <c r="C88" s="85" t="s">
        <v>1384</v>
      </c>
      <c r="D88" s="89"/>
      <c r="E88" s="89"/>
      <c r="F88" s="89"/>
      <c r="G88" s="89"/>
      <c r="H88" s="90"/>
      <c r="I88" s="90"/>
      <c r="J88" s="90"/>
      <c r="K88" s="90"/>
      <c r="L88" s="88" t="str">
        <f>IF(C88="","",_xlfn.CONCAT("            { line: ","""",C88,", ",M88:AN88,""", sC: ","""",B88,"""},"))</f>
        <v xml:space="preserve">            { line: "DE LOS HIJOS DE ADÁN., ", sC: "as"},</v>
      </c>
      <c r="M88" s="56" t="str">
        <f t="shared" si="165"/>
        <v/>
      </c>
      <c r="N88" s="57" t="str">
        <f t="shared" si="166"/>
        <v/>
      </c>
      <c r="O88" s="58" t="str">
        <f t="shared" si="167"/>
        <v/>
      </c>
      <c r="P88" s="59" t="str">
        <f t="shared" si="168"/>
        <v/>
      </c>
      <c r="Q88" s="60" t="str">
        <f t="shared" si="169"/>
        <v/>
      </c>
      <c r="R88" s="61" t="str">
        <f t="shared" si="170"/>
        <v/>
      </c>
      <c r="S88" s="56" t="str">
        <f t="shared" si="171"/>
        <v/>
      </c>
      <c r="T88" s="62" t="str">
        <f t="shared" si="172"/>
        <v/>
      </c>
      <c r="U88" s="63" t="str">
        <f t="shared" si="173"/>
        <v/>
      </c>
      <c r="V88" s="64" t="str">
        <f t="shared" si="174"/>
        <v/>
      </c>
      <c r="W88" s="65" t="str">
        <f t="shared" si="175"/>
        <v/>
      </c>
      <c r="X88" s="64" t="str">
        <f t="shared" si="176"/>
        <v/>
      </c>
      <c r="Y88" s="64" t="str">
        <f t="shared" si="177"/>
        <v/>
      </c>
      <c r="Z88" s="56" t="str">
        <f t="shared" si="178"/>
        <v/>
      </c>
      <c r="AA88" s="66" t="str">
        <f t="shared" si="179"/>
        <v/>
      </c>
      <c r="AB88" s="57" t="str">
        <f t="shared" si="180"/>
        <v/>
      </c>
      <c r="AC88" s="67" t="str">
        <f t="shared" si="181"/>
        <v/>
      </c>
      <c r="AD88" s="59" t="str">
        <f t="shared" si="182"/>
        <v/>
      </c>
      <c r="AE88" s="68" t="str">
        <f t="shared" si="183"/>
        <v/>
      </c>
      <c r="AF88" s="61" t="str">
        <f t="shared" si="184"/>
        <v/>
      </c>
      <c r="AG88" s="61" t="str">
        <f t="shared" si="185"/>
        <v/>
      </c>
      <c r="AH88" s="69" t="str">
        <f t="shared" si="186"/>
        <v/>
      </c>
      <c r="AI88" s="70" t="str">
        <f t="shared" si="187"/>
        <v/>
      </c>
      <c r="AJ88" s="64" t="str">
        <f t="shared" si="188"/>
        <v/>
      </c>
      <c r="AK88" s="64" t="str">
        <f t="shared" si="189"/>
        <v/>
      </c>
      <c r="AL88" s="64" t="str">
        <f t="shared" si="190"/>
        <v/>
      </c>
      <c r="AM88" s="64" t="str">
        <f t="shared" si="191"/>
        <v/>
      </c>
      <c r="AN88" s="64" t="str">
        <f t="shared" si="192"/>
        <v/>
      </c>
    </row>
    <row r="89" spans="2:40" ht="27.75" thickTop="1" thickBot="1" x14ac:dyDescent="0.4">
      <c r="C89" s="73"/>
      <c r="D89" s="74"/>
      <c r="E89" s="74"/>
      <c r="F89" s="74"/>
      <c r="G89" s="74"/>
      <c r="H89" s="74"/>
      <c r="I89" s="74"/>
      <c r="J89" s="74"/>
      <c r="K89" s="74"/>
      <c r="L89" s="75" t="s">
        <v>996</v>
      </c>
      <c r="M89" s="56"/>
      <c r="N89" s="57"/>
      <c r="O89" s="58"/>
      <c r="P89" s="59"/>
      <c r="Q89" s="60"/>
      <c r="R89" s="61"/>
      <c r="S89" s="56"/>
      <c r="T89" s="62"/>
      <c r="U89" s="63"/>
      <c r="V89" s="64"/>
      <c r="W89" s="65"/>
      <c r="X89" s="64"/>
      <c r="Y89" s="64"/>
      <c r="Z89" s="56"/>
      <c r="AA89" s="66"/>
      <c r="AB89" s="57"/>
      <c r="AC89" s="67"/>
      <c r="AD89" s="59"/>
      <c r="AE89" s="68"/>
      <c r="AF89" s="61"/>
      <c r="AG89" s="61"/>
      <c r="AH89" s="69"/>
      <c r="AI89" s="70"/>
      <c r="AJ89" s="64"/>
      <c r="AK89" s="64"/>
      <c r="AL89" s="64"/>
      <c r="AM89" s="64"/>
      <c r="AN89" s="64"/>
    </row>
    <row r="90" spans="2:40" ht="25.5" thickTop="1" thickBot="1" x14ac:dyDescent="0.4">
      <c r="B90" t="s">
        <v>1002</v>
      </c>
      <c r="C90" s="85" t="s">
        <v>1385</v>
      </c>
      <c r="D90" s="86"/>
      <c r="E90" s="86"/>
      <c r="F90" s="86"/>
      <c r="G90" s="86"/>
      <c r="H90" s="87"/>
      <c r="I90" s="87"/>
      <c r="J90" s="87"/>
      <c r="K90" s="87"/>
      <c r="L90" s="88" t="str">
        <f>IF(C90="","",_xlfn.CONCAT("            { line: ","""",C90,", ",M90:AN90,""", sC: ","""",B90,"""},"))</f>
        <v xml:space="preserve">            { line: "LA GRACIA ESTÁ EN TUS LABIOS., ", sC: "as"},</v>
      </c>
      <c r="M90" s="56" t="str">
        <f t="shared" ref="M90:M92" si="193">IF(N90="","","(")</f>
        <v/>
      </c>
      <c r="N90" s="57" t="str">
        <f t="shared" ref="N90:N92" si="194">IF(D90="","",D90)</f>
        <v/>
      </c>
      <c r="O90" s="58" t="str">
        <f t="shared" ref="O90:O92" si="195">IF(N90="","",",")</f>
        <v/>
      </c>
      <c r="P90" s="59" t="str">
        <f t="shared" ref="P90:P92" si="196">IF(E90="","",E90)</f>
        <v/>
      </c>
      <c r="Q90" s="60" t="str">
        <f t="shared" ref="Q90:Q92" si="197">IF(N90="","",",")</f>
        <v/>
      </c>
      <c r="R90" s="61" t="str">
        <f t="shared" ref="R90:R92" si="198">IF(N90="","",15)</f>
        <v/>
      </c>
      <c r="S90" s="56" t="str">
        <f t="shared" ref="S90:S92" si="199">IF(N90="","",")")</f>
        <v/>
      </c>
      <c r="T90" s="62" t="str">
        <f t="shared" ref="T90:T92" si="200">IF(U90="","","(")</f>
        <v/>
      </c>
      <c r="U90" s="63" t="str">
        <f t="shared" ref="U90:U92" si="201">IF(F90="","",F90)</f>
        <v/>
      </c>
      <c r="V90" s="64" t="str">
        <f t="shared" ref="V90:V92" si="202">IF(U90="","",",")</f>
        <v/>
      </c>
      <c r="W90" s="65" t="str">
        <f t="shared" ref="W90:W92" si="203">IF(G90="","",G90)</f>
        <v/>
      </c>
      <c r="X90" s="64" t="str">
        <f t="shared" ref="X90:X92" si="204">IF(U90="","",",")</f>
        <v/>
      </c>
      <c r="Y90" s="64" t="str">
        <f t="shared" ref="Y90:Y92" si="205">IF(U90="","",250)</f>
        <v/>
      </c>
      <c r="Z90" s="56" t="str">
        <f t="shared" ref="Z90:Z92" si="206">IF(U90="","",")")</f>
        <v/>
      </c>
      <c r="AA90" s="66" t="str">
        <f t="shared" ref="AA90:AA92" si="207">IF(AB90="","","(")</f>
        <v/>
      </c>
      <c r="AB90" s="57" t="str">
        <f t="shared" ref="AB90:AB92" si="208">IF(H90="","",H90)</f>
        <v/>
      </c>
      <c r="AC90" s="67" t="str">
        <f t="shared" ref="AC90:AC92" si="209">IF(AB90="","",",")</f>
        <v/>
      </c>
      <c r="AD90" s="59" t="str">
        <f t="shared" ref="AD90:AD92" si="210">IF(I90="","",I90)</f>
        <v/>
      </c>
      <c r="AE90" s="68" t="str">
        <f t="shared" ref="AE90:AE92" si="211">IF(AB90="","",",")</f>
        <v/>
      </c>
      <c r="AF90" s="61" t="str">
        <f t="shared" ref="AF90:AF92" si="212">IF(AB90="","",350)</f>
        <v/>
      </c>
      <c r="AG90" s="61" t="str">
        <f t="shared" ref="AG90:AG92" si="213">IF(AB90="","",")")</f>
        <v/>
      </c>
      <c r="AH90" s="69" t="str">
        <f t="shared" ref="AH90:AH92" si="214">IF(AI90="","","(")</f>
        <v/>
      </c>
      <c r="AI90" s="70" t="str">
        <f t="shared" ref="AI90:AI92" si="215">IF(J90="","",J90)</f>
        <v/>
      </c>
      <c r="AJ90" s="64" t="str">
        <f t="shared" ref="AJ90:AJ92" si="216">IF(AI90="","",",")</f>
        <v/>
      </c>
      <c r="AK90" s="64" t="str">
        <f t="shared" ref="AK90:AK92" si="217">IF(K90="","",K90)</f>
        <v/>
      </c>
      <c r="AL90" s="64" t="str">
        <f t="shared" ref="AL90:AL92" si="218">IF(AI90="","",",")</f>
        <v/>
      </c>
      <c r="AM90" s="64" t="str">
        <f t="shared" ref="AM90:AM92" si="219">IF(AI90="","",450)</f>
        <v/>
      </c>
      <c r="AN90" s="64" t="str">
        <f t="shared" ref="AN90:AN92" si="220">IF(AI90="","",")")</f>
        <v/>
      </c>
    </row>
    <row r="91" spans="2:40" ht="25.5" thickTop="1" thickBot="1" x14ac:dyDescent="0.4">
      <c r="B91" t="s">
        <v>1002</v>
      </c>
      <c r="C91" s="85" t="s">
        <v>1386</v>
      </c>
      <c r="D91" s="89"/>
      <c r="E91" s="89"/>
      <c r="F91" s="89"/>
      <c r="G91" s="89"/>
      <c r="H91" s="90"/>
      <c r="I91" s="90"/>
      <c r="J91" s="90"/>
      <c r="K91" s="90"/>
      <c r="L91" s="88" t="str">
        <f>IF(C91="","",_xlfn.CONCAT("            { line: ","""",C91,", ",M91:AN91,""", sC: ","""",B91,"""},"))</f>
        <v xml:space="preserve">            { line: "ERES BENDITO,, ", sC: "as"},</v>
      </c>
      <c r="M91" s="56" t="str">
        <f t="shared" si="193"/>
        <v/>
      </c>
      <c r="N91" s="57" t="str">
        <f t="shared" si="194"/>
        <v/>
      </c>
      <c r="O91" s="58" t="str">
        <f t="shared" si="195"/>
        <v/>
      </c>
      <c r="P91" s="59" t="str">
        <f t="shared" si="196"/>
        <v/>
      </c>
      <c r="Q91" s="60" t="str">
        <f t="shared" si="197"/>
        <v/>
      </c>
      <c r="R91" s="61" t="str">
        <f t="shared" si="198"/>
        <v/>
      </c>
      <c r="S91" s="56" t="str">
        <f t="shared" si="199"/>
        <v/>
      </c>
      <c r="T91" s="62" t="str">
        <f t="shared" si="200"/>
        <v/>
      </c>
      <c r="U91" s="63" t="str">
        <f t="shared" si="201"/>
        <v/>
      </c>
      <c r="V91" s="64" t="str">
        <f t="shared" si="202"/>
        <v/>
      </c>
      <c r="W91" s="65" t="str">
        <f t="shared" si="203"/>
        <v/>
      </c>
      <c r="X91" s="64" t="str">
        <f t="shared" si="204"/>
        <v/>
      </c>
      <c r="Y91" s="64" t="str">
        <f t="shared" si="205"/>
        <v/>
      </c>
      <c r="Z91" s="56" t="str">
        <f t="shared" si="206"/>
        <v/>
      </c>
      <c r="AA91" s="66" t="str">
        <f t="shared" si="207"/>
        <v/>
      </c>
      <c r="AB91" s="57" t="str">
        <f t="shared" si="208"/>
        <v/>
      </c>
      <c r="AC91" s="67" t="str">
        <f t="shared" si="209"/>
        <v/>
      </c>
      <c r="AD91" s="59" t="str">
        <f t="shared" si="210"/>
        <v/>
      </c>
      <c r="AE91" s="68" t="str">
        <f t="shared" si="211"/>
        <v/>
      </c>
      <c r="AF91" s="61" t="str">
        <f t="shared" si="212"/>
        <v/>
      </c>
      <c r="AG91" s="61" t="str">
        <f t="shared" si="213"/>
        <v/>
      </c>
      <c r="AH91" s="69" t="str">
        <f t="shared" si="214"/>
        <v/>
      </c>
      <c r="AI91" s="70" t="str">
        <f t="shared" si="215"/>
        <v/>
      </c>
      <c r="AJ91" s="64" t="str">
        <f t="shared" si="216"/>
        <v/>
      </c>
      <c r="AK91" s="64" t="str">
        <f t="shared" si="217"/>
        <v/>
      </c>
      <c r="AL91" s="64" t="str">
        <f t="shared" si="218"/>
        <v/>
      </c>
      <c r="AM91" s="64" t="str">
        <f t="shared" si="219"/>
        <v/>
      </c>
      <c r="AN91" s="64" t="str">
        <f t="shared" si="220"/>
        <v/>
      </c>
    </row>
    <row r="92" spans="2:40" ht="25.5" thickTop="1" thickBot="1" x14ac:dyDescent="0.4">
      <c r="B92" t="s">
        <v>1002</v>
      </c>
      <c r="C92" s="93" t="s">
        <v>1387</v>
      </c>
      <c r="D92" s="83"/>
      <c r="E92" s="83"/>
      <c r="F92" s="83"/>
      <c r="G92" s="83"/>
      <c r="H92" s="83"/>
      <c r="I92" s="83"/>
      <c r="J92" s="83"/>
      <c r="K92" s="83"/>
      <c r="L92" s="94" t="str">
        <f>IF(C92="","",_xlfn.CONCAT("            { line: ","""",C92,", ",M92:AN92,""", sC: ","""",B92,"""},  ]},"))</f>
        <v xml:space="preserve">            { line: "EL BENDITO PARA SIEMPRE., ", sC: "as"},  ]},</v>
      </c>
      <c r="M92" s="56" t="str">
        <f t="shared" si="193"/>
        <v/>
      </c>
      <c r="N92" s="57" t="str">
        <f t="shared" si="194"/>
        <v/>
      </c>
      <c r="O92" s="58" t="str">
        <f t="shared" si="195"/>
        <v/>
      </c>
      <c r="P92" s="59" t="str">
        <f t="shared" si="196"/>
        <v/>
      </c>
      <c r="Q92" s="60" t="str">
        <f t="shared" si="197"/>
        <v/>
      </c>
      <c r="R92" s="61" t="str">
        <f t="shared" si="198"/>
        <v/>
      </c>
      <c r="S92" s="56" t="str">
        <f t="shared" si="199"/>
        <v/>
      </c>
      <c r="T92" s="62" t="str">
        <f t="shared" si="200"/>
        <v/>
      </c>
      <c r="U92" s="63" t="str">
        <f t="shared" si="201"/>
        <v/>
      </c>
      <c r="V92" s="64" t="str">
        <f t="shared" si="202"/>
        <v/>
      </c>
      <c r="W92" s="65" t="str">
        <f t="shared" si="203"/>
        <v/>
      </c>
      <c r="X92" s="64" t="str">
        <f t="shared" si="204"/>
        <v/>
      </c>
      <c r="Y92" s="64" t="str">
        <f t="shared" si="205"/>
        <v/>
      </c>
      <c r="Z92" s="56" t="str">
        <f t="shared" si="206"/>
        <v/>
      </c>
      <c r="AA92" s="66" t="str">
        <f t="shared" si="207"/>
        <v/>
      </c>
      <c r="AB92" s="57" t="str">
        <f t="shared" si="208"/>
        <v/>
      </c>
      <c r="AC92" s="67" t="str">
        <f t="shared" si="209"/>
        <v/>
      </c>
      <c r="AD92" s="59" t="str">
        <f t="shared" si="210"/>
        <v/>
      </c>
      <c r="AE92" s="68" t="str">
        <f t="shared" si="211"/>
        <v/>
      </c>
      <c r="AF92" s="61" t="str">
        <f t="shared" si="212"/>
        <v/>
      </c>
      <c r="AG92" s="61" t="str">
        <f t="shared" si="213"/>
        <v/>
      </c>
      <c r="AH92" s="69" t="str">
        <f t="shared" si="214"/>
        <v/>
      </c>
      <c r="AI92" s="70" t="str">
        <f t="shared" si="215"/>
        <v/>
      </c>
      <c r="AJ92" s="64" t="str">
        <f t="shared" si="216"/>
        <v/>
      </c>
      <c r="AK92" s="64" t="str">
        <f t="shared" si="217"/>
        <v/>
      </c>
      <c r="AL92" s="64" t="str">
        <f t="shared" si="218"/>
        <v/>
      </c>
      <c r="AM92" s="64" t="str">
        <f t="shared" si="219"/>
        <v/>
      </c>
      <c r="AN92" s="64" t="str">
        <f t="shared" si="220"/>
        <v/>
      </c>
    </row>
    <row r="93" spans="2:40" ht="24" customHeight="1" x14ac:dyDescent="0.4">
      <c r="B93" s="95"/>
      <c r="C93" s="95"/>
      <c r="D93" s="95"/>
      <c r="E93" s="95"/>
      <c r="F93" s="95"/>
      <c r="G93" s="95"/>
      <c r="H93" s="95"/>
      <c r="I93" s="95"/>
      <c r="J93" s="95"/>
      <c r="K93" s="95"/>
      <c r="L93" s="99" t="str">
        <f ca="1">_xlfn.CONCAT("]}, // ULTIMA LINEA DEL CANTO: ",L1)</f>
        <v>]}, // ULTIMA LINEA DEL CANTO: ERES HERMOSO</v>
      </c>
      <c r="M93" s="95"/>
    </row>
    <row r="94" spans="2:40" ht="20.25" x14ac:dyDescent="0.25">
      <c r="L94" s="100" t="s">
        <v>1011</v>
      </c>
      <c r="M94" s="101"/>
    </row>
    <row r="95" spans="2:40" x14ac:dyDescent="0.25">
      <c r="M95"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787EC9-6E20-432C-967C-9BE24C4E5B4E}">
  <sheetPr codeName="Sheet84">
    <tabColor rgb="FF00B0F0"/>
  </sheetPr>
  <dimension ref="A1:AN88"/>
  <sheetViews>
    <sheetView tabSelected="1" zoomScale="85" zoomScaleNormal="85" workbookViewId="0">
      <pane xSplit="2" ySplit="1" topLeftCell="C56" activePane="bottomRight" state="frozen"/>
      <selection pane="topRight" activeCell="C1" sqref="C1"/>
      <selection pane="bottomLeft" activeCell="A2" sqref="A2"/>
      <selection pane="bottomRight" activeCell="B90" sqref="B9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68</v>
      </c>
      <c r="E1" s="40"/>
      <c r="F1" s="40"/>
      <c r="G1" s="40"/>
      <c r="H1" s="40"/>
      <c r="I1" s="40"/>
      <c r="J1" s="40"/>
      <c r="K1" s="40"/>
      <c r="L1" s="41" t="str">
        <f ca="1">UPPER(VLOOKUP(C1,Table223[],3,FALSE))</f>
        <v>ES PACIENTE</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ES PACIENTE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espaciente</v>
      </c>
      <c r="L7" s="48" t="str">
        <f ca="1">_xlfn.CONCAT("        id: ","""",C7,"""",",")</f>
        <v xml:space="preserve">        id: "espaciente",</v>
      </c>
    </row>
    <row r="8" spans="2:32" ht="23.25" x14ac:dyDescent="0.25">
      <c r="C8" t="str">
        <f ca="1">PROPER(L1)</f>
        <v>Es Paciente</v>
      </c>
      <c r="L8" s="48" t="str">
        <f ca="1">_xlfn.CONCAT("        tt: ","""",C8,"""",",")</f>
        <v xml:space="preserve">        tt: "Es Paciente",</v>
      </c>
    </row>
    <row r="9" spans="2:32" ht="23.25" x14ac:dyDescent="0.25">
      <c r="C9" t="str">
        <f ca="1">PROPER(L1)</f>
        <v>Es Paciente</v>
      </c>
      <c r="L9" s="48" t="str">
        <f ca="1">_xlfn.CONCAT("        title: ","""",C9,"""",",")</f>
        <v xml:space="preserve">        title: "Es Paciente",</v>
      </c>
    </row>
    <row r="10" spans="2:32" ht="23.25" x14ac:dyDescent="0.25">
      <c r="C10" t="str">
        <f ca="1">VLOOKUP(C1,Table223[],4,FALSE)</f>
        <v xml:space="preserve">Himno al Espíritu Santo (Kiko Argüello) </v>
      </c>
      <c r="L10" s="48" t="str">
        <f ca="1">_xlfn.CONCAT("        ","subtitle: ","""",C10,"""",",")</f>
        <v xml:space="preserve">        subtitle: "Himno al Espíritu Santo (Kiko Argüello) ",</v>
      </c>
    </row>
    <row r="11" spans="2:32" ht="23.25" x14ac:dyDescent="0.25">
      <c r="C11" t="str">
        <f ca="1">_xlfn.CONCAT("category: [",VLOOKUP(C1,Table223[],16,FALSE),"],")</f>
        <v>category: ["Precatecumenado","Pascua","Pentecostés","Entrada","Comunión"],</v>
      </c>
      <c r="L11" s="48" t="str">
        <f ca="1">_xlfn.CONCAT("        ",C11)</f>
        <v xml:space="preserve">        category: ["Precatecumenado","Pascua","Pentecostés","Entrada","Comunión"],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68</v>
      </c>
      <c r="L16" s="48" t="str">
        <f ca="1">_xlfn.CONCAT("        dbno: ","""",C16,"""",",")</f>
        <v xml:space="preserve">        dbno: "68",</v>
      </c>
    </row>
    <row r="17" spans="1:40" ht="23.25" x14ac:dyDescent="0.25">
      <c r="L17" s="48" t="str">
        <f>_xlfn.CONCAT("        notes: ","""",C17,"""",",")</f>
        <v xml:space="preserve">        notes: "",</v>
      </c>
    </row>
    <row r="18" spans="1:40" ht="23.25" x14ac:dyDescent="0.25">
      <c r="C18" t="s">
        <v>987</v>
      </c>
      <c r="L18" s="48" t="str">
        <f>_xlfn.CONCAT("        mant: ","""",C18,"""",",")</f>
        <v xml:space="preserve">        mant: "Si",</v>
      </c>
    </row>
    <row r="19" spans="1:40" ht="23.25" x14ac:dyDescent="0.25">
      <c r="C19" t="str">
        <f ca="1">C7</f>
        <v>espaciente</v>
      </c>
      <c r="L19" s="48" t="str">
        <f ca="1">_xlfn.CONCAT("        audioSrc: ","""/audio/",C19,".mp3""",",")</f>
        <v xml:space="preserve">        audioSrc: "/audio/espaciente.mp3",</v>
      </c>
    </row>
    <row r="20" spans="1:40" ht="23.25" x14ac:dyDescent="0.25">
      <c r="L20" s="46" t="s">
        <v>988</v>
      </c>
    </row>
    <row r="21" spans="1:40" ht="23.25" x14ac:dyDescent="0.25">
      <c r="L21" s="48" t="s">
        <v>989</v>
      </c>
    </row>
    <row r="22" spans="1:40" ht="23.25" x14ac:dyDescent="0.25">
      <c r="L22" s="48" t="s">
        <v>990</v>
      </c>
    </row>
    <row r="23" spans="1:40" ht="23.25" x14ac:dyDescent="0.25">
      <c r="L23" s="48" t="s">
        <v>991</v>
      </c>
    </row>
    <row r="24" spans="1:40" ht="23.25" x14ac:dyDescent="0.25">
      <c r="C24" t="s">
        <v>1013</v>
      </c>
      <c r="L24" s="48" t="s">
        <v>992</v>
      </c>
    </row>
    <row r="25" spans="1:40" ht="23.25" x14ac:dyDescent="0.25">
      <c r="L25" s="48" t="s">
        <v>993</v>
      </c>
    </row>
    <row r="26" spans="1:40" ht="23.25" x14ac:dyDescent="0.25">
      <c r="B26">
        <f ca="1">+C1-1</f>
        <v>67</v>
      </c>
      <c r="C26" t="str">
        <f ca="1">VLOOKUP(B26,Table4[],13,FALSE)</f>
        <v>"/resucito/src/index.html?canto=ereshermoso"</v>
      </c>
      <c r="L26" s="48" t="str">
        <f ca="1">_xlfn.CONCAT("        ant: ",C26,",")</f>
        <v xml:space="preserve">        ant: "/resucito/src/index.html?canto=ereshermoso",</v>
      </c>
    </row>
    <row r="27" spans="1:40" ht="23.25" x14ac:dyDescent="0.25">
      <c r="B27">
        <f ca="1">+C1+1</f>
        <v>69</v>
      </c>
      <c r="C27" t="str">
        <f ca="1">VLOOKUP(B27,Table4[],13,FALSE)</f>
        <v>"/resucito/src/index.html?canto=escondemeenloocultode"</v>
      </c>
      <c r="L27" s="48" t="str">
        <f ca="1">_xlfn.CONCAT("        sig: ",C27,",")</f>
        <v xml:space="preserve">        sig: "/resucito/src/index.html?canto=escondemeenloocultode",</v>
      </c>
    </row>
    <row r="28" spans="1:40" ht="23.25" x14ac:dyDescent="0.25">
      <c r="L28" s="46" t="s">
        <v>994</v>
      </c>
    </row>
    <row r="29" spans="1:40" ht="36" thickBot="1" x14ac:dyDescent="0.3">
      <c r="A29" s="49"/>
      <c r="B29" s="49"/>
      <c r="C29" s="49"/>
      <c r="D29" s="49"/>
      <c r="E29" s="49"/>
      <c r="F29" s="49"/>
      <c r="G29" s="49"/>
      <c r="H29" s="49"/>
      <c r="I29" s="49"/>
      <c r="J29" s="49"/>
      <c r="K29" s="49"/>
      <c r="L29" s="50" t="s">
        <v>995</v>
      </c>
    </row>
    <row r="30" spans="1:40" ht="25.5" thickTop="1" thickBot="1" x14ac:dyDescent="0.4">
      <c r="B30" t="s">
        <v>1017</v>
      </c>
      <c r="C30" s="51" t="s">
        <v>1414</v>
      </c>
      <c r="D30" s="52" t="s">
        <v>1016</v>
      </c>
      <c r="E30" s="52" t="s">
        <v>1015</v>
      </c>
      <c r="F30" s="53" t="s">
        <v>1014</v>
      </c>
      <c r="G30" s="53"/>
      <c r="H30" s="52"/>
      <c r="I30" s="52"/>
      <c r="J30" s="54"/>
      <c r="K30" s="54"/>
      <c r="L30" s="55" t="str">
        <f t="shared" ref="L30:L49" si="0">IF(C30="","",_xlfn.CONCAT("            { line: ","""",C30,", ",M30:AN30,""", sC: ","""",B30,"""},"))</f>
        <v xml:space="preserve">            { line: "El Espíritu Santo es el yugo suave,, (La,m,15)(Mi,,250)", sC: "tc"},</v>
      </c>
      <c r="M30" s="56" t="str">
        <f t="shared" ref="M30:M50" si="1">IF(N30="","","(")</f>
        <v>(</v>
      </c>
      <c r="N30" s="57" t="str">
        <f t="shared" ref="N30:N77" si="2">IF(D30="","",D30)</f>
        <v>La</v>
      </c>
      <c r="O30" s="58" t="str">
        <f t="shared" ref="O30:O50" si="3">IF(N30="","",",")</f>
        <v>,</v>
      </c>
      <c r="P30" s="59" t="str">
        <f t="shared" ref="P30:P77" si="4">IF(E30="","",E30)</f>
        <v>m</v>
      </c>
      <c r="Q30" s="60" t="str">
        <f t="shared" ref="Q30:Q50" si="5">IF(N30="","",",")</f>
        <v>,</v>
      </c>
      <c r="R30" s="61">
        <f t="shared" ref="R30:R50" si="6">IF(N30="","",15)</f>
        <v>15</v>
      </c>
      <c r="S30" s="56" t="str">
        <f t="shared" ref="S30:S50" si="7">IF(N30="","",")")</f>
        <v>)</v>
      </c>
      <c r="T30" s="62" t="str">
        <f t="shared" ref="T30:T50" si="8">IF(U30="","","(")</f>
        <v>(</v>
      </c>
      <c r="U30" s="63" t="str">
        <f t="shared" ref="U30:U77" si="9">IF(F30="","",F30)</f>
        <v>Mi</v>
      </c>
      <c r="V30" s="64" t="str">
        <f t="shared" ref="V30:V50" si="10">IF(U30="","",",")</f>
        <v>,</v>
      </c>
      <c r="W30" s="65" t="str">
        <f t="shared" ref="W30:W77" si="11">IF(G30="","",G30)</f>
        <v/>
      </c>
      <c r="X30" s="64" t="str">
        <f t="shared" ref="X30:X50" si="12">IF(U30="","",",")</f>
        <v>,</v>
      </c>
      <c r="Y30" s="64">
        <f t="shared" ref="Y30:Y50" si="13">IF(U30="","",250)</f>
        <v>250</v>
      </c>
      <c r="Z30" s="56" t="str">
        <f t="shared" ref="Z30:Z50" si="14">IF(U30="","",")")</f>
        <v>)</v>
      </c>
      <c r="AA30" s="66" t="str">
        <f t="shared" ref="AA30:AA50" si="15">IF(AB30="","","(")</f>
        <v/>
      </c>
      <c r="AB30" s="57" t="str">
        <f t="shared" ref="AB30:AB77"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7"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5.5" thickTop="1" thickBot="1" x14ac:dyDescent="0.4">
      <c r="C31" s="51" t="s">
        <v>1415</v>
      </c>
      <c r="D31" s="52" t="s">
        <v>1016</v>
      </c>
      <c r="E31" s="52" t="s">
        <v>1015</v>
      </c>
      <c r="F31" s="53"/>
      <c r="G31" s="53"/>
      <c r="H31" s="52"/>
      <c r="I31" s="52"/>
      <c r="J31" s="54"/>
      <c r="K31" s="54"/>
      <c r="L31" s="55" t="str">
        <f t="shared" si="0"/>
        <v xml:space="preserve">            { line: "es el yugo suave y ligero., (La,m,15)", sC: ""},</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996</v>
      </c>
      <c r="M32" s="56"/>
      <c r="N32" s="57"/>
      <c r="O32" s="58"/>
      <c r="P32" s="59"/>
      <c r="Q32" s="60"/>
      <c r="R32" s="61"/>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1000</v>
      </c>
      <c r="C33" s="51" t="s">
        <v>1416</v>
      </c>
      <c r="D33" s="52" t="s">
        <v>1016</v>
      </c>
      <c r="E33" s="52" t="s">
        <v>1015</v>
      </c>
      <c r="F33" s="53" t="s">
        <v>1014</v>
      </c>
      <c r="G33" s="53"/>
      <c r="H33" s="52"/>
      <c r="I33" s="52"/>
      <c r="J33" s="54"/>
      <c r="K33" s="54"/>
      <c r="L33" s="55" t="str">
        <f>IF(C33="","",_xlfn.CONCAT("            { line: ","""",C33,", ",M33:AN33,""", sC: ","""",B33,"""},"))</f>
        <v xml:space="preserve">            { line: "EL ESPÍRITU SANTO ES EL YUGO SUAVE,, (La,m,15)(Mi,,250)", sC: "ta as"},</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1002</v>
      </c>
      <c r="C34" s="51" t="s">
        <v>1417</v>
      </c>
      <c r="D34" s="52" t="s">
        <v>1016</v>
      </c>
      <c r="E34" s="52" t="s">
        <v>1015</v>
      </c>
      <c r="F34" s="53"/>
      <c r="G34" s="53"/>
      <c r="H34" s="52"/>
      <c r="I34" s="52"/>
      <c r="J34" s="54"/>
      <c r="K34" s="54"/>
      <c r="L34" s="55" t="str">
        <f>IF(C34="","",_xlfn.CONCAT("            { line: ","""",C34,", ",M34:AN34,""", sC: ","""",B34,"""},"))</f>
        <v xml:space="preserve">            { line: "ES EL YUGO SUAVE Y LIGERO., (La,m,15)", sC: "as"},</v>
      </c>
      <c r="M34" s="56" t="str">
        <f t="shared" si="1"/>
        <v>(</v>
      </c>
      <c r="N34" s="57" t="str">
        <f t="shared" si="2"/>
        <v>La</v>
      </c>
      <c r="O34" s="58" t="str">
        <f t="shared" si="3"/>
        <v>,</v>
      </c>
      <c r="P34" s="59" t="str">
        <f t="shared" si="4"/>
        <v>m</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996</v>
      </c>
      <c r="M35" s="56"/>
      <c r="N35" s="57"/>
      <c r="O35" s="58"/>
      <c r="P35" s="59"/>
      <c r="Q35" s="60"/>
      <c r="R35" s="61"/>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1017</v>
      </c>
      <c r="C36" s="51" t="s">
        <v>1418</v>
      </c>
      <c r="D36" s="52" t="s">
        <v>1024</v>
      </c>
      <c r="E36" s="52" t="s">
        <v>1015</v>
      </c>
      <c r="F36" s="53" t="s">
        <v>1014</v>
      </c>
      <c r="G36" s="53"/>
      <c r="H36" s="52"/>
      <c r="I36" s="52"/>
      <c r="J36" s="54"/>
      <c r="K36" s="54"/>
      <c r="L36" s="55" t="str">
        <f t="shared" ref="L36:L48" si="29">IF(C36="","",_xlfn.CONCAT("            { line: ","""",C36,", ",M36:AN36,""", sC: ","""",B36,"""},"))</f>
        <v xml:space="preserve">            { line: "Lleno de comprensión,, (Re,m,15)(Mi,,250)", sC: "tc"},</v>
      </c>
      <c r="M36" s="56" t="str">
        <f t="shared" si="1"/>
        <v>(</v>
      </c>
      <c r="N36" s="57" t="str">
        <f t="shared" si="2"/>
        <v>Re</v>
      </c>
      <c r="O36" s="58" t="str">
        <f t="shared" si="3"/>
        <v>,</v>
      </c>
      <c r="P36" s="59" t="str">
        <f t="shared" si="4"/>
        <v>m</v>
      </c>
      <c r="Q36" s="60" t="str">
        <f t="shared" si="5"/>
        <v>,</v>
      </c>
      <c r="R36" s="61">
        <f t="shared" si="6"/>
        <v>15</v>
      </c>
      <c r="S36" s="56" t="str">
        <f t="shared" si="7"/>
        <v>)</v>
      </c>
      <c r="T36" s="62" t="str">
        <f t="shared" si="8"/>
        <v>(</v>
      </c>
      <c r="U36" s="63" t="str">
        <f t="shared" si="9"/>
        <v>Mi</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C37" s="51" t="s">
        <v>1419</v>
      </c>
      <c r="D37" s="52" t="s">
        <v>1024</v>
      </c>
      <c r="E37" s="52" t="s">
        <v>1015</v>
      </c>
      <c r="F37" s="53" t="s">
        <v>1014</v>
      </c>
      <c r="G37" s="53"/>
      <c r="H37" s="52"/>
      <c r="I37" s="52"/>
      <c r="J37" s="54"/>
      <c r="K37" s="54"/>
      <c r="L37" s="55" t="str">
        <f t="shared" si="29"/>
        <v xml:space="preserve">            { line: "lleno de misericordia con nuestras faltas,, (Re,m,15)(Mi,,250)", sC: ""},</v>
      </c>
      <c r="M37" s="56" t="str">
        <f>IF(N37="","","(")</f>
        <v>(</v>
      </c>
      <c r="N37" s="57" t="str">
        <f>IF(D37="","",D37)</f>
        <v>Re</v>
      </c>
      <c r="O37" s="58" t="str">
        <f>IF(N37="","",",")</f>
        <v>,</v>
      </c>
      <c r="P37" s="59" t="str">
        <f>IF(E37="","",E37)</f>
        <v>m</v>
      </c>
      <c r="Q37" s="60" t="str">
        <f>IF(N37="","",",")</f>
        <v>,</v>
      </c>
      <c r="R37" s="61">
        <f>IF(N37="","",15)</f>
        <v>15</v>
      </c>
      <c r="S37" s="56" t="str">
        <f>IF(N37="","",")")</f>
        <v>)</v>
      </c>
      <c r="T37" s="62" t="str">
        <f>IF(U37="","","(")</f>
        <v>(</v>
      </c>
      <c r="U37" s="63" t="str">
        <f>IF(F37="","",F37)</f>
        <v>Mi</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1420</v>
      </c>
      <c r="D38" s="52" t="s">
        <v>1019</v>
      </c>
      <c r="E38" s="52"/>
      <c r="F38" s="53"/>
      <c r="G38" s="53"/>
      <c r="H38" s="52"/>
      <c r="I38" s="52"/>
      <c r="J38" s="54"/>
      <c r="K38" s="54"/>
      <c r="L38" s="55" t="str">
        <f t="shared" si="29"/>
        <v xml:space="preserve">            { line: "lleno de ternura y compasión, (Fa,,15)", sC: ""},</v>
      </c>
      <c r="M38" s="56" t="str">
        <f>IF(N38="","","(")</f>
        <v>(</v>
      </c>
      <c r="N38" s="57" t="str">
        <f>IF(D38="","",D38)</f>
        <v>Fa</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1421</v>
      </c>
      <c r="D39" s="52" t="s">
        <v>1014</v>
      </c>
      <c r="E39" s="52"/>
      <c r="F39" s="53"/>
      <c r="G39" s="53"/>
      <c r="H39" s="52"/>
      <c r="I39" s="52"/>
      <c r="J39" s="54"/>
      <c r="K39" s="54"/>
      <c r="L39" s="55" t="str">
        <f t="shared" si="29"/>
        <v xml:space="preserve">            { line: "y de amor sin límites.,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996</v>
      </c>
      <c r="M40" s="56"/>
      <c r="N40" s="57"/>
      <c r="O40" s="58"/>
      <c r="P40" s="59"/>
      <c r="Q40" s="60"/>
      <c r="R40" s="61"/>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1000</v>
      </c>
      <c r="C41" s="51" t="s">
        <v>1422</v>
      </c>
      <c r="D41" s="52" t="s">
        <v>1016</v>
      </c>
      <c r="E41" s="52" t="s">
        <v>1015</v>
      </c>
      <c r="F41" s="53"/>
      <c r="G41" s="53"/>
      <c r="H41" s="52"/>
      <c r="I41" s="52"/>
      <c r="J41" s="54"/>
      <c r="K41" s="54"/>
      <c r="L41" s="55" t="str">
        <f t="shared" si="29"/>
        <v xml:space="preserve">            { line: "ES PACIENTE, ES BENIGNO,, (La,m,15)", sC: "ta as"},</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1002</v>
      </c>
      <c r="C42" s="51" t="s">
        <v>1423</v>
      </c>
      <c r="D42" s="52" t="s">
        <v>1014</v>
      </c>
      <c r="E42" s="52"/>
      <c r="F42" s="53"/>
      <c r="G42" s="53"/>
      <c r="H42" s="52"/>
      <c r="I42" s="52"/>
      <c r="J42" s="54"/>
      <c r="K42" s="54"/>
      <c r="L42" s="55" t="str">
        <f t="shared" si="29"/>
        <v xml:space="preserve">            { line: "ES EL SUMO BIEN,, (Mi,,15)", sC: "as"},</v>
      </c>
      <c r="M42" s="56" t="str">
        <f>IF(N42="","","(")</f>
        <v>(</v>
      </c>
      <c r="N42" s="57" t="str">
        <f>IF(D42="","",D42)</f>
        <v>Mi</v>
      </c>
      <c r="O42" s="58" t="str">
        <f>IF(N42="","",",")</f>
        <v>,</v>
      </c>
      <c r="P42" s="59" t="str">
        <f>IF(E42="","",E42)</f>
        <v/>
      </c>
      <c r="Q42" s="60" t="str">
        <f>IF(N42="","",",")</f>
        <v>,</v>
      </c>
      <c r="R42" s="61">
        <f>IF(N42="","",15)</f>
        <v>15</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1002</v>
      </c>
      <c r="C43" s="51" t="s">
        <v>1424</v>
      </c>
      <c r="D43" s="52" t="s">
        <v>1016</v>
      </c>
      <c r="E43" s="52" t="s">
        <v>1015</v>
      </c>
      <c r="F43" s="53"/>
      <c r="G43" s="53"/>
      <c r="H43" s="52"/>
      <c r="I43" s="52"/>
      <c r="J43" s="54"/>
      <c r="K43" s="54"/>
      <c r="L43" s="55" t="str">
        <f t="shared" si="29"/>
        <v xml:space="preserve">            { line: "ES EL DON DE DIOS,, (La,m,15)", sC: "as"},</v>
      </c>
      <c r="M43" s="56" t="str">
        <f t="shared" ref="M43:M48" si="30">IF(N43="","","(")</f>
        <v>(</v>
      </c>
      <c r="N43" s="57" t="str">
        <f t="shared" ref="N43:N48" si="31">IF(D43="","",D43)</f>
        <v>La</v>
      </c>
      <c r="O43" s="58" t="str">
        <f t="shared" ref="O43:O48" si="32">IF(N43="","",",")</f>
        <v>,</v>
      </c>
      <c r="P43" s="59" t="str">
        <f t="shared" ref="P43:P48" si="33">IF(E43="","",E43)</f>
        <v>m</v>
      </c>
      <c r="Q43" s="60" t="str">
        <f t="shared" ref="Q43:Q48" si="34">IF(N43="","",",")</f>
        <v>,</v>
      </c>
      <c r="R43" s="61">
        <f t="shared" ref="R43:R48" si="35">IF(N43="","",15)</f>
        <v>15</v>
      </c>
      <c r="S43" s="56" t="str">
        <f t="shared" ref="S43:S48" si="36">IF(N43="","",")")</f>
        <v>)</v>
      </c>
      <c r="T43" s="62" t="str">
        <f t="shared" ref="T43:T48" si="37">IF(U43="","","(")</f>
        <v/>
      </c>
      <c r="U43" s="63" t="str">
        <f t="shared" ref="U43:U48" si="38">IF(F43="","",F43)</f>
        <v/>
      </c>
      <c r="V43" s="64" t="str">
        <f t="shared" ref="V43:V48" si="39">IF(U43="","",",")</f>
        <v/>
      </c>
      <c r="W43" s="65" t="str">
        <f t="shared" ref="W43:W48" si="40">IF(G43="","",G43)</f>
        <v/>
      </c>
      <c r="X43" s="64" t="str">
        <f t="shared" ref="X43:X48" si="41">IF(U43="","",",")</f>
        <v/>
      </c>
      <c r="Y43" s="64" t="str">
        <f t="shared" ref="Y43:Y48" si="42">IF(U43="","",250)</f>
        <v/>
      </c>
      <c r="Z43" s="56" t="str">
        <f t="shared" ref="Z43:Z48" si="43">IF(U43="","",")")</f>
        <v/>
      </c>
      <c r="AA43" s="66" t="str">
        <f t="shared" ref="AA43:AA48" si="44">IF(AB43="","","(")</f>
        <v/>
      </c>
      <c r="AB43" s="57" t="str">
        <f t="shared" ref="AB43:AB48" si="45">IF(H43="","",H43)</f>
        <v/>
      </c>
      <c r="AC43" s="67" t="str">
        <f t="shared" ref="AC43:AC48" si="46">IF(AB43="","",",")</f>
        <v/>
      </c>
      <c r="AD43" s="59" t="str">
        <f t="shared" ref="AD43:AD48" si="47">IF(I43="","",I43)</f>
        <v/>
      </c>
      <c r="AE43" s="68" t="str">
        <f t="shared" ref="AE43:AE48" si="48">IF(AB43="","",",")</f>
        <v/>
      </c>
      <c r="AF43" s="61" t="str">
        <f t="shared" ref="AF43:AF48" si="49">IF(AB43="","",350)</f>
        <v/>
      </c>
      <c r="AG43" s="61" t="str">
        <f t="shared" ref="AG43:AG48" si="50">IF(AB43="","",")")</f>
        <v/>
      </c>
      <c r="AH43" s="69" t="str">
        <f t="shared" ref="AH43:AH48" si="51">IF(AI43="","","(")</f>
        <v/>
      </c>
      <c r="AI43" s="70" t="str">
        <f t="shared" ref="AI43:AI48" si="52">IF(J43="","",J43)</f>
        <v/>
      </c>
      <c r="AJ43" s="64" t="str">
        <f t="shared" ref="AJ43:AJ48" si="53">IF(AI43="","",",")</f>
        <v/>
      </c>
      <c r="AK43" s="64" t="str">
        <f t="shared" ref="AK43:AK48" si="54">IF(K43="","",K43)</f>
        <v/>
      </c>
      <c r="AL43" s="64" t="str">
        <f t="shared" ref="AL43:AL48" si="55">IF(AI43="","",",")</f>
        <v/>
      </c>
      <c r="AM43" s="64" t="str">
        <f t="shared" ref="AM43:AM48" si="56">IF(AI43="","",450)</f>
        <v/>
      </c>
      <c r="AN43" s="64" t="str">
        <f t="shared" ref="AN43:AN48" si="57">IF(AI43="","",")")</f>
        <v/>
      </c>
    </row>
    <row r="44" spans="1:40" ht="25.5" thickTop="1" thickBot="1" x14ac:dyDescent="0.4">
      <c r="B44" t="s">
        <v>1002</v>
      </c>
      <c r="C44" s="51" t="s">
        <v>1425</v>
      </c>
      <c r="D44" s="52" t="s">
        <v>1024</v>
      </c>
      <c r="E44" s="52" t="s">
        <v>1015</v>
      </c>
      <c r="F44" s="53" t="s">
        <v>1014</v>
      </c>
      <c r="G44" s="53"/>
      <c r="H44" s="52"/>
      <c r="I44" s="52"/>
      <c r="J44" s="54"/>
      <c r="K44" s="54"/>
      <c r="L44" s="55" t="str">
        <f t="shared" si="29"/>
        <v xml:space="preserve">            { line: "ES LA GARANTÍA DE LA VIDA ETERNA,, (Re,m,15)(Mi,,250)", sC: "as"},</v>
      </c>
      <c r="M44" s="56" t="str">
        <f t="shared" si="30"/>
        <v>(</v>
      </c>
      <c r="N44" s="57" t="str">
        <f t="shared" si="31"/>
        <v>Re</v>
      </c>
      <c r="O44" s="58" t="str">
        <f t="shared" si="32"/>
        <v>,</v>
      </c>
      <c r="P44" s="59" t="str">
        <f t="shared" si="33"/>
        <v>m</v>
      </c>
      <c r="Q44" s="60" t="str">
        <f t="shared" si="34"/>
        <v>,</v>
      </c>
      <c r="R44" s="61">
        <f t="shared" si="35"/>
        <v>15</v>
      </c>
      <c r="S44" s="56" t="str">
        <f t="shared" si="36"/>
        <v>)</v>
      </c>
      <c r="T44" s="62" t="str">
        <f t="shared" si="37"/>
        <v>(</v>
      </c>
      <c r="U44" s="63" t="str">
        <f t="shared" si="38"/>
        <v>Mi</v>
      </c>
      <c r="V44" s="64" t="str">
        <f t="shared" si="39"/>
        <v>,</v>
      </c>
      <c r="W44" s="65" t="str">
        <f t="shared" si="40"/>
        <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1002</v>
      </c>
      <c r="C45" s="51" t="s">
        <v>1426</v>
      </c>
      <c r="D45" s="52" t="s">
        <v>1024</v>
      </c>
      <c r="E45" s="52" t="s">
        <v>1015</v>
      </c>
      <c r="F45" s="53" t="s">
        <v>1014</v>
      </c>
      <c r="G45" s="53"/>
      <c r="H45" s="52"/>
      <c r="I45" s="52"/>
      <c r="J45" s="54"/>
      <c r="K45" s="54"/>
      <c r="L45" s="55" t="str">
        <f t="shared" si="29"/>
        <v xml:space="preserve">            { line: "ES EL «PARÁCLITO•., (Re,m,15)(Mi,,250)", sC: "as"},</v>
      </c>
      <c r="M45" s="56" t="str">
        <f t="shared" si="30"/>
        <v>(</v>
      </c>
      <c r="N45" s="57" t="str">
        <f t="shared" si="31"/>
        <v>Re</v>
      </c>
      <c r="O45" s="58" t="str">
        <f t="shared" si="32"/>
        <v>,</v>
      </c>
      <c r="P45" s="59" t="str">
        <f t="shared" si="33"/>
        <v>m</v>
      </c>
      <c r="Q45" s="60" t="str">
        <f t="shared" si="34"/>
        <v>,</v>
      </c>
      <c r="R45" s="61">
        <f t="shared" si="35"/>
        <v>15</v>
      </c>
      <c r="S45" s="56" t="str">
        <f t="shared" si="36"/>
        <v>)</v>
      </c>
      <c r="T45" s="62" t="str">
        <f t="shared" si="37"/>
        <v>(</v>
      </c>
      <c r="U45" s="63" t="str">
        <f t="shared" si="38"/>
        <v>Mi</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7.75" thickTop="1" thickBot="1" x14ac:dyDescent="0.4">
      <c r="A46" s="73"/>
      <c r="B46" s="73"/>
      <c r="C46" s="73"/>
      <c r="D46" s="74"/>
      <c r="E46" s="74"/>
      <c r="F46" s="74"/>
      <c r="G46" s="74"/>
      <c r="H46" s="74"/>
      <c r="I46" s="74"/>
      <c r="J46" s="74"/>
      <c r="K46" s="74"/>
      <c r="L46" s="75" t="s">
        <v>996</v>
      </c>
      <c r="M46" s="56"/>
      <c r="N46" s="57"/>
      <c r="O46" s="58"/>
      <c r="P46" s="59"/>
      <c r="Q46" s="60"/>
      <c r="R46" s="61"/>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1017</v>
      </c>
      <c r="C47" s="51" t="s">
        <v>1427</v>
      </c>
      <c r="D47" s="52" t="s">
        <v>1016</v>
      </c>
      <c r="E47" s="52" t="s">
        <v>1015</v>
      </c>
      <c r="F47" s="53"/>
      <c r="G47" s="53"/>
      <c r="H47" s="52"/>
      <c r="I47" s="52"/>
      <c r="J47" s="54"/>
      <c r="K47" s="54"/>
      <c r="L47" s="55" t="str">
        <f t="shared" si="29"/>
        <v xml:space="preserve">            { line: "Habitando en el hombre,, (La,m,15)", sC: "tc"},</v>
      </c>
      <c r="M47" s="56" t="str">
        <f t="shared" si="30"/>
        <v>(</v>
      </c>
      <c r="N47" s="57" t="str">
        <f t="shared" si="31"/>
        <v>La</v>
      </c>
      <c r="O47" s="58" t="str">
        <f t="shared" si="32"/>
        <v>,</v>
      </c>
      <c r="P47" s="59" t="str">
        <f t="shared" si="33"/>
        <v>m</v>
      </c>
      <c r="Q47" s="60" t="str">
        <f t="shared" si="34"/>
        <v>,</v>
      </c>
      <c r="R47" s="61">
        <f t="shared" si="35"/>
        <v>15</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C48" s="51" t="s">
        <v>1428</v>
      </c>
      <c r="D48" s="52" t="s">
        <v>1014</v>
      </c>
      <c r="E48" s="52"/>
      <c r="F48" s="53"/>
      <c r="G48" s="53"/>
      <c r="H48" s="52"/>
      <c r="I48" s="52"/>
      <c r="J48" s="54"/>
      <c r="K48" s="54"/>
      <c r="L48" s="55" t="str">
        <f t="shared" si="29"/>
        <v xml:space="preserve">            { line: "nos perdona siempre,, (Mi,,15)", sC: ""},</v>
      </c>
      <c r="M48" s="56" t="str">
        <f t="shared" si="30"/>
        <v>(</v>
      </c>
      <c r="N48" s="57" t="str">
        <f t="shared" si="31"/>
        <v>Mi</v>
      </c>
      <c r="O48" s="58" t="str">
        <f t="shared" si="32"/>
        <v>,</v>
      </c>
      <c r="P48" s="59" t="str">
        <f t="shared" si="33"/>
        <v/>
      </c>
      <c r="Q48" s="60" t="str">
        <f t="shared" si="34"/>
        <v>,</v>
      </c>
      <c r="R48" s="61">
        <f t="shared" si="35"/>
        <v>15</v>
      </c>
      <c r="S48" s="56" t="str">
        <f t="shared" si="36"/>
        <v>)</v>
      </c>
      <c r="T48" s="62" t="str">
        <f t="shared" si="37"/>
        <v/>
      </c>
      <c r="U48" s="63" t="str">
        <f t="shared" si="38"/>
        <v/>
      </c>
      <c r="V48" s="64" t="str">
        <f t="shared" si="39"/>
        <v/>
      </c>
      <c r="W48" s="65" t="str">
        <f t="shared" si="40"/>
        <v/>
      </c>
      <c r="X48" s="64" t="str">
        <f t="shared" si="41"/>
        <v/>
      </c>
      <c r="Y48" s="64" t="str">
        <f t="shared" si="42"/>
        <v/>
      </c>
      <c r="Z48" s="56" t="str">
        <f t="shared" si="43"/>
        <v/>
      </c>
      <c r="AA48" s="66" t="str">
        <f t="shared" si="44"/>
        <v/>
      </c>
      <c r="AB48" s="57" t="str">
        <f t="shared" si="45"/>
        <v/>
      </c>
      <c r="AC48" s="67" t="str">
        <f t="shared" si="46"/>
        <v/>
      </c>
      <c r="AD48" s="59" t="str">
        <f t="shared" si="47"/>
        <v/>
      </c>
      <c r="AE48" s="68" t="str">
        <f t="shared" si="48"/>
        <v/>
      </c>
      <c r="AF48" s="61" t="str">
        <f t="shared" si="49"/>
        <v/>
      </c>
      <c r="AG48" s="61" t="str">
        <f t="shared" si="50"/>
        <v/>
      </c>
      <c r="AH48" s="69" t="str">
        <f t="shared" si="51"/>
        <v/>
      </c>
      <c r="AI48" s="70" t="str">
        <f t="shared" si="52"/>
        <v/>
      </c>
      <c r="AJ48" s="64" t="str">
        <f t="shared" si="53"/>
        <v/>
      </c>
      <c r="AK48" s="64" t="str">
        <f t="shared" si="54"/>
        <v/>
      </c>
      <c r="AL48" s="64" t="str">
        <f t="shared" si="55"/>
        <v/>
      </c>
      <c r="AM48" s="64" t="str">
        <f t="shared" si="56"/>
        <v/>
      </c>
      <c r="AN48" s="64" t="str">
        <f t="shared" si="57"/>
        <v/>
      </c>
    </row>
    <row r="49" spans="1:40" ht="25.5" thickTop="1" thickBot="1" x14ac:dyDescent="0.4">
      <c r="C49" s="51" t="s">
        <v>1429</v>
      </c>
      <c r="D49" s="52"/>
      <c r="E49" s="52"/>
      <c r="F49" s="53"/>
      <c r="G49" s="53"/>
      <c r="H49" s="52"/>
      <c r="I49" s="52"/>
      <c r="J49" s="54"/>
      <c r="K49" s="54"/>
      <c r="L49" s="55" t="str">
        <f t="shared" si="0"/>
        <v xml:space="preserve">            { line: "habitando en el hombre,, ", sC: ""},</v>
      </c>
      <c r="M49" s="56" t="str">
        <f t="shared" si="1"/>
        <v/>
      </c>
      <c r="N49" s="57" t="str">
        <f t="shared" si="2"/>
        <v/>
      </c>
      <c r="O49" s="58" t="str">
        <f t="shared" si="3"/>
        <v/>
      </c>
      <c r="P49" s="59" t="str">
        <f t="shared" si="4"/>
        <v/>
      </c>
      <c r="Q49" s="60" t="str">
        <f t="shared" si="5"/>
        <v/>
      </c>
      <c r="R49" s="61" t="str">
        <f t="shared" si="6"/>
        <v/>
      </c>
      <c r="S49" s="56" t="str">
        <f t="shared" si="7"/>
        <v/>
      </c>
      <c r="T49" s="62" t="str">
        <f t="shared" si="8"/>
        <v/>
      </c>
      <c r="U49" s="63" t="str">
        <f t="shared" si="9"/>
        <v/>
      </c>
      <c r="V49" s="64" t="str">
        <f t="shared" si="10"/>
        <v/>
      </c>
      <c r="W49" s="65" t="str">
        <f t="shared" si="11"/>
        <v/>
      </c>
      <c r="X49" s="64" t="str">
        <f t="shared" si="12"/>
        <v/>
      </c>
      <c r="Y49" s="64" t="str">
        <f t="shared" si="13"/>
        <v/>
      </c>
      <c r="Z49" s="56" t="str">
        <f t="shared" si="14"/>
        <v/>
      </c>
      <c r="AA49" s="66" t="str">
        <f t="shared" si="15"/>
        <v/>
      </c>
      <c r="AB49" s="57" t="str">
        <f t="shared" si="16"/>
        <v/>
      </c>
      <c r="AC49" s="67" t="str">
        <f t="shared" si="17"/>
        <v/>
      </c>
      <c r="AD49" s="59" t="str">
        <f t="shared" si="18"/>
        <v/>
      </c>
      <c r="AE49" s="68" t="str">
        <f t="shared" si="19"/>
        <v/>
      </c>
      <c r="AF49" s="61" t="str">
        <f t="shared" si="20"/>
        <v/>
      </c>
      <c r="AG49" s="61" t="str">
        <f t="shared" si="21"/>
        <v/>
      </c>
      <c r="AH49" s="69" t="str">
        <f t="shared" si="22"/>
        <v/>
      </c>
      <c r="AI49" s="70" t="str">
        <f t="shared" si="23"/>
        <v/>
      </c>
      <c r="AJ49" s="64" t="str">
        <f t="shared" si="24"/>
        <v/>
      </c>
      <c r="AK49" s="64" t="str">
        <f t="shared" si="25"/>
        <v/>
      </c>
      <c r="AL49" s="64" t="str">
        <f t="shared" si="26"/>
        <v/>
      </c>
      <c r="AM49" s="64" t="str">
        <f t="shared" si="27"/>
        <v/>
      </c>
      <c r="AN49" s="64" t="str">
        <f t="shared" si="28"/>
        <v/>
      </c>
    </row>
    <row r="50" spans="1:40" ht="25.5" thickTop="1" thickBot="1" x14ac:dyDescent="0.4">
      <c r="C50" s="51" t="s">
        <v>1430</v>
      </c>
      <c r="D50" s="52" t="s">
        <v>1016</v>
      </c>
      <c r="E50" s="52" t="s">
        <v>1015</v>
      </c>
      <c r="F50" s="53"/>
      <c r="G50" s="53"/>
      <c r="H50" s="52"/>
      <c r="I50" s="52"/>
      <c r="J50" s="54"/>
      <c r="K50" s="54"/>
      <c r="L50" s="55" t="str">
        <f>IF(C50="","",_xlfn.CONCAT("            { line: ","""",C50,", ",M50:AN50,""", sC: ","""",B50,"""},"))</f>
        <v xml:space="preserve">            { line: "espera siempre., (La,m,15)", sC: ""},</v>
      </c>
      <c r="M50" s="56" t="str">
        <f t="shared" si="1"/>
        <v>(</v>
      </c>
      <c r="N50" s="57" t="str">
        <f t="shared" si="2"/>
        <v>La</v>
      </c>
      <c r="O50" s="58" t="str">
        <f t="shared" si="3"/>
        <v>,</v>
      </c>
      <c r="P50" s="59" t="str">
        <f t="shared" si="4"/>
        <v>m</v>
      </c>
      <c r="Q50" s="60" t="str">
        <f t="shared" si="5"/>
        <v>,</v>
      </c>
      <c r="R50" s="61">
        <f t="shared" si="6"/>
        <v>15</v>
      </c>
      <c r="S50" s="56" t="str">
        <f t="shared" si="7"/>
        <v>)</v>
      </c>
      <c r="T50" s="62" t="str">
        <f t="shared" si="8"/>
        <v/>
      </c>
      <c r="U50" s="63" t="str">
        <f t="shared" si="9"/>
        <v/>
      </c>
      <c r="V50" s="64" t="str">
        <f t="shared" si="10"/>
        <v/>
      </c>
      <c r="W50" s="65" t="str">
        <f t="shared" si="11"/>
        <v/>
      </c>
      <c r="X50" s="64" t="str">
        <f t="shared" si="12"/>
        <v/>
      </c>
      <c r="Y50" s="64" t="str">
        <f t="shared" si="13"/>
        <v/>
      </c>
      <c r="Z50" s="56" t="str">
        <f t="shared" si="14"/>
        <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107"/>
      <c r="B51" s="107"/>
      <c r="C51" s="107"/>
      <c r="D51" s="108"/>
      <c r="E51" s="108"/>
      <c r="F51" s="108"/>
      <c r="G51" s="108"/>
      <c r="H51" s="108"/>
      <c r="I51" s="108"/>
      <c r="J51" s="108"/>
      <c r="K51" s="108"/>
      <c r="L51" s="109" t="s">
        <v>997</v>
      </c>
      <c r="M51" s="56" t="str">
        <f t="shared" ref="M51:M77" si="58">IF(N51="","","(")</f>
        <v/>
      </c>
      <c r="N51" s="57" t="str">
        <f t="shared" si="2"/>
        <v/>
      </c>
      <c r="O51" s="58" t="str">
        <f t="shared" ref="O51:O77" si="59">IF(N51="","",",")</f>
        <v/>
      </c>
      <c r="P51" s="59" t="str">
        <f t="shared" si="4"/>
        <v/>
      </c>
      <c r="Q51" s="60" t="str">
        <f t="shared" ref="Q51:Q77" si="60">IF(N51="","",",")</f>
        <v/>
      </c>
      <c r="R51" s="61" t="str">
        <f t="shared" ref="R51:R77" si="61">IF(N51="","",15)</f>
        <v/>
      </c>
      <c r="S51" s="56" t="str">
        <f t="shared" ref="S51:S77" si="62">IF(N51="","",")")</f>
        <v/>
      </c>
      <c r="T51" s="62" t="str">
        <f t="shared" ref="T51:T77" si="63">IF(U51="","","(")</f>
        <v/>
      </c>
      <c r="U51" s="63" t="str">
        <f t="shared" si="9"/>
        <v/>
      </c>
      <c r="V51" s="64" t="str">
        <f t="shared" ref="V51:V77" si="64">IF(U51="","",",")</f>
        <v/>
      </c>
      <c r="W51" s="65" t="str">
        <f t="shared" si="11"/>
        <v/>
      </c>
      <c r="X51" s="64" t="str">
        <f t="shared" ref="X51:X77" si="65">IF(U51="","",",")</f>
        <v/>
      </c>
      <c r="Y51" s="64" t="str">
        <f t="shared" ref="Y51:Y77" si="66">IF(U51="","",250)</f>
        <v/>
      </c>
      <c r="Z51" s="56" t="str">
        <f t="shared" ref="Z51:Z77" si="67">IF(U51="","",")")</f>
        <v/>
      </c>
      <c r="AA51" s="66" t="str">
        <f t="shared" ref="AA51:AA77" si="68">IF(AB51="","","(")</f>
        <v/>
      </c>
      <c r="AB51" s="57" t="str">
        <f t="shared" si="16"/>
        <v/>
      </c>
      <c r="AC51" s="67" t="str">
        <f t="shared" ref="AC51:AC77" si="69">IF(AB51="","",",")</f>
        <v/>
      </c>
      <c r="AD51" s="59" t="str">
        <f t="shared" ref="AD51:AD77" si="70">IF(I51="","",I51)</f>
        <v/>
      </c>
      <c r="AE51" s="68" t="str">
        <f t="shared" ref="AE51:AE77" si="71">IF(AB51="","",",")</f>
        <v/>
      </c>
      <c r="AF51" s="61" t="str">
        <f t="shared" ref="AF51:AF77" si="72">IF(AB51="","",350)</f>
        <v/>
      </c>
      <c r="AG51" s="61" t="str">
        <f t="shared" ref="AG51:AG77" si="73">IF(AB51="","",")")</f>
        <v/>
      </c>
      <c r="AH51" s="69" t="str">
        <f t="shared" ref="AH51:AH77" si="74">IF(AI51="","","(")</f>
        <v/>
      </c>
      <c r="AI51" s="70" t="str">
        <f t="shared" si="23"/>
        <v/>
      </c>
      <c r="AJ51" s="64" t="str">
        <f t="shared" ref="AJ51:AJ77" si="75">IF(AI51="","",",")</f>
        <v/>
      </c>
      <c r="AK51" s="64" t="str">
        <f t="shared" ref="AK51:AK77" si="76">IF(K51="","",K51)</f>
        <v/>
      </c>
      <c r="AL51" s="64" t="str">
        <f t="shared" ref="AL51:AL77" si="77">IF(AI51="","",",")</f>
        <v/>
      </c>
      <c r="AM51" s="64" t="str">
        <f t="shared" ref="AM51:AM77" si="78">IF(AI51="","",450)</f>
        <v/>
      </c>
      <c r="AN51" s="64" t="str">
        <f t="shared" ref="AN51:AN77" si="79">IF(AI51="","",")")</f>
        <v/>
      </c>
    </row>
    <row r="52" spans="1:40" ht="25.5" thickTop="1" thickBot="1" x14ac:dyDescent="0.4">
      <c r="C52" s="51" t="s">
        <v>1431</v>
      </c>
      <c r="D52" s="52" t="s">
        <v>1024</v>
      </c>
      <c r="E52" s="52" t="s">
        <v>1015</v>
      </c>
      <c r="F52" s="53" t="s">
        <v>1014</v>
      </c>
      <c r="G52" s="53"/>
      <c r="H52" s="52"/>
      <c r="I52" s="52"/>
      <c r="J52" s="54"/>
      <c r="K52" s="54"/>
      <c r="L52" s="55" t="str">
        <f t="shared" ref="L52:L77" si="80">IF(C52="","",_xlfn.CONCAT("            { line: ","""",C52,", ",M52:AN52,""", sC: ","""",B52,"""},"))</f>
        <v xml:space="preserve">            { line: "Lo comprende todo, lo excusa todo., (Re,m,15)(Mi,,250)", sC: ""},</v>
      </c>
      <c r="M52" s="56" t="str">
        <f t="shared" si="58"/>
        <v>(</v>
      </c>
      <c r="N52" s="57" t="str">
        <f t="shared" si="2"/>
        <v>Re</v>
      </c>
      <c r="O52" s="58" t="str">
        <f t="shared" si="59"/>
        <v>,</v>
      </c>
      <c r="P52" s="59" t="str">
        <f t="shared" si="4"/>
        <v>m</v>
      </c>
      <c r="Q52" s="60" t="str">
        <f t="shared" si="60"/>
        <v>,</v>
      </c>
      <c r="R52" s="61">
        <f t="shared" si="61"/>
        <v>15</v>
      </c>
      <c r="S52" s="56" t="str">
        <f t="shared" si="62"/>
        <v>)</v>
      </c>
      <c r="T52" s="62" t="str">
        <f t="shared" si="63"/>
        <v>(</v>
      </c>
      <c r="U52" s="63" t="str">
        <f t="shared" si="9"/>
        <v>Mi</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thickTop="1" thickBot="1" x14ac:dyDescent="0.4">
      <c r="C53" s="51" t="s">
        <v>1432</v>
      </c>
      <c r="D53" s="52" t="s">
        <v>1024</v>
      </c>
      <c r="E53" s="52" t="s">
        <v>1015</v>
      </c>
      <c r="F53" s="53"/>
      <c r="G53" s="53"/>
      <c r="H53" s="52"/>
      <c r="I53" s="52"/>
      <c r="J53" s="54"/>
      <c r="K53" s="54"/>
      <c r="L53" s="55" t="str">
        <f t="shared" si="80"/>
        <v xml:space="preserve">            { line: "Nos defiende siempre,, (Re,m,15)", sC: ""},</v>
      </c>
      <c r="M53" s="56" t="str">
        <f t="shared" si="58"/>
        <v>(</v>
      </c>
      <c r="N53" s="57" t="str">
        <f t="shared" si="2"/>
        <v>Re</v>
      </c>
      <c r="O53" s="58" t="str">
        <f t="shared" si="59"/>
        <v>,</v>
      </c>
      <c r="P53" s="59" t="str">
        <f t="shared" si="4"/>
        <v>m</v>
      </c>
      <c r="Q53" s="60" t="str">
        <f t="shared" si="60"/>
        <v>,</v>
      </c>
      <c r="R53" s="61">
        <f t="shared" si="61"/>
        <v>15</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5.5" thickTop="1" thickBot="1" x14ac:dyDescent="0.4">
      <c r="C54" s="51" t="s">
        <v>1433</v>
      </c>
      <c r="D54" s="52" t="s">
        <v>1019</v>
      </c>
      <c r="E54" s="52"/>
      <c r="F54" s="53"/>
      <c r="G54" s="53"/>
      <c r="H54" s="52"/>
      <c r="I54" s="52"/>
      <c r="J54" s="54"/>
      <c r="K54" s="54"/>
      <c r="L54" s="55" t="str">
        <f t="shared" si="80"/>
        <v xml:space="preserve">            { line: "y nos enseña a ser pacientes, (Fa,,15)", sC: ""},</v>
      </c>
      <c r="M54" s="56" t="str">
        <f t="shared" si="58"/>
        <v>(</v>
      </c>
      <c r="N54" s="57" t="str">
        <f t="shared" si="2"/>
        <v>Fa</v>
      </c>
      <c r="O54" s="58" t="str">
        <f t="shared" si="59"/>
        <v>,</v>
      </c>
      <c r="P54" s="59" t="str">
        <f t="shared" si="4"/>
        <v/>
      </c>
      <c r="Q54" s="60" t="str">
        <f t="shared" si="60"/>
        <v>,</v>
      </c>
      <c r="R54" s="61">
        <f t="shared" si="61"/>
        <v>15</v>
      </c>
      <c r="S54" s="56" t="str">
        <f t="shared" si="62"/>
        <v>)</v>
      </c>
      <c r="T54" s="62" t="str">
        <f t="shared" si="63"/>
        <v/>
      </c>
      <c r="U54" s="63" t="str">
        <f t="shared" si="9"/>
        <v/>
      </c>
      <c r="V54" s="64" t="str">
        <f t="shared" si="64"/>
        <v/>
      </c>
      <c r="W54" s="65" t="str">
        <f t="shared" si="11"/>
        <v/>
      </c>
      <c r="X54" s="64" t="str">
        <f t="shared" si="65"/>
        <v/>
      </c>
      <c r="Y54" s="64" t="str">
        <f t="shared" si="66"/>
        <v/>
      </c>
      <c r="Z54" s="56" t="str">
        <f t="shared" si="67"/>
        <v/>
      </c>
      <c r="AA54" s="66" t="str">
        <f t="shared" si="68"/>
        <v/>
      </c>
      <c r="AB54" s="57" t="str">
        <f t="shared" si="16"/>
        <v/>
      </c>
      <c r="AC54" s="67" t="str">
        <f t="shared" si="69"/>
        <v/>
      </c>
      <c r="AD54" s="59" t="str">
        <f t="shared" si="70"/>
        <v/>
      </c>
      <c r="AE54" s="68" t="str">
        <f t="shared" si="71"/>
        <v/>
      </c>
      <c r="AF54" s="61" t="str">
        <f t="shared" si="72"/>
        <v/>
      </c>
      <c r="AG54" s="61" t="str">
        <f t="shared" si="73"/>
        <v/>
      </c>
      <c r="AH54" s="69" t="str">
        <f t="shared" si="74"/>
        <v/>
      </c>
      <c r="AI54" s="70" t="str">
        <f t="shared" si="23"/>
        <v/>
      </c>
      <c r="AJ54" s="64" t="str">
        <f t="shared" si="75"/>
        <v/>
      </c>
      <c r="AK54" s="64" t="str">
        <f t="shared" si="76"/>
        <v/>
      </c>
      <c r="AL54" s="64" t="str">
        <f t="shared" si="77"/>
        <v/>
      </c>
      <c r="AM54" s="64" t="str">
        <f t="shared" si="78"/>
        <v/>
      </c>
      <c r="AN54" s="64" t="str">
        <f t="shared" si="79"/>
        <v/>
      </c>
    </row>
    <row r="55" spans="1:40" ht="25.5" thickTop="1" thickBot="1" x14ac:dyDescent="0.4">
      <c r="C55" s="51" t="s">
        <v>1434</v>
      </c>
      <c r="D55" s="52" t="s">
        <v>1014</v>
      </c>
      <c r="E55" s="52"/>
      <c r="F55" s="53"/>
      <c r="G55" s="53"/>
      <c r="H55" s="52"/>
      <c r="I55" s="52"/>
      <c r="J55" s="54"/>
      <c r="K55" s="54"/>
      <c r="L55" s="55" t="str">
        <f t="shared" si="80"/>
        <v xml:space="preserve">            { line: "con nuestros pecados., (Mi,,15)", sC: ""},</v>
      </c>
      <c r="M55" s="56" t="str">
        <f t="shared" si="58"/>
        <v>(</v>
      </c>
      <c r="N55" s="57" t="str">
        <f t="shared" si="2"/>
        <v>Mi</v>
      </c>
      <c r="O55" s="58" t="str">
        <f t="shared" si="59"/>
        <v>,</v>
      </c>
      <c r="P55" s="59" t="str">
        <f t="shared" si="4"/>
        <v/>
      </c>
      <c r="Q55" s="60" t="str">
        <f t="shared" si="60"/>
        <v>,</v>
      </c>
      <c r="R55" s="61">
        <f t="shared" si="61"/>
        <v>15</v>
      </c>
      <c r="S55" s="56" t="str">
        <f t="shared" si="62"/>
        <v>)</v>
      </c>
      <c r="T55" s="62" t="str">
        <f t="shared" si="63"/>
        <v/>
      </c>
      <c r="U55" s="63" t="str">
        <f t="shared" si="9"/>
        <v/>
      </c>
      <c r="V55" s="64" t="str">
        <f t="shared" si="64"/>
        <v/>
      </c>
      <c r="W55" s="65" t="str">
        <f t="shared" si="11"/>
        <v/>
      </c>
      <c r="X55" s="64" t="str">
        <f t="shared" si="65"/>
        <v/>
      </c>
      <c r="Y55" s="64" t="str">
        <f t="shared" si="66"/>
        <v/>
      </c>
      <c r="Z55" s="56" t="str">
        <f t="shared" si="67"/>
        <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thickTop="1" thickBot="1" x14ac:dyDescent="0.4">
      <c r="C56" s="51" t="s">
        <v>1435</v>
      </c>
      <c r="D56" s="52" t="s">
        <v>1024</v>
      </c>
      <c r="E56" s="52" t="s">
        <v>1015</v>
      </c>
      <c r="F56" s="53" t="s">
        <v>1014</v>
      </c>
      <c r="G56" s="53"/>
      <c r="H56" s="52"/>
      <c r="I56" s="52"/>
      <c r="J56" s="54"/>
      <c r="K56" s="54"/>
      <c r="L56" s="55" t="str">
        <f t="shared" si="80"/>
        <v xml:space="preserve">            { line: "Nos dice quiénes somos,, (Re,m,15)(Mi,,250)", sC: ""},</v>
      </c>
      <c r="M56" s="56" t="str">
        <f t="shared" si="58"/>
        <v>(</v>
      </c>
      <c r="N56" s="57" t="str">
        <f t="shared" si="2"/>
        <v>Re</v>
      </c>
      <c r="O56" s="58" t="str">
        <f t="shared" si="59"/>
        <v>,</v>
      </c>
      <c r="P56" s="59" t="str">
        <f t="shared" si="4"/>
        <v>m</v>
      </c>
      <c r="Q56" s="60" t="str">
        <f t="shared" si="60"/>
        <v>,</v>
      </c>
      <c r="R56" s="61">
        <f t="shared" si="61"/>
        <v>15</v>
      </c>
      <c r="S56" s="56" t="str">
        <f t="shared" si="62"/>
        <v>)</v>
      </c>
      <c r="T56" s="62" t="str">
        <f t="shared" si="63"/>
        <v>(</v>
      </c>
      <c r="U56" s="63" t="str">
        <f t="shared" si="9"/>
        <v>Mi</v>
      </c>
      <c r="V56" s="64" t="str">
        <f t="shared" si="64"/>
        <v>,</v>
      </c>
      <c r="W56" s="65" t="str">
        <f t="shared" si="11"/>
        <v/>
      </c>
      <c r="X56" s="64" t="str">
        <f t="shared" si="65"/>
        <v>,</v>
      </c>
      <c r="Y56" s="64">
        <f t="shared" si="66"/>
        <v>250</v>
      </c>
      <c r="Z56" s="56" t="str">
        <f t="shared" si="67"/>
        <v>)</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7.75" thickTop="1" thickBot="1" x14ac:dyDescent="0.4">
      <c r="A57" s="73"/>
      <c r="B57" s="73"/>
      <c r="C57" s="73"/>
      <c r="D57" s="74"/>
      <c r="E57" s="74"/>
      <c r="F57" s="74"/>
      <c r="G57" s="74"/>
      <c r="H57" s="74"/>
      <c r="I57" s="74"/>
      <c r="J57" s="74"/>
      <c r="K57" s="74"/>
      <c r="L57" s="75" t="s">
        <v>996</v>
      </c>
      <c r="M57" s="56"/>
      <c r="N57" s="57"/>
      <c r="O57" s="58"/>
      <c r="P57" s="59"/>
      <c r="Q57" s="60"/>
      <c r="R57" s="61"/>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51" t="s">
        <v>1436</v>
      </c>
      <c r="D58" s="52" t="s">
        <v>1024</v>
      </c>
      <c r="E58" s="52" t="s">
        <v>1015</v>
      </c>
      <c r="F58" s="53" t="s">
        <v>1014</v>
      </c>
      <c r="G58" s="53"/>
      <c r="H58" s="52"/>
      <c r="I58" s="52"/>
      <c r="J58" s="54"/>
      <c r="K58" s="54"/>
      <c r="L58" s="78" t="str">
        <f t="shared" si="80"/>
        <v xml:space="preserve">            { line: "y nos dice dónde andamos,, (Re,m,15)(Mi,,250)", sC: ""},</v>
      </c>
      <c r="M58" s="56" t="str">
        <f t="shared" si="58"/>
        <v>(</v>
      </c>
      <c r="N58" s="57" t="str">
        <f t="shared" si="2"/>
        <v>Re</v>
      </c>
      <c r="O58" s="58" t="str">
        <f t="shared" si="59"/>
        <v>,</v>
      </c>
      <c r="P58" s="59" t="str">
        <f t="shared" si="4"/>
        <v>m</v>
      </c>
      <c r="Q58" s="60" t="str">
        <f t="shared" si="60"/>
        <v>,</v>
      </c>
      <c r="R58" s="61">
        <f t="shared" si="61"/>
        <v>15</v>
      </c>
      <c r="S58" s="56" t="str">
        <f t="shared" si="62"/>
        <v>)</v>
      </c>
      <c r="T58" s="62" t="str">
        <f t="shared" si="63"/>
        <v>(</v>
      </c>
      <c r="U58" s="63" t="str">
        <f t="shared" si="9"/>
        <v>Mi</v>
      </c>
      <c r="V58" s="64" t="str">
        <f t="shared" si="64"/>
        <v>,</v>
      </c>
      <c r="W58" s="65" t="str">
        <f t="shared" si="11"/>
        <v/>
      </c>
      <c r="X58" s="64" t="str">
        <f t="shared" si="65"/>
        <v>,</v>
      </c>
      <c r="Y58" s="64">
        <f t="shared" si="66"/>
        <v>250</v>
      </c>
      <c r="Z58" s="56" t="str">
        <f t="shared" si="67"/>
        <v>)</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1437</v>
      </c>
      <c r="D59" s="52" t="s">
        <v>1019</v>
      </c>
      <c r="E59" s="52"/>
      <c r="F59" s="53" t="s">
        <v>1014</v>
      </c>
      <c r="G59" s="53"/>
      <c r="H59" s="52"/>
      <c r="I59" s="52"/>
      <c r="J59" s="54"/>
      <c r="K59" s="54"/>
      <c r="L59" s="78" t="str">
        <f t="shared" si="80"/>
        <v xml:space="preserve">            { line: "cuál es el camino y porqué sufrimos., (Fa,,15)(Mi,,250)", sC: ""},</v>
      </c>
      <c r="M59" s="56" t="str">
        <f t="shared" si="58"/>
        <v>(</v>
      </c>
      <c r="N59" s="57" t="str">
        <f t="shared" si="2"/>
        <v>Fa</v>
      </c>
      <c r="O59" s="58" t="str">
        <f t="shared" si="59"/>
        <v>,</v>
      </c>
      <c r="P59" s="59" t="str">
        <f t="shared" si="4"/>
        <v/>
      </c>
      <c r="Q59" s="60" t="str">
        <f t="shared" si="60"/>
        <v>,</v>
      </c>
      <c r="R59" s="61">
        <f t="shared" si="61"/>
        <v>15</v>
      </c>
      <c r="S59" s="56" t="str">
        <f t="shared" si="62"/>
        <v>)</v>
      </c>
      <c r="T59" s="62" t="str">
        <f t="shared" si="63"/>
        <v>(</v>
      </c>
      <c r="U59" s="63" t="str">
        <f t="shared" si="9"/>
        <v>Mi</v>
      </c>
      <c r="V59" s="64" t="str">
        <f t="shared" si="64"/>
        <v>,</v>
      </c>
      <c r="W59" s="65" t="str">
        <f t="shared" si="11"/>
        <v/>
      </c>
      <c r="X59" s="64" t="str">
        <f t="shared" si="65"/>
        <v>,</v>
      </c>
      <c r="Y59" s="64">
        <f t="shared" si="66"/>
        <v>250</v>
      </c>
      <c r="Z59" s="56" t="str">
        <f t="shared" si="67"/>
        <v>)</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A60" s="73"/>
      <c r="B60" s="73"/>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998</v>
      </c>
      <c r="D61" s="80"/>
      <c r="E61" s="80"/>
      <c r="F61" s="80"/>
      <c r="G61" s="80"/>
      <c r="H61" s="80"/>
      <c r="I61" s="80"/>
      <c r="J61" s="80"/>
      <c r="K61" s="80"/>
      <c r="L61" s="81" t="s">
        <v>999</v>
      </c>
      <c r="M61" s="56" t="str">
        <f t="shared" ref="M61:M66" si="81">IF(N61="","","(")</f>
        <v/>
      </c>
      <c r="N61" s="57" t="str">
        <f t="shared" ref="N61:N66" si="82">IF(D61="","",D61)</f>
        <v/>
      </c>
      <c r="O61" s="58" t="str">
        <f t="shared" ref="O61:O66" si="83">IF(N61="","",",")</f>
        <v/>
      </c>
      <c r="P61" s="59" t="str">
        <f t="shared" ref="P61:P66" si="84">IF(E61="","",E61)</f>
        <v/>
      </c>
      <c r="Q61" s="60" t="str">
        <f t="shared" ref="Q61:Q66" si="85">IF(N61="","",",")</f>
        <v/>
      </c>
      <c r="R61" s="61" t="str">
        <f t="shared" ref="R61:R66" si="86">IF(N61="","",15)</f>
        <v/>
      </c>
      <c r="S61" s="56" t="str">
        <f t="shared" ref="S61:S66" si="87">IF(N61="","",")")</f>
        <v/>
      </c>
      <c r="T61" s="62" t="str">
        <f t="shared" ref="T61:T66" si="88">IF(U61="","","(")</f>
        <v/>
      </c>
      <c r="U61" s="63" t="str">
        <f t="shared" ref="U61:U66" si="89">IF(F61="","",F61)</f>
        <v/>
      </c>
      <c r="V61" s="64" t="str">
        <f t="shared" ref="V61:V66" si="90">IF(U61="","",",")</f>
        <v/>
      </c>
      <c r="W61" s="65" t="str">
        <f t="shared" ref="W61:W66" si="91">IF(G61="","",G61)</f>
        <v/>
      </c>
      <c r="X61" s="64" t="str">
        <f t="shared" ref="X61:X66" si="92">IF(U61="","",",")</f>
        <v/>
      </c>
      <c r="Y61" s="64" t="str">
        <f t="shared" ref="Y61:Y66" si="93">IF(U61="","",250)</f>
        <v/>
      </c>
      <c r="Z61" s="56" t="str">
        <f t="shared" ref="Z61:Z66" si="94">IF(U61="","",")")</f>
        <v/>
      </c>
      <c r="AA61" s="66" t="str">
        <f t="shared" ref="AA61:AA66" si="95">IF(AB61="","","(")</f>
        <v/>
      </c>
      <c r="AB61" s="57" t="str">
        <f t="shared" ref="AB61:AB66" si="96">IF(H61="","",H61)</f>
        <v/>
      </c>
      <c r="AC61" s="67" t="str">
        <f t="shared" ref="AC61:AC66" si="97">IF(AB61="","",",")</f>
        <v/>
      </c>
      <c r="AD61" s="59" t="str">
        <f t="shared" ref="AD61:AD66" si="98">IF(I61="","",I61)</f>
        <v/>
      </c>
      <c r="AE61" s="68" t="str">
        <f t="shared" ref="AE61:AE66" si="99">IF(AB61="","",",")</f>
        <v/>
      </c>
      <c r="AF61" s="61" t="str">
        <f t="shared" ref="AF61:AF66" si="100">IF(AB61="","",350)</f>
        <v/>
      </c>
      <c r="AG61" s="61" t="str">
        <f t="shared" ref="AG61:AG66" si="101">IF(AB61="","",")")</f>
        <v/>
      </c>
      <c r="AH61" s="69" t="str">
        <f t="shared" ref="AH61:AH66" si="102">IF(AI61="","","(")</f>
        <v/>
      </c>
      <c r="AI61" s="70" t="str">
        <f t="shared" ref="AI61:AI66" si="103">IF(J61="","",J61)</f>
        <v/>
      </c>
      <c r="AJ61" s="64" t="str">
        <f t="shared" ref="AJ61:AJ66" si="104">IF(AI61="","",",")</f>
        <v/>
      </c>
      <c r="AK61" s="64" t="str">
        <f t="shared" ref="AK61:AK66" si="105">IF(K61="","",K61)</f>
        <v/>
      </c>
      <c r="AL61" s="64" t="str">
        <f t="shared" ref="AL61:AL66" si="106">IF(AI61="","",",")</f>
        <v/>
      </c>
      <c r="AM61" s="64" t="str">
        <f t="shared" ref="AM61:AM66" si="107">IF(AI61="","",450)</f>
        <v/>
      </c>
      <c r="AN61" s="64" t="str">
        <f t="shared" ref="AN61:AN66" si="108">IF(AI61="","",")")</f>
        <v/>
      </c>
    </row>
    <row r="62" spans="1:40" ht="25.5" thickTop="1" thickBot="1" x14ac:dyDescent="0.4">
      <c r="B62" t="s">
        <v>1000</v>
      </c>
      <c r="C62" s="82" t="s">
        <v>1422</v>
      </c>
      <c r="D62" s="83" t="s">
        <v>1016</v>
      </c>
      <c r="E62" s="83" t="s">
        <v>1015</v>
      </c>
      <c r="F62" s="83"/>
      <c r="G62" s="83"/>
      <c r="H62" s="83"/>
      <c r="I62" s="83"/>
      <c r="J62" s="83"/>
      <c r="K62" s="83"/>
      <c r="L62" s="84" t="str">
        <f>IF(C62="","",_xlfn.CONCAT("       triggerLine: ","""",C62,", ",M62:AN62,""", sC: ","""",B62,""", lines: ["))</f>
        <v xml:space="preserve">       triggerLine: "ES PACIENTE, ES BENIGNO,, (La,m,15)", sC: "ta as", lines: [</v>
      </c>
      <c r="M62" s="56" t="str">
        <f t="shared" si="81"/>
        <v>(</v>
      </c>
      <c r="N62" s="57" t="str">
        <f t="shared" si="82"/>
        <v>La</v>
      </c>
      <c r="O62" s="58" t="str">
        <f t="shared" si="83"/>
        <v>,</v>
      </c>
      <c r="P62" s="59" t="str">
        <f t="shared" si="84"/>
        <v>m</v>
      </c>
      <c r="Q62" s="60" t="str">
        <f t="shared" si="85"/>
        <v>,</v>
      </c>
      <c r="R62" s="61">
        <f t="shared" si="86"/>
        <v>15</v>
      </c>
      <c r="S62" s="56" t="str">
        <f t="shared" si="87"/>
        <v>)</v>
      </c>
      <c r="T62" s="62" t="str">
        <f t="shared" si="88"/>
        <v/>
      </c>
      <c r="U62" s="63" t="str">
        <f t="shared" si="89"/>
        <v/>
      </c>
      <c r="V62" s="64" t="str">
        <f t="shared" si="90"/>
        <v/>
      </c>
      <c r="W62" s="65" t="str">
        <f t="shared" si="91"/>
        <v/>
      </c>
      <c r="X62" s="64" t="str">
        <f t="shared" si="92"/>
        <v/>
      </c>
      <c r="Y62" s="64" t="str">
        <f t="shared" si="93"/>
        <v/>
      </c>
      <c r="Z62" s="56" t="str">
        <f t="shared" si="94"/>
        <v/>
      </c>
      <c r="AA62" s="66" t="str">
        <f t="shared" si="95"/>
        <v/>
      </c>
      <c r="AB62" s="57" t="str">
        <f t="shared" si="96"/>
        <v/>
      </c>
      <c r="AC62" s="67" t="str">
        <f t="shared" si="97"/>
        <v/>
      </c>
      <c r="AD62" s="59" t="str">
        <f t="shared" si="98"/>
        <v/>
      </c>
      <c r="AE62" s="68" t="str">
        <f t="shared" si="99"/>
        <v/>
      </c>
      <c r="AF62" s="61" t="str">
        <f t="shared" si="100"/>
        <v/>
      </c>
      <c r="AG62" s="61" t="str">
        <f t="shared" si="101"/>
        <v/>
      </c>
      <c r="AH62" s="69" t="str">
        <f t="shared" si="102"/>
        <v/>
      </c>
      <c r="AI62" s="70" t="str">
        <f t="shared" si="103"/>
        <v/>
      </c>
      <c r="AJ62" s="64" t="str">
        <f t="shared" si="104"/>
        <v/>
      </c>
      <c r="AK62" s="64" t="str">
        <f t="shared" si="105"/>
        <v/>
      </c>
      <c r="AL62" s="64" t="str">
        <f t="shared" si="106"/>
        <v/>
      </c>
      <c r="AM62" s="64" t="str">
        <f t="shared" si="107"/>
        <v/>
      </c>
      <c r="AN62" s="64" t="str">
        <f t="shared" si="108"/>
        <v/>
      </c>
    </row>
    <row r="63" spans="1:40" ht="25.5" thickTop="1" thickBot="1" x14ac:dyDescent="0.4">
      <c r="B63" t="s">
        <v>1002</v>
      </c>
      <c r="C63" s="85" t="s">
        <v>1423</v>
      </c>
      <c r="D63" s="86" t="s">
        <v>1014</v>
      </c>
      <c r="E63" s="86"/>
      <c r="F63" s="86"/>
      <c r="G63" s="86"/>
      <c r="H63" s="87"/>
      <c r="I63" s="87"/>
      <c r="J63" s="87"/>
      <c r="K63" s="87"/>
      <c r="L63" s="88" t="str">
        <f>IF(C63="","",_xlfn.CONCAT("            { line: ","""",C63,", ",M63:AN63,""", sC: ","""",B63,"""},"))</f>
        <v xml:space="preserve">            { line: "ES EL SUMO BIEN,, (Mi,,15)", sC: "as"},</v>
      </c>
      <c r="M63" s="56" t="str">
        <f t="shared" si="81"/>
        <v>(</v>
      </c>
      <c r="N63" s="57" t="str">
        <f t="shared" si="82"/>
        <v>Mi</v>
      </c>
      <c r="O63" s="58" t="str">
        <f t="shared" si="83"/>
        <v>,</v>
      </c>
      <c r="P63" s="59" t="str">
        <f t="shared" si="84"/>
        <v/>
      </c>
      <c r="Q63" s="60" t="str">
        <f t="shared" si="85"/>
        <v>,</v>
      </c>
      <c r="R63" s="61">
        <f t="shared" si="86"/>
        <v>15</v>
      </c>
      <c r="S63" s="56" t="str">
        <f t="shared" si="87"/>
        <v>)</v>
      </c>
      <c r="T63" s="62" t="str">
        <f t="shared" si="88"/>
        <v/>
      </c>
      <c r="U63" s="63" t="str">
        <f t="shared" si="89"/>
        <v/>
      </c>
      <c r="V63" s="64" t="str">
        <f t="shared" si="90"/>
        <v/>
      </c>
      <c r="W63" s="65" t="str">
        <f t="shared" si="91"/>
        <v/>
      </c>
      <c r="X63" s="64" t="str">
        <f t="shared" si="92"/>
        <v/>
      </c>
      <c r="Y63" s="64" t="str">
        <f t="shared" si="93"/>
        <v/>
      </c>
      <c r="Z63" s="56" t="str">
        <f t="shared" si="94"/>
        <v/>
      </c>
      <c r="AA63" s="66" t="str">
        <f t="shared" si="95"/>
        <v/>
      </c>
      <c r="AB63" s="57" t="str">
        <f t="shared" si="96"/>
        <v/>
      </c>
      <c r="AC63" s="67" t="str">
        <f t="shared" si="97"/>
        <v/>
      </c>
      <c r="AD63" s="59" t="str">
        <f t="shared" si="98"/>
        <v/>
      </c>
      <c r="AE63" s="68" t="str">
        <f t="shared" si="99"/>
        <v/>
      </c>
      <c r="AF63" s="61" t="str">
        <f t="shared" si="100"/>
        <v/>
      </c>
      <c r="AG63" s="61" t="str">
        <f t="shared" si="101"/>
        <v/>
      </c>
      <c r="AH63" s="69" t="str">
        <f t="shared" si="102"/>
        <v/>
      </c>
      <c r="AI63" s="70" t="str">
        <f t="shared" si="103"/>
        <v/>
      </c>
      <c r="AJ63" s="64" t="str">
        <f t="shared" si="104"/>
        <v/>
      </c>
      <c r="AK63" s="64" t="str">
        <f t="shared" si="105"/>
        <v/>
      </c>
      <c r="AL63" s="64" t="str">
        <f t="shared" si="106"/>
        <v/>
      </c>
      <c r="AM63" s="64" t="str">
        <f t="shared" si="107"/>
        <v/>
      </c>
      <c r="AN63" s="64" t="str">
        <f t="shared" si="108"/>
        <v/>
      </c>
    </row>
    <row r="64" spans="1:40" ht="25.5" thickTop="1" thickBot="1" x14ac:dyDescent="0.4">
      <c r="B64" t="s">
        <v>1002</v>
      </c>
      <c r="C64" s="85" t="s">
        <v>1424</v>
      </c>
      <c r="D64" s="89" t="s">
        <v>1016</v>
      </c>
      <c r="E64" s="89" t="s">
        <v>1015</v>
      </c>
      <c r="F64" s="89"/>
      <c r="G64" s="89"/>
      <c r="H64" s="90"/>
      <c r="I64" s="90"/>
      <c r="J64" s="90"/>
      <c r="K64" s="90"/>
      <c r="L64" s="88" t="str">
        <f>IF(C64="","",_xlfn.CONCAT("            { line: ","""",C64,", ",M64:AN64,""", sC: ","""",B64,"""},"))</f>
        <v xml:space="preserve">            { line: "ES EL DON DE DIOS,, (La,m,15)", sC: "as"},</v>
      </c>
      <c r="M64" s="56" t="str">
        <f t="shared" si="81"/>
        <v>(</v>
      </c>
      <c r="N64" s="57" t="str">
        <f t="shared" si="82"/>
        <v>La</v>
      </c>
      <c r="O64" s="58" t="str">
        <f t="shared" si="83"/>
        <v>,</v>
      </c>
      <c r="P64" s="59" t="str">
        <f t="shared" si="84"/>
        <v>m</v>
      </c>
      <c r="Q64" s="60" t="str">
        <f t="shared" si="85"/>
        <v>,</v>
      </c>
      <c r="R64" s="61">
        <f t="shared" si="86"/>
        <v>15</v>
      </c>
      <c r="S64" s="56" t="str">
        <f t="shared" si="87"/>
        <v>)</v>
      </c>
      <c r="T64" s="62" t="str">
        <f t="shared" si="88"/>
        <v/>
      </c>
      <c r="U64" s="63" t="str">
        <f t="shared" si="89"/>
        <v/>
      </c>
      <c r="V64" s="64" t="str">
        <f t="shared" si="90"/>
        <v/>
      </c>
      <c r="W64" s="65" t="str">
        <f t="shared" si="91"/>
        <v/>
      </c>
      <c r="X64" s="64" t="str">
        <f t="shared" si="92"/>
        <v/>
      </c>
      <c r="Y64" s="64" t="str">
        <f t="shared" si="93"/>
        <v/>
      </c>
      <c r="Z64" s="56" t="str">
        <f t="shared" si="94"/>
        <v/>
      </c>
      <c r="AA64" s="66" t="str">
        <f t="shared" si="95"/>
        <v/>
      </c>
      <c r="AB64" s="57" t="str">
        <f t="shared" si="96"/>
        <v/>
      </c>
      <c r="AC64" s="67" t="str">
        <f t="shared" si="97"/>
        <v/>
      </c>
      <c r="AD64" s="59" t="str">
        <f t="shared" si="98"/>
        <v/>
      </c>
      <c r="AE64" s="68" t="str">
        <f t="shared" si="99"/>
        <v/>
      </c>
      <c r="AF64" s="61" t="str">
        <f t="shared" si="100"/>
        <v/>
      </c>
      <c r="AG64" s="61" t="str">
        <f t="shared" si="101"/>
        <v/>
      </c>
      <c r="AH64" s="69" t="str">
        <f t="shared" si="102"/>
        <v/>
      </c>
      <c r="AI64" s="70" t="str">
        <f t="shared" si="103"/>
        <v/>
      </c>
      <c r="AJ64" s="64" t="str">
        <f t="shared" si="104"/>
        <v/>
      </c>
      <c r="AK64" s="64" t="str">
        <f t="shared" si="105"/>
        <v/>
      </c>
      <c r="AL64" s="64" t="str">
        <f t="shared" si="106"/>
        <v/>
      </c>
      <c r="AM64" s="64" t="str">
        <f t="shared" si="107"/>
        <v/>
      </c>
      <c r="AN64" s="64" t="str">
        <f t="shared" si="108"/>
        <v/>
      </c>
    </row>
    <row r="65" spans="1:40" ht="25.5" thickTop="1" thickBot="1" x14ac:dyDescent="0.4">
      <c r="B65" t="s">
        <v>1002</v>
      </c>
      <c r="C65" s="85" t="s">
        <v>1425</v>
      </c>
      <c r="D65" s="86" t="s">
        <v>1024</v>
      </c>
      <c r="E65" s="86" t="s">
        <v>1015</v>
      </c>
      <c r="F65" s="86" t="s">
        <v>1014</v>
      </c>
      <c r="G65" s="86"/>
      <c r="H65" s="87"/>
      <c r="I65" s="87"/>
      <c r="J65" s="87"/>
      <c r="K65" s="87"/>
      <c r="L65" s="88" t="str">
        <f>IF(C65="","",_xlfn.CONCAT("            { line: ","""",C65,", ",M65:AN65,""", sC: ","""",B65,"""},"))</f>
        <v xml:space="preserve">            { line: "ES LA GARANTÍA DE LA VIDA ETERNA,, (Re,m,15)(Mi,,250)", sC: "as"},</v>
      </c>
      <c r="M65" s="56" t="str">
        <f t="shared" si="81"/>
        <v>(</v>
      </c>
      <c r="N65" s="57" t="str">
        <f t="shared" si="82"/>
        <v>Re</v>
      </c>
      <c r="O65" s="58" t="str">
        <f t="shared" si="83"/>
        <v>,</v>
      </c>
      <c r="P65" s="59" t="str">
        <f t="shared" si="84"/>
        <v>m</v>
      </c>
      <c r="Q65" s="60" t="str">
        <f t="shared" si="85"/>
        <v>,</v>
      </c>
      <c r="R65" s="61">
        <f t="shared" si="86"/>
        <v>15</v>
      </c>
      <c r="S65" s="56" t="str">
        <f t="shared" si="87"/>
        <v>)</v>
      </c>
      <c r="T65" s="62" t="str">
        <f t="shared" si="88"/>
        <v>(</v>
      </c>
      <c r="U65" s="63" t="str">
        <f t="shared" si="89"/>
        <v>Mi</v>
      </c>
      <c r="V65" s="64" t="str">
        <f t="shared" si="90"/>
        <v>,</v>
      </c>
      <c r="W65" s="65" t="str">
        <f t="shared" si="91"/>
        <v/>
      </c>
      <c r="X65" s="64" t="str">
        <f t="shared" si="92"/>
        <v>,</v>
      </c>
      <c r="Y65" s="64">
        <f t="shared" si="93"/>
        <v>250</v>
      </c>
      <c r="Z65" s="56" t="str">
        <f t="shared" si="94"/>
        <v>)</v>
      </c>
      <c r="AA65" s="66" t="str">
        <f t="shared" si="95"/>
        <v/>
      </c>
      <c r="AB65" s="57" t="str">
        <f t="shared" si="96"/>
        <v/>
      </c>
      <c r="AC65" s="67" t="str">
        <f t="shared" si="97"/>
        <v/>
      </c>
      <c r="AD65" s="59" t="str">
        <f t="shared" si="98"/>
        <v/>
      </c>
      <c r="AE65" s="68" t="str">
        <f t="shared" si="99"/>
        <v/>
      </c>
      <c r="AF65" s="61" t="str">
        <f t="shared" si="100"/>
        <v/>
      </c>
      <c r="AG65" s="61" t="str">
        <f t="shared" si="101"/>
        <v/>
      </c>
      <c r="AH65" s="69" t="str">
        <f t="shared" si="102"/>
        <v/>
      </c>
      <c r="AI65" s="70" t="str">
        <f t="shared" si="103"/>
        <v/>
      </c>
      <c r="AJ65" s="64" t="str">
        <f t="shared" si="104"/>
        <v/>
      </c>
      <c r="AK65" s="64" t="str">
        <f t="shared" si="105"/>
        <v/>
      </c>
      <c r="AL65" s="64" t="str">
        <f t="shared" si="106"/>
        <v/>
      </c>
      <c r="AM65" s="64" t="str">
        <f t="shared" si="107"/>
        <v/>
      </c>
      <c r="AN65" s="64" t="str">
        <f t="shared" si="108"/>
        <v/>
      </c>
    </row>
    <row r="66" spans="1:40" ht="25.5" thickTop="1" thickBot="1" x14ac:dyDescent="0.4">
      <c r="B66" t="s">
        <v>1002</v>
      </c>
      <c r="C66" s="93" t="s">
        <v>1446</v>
      </c>
      <c r="D66" s="83" t="s">
        <v>1024</v>
      </c>
      <c r="E66" s="83" t="s">
        <v>1015</v>
      </c>
      <c r="F66" s="83" t="s">
        <v>1014</v>
      </c>
      <c r="G66" s="83"/>
      <c r="H66" s="83"/>
      <c r="I66" s="83"/>
      <c r="J66" s="83"/>
      <c r="K66" s="83"/>
      <c r="L66" s="94" t="str">
        <f>IF(C66="","",_xlfn.CONCAT("            { line: ","""",C66,", ",M66:AN66,""", sC: ","""",B66,"""},  ]},"))</f>
        <v xml:space="preserve">            { line: "ES EL «PARÁCLITO»., (Re,m,15)(Mi,,250)", sC: "as"},  ]},</v>
      </c>
      <c r="M66" s="56" t="str">
        <f t="shared" si="81"/>
        <v>(</v>
      </c>
      <c r="N66" s="57" t="str">
        <f t="shared" si="82"/>
        <v>Re</v>
      </c>
      <c r="O66" s="58" t="str">
        <f t="shared" si="83"/>
        <v>,</v>
      </c>
      <c r="P66" s="59" t="str">
        <f t="shared" si="84"/>
        <v>m</v>
      </c>
      <c r="Q66" s="60" t="str">
        <f t="shared" si="85"/>
        <v>,</v>
      </c>
      <c r="R66" s="61">
        <f t="shared" si="86"/>
        <v>15</v>
      </c>
      <c r="S66" s="56" t="str">
        <f t="shared" si="87"/>
        <v>)</v>
      </c>
      <c r="T66" s="62" t="str">
        <f t="shared" si="88"/>
        <v>(</v>
      </c>
      <c r="U66" s="63" t="str">
        <f t="shared" si="89"/>
        <v>Mi</v>
      </c>
      <c r="V66" s="64" t="str">
        <f t="shared" si="90"/>
        <v>,</v>
      </c>
      <c r="W66" s="65" t="str">
        <f t="shared" si="91"/>
        <v/>
      </c>
      <c r="X66" s="64" t="str">
        <f t="shared" si="92"/>
        <v>,</v>
      </c>
      <c r="Y66" s="64">
        <f t="shared" si="93"/>
        <v>250</v>
      </c>
      <c r="Z66" s="56" t="str">
        <f t="shared" si="94"/>
        <v>)</v>
      </c>
      <c r="AA66" s="66" t="str">
        <f t="shared" si="95"/>
        <v/>
      </c>
      <c r="AB66" s="57" t="str">
        <f t="shared" si="96"/>
        <v/>
      </c>
      <c r="AC66" s="67" t="str">
        <f t="shared" si="97"/>
        <v/>
      </c>
      <c r="AD66" s="59" t="str">
        <f t="shared" si="98"/>
        <v/>
      </c>
      <c r="AE66" s="68" t="str">
        <f t="shared" si="99"/>
        <v/>
      </c>
      <c r="AF66" s="61" t="str">
        <f t="shared" si="100"/>
        <v/>
      </c>
      <c r="AG66" s="61" t="str">
        <f t="shared" si="101"/>
        <v/>
      </c>
      <c r="AH66" s="69" t="str">
        <f t="shared" si="102"/>
        <v/>
      </c>
      <c r="AI66" s="70" t="str">
        <f t="shared" si="103"/>
        <v/>
      </c>
      <c r="AJ66" s="64" t="str">
        <f t="shared" si="104"/>
        <v/>
      </c>
      <c r="AK66" s="64" t="str">
        <f t="shared" si="105"/>
        <v/>
      </c>
      <c r="AL66" s="64" t="str">
        <f t="shared" si="106"/>
        <v/>
      </c>
      <c r="AM66" s="64" t="str">
        <f t="shared" si="107"/>
        <v/>
      </c>
      <c r="AN66" s="64" t="str">
        <f t="shared" si="108"/>
        <v/>
      </c>
    </row>
    <row r="67" spans="1:40" ht="27.75" thickTop="1" thickBot="1" x14ac:dyDescent="0.4">
      <c r="A67" s="73"/>
      <c r="B67" s="73"/>
      <c r="C67" s="73"/>
      <c r="D67" s="74"/>
      <c r="E67" s="74"/>
      <c r="F67" s="74"/>
      <c r="G67" s="74"/>
      <c r="H67" s="74"/>
      <c r="I67" s="74"/>
      <c r="J67" s="74"/>
      <c r="K67" s="74"/>
      <c r="L67" s="75" t="s">
        <v>996</v>
      </c>
      <c r="M67" s="56"/>
      <c r="N67" s="57"/>
      <c r="O67" s="58"/>
      <c r="P67" s="59"/>
      <c r="Q67" s="60"/>
      <c r="R67" s="61"/>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B68" t="s">
        <v>1017</v>
      </c>
      <c r="C68" s="51" t="s">
        <v>1438</v>
      </c>
      <c r="D68" s="52" t="s">
        <v>1016</v>
      </c>
      <c r="E68" s="52" t="s">
        <v>1015</v>
      </c>
      <c r="F68" s="53" t="s">
        <v>1014</v>
      </c>
      <c r="G68" s="53"/>
      <c r="H68" s="52"/>
      <c r="I68" s="52"/>
      <c r="J68" s="54"/>
      <c r="K68" s="54"/>
      <c r="L68" s="55" t="str">
        <f t="shared" si="80"/>
        <v xml:space="preserve">            { line: "Nos dice que en nuestra vida todo es santo,, (La,m,15)(Mi,,250)", sC: "tc"},</v>
      </c>
      <c r="M68" s="56" t="str">
        <f t="shared" si="58"/>
        <v>(</v>
      </c>
      <c r="N68" s="57" t="str">
        <f t="shared" si="2"/>
        <v>La</v>
      </c>
      <c r="O68" s="58" t="str">
        <f t="shared" si="59"/>
        <v>,</v>
      </c>
      <c r="P68" s="59" t="str">
        <f t="shared" si="4"/>
        <v>m</v>
      </c>
      <c r="Q68" s="60" t="str">
        <f t="shared" si="60"/>
        <v>,</v>
      </c>
      <c r="R68" s="61">
        <f t="shared" si="61"/>
        <v>15</v>
      </c>
      <c r="S68" s="56" t="str">
        <f t="shared" si="62"/>
        <v>)</v>
      </c>
      <c r="T68" s="62" t="str">
        <f t="shared" si="63"/>
        <v>(</v>
      </c>
      <c r="U68" s="63" t="str">
        <f t="shared" si="9"/>
        <v>Mi</v>
      </c>
      <c r="V68" s="64" t="str">
        <f t="shared" si="64"/>
        <v>,</v>
      </c>
      <c r="W68" s="65" t="str">
        <f t="shared" si="11"/>
        <v/>
      </c>
      <c r="X68" s="64" t="str">
        <f t="shared" si="65"/>
        <v>,</v>
      </c>
      <c r="Y68" s="64">
        <f t="shared" si="66"/>
        <v>250</v>
      </c>
      <c r="Z68" s="56" t="str">
        <f t="shared" si="67"/>
        <v>)</v>
      </c>
      <c r="AA68" s="66" t="str">
        <f t="shared" si="68"/>
        <v/>
      </c>
      <c r="AB68" s="57" t="str">
        <f t="shared" si="16"/>
        <v/>
      </c>
      <c r="AC68" s="67" t="str">
        <f t="shared" si="69"/>
        <v/>
      </c>
      <c r="AD68" s="59" t="str">
        <f t="shared" si="70"/>
        <v/>
      </c>
      <c r="AE68" s="68" t="str">
        <f t="shared" si="71"/>
        <v/>
      </c>
      <c r="AF68" s="61" t="str">
        <f t="shared" si="72"/>
        <v/>
      </c>
      <c r="AG68" s="61" t="str">
        <f t="shared" si="73"/>
        <v/>
      </c>
      <c r="AH68" s="69" t="str">
        <f t="shared" si="74"/>
        <v/>
      </c>
      <c r="AI68" s="70" t="str">
        <f t="shared" si="23"/>
        <v/>
      </c>
      <c r="AJ68" s="64" t="str">
        <f t="shared" si="75"/>
        <v/>
      </c>
      <c r="AK68" s="64" t="str">
        <f t="shared" si="76"/>
        <v/>
      </c>
      <c r="AL68" s="64" t="str">
        <f t="shared" si="77"/>
        <v/>
      </c>
      <c r="AM68" s="64" t="str">
        <f t="shared" si="78"/>
        <v/>
      </c>
      <c r="AN68" s="64" t="str">
        <f t="shared" si="79"/>
        <v/>
      </c>
    </row>
    <row r="69" spans="1:40" ht="25.5" thickTop="1" thickBot="1" x14ac:dyDescent="0.4">
      <c r="C69" s="51" t="s">
        <v>1439</v>
      </c>
      <c r="D69" s="52" t="s">
        <v>1016</v>
      </c>
      <c r="E69" s="52" t="s">
        <v>1015</v>
      </c>
      <c r="F69" s="53"/>
      <c r="G69" s="53"/>
      <c r="H69" s="52"/>
      <c r="I69" s="52"/>
      <c r="J69" s="54"/>
      <c r="K69" s="54"/>
      <c r="L69" s="55" t="str">
        <f t="shared" si="80"/>
        <v xml:space="preserve">            { line: "que nuestra historia es santa,, (La,m,15)", sC: ""},</v>
      </c>
      <c r="M69" s="56" t="str">
        <f t="shared" si="58"/>
        <v>(</v>
      </c>
      <c r="N69" s="57" t="str">
        <f t="shared" si="2"/>
        <v>La</v>
      </c>
      <c r="O69" s="58" t="str">
        <f t="shared" si="59"/>
        <v>,</v>
      </c>
      <c r="P69" s="59" t="str">
        <f t="shared" si="4"/>
        <v>m</v>
      </c>
      <c r="Q69" s="60" t="str">
        <f t="shared" si="60"/>
        <v>,</v>
      </c>
      <c r="R69" s="61">
        <f t="shared" si="61"/>
        <v>15</v>
      </c>
      <c r="S69" s="56" t="str">
        <f t="shared" si="62"/>
        <v>)</v>
      </c>
      <c r="T69" s="62" t="str">
        <f t="shared" si="63"/>
        <v/>
      </c>
      <c r="U69" s="63" t="str">
        <f t="shared" si="9"/>
        <v/>
      </c>
      <c r="V69" s="64" t="str">
        <f t="shared" si="64"/>
        <v/>
      </c>
      <c r="W69" s="65" t="str">
        <f t="shared" si="11"/>
        <v/>
      </c>
      <c r="X69" s="64" t="str">
        <f t="shared" si="65"/>
        <v/>
      </c>
      <c r="Y69" s="64" t="str">
        <f t="shared" si="66"/>
        <v/>
      </c>
      <c r="Z69" s="56" t="str">
        <f t="shared" si="67"/>
        <v/>
      </c>
      <c r="AA69" s="66" t="str">
        <f t="shared" si="68"/>
        <v/>
      </c>
      <c r="AB69" s="57" t="str">
        <f t="shared" si="16"/>
        <v/>
      </c>
      <c r="AC69" s="67" t="str">
        <f t="shared" si="69"/>
        <v/>
      </c>
      <c r="AD69" s="59" t="str">
        <f t="shared" si="70"/>
        <v/>
      </c>
      <c r="AE69" s="68" t="str">
        <f t="shared" si="71"/>
        <v/>
      </c>
      <c r="AF69" s="61" t="str">
        <f t="shared" si="72"/>
        <v/>
      </c>
      <c r="AG69" s="61" t="str">
        <f t="shared" si="73"/>
        <v/>
      </c>
      <c r="AH69" s="69" t="str">
        <f t="shared" si="74"/>
        <v/>
      </c>
      <c r="AI69" s="70" t="str">
        <f t="shared" si="23"/>
        <v/>
      </c>
      <c r="AJ69" s="64" t="str">
        <f t="shared" si="75"/>
        <v/>
      </c>
      <c r="AK69" s="64" t="str">
        <f t="shared" si="76"/>
        <v/>
      </c>
      <c r="AL69" s="64" t="str">
        <f t="shared" si="77"/>
        <v/>
      </c>
      <c r="AM69" s="64" t="str">
        <f t="shared" si="78"/>
        <v/>
      </c>
      <c r="AN69" s="64" t="str">
        <f t="shared" si="79"/>
        <v/>
      </c>
    </row>
    <row r="70" spans="1:40" ht="25.5" thickTop="1" thickBot="1" x14ac:dyDescent="0.4">
      <c r="C70" s="51" t="s">
        <v>1440</v>
      </c>
      <c r="D70" s="52" t="s">
        <v>1024</v>
      </c>
      <c r="E70" s="52" t="s">
        <v>1015</v>
      </c>
      <c r="F70" s="53" t="s">
        <v>1014</v>
      </c>
      <c r="G70" s="53"/>
      <c r="H70" s="52"/>
      <c r="I70" s="52"/>
      <c r="J70" s="54"/>
      <c r="K70" s="54"/>
      <c r="L70" s="55" t="str">
        <f t="shared" si="80"/>
        <v xml:space="preserve">            { line: "y nos conduce al abandono total en Cristo., (Re,m,15)(Mi,,250)", sC: ""},</v>
      </c>
      <c r="M70" s="56" t="str">
        <f t="shared" si="58"/>
        <v>(</v>
      </c>
      <c r="N70" s="57" t="str">
        <f t="shared" si="2"/>
        <v>Re</v>
      </c>
      <c r="O70" s="58" t="str">
        <f t="shared" si="59"/>
        <v>,</v>
      </c>
      <c r="P70" s="59" t="str">
        <f t="shared" si="4"/>
        <v>m</v>
      </c>
      <c r="Q70" s="60" t="str">
        <f t="shared" si="60"/>
        <v>,</v>
      </c>
      <c r="R70" s="61">
        <f t="shared" si="61"/>
        <v>15</v>
      </c>
      <c r="S70" s="56" t="str">
        <f t="shared" si="62"/>
        <v>)</v>
      </c>
      <c r="T70" s="62" t="str">
        <f t="shared" si="63"/>
        <v>(</v>
      </c>
      <c r="U70" s="63" t="str">
        <f t="shared" si="9"/>
        <v>Mi</v>
      </c>
      <c r="V70" s="64" t="str">
        <f t="shared" si="64"/>
        <v>,</v>
      </c>
      <c r="W70" s="65" t="str">
        <f t="shared" si="11"/>
        <v/>
      </c>
      <c r="X70" s="64" t="str">
        <f t="shared" si="65"/>
        <v>,</v>
      </c>
      <c r="Y70" s="64">
        <f t="shared" si="66"/>
        <v>250</v>
      </c>
      <c r="Z70" s="56" t="str">
        <f t="shared" si="67"/>
        <v>)</v>
      </c>
      <c r="AA70" s="66" t="str">
        <f t="shared" si="68"/>
        <v/>
      </c>
      <c r="AB70" s="57" t="str">
        <f t="shared" si="16"/>
        <v/>
      </c>
      <c r="AC70" s="67" t="str">
        <f t="shared" si="69"/>
        <v/>
      </c>
      <c r="AD70" s="59" t="str">
        <f t="shared" si="70"/>
        <v/>
      </c>
      <c r="AE70" s="68" t="str">
        <f t="shared" si="71"/>
        <v/>
      </c>
      <c r="AF70" s="61" t="str">
        <f t="shared" si="72"/>
        <v/>
      </c>
      <c r="AG70" s="61" t="str">
        <f t="shared" si="73"/>
        <v/>
      </c>
      <c r="AH70" s="69" t="str">
        <f t="shared" si="74"/>
        <v/>
      </c>
      <c r="AI70" s="70" t="str">
        <f t="shared" si="23"/>
        <v/>
      </c>
      <c r="AJ70" s="64" t="str">
        <f t="shared" si="75"/>
        <v/>
      </c>
      <c r="AK70" s="64" t="str">
        <f t="shared" si="76"/>
        <v/>
      </c>
      <c r="AL70" s="64" t="str">
        <f t="shared" si="77"/>
        <v/>
      </c>
      <c r="AM70" s="64" t="str">
        <f t="shared" si="78"/>
        <v/>
      </c>
      <c r="AN70" s="64" t="str">
        <f t="shared" si="79"/>
        <v/>
      </c>
    </row>
    <row r="71" spans="1:40" ht="27.75" thickTop="1" thickBot="1" x14ac:dyDescent="0.4">
      <c r="A71" s="73"/>
      <c r="B71" s="73"/>
      <c r="C71" s="73"/>
      <c r="D71" s="74"/>
      <c r="E71" s="74"/>
      <c r="F71" s="74"/>
      <c r="G71" s="74"/>
      <c r="H71" s="74"/>
      <c r="I71" s="74"/>
      <c r="J71" s="74"/>
      <c r="K71" s="74"/>
      <c r="L71" s="75" t="s">
        <v>996</v>
      </c>
      <c r="M71" s="56"/>
      <c r="N71" s="57"/>
      <c r="O71" s="58"/>
      <c r="P71" s="59"/>
      <c r="Q71" s="60"/>
      <c r="R71" s="61"/>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51" t="s">
        <v>1441</v>
      </c>
      <c r="D72" s="52" t="s">
        <v>1024</v>
      </c>
      <c r="E72" s="52" t="s">
        <v>1015</v>
      </c>
      <c r="F72" s="53" t="s">
        <v>1014</v>
      </c>
      <c r="G72" s="53"/>
      <c r="H72" s="52"/>
      <c r="I72" s="52"/>
      <c r="J72" s="54"/>
      <c r="K72" s="54"/>
      <c r="L72" s="55" t="str">
        <f t="shared" si="80"/>
        <v xml:space="preserve">            { line: "En Él nada se pretende,, (Re,m,15)(Mi,,250)", sC: ""},</v>
      </c>
      <c r="M72" s="56" t="str">
        <f t="shared" si="58"/>
        <v>(</v>
      </c>
      <c r="N72" s="57" t="str">
        <f t="shared" si="2"/>
        <v>Re</v>
      </c>
      <c r="O72" s="58" t="str">
        <f t="shared" si="59"/>
        <v>,</v>
      </c>
      <c r="P72" s="59" t="str">
        <f t="shared" si="4"/>
        <v>m</v>
      </c>
      <c r="Q72" s="60" t="str">
        <f t="shared" si="60"/>
        <v>,</v>
      </c>
      <c r="R72" s="61">
        <f t="shared" si="61"/>
        <v>15</v>
      </c>
      <c r="S72" s="56" t="str">
        <f t="shared" si="62"/>
        <v>)</v>
      </c>
      <c r="T72" s="62" t="str">
        <f t="shared" si="63"/>
        <v>(</v>
      </c>
      <c r="U72" s="63" t="str">
        <f t="shared" si="9"/>
        <v>Mi</v>
      </c>
      <c r="V72" s="64" t="str">
        <f t="shared" si="64"/>
        <v>,</v>
      </c>
      <c r="W72" s="65" t="str">
        <f t="shared" si="11"/>
        <v/>
      </c>
      <c r="X72" s="64" t="str">
        <f t="shared" si="65"/>
        <v>,</v>
      </c>
      <c r="Y72" s="64">
        <f t="shared" si="66"/>
        <v>250</v>
      </c>
      <c r="Z72" s="56" t="str">
        <f t="shared" si="67"/>
        <v>)</v>
      </c>
      <c r="AA72" s="66" t="str">
        <f t="shared" si="68"/>
        <v/>
      </c>
      <c r="AB72" s="57" t="str">
        <f t="shared" si="16"/>
        <v/>
      </c>
      <c r="AC72" s="67" t="str">
        <f t="shared" si="69"/>
        <v/>
      </c>
      <c r="AD72" s="59" t="str">
        <f t="shared" si="70"/>
        <v/>
      </c>
      <c r="AE72" s="68" t="str">
        <f t="shared" si="71"/>
        <v/>
      </c>
      <c r="AF72" s="61" t="str">
        <f t="shared" si="72"/>
        <v/>
      </c>
      <c r="AG72" s="61" t="str">
        <f t="shared" si="73"/>
        <v/>
      </c>
      <c r="AH72" s="69" t="str">
        <f t="shared" si="74"/>
        <v/>
      </c>
      <c r="AI72" s="70" t="str">
        <f t="shared" si="23"/>
        <v/>
      </c>
      <c r="AJ72" s="64" t="str">
        <f t="shared" si="75"/>
        <v/>
      </c>
      <c r="AK72" s="64" t="str">
        <f t="shared" si="76"/>
        <v/>
      </c>
      <c r="AL72" s="64" t="str">
        <f t="shared" si="77"/>
        <v/>
      </c>
      <c r="AM72" s="64" t="str">
        <f t="shared" si="78"/>
        <v/>
      </c>
      <c r="AN72" s="64" t="str">
        <f t="shared" si="79"/>
        <v/>
      </c>
    </row>
    <row r="73" spans="1:40" ht="25.5" thickTop="1" thickBot="1" x14ac:dyDescent="0.4">
      <c r="C73" s="51" t="s">
        <v>1442</v>
      </c>
      <c r="D73" s="52" t="s">
        <v>1019</v>
      </c>
      <c r="E73" s="52"/>
      <c r="F73" s="53" t="s">
        <v>1014</v>
      </c>
      <c r="G73" s="53"/>
      <c r="H73" s="52"/>
      <c r="I73" s="52"/>
      <c r="J73" s="54"/>
      <c r="K73" s="54"/>
      <c r="L73" s="55" t="str">
        <f t="shared" si="80"/>
        <v xml:space="preserve">            { line: "se acepta todo, se soporta todo., (Fa,,15)(Mi,,250)", sC: ""},</v>
      </c>
      <c r="M73" s="56" t="str">
        <f t="shared" si="58"/>
        <v>(</v>
      </c>
      <c r="N73" s="57" t="str">
        <f t="shared" si="2"/>
        <v>Fa</v>
      </c>
      <c r="O73" s="58" t="str">
        <f t="shared" si="59"/>
        <v>,</v>
      </c>
      <c r="P73" s="59" t="str">
        <f t="shared" si="4"/>
        <v/>
      </c>
      <c r="Q73" s="60" t="str">
        <f t="shared" si="60"/>
        <v>,</v>
      </c>
      <c r="R73" s="61">
        <f t="shared" si="61"/>
        <v>15</v>
      </c>
      <c r="S73" s="56" t="str">
        <f t="shared" si="62"/>
        <v>)</v>
      </c>
      <c r="T73" s="62" t="str">
        <f t="shared" si="63"/>
        <v>(</v>
      </c>
      <c r="U73" s="63" t="str">
        <f t="shared" si="9"/>
        <v>Mi</v>
      </c>
      <c r="V73" s="64" t="str">
        <f t="shared" si="64"/>
        <v>,</v>
      </c>
      <c r="W73" s="65" t="str">
        <f t="shared" si="11"/>
        <v/>
      </c>
      <c r="X73" s="64" t="str">
        <f t="shared" si="65"/>
        <v>,</v>
      </c>
      <c r="Y73" s="64">
        <f t="shared" si="66"/>
        <v>250</v>
      </c>
      <c r="Z73" s="56" t="str">
        <f t="shared" si="67"/>
        <v>)</v>
      </c>
      <c r="AA73" s="66" t="str">
        <f t="shared" si="68"/>
        <v/>
      </c>
      <c r="AB73" s="57" t="str">
        <f t="shared" si="16"/>
        <v/>
      </c>
      <c r="AC73" s="67" t="str">
        <f t="shared" si="69"/>
        <v/>
      </c>
      <c r="AD73" s="59" t="str">
        <f t="shared" si="70"/>
        <v/>
      </c>
      <c r="AE73" s="68" t="str">
        <f t="shared" si="71"/>
        <v/>
      </c>
      <c r="AF73" s="61" t="str">
        <f t="shared" si="72"/>
        <v/>
      </c>
      <c r="AG73" s="61" t="str">
        <f t="shared" si="73"/>
        <v/>
      </c>
      <c r="AH73" s="69" t="str">
        <f t="shared" si="74"/>
        <v/>
      </c>
      <c r="AI73" s="70" t="str">
        <f t="shared" si="23"/>
        <v/>
      </c>
      <c r="AJ73" s="64" t="str">
        <f t="shared" si="75"/>
        <v/>
      </c>
      <c r="AK73" s="64" t="str">
        <f t="shared" si="76"/>
        <v/>
      </c>
      <c r="AL73" s="64" t="str">
        <f t="shared" si="77"/>
        <v/>
      </c>
      <c r="AM73" s="64" t="str">
        <f t="shared" si="78"/>
        <v/>
      </c>
      <c r="AN73" s="64" t="str">
        <f t="shared" si="79"/>
        <v/>
      </c>
    </row>
    <row r="74" spans="1:40" ht="27.75" thickTop="1" thickBot="1" x14ac:dyDescent="0.4">
      <c r="A74" s="73"/>
      <c r="B74" s="73"/>
      <c r="C74" s="73"/>
      <c r="D74" s="74"/>
      <c r="E74" s="74"/>
      <c r="F74" s="74"/>
      <c r="G74" s="74"/>
      <c r="H74" s="74"/>
      <c r="I74" s="74"/>
      <c r="J74" s="74"/>
      <c r="K74" s="74"/>
      <c r="L74" s="75" t="s">
        <v>996</v>
      </c>
      <c r="M74" s="56"/>
      <c r="N74" s="57"/>
      <c r="O74" s="58"/>
      <c r="P74" s="59"/>
      <c r="Q74" s="60"/>
      <c r="R74" s="61"/>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5.5" thickTop="1" thickBot="1" x14ac:dyDescent="0.4">
      <c r="C75" s="51" t="s">
        <v>1443</v>
      </c>
      <c r="D75" s="52" t="s">
        <v>1024</v>
      </c>
      <c r="E75" s="52" t="s">
        <v>1015</v>
      </c>
      <c r="F75" s="53" t="s">
        <v>1014</v>
      </c>
      <c r="G75" s="53"/>
      <c r="H75" s="52"/>
      <c r="I75" s="52"/>
      <c r="J75" s="54"/>
      <c r="K75" s="54"/>
      <c r="L75" s="78" t="str">
        <f t="shared" si="80"/>
        <v xml:space="preserve">            { line: "Porque parecerse al Señor sobre la Cruz, (Re,m,15)(Mi,,250)", sC: ""},</v>
      </c>
      <c r="M75" s="56" t="str">
        <f t="shared" si="58"/>
        <v>(</v>
      </c>
      <c r="N75" s="57" t="str">
        <f t="shared" si="2"/>
        <v>Re</v>
      </c>
      <c r="O75" s="58" t="str">
        <f t="shared" si="59"/>
        <v>,</v>
      </c>
      <c r="P75" s="59" t="str">
        <f t="shared" si="4"/>
        <v>m</v>
      </c>
      <c r="Q75" s="60" t="str">
        <f t="shared" si="60"/>
        <v>,</v>
      </c>
      <c r="R75" s="61">
        <f t="shared" si="61"/>
        <v>15</v>
      </c>
      <c r="S75" s="56" t="str">
        <f t="shared" si="62"/>
        <v>)</v>
      </c>
      <c r="T75" s="62" t="str">
        <f t="shared" si="63"/>
        <v>(</v>
      </c>
      <c r="U75" s="63" t="str">
        <f t="shared" si="9"/>
        <v>Mi</v>
      </c>
      <c r="V75" s="64" t="str">
        <f t="shared" si="64"/>
        <v>,</v>
      </c>
      <c r="W75" s="65" t="str">
        <f t="shared" si="11"/>
        <v/>
      </c>
      <c r="X75" s="64" t="str">
        <f t="shared" si="65"/>
        <v>,</v>
      </c>
      <c r="Y75" s="64">
        <f t="shared" si="66"/>
        <v>250</v>
      </c>
      <c r="Z75" s="56" t="str">
        <f t="shared" si="67"/>
        <v>)</v>
      </c>
      <c r="AA75" s="66" t="str">
        <f t="shared" si="68"/>
        <v/>
      </c>
      <c r="AB75" s="57" t="str">
        <f t="shared" si="16"/>
        <v/>
      </c>
      <c r="AC75" s="67" t="str">
        <f t="shared" si="69"/>
        <v/>
      </c>
      <c r="AD75" s="59" t="str">
        <f t="shared" si="70"/>
        <v/>
      </c>
      <c r="AE75" s="68" t="str">
        <f t="shared" si="71"/>
        <v/>
      </c>
      <c r="AF75" s="61" t="str">
        <f t="shared" si="72"/>
        <v/>
      </c>
      <c r="AG75" s="61" t="str">
        <f t="shared" si="73"/>
        <v/>
      </c>
      <c r="AH75" s="69" t="str">
        <f t="shared" si="74"/>
        <v/>
      </c>
      <c r="AI75" s="70" t="str">
        <f t="shared" si="23"/>
        <v/>
      </c>
      <c r="AJ75" s="64" t="str">
        <f t="shared" si="75"/>
        <v/>
      </c>
      <c r="AK75" s="64" t="str">
        <f t="shared" si="76"/>
        <v/>
      </c>
      <c r="AL75" s="64" t="str">
        <f t="shared" si="77"/>
        <v/>
      </c>
      <c r="AM75" s="64" t="str">
        <f t="shared" si="78"/>
        <v/>
      </c>
      <c r="AN75" s="64" t="str">
        <f t="shared" si="79"/>
        <v/>
      </c>
    </row>
    <row r="76" spans="1:40" ht="25.5" thickTop="1" thickBot="1" x14ac:dyDescent="0.4">
      <c r="C76" s="51" t="s">
        <v>1444</v>
      </c>
      <c r="D76" s="52" t="s">
        <v>1024</v>
      </c>
      <c r="E76" s="52" t="s">
        <v>1015</v>
      </c>
      <c r="F76" s="53"/>
      <c r="G76" s="53"/>
      <c r="H76" s="52"/>
      <c r="I76" s="52"/>
      <c r="J76" s="54"/>
      <c r="K76" s="54"/>
      <c r="L76" s="78" t="str">
        <f t="shared" si="80"/>
        <v xml:space="preserve">            { line: "es nuestra gloria, es la verdad,, (Re,m,15)", sC: ""},</v>
      </c>
      <c r="M76" s="56" t="str">
        <f t="shared" si="58"/>
        <v>(</v>
      </c>
      <c r="N76" s="57" t="str">
        <f t="shared" si="2"/>
        <v>Re</v>
      </c>
      <c r="O76" s="58" t="str">
        <f t="shared" si="59"/>
        <v>,</v>
      </c>
      <c r="P76" s="59" t="str">
        <f t="shared" si="4"/>
        <v>m</v>
      </c>
      <c r="Q76" s="60" t="str">
        <f t="shared" si="60"/>
        <v>,</v>
      </c>
      <c r="R76" s="61">
        <f t="shared" si="61"/>
        <v>15</v>
      </c>
      <c r="S76" s="56" t="str">
        <f t="shared" si="62"/>
        <v>)</v>
      </c>
      <c r="T76" s="62" t="str">
        <f t="shared" si="63"/>
        <v/>
      </c>
      <c r="U76" s="63" t="str">
        <f t="shared" si="9"/>
        <v/>
      </c>
      <c r="V76" s="64" t="str">
        <f t="shared" si="64"/>
        <v/>
      </c>
      <c r="W76" s="65" t="str">
        <f t="shared" si="11"/>
        <v/>
      </c>
      <c r="X76" s="64" t="str">
        <f t="shared" si="65"/>
        <v/>
      </c>
      <c r="Y76" s="64" t="str">
        <f t="shared" si="66"/>
        <v/>
      </c>
      <c r="Z76" s="56" t="str">
        <f t="shared" si="67"/>
        <v/>
      </c>
      <c r="AA76" s="66" t="str">
        <f t="shared" si="68"/>
        <v/>
      </c>
      <c r="AB76" s="57" t="str">
        <f t="shared" si="16"/>
        <v/>
      </c>
      <c r="AC76" s="67" t="str">
        <f t="shared" si="69"/>
        <v/>
      </c>
      <c r="AD76" s="59" t="str">
        <f t="shared" si="70"/>
        <v/>
      </c>
      <c r="AE76" s="68" t="str">
        <f t="shared" si="71"/>
        <v/>
      </c>
      <c r="AF76" s="61" t="str">
        <f t="shared" si="72"/>
        <v/>
      </c>
      <c r="AG76" s="61" t="str">
        <f t="shared" si="73"/>
        <v/>
      </c>
      <c r="AH76" s="69" t="str">
        <f t="shared" si="74"/>
        <v/>
      </c>
      <c r="AI76" s="70" t="str">
        <f t="shared" si="23"/>
        <v/>
      </c>
      <c r="AJ76" s="64" t="str">
        <f t="shared" si="75"/>
        <v/>
      </c>
      <c r="AK76" s="64" t="str">
        <f t="shared" si="76"/>
        <v/>
      </c>
      <c r="AL76" s="64" t="str">
        <f t="shared" si="77"/>
        <v/>
      </c>
      <c r="AM76" s="64" t="str">
        <f t="shared" si="78"/>
        <v/>
      </c>
      <c r="AN76" s="64" t="str">
        <f t="shared" si="79"/>
        <v/>
      </c>
    </row>
    <row r="77" spans="1:40" ht="25.5" thickTop="1" thickBot="1" x14ac:dyDescent="0.4">
      <c r="C77" s="51" t="s">
        <v>1445</v>
      </c>
      <c r="D77" s="52" t="s">
        <v>1019</v>
      </c>
      <c r="E77" s="52"/>
      <c r="F77" s="53" t="s">
        <v>1014</v>
      </c>
      <c r="G77" s="53"/>
      <c r="H77" s="52"/>
      <c r="I77" s="52"/>
      <c r="J77" s="54"/>
      <c r="K77" s="54"/>
      <c r="L77" s="78" t="str">
        <f t="shared" si="80"/>
        <v xml:space="preserve">            { line: "es la Santidad, es nuestro ser Cristiano., (Fa,,15)(Mi,,250)", sC: ""},</v>
      </c>
      <c r="M77" s="56" t="str">
        <f t="shared" si="58"/>
        <v>(</v>
      </c>
      <c r="N77" s="57" t="str">
        <f t="shared" si="2"/>
        <v>Fa</v>
      </c>
      <c r="O77" s="58" t="str">
        <f t="shared" si="59"/>
        <v>,</v>
      </c>
      <c r="P77" s="59" t="str">
        <f t="shared" si="4"/>
        <v/>
      </c>
      <c r="Q77" s="60" t="str">
        <f t="shared" si="60"/>
        <v>,</v>
      </c>
      <c r="R77" s="61">
        <f t="shared" si="61"/>
        <v>15</v>
      </c>
      <c r="S77" s="56" t="str">
        <f t="shared" si="62"/>
        <v>)</v>
      </c>
      <c r="T77" s="62" t="str">
        <f t="shared" si="63"/>
        <v>(</v>
      </c>
      <c r="U77" s="63" t="str">
        <f t="shared" si="9"/>
        <v>Mi</v>
      </c>
      <c r="V77" s="64" t="str">
        <f t="shared" si="64"/>
        <v>,</v>
      </c>
      <c r="W77" s="65" t="str">
        <f t="shared" si="11"/>
        <v/>
      </c>
      <c r="X77" s="64" t="str">
        <f t="shared" si="65"/>
        <v>,</v>
      </c>
      <c r="Y77" s="64">
        <f t="shared" si="66"/>
        <v>250</v>
      </c>
      <c r="Z77" s="56" t="str">
        <f t="shared" si="67"/>
        <v>)</v>
      </c>
      <c r="AA77" s="66" t="str">
        <f t="shared" si="68"/>
        <v/>
      </c>
      <c r="AB77" s="57" t="str">
        <f t="shared" si="16"/>
        <v/>
      </c>
      <c r="AC77" s="67" t="str">
        <f t="shared" si="69"/>
        <v/>
      </c>
      <c r="AD77" s="59" t="str">
        <f t="shared" si="70"/>
        <v/>
      </c>
      <c r="AE77" s="68" t="str">
        <f t="shared" si="71"/>
        <v/>
      </c>
      <c r="AF77" s="61" t="str">
        <f t="shared" si="72"/>
        <v/>
      </c>
      <c r="AG77" s="61" t="str">
        <f t="shared" si="73"/>
        <v/>
      </c>
      <c r="AH77" s="69" t="str">
        <f t="shared" si="74"/>
        <v/>
      </c>
      <c r="AI77" s="70" t="str">
        <f t="shared" si="23"/>
        <v/>
      </c>
      <c r="AJ77" s="64" t="str">
        <f t="shared" si="75"/>
        <v/>
      </c>
      <c r="AK77" s="64" t="str">
        <f t="shared" si="76"/>
        <v/>
      </c>
      <c r="AL77" s="64" t="str">
        <f t="shared" si="77"/>
        <v/>
      </c>
      <c r="AM77" s="64" t="str">
        <f t="shared" si="78"/>
        <v/>
      </c>
      <c r="AN77" s="64" t="str">
        <f t="shared" si="79"/>
        <v/>
      </c>
    </row>
    <row r="78" spans="1:40" ht="27.75" thickTop="1" thickBot="1" x14ac:dyDescent="0.4">
      <c r="A78" s="73"/>
      <c r="B78" s="73"/>
      <c r="C78" s="73"/>
      <c r="D78" s="74"/>
      <c r="E78" s="74"/>
      <c r="F78" s="74"/>
      <c r="G78" s="74"/>
      <c r="H78" s="74"/>
      <c r="I78" s="74"/>
      <c r="J78" s="74"/>
      <c r="K78" s="74"/>
      <c r="L78" s="75" t="s">
        <v>996</v>
      </c>
      <c r="M78" s="56"/>
      <c r="N78" s="57"/>
      <c r="O78" s="58"/>
      <c r="P78" s="59"/>
      <c r="Q78" s="60"/>
      <c r="R78" s="61"/>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thickTop="1" thickBot="1" x14ac:dyDescent="0.4">
      <c r="C79" s="79" t="s">
        <v>998</v>
      </c>
      <c r="D79" s="80"/>
      <c r="E79" s="80"/>
      <c r="F79" s="80"/>
      <c r="G79" s="80"/>
      <c r="H79" s="80"/>
      <c r="I79" s="80"/>
      <c r="J79" s="80"/>
      <c r="K79" s="80"/>
      <c r="L79" s="81" t="s">
        <v>999</v>
      </c>
      <c r="M79" s="56" t="str">
        <f t="shared" ref="M79:M84" si="109">IF(N79="","","(")</f>
        <v/>
      </c>
      <c r="N79" s="57" t="str">
        <f t="shared" ref="N79:N84" si="110">IF(D79="","",D79)</f>
        <v/>
      </c>
      <c r="O79" s="58" t="str">
        <f t="shared" ref="O79:O84" si="111">IF(N79="","",",")</f>
        <v/>
      </c>
      <c r="P79" s="59" t="str">
        <f t="shared" ref="P79:P84" si="112">IF(E79="","",E79)</f>
        <v/>
      </c>
      <c r="Q79" s="60" t="str">
        <f t="shared" ref="Q79:Q84" si="113">IF(N79="","",",")</f>
        <v/>
      </c>
      <c r="R79" s="61" t="str">
        <f t="shared" ref="R79:R84" si="114">IF(N79="","",15)</f>
        <v/>
      </c>
      <c r="S79" s="56" t="str">
        <f t="shared" ref="S79:S84" si="115">IF(N79="","",")")</f>
        <v/>
      </c>
      <c r="T79" s="62" t="str">
        <f t="shared" ref="T79:T84" si="116">IF(U79="","","(")</f>
        <v/>
      </c>
      <c r="U79" s="63" t="str">
        <f t="shared" ref="U79:U84" si="117">IF(F79="","",F79)</f>
        <v/>
      </c>
      <c r="V79" s="64" t="str">
        <f t="shared" ref="V79:V84" si="118">IF(U79="","",",")</f>
        <v/>
      </c>
      <c r="W79" s="65" t="str">
        <f t="shared" ref="W79:W84" si="119">IF(G79="","",G79)</f>
        <v/>
      </c>
      <c r="X79" s="64" t="str">
        <f t="shared" ref="X79:X84" si="120">IF(U79="","",",")</f>
        <v/>
      </c>
      <c r="Y79" s="64" t="str">
        <f t="shared" ref="Y79:Y84" si="121">IF(U79="","",250)</f>
        <v/>
      </c>
      <c r="Z79" s="56" t="str">
        <f t="shared" ref="Z79:Z84" si="122">IF(U79="","",")")</f>
        <v/>
      </c>
      <c r="AA79" s="66" t="str">
        <f t="shared" ref="AA79:AA84" si="123">IF(AB79="","","(")</f>
        <v/>
      </c>
      <c r="AB79" s="57" t="str">
        <f t="shared" ref="AB79:AB84" si="124">IF(H79="","",H79)</f>
        <v/>
      </c>
      <c r="AC79" s="67" t="str">
        <f t="shared" ref="AC79:AC84" si="125">IF(AB79="","",",")</f>
        <v/>
      </c>
      <c r="AD79" s="59" t="str">
        <f t="shared" ref="AD79:AD84" si="126">IF(I79="","",I79)</f>
        <v/>
      </c>
      <c r="AE79" s="68" t="str">
        <f t="shared" ref="AE79:AE84" si="127">IF(AB79="","",",")</f>
        <v/>
      </c>
      <c r="AF79" s="61" t="str">
        <f t="shared" ref="AF79:AF84" si="128">IF(AB79="","",350)</f>
        <v/>
      </c>
      <c r="AG79" s="61" t="str">
        <f t="shared" ref="AG79:AG84" si="129">IF(AB79="","",")")</f>
        <v/>
      </c>
      <c r="AH79" s="69" t="str">
        <f t="shared" ref="AH79:AH84" si="130">IF(AI79="","","(")</f>
        <v/>
      </c>
      <c r="AI79" s="70" t="str">
        <f t="shared" ref="AI79:AI84" si="131">IF(J79="","",J79)</f>
        <v/>
      </c>
      <c r="AJ79" s="64" t="str">
        <f t="shared" ref="AJ79:AJ84" si="132">IF(AI79="","",",")</f>
        <v/>
      </c>
      <c r="AK79" s="64" t="str">
        <f t="shared" ref="AK79:AK84" si="133">IF(K79="","",K79)</f>
        <v/>
      </c>
      <c r="AL79" s="64" t="str">
        <f t="shared" ref="AL79:AL84" si="134">IF(AI79="","",",")</f>
        <v/>
      </c>
      <c r="AM79" s="64" t="str">
        <f t="shared" ref="AM79:AM84" si="135">IF(AI79="","",450)</f>
        <v/>
      </c>
      <c r="AN79" s="64" t="str">
        <f t="shared" ref="AN79:AN84" si="136">IF(AI79="","",")")</f>
        <v/>
      </c>
    </row>
    <row r="80" spans="1:40" ht="25.5" thickTop="1" thickBot="1" x14ac:dyDescent="0.4">
      <c r="B80" t="s">
        <v>1000</v>
      </c>
      <c r="C80" s="82" t="s">
        <v>1422</v>
      </c>
      <c r="D80" s="83" t="s">
        <v>1016</v>
      </c>
      <c r="E80" s="83" t="s">
        <v>1015</v>
      </c>
      <c r="F80" s="83"/>
      <c r="G80" s="83"/>
      <c r="H80" s="83"/>
      <c r="I80" s="83"/>
      <c r="J80" s="83"/>
      <c r="K80" s="83"/>
      <c r="L80" s="84" t="str">
        <f>IF(C80="","",_xlfn.CONCAT("       triggerLine: ","""",C80,", ",M80:AN80,""", sC: ","""",B80,""", lines: ["))</f>
        <v xml:space="preserve">       triggerLine: "ES PACIENTE, ES BENIGNO,, (La,m,15)", sC: "ta as", lines: [</v>
      </c>
      <c r="M80" s="56" t="str">
        <f t="shared" si="109"/>
        <v>(</v>
      </c>
      <c r="N80" s="57" t="str">
        <f t="shared" si="110"/>
        <v>La</v>
      </c>
      <c r="O80" s="58" t="str">
        <f t="shared" si="111"/>
        <v>,</v>
      </c>
      <c r="P80" s="59" t="str">
        <f t="shared" si="112"/>
        <v>m</v>
      </c>
      <c r="Q80" s="60" t="str">
        <f t="shared" si="113"/>
        <v>,</v>
      </c>
      <c r="R80" s="61">
        <f t="shared" si="114"/>
        <v>15</v>
      </c>
      <c r="S80" s="56" t="str">
        <f t="shared" si="115"/>
        <v>)</v>
      </c>
      <c r="T80" s="62" t="str">
        <f t="shared" si="116"/>
        <v/>
      </c>
      <c r="U80" s="63" t="str">
        <f t="shared" si="117"/>
        <v/>
      </c>
      <c r="V80" s="64" t="str">
        <f t="shared" si="118"/>
        <v/>
      </c>
      <c r="W80" s="65" t="str">
        <f t="shared" si="119"/>
        <v/>
      </c>
      <c r="X80" s="64" t="str">
        <f t="shared" si="120"/>
        <v/>
      </c>
      <c r="Y80" s="64" t="str">
        <f t="shared" si="121"/>
        <v/>
      </c>
      <c r="Z80" s="56" t="str">
        <f t="shared" si="122"/>
        <v/>
      </c>
      <c r="AA80" s="66" t="str">
        <f t="shared" si="123"/>
        <v/>
      </c>
      <c r="AB80" s="57" t="str">
        <f t="shared" si="124"/>
        <v/>
      </c>
      <c r="AC80" s="67" t="str">
        <f t="shared" si="125"/>
        <v/>
      </c>
      <c r="AD80" s="59" t="str">
        <f t="shared" si="126"/>
        <v/>
      </c>
      <c r="AE80" s="68" t="str">
        <f t="shared" si="127"/>
        <v/>
      </c>
      <c r="AF80" s="61" t="str">
        <f t="shared" si="128"/>
        <v/>
      </c>
      <c r="AG80" s="61" t="str">
        <f t="shared" si="129"/>
        <v/>
      </c>
      <c r="AH80" s="69" t="str">
        <f t="shared" si="130"/>
        <v/>
      </c>
      <c r="AI80" s="70" t="str">
        <f t="shared" si="131"/>
        <v/>
      </c>
      <c r="AJ80" s="64" t="str">
        <f t="shared" si="132"/>
        <v/>
      </c>
      <c r="AK80" s="64" t="str">
        <f t="shared" si="133"/>
        <v/>
      </c>
      <c r="AL80" s="64" t="str">
        <f t="shared" si="134"/>
        <v/>
      </c>
      <c r="AM80" s="64" t="str">
        <f t="shared" si="135"/>
        <v/>
      </c>
      <c r="AN80" s="64" t="str">
        <f t="shared" si="136"/>
        <v/>
      </c>
    </row>
    <row r="81" spans="1:40" ht="25.5" thickTop="1" thickBot="1" x14ac:dyDescent="0.4">
      <c r="B81" t="s">
        <v>1002</v>
      </c>
      <c r="C81" s="85" t="s">
        <v>1423</v>
      </c>
      <c r="D81" s="86" t="s">
        <v>1014</v>
      </c>
      <c r="E81" s="86"/>
      <c r="F81" s="86"/>
      <c r="G81" s="86"/>
      <c r="H81" s="87"/>
      <c r="I81" s="87"/>
      <c r="J81" s="87"/>
      <c r="K81" s="87"/>
      <c r="L81" s="88" t="str">
        <f>IF(C81="","",_xlfn.CONCAT("            { line: ","""",C81,", ",M81:AN81,""", sC: ","""",B81,"""},"))</f>
        <v xml:space="preserve">            { line: "ES EL SUMO BIEN,, (Mi,,15)", sC: "as"},</v>
      </c>
      <c r="M81" s="56" t="str">
        <f t="shared" si="109"/>
        <v>(</v>
      </c>
      <c r="N81" s="57" t="str">
        <f t="shared" si="110"/>
        <v>Mi</v>
      </c>
      <c r="O81" s="58" t="str">
        <f t="shared" si="111"/>
        <v>,</v>
      </c>
      <c r="P81" s="59" t="str">
        <f t="shared" si="112"/>
        <v/>
      </c>
      <c r="Q81" s="60" t="str">
        <f t="shared" si="113"/>
        <v>,</v>
      </c>
      <c r="R81" s="61">
        <f t="shared" si="114"/>
        <v>15</v>
      </c>
      <c r="S81" s="56" t="str">
        <f t="shared" si="115"/>
        <v>)</v>
      </c>
      <c r="T81" s="62" t="str">
        <f t="shared" si="116"/>
        <v/>
      </c>
      <c r="U81" s="63" t="str">
        <f t="shared" si="117"/>
        <v/>
      </c>
      <c r="V81" s="64" t="str">
        <f t="shared" si="118"/>
        <v/>
      </c>
      <c r="W81" s="65" t="str">
        <f t="shared" si="119"/>
        <v/>
      </c>
      <c r="X81" s="64" t="str">
        <f t="shared" si="120"/>
        <v/>
      </c>
      <c r="Y81" s="64" t="str">
        <f t="shared" si="121"/>
        <v/>
      </c>
      <c r="Z81" s="56" t="str">
        <f t="shared" si="122"/>
        <v/>
      </c>
      <c r="AA81" s="66" t="str">
        <f t="shared" si="123"/>
        <v/>
      </c>
      <c r="AB81" s="57" t="str">
        <f t="shared" si="124"/>
        <v/>
      </c>
      <c r="AC81" s="67" t="str">
        <f t="shared" si="125"/>
        <v/>
      </c>
      <c r="AD81" s="59" t="str">
        <f t="shared" si="126"/>
        <v/>
      </c>
      <c r="AE81" s="68" t="str">
        <f t="shared" si="127"/>
        <v/>
      </c>
      <c r="AF81" s="61" t="str">
        <f t="shared" si="128"/>
        <v/>
      </c>
      <c r="AG81" s="61" t="str">
        <f t="shared" si="129"/>
        <v/>
      </c>
      <c r="AH81" s="69" t="str">
        <f t="shared" si="130"/>
        <v/>
      </c>
      <c r="AI81" s="70" t="str">
        <f t="shared" si="131"/>
        <v/>
      </c>
      <c r="AJ81" s="64" t="str">
        <f t="shared" si="132"/>
        <v/>
      </c>
      <c r="AK81" s="64" t="str">
        <f t="shared" si="133"/>
        <v/>
      </c>
      <c r="AL81" s="64" t="str">
        <f t="shared" si="134"/>
        <v/>
      </c>
      <c r="AM81" s="64" t="str">
        <f t="shared" si="135"/>
        <v/>
      </c>
      <c r="AN81" s="64" t="str">
        <f t="shared" si="136"/>
        <v/>
      </c>
    </row>
    <row r="82" spans="1:40" ht="25.5" thickTop="1" thickBot="1" x14ac:dyDescent="0.4">
      <c r="B82" t="s">
        <v>1002</v>
      </c>
      <c r="C82" s="85" t="s">
        <v>1424</v>
      </c>
      <c r="D82" s="89" t="s">
        <v>1016</v>
      </c>
      <c r="E82" s="89" t="s">
        <v>1015</v>
      </c>
      <c r="F82" s="89"/>
      <c r="G82" s="89"/>
      <c r="H82" s="90"/>
      <c r="I82" s="90"/>
      <c r="J82" s="90"/>
      <c r="K82" s="90"/>
      <c r="L82" s="88" t="str">
        <f>IF(C82="","",_xlfn.CONCAT("            { line: ","""",C82,", ",M82:AN82,""", sC: ","""",B82,"""},"))</f>
        <v xml:space="preserve">            { line: "ES EL DON DE DIOS,, (La,m,15)", sC: "as"},</v>
      </c>
      <c r="M82" s="56" t="str">
        <f t="shared" si="109"/>
        <v>(</v>
      </c>
      <c r="N82" s="57" t="str">
        <f t="shared" si="110"/>
        <v>La</v>
      </c>
      <c r="O82" s="58" t="str">
        <f t="shared" si="111"/>
        <v>,</v>
      </c>
      <c r="P82" s="59" t="str">
        <f t="shared" si="112"/>
        <v>m</v>
      </c>
      <c r="Q82" s="60" t="str">
        <f t="shared" si="113"/>
        <v>,</v>
      </c>
      <c r="R82" s="61">
        <f t="shared" si="114"/>
        <v>15</v>
      </c>
      <c r="S82" s="56" t="str">
        <f t="shared" si="115"/>
        <v>)</v>
      </c>
      <c r="T82" s="62" t="str">
        <f t="shared" si="116"/>
        <v/>
      </c>
      <c r="U82" s="63" t="str">
        <f t="shared" si="117"/>
        <v/>
      </c>
      <c r="V82" s="64" t="str">
        <f t="shared" si="118"/>
        <v/>
      </c>
      <c r="W82" s="65" t="str">
        <f t="shared" si="119"/>
        <v/>
      </c>
      <c r="X82" s="64" t="str">
        <f t="shared" si="120"/>
        <v/>
      </c>
      <c r="Y82" s="64" t="str">
        <f t="shared" si="121"/>
        <v/>
      </c>
      <c r="Z82" s="56" t="str">
        <f t="shared" si="122"/>
        <v/>
      </c>
      <c r="AA82" s="66" t="str">
        <f t="shared" si="123"/>
        <v/>
      </c>
      <c r="AB82" s="57" t="str">
        <f t="shared" si="124"/>
        <v/>
      </c>
      <c r="AC82" s="67" t="str">
        <f t="shared" si="125"/>
        <v/>
      </c>
      <c r="AD82" s="59" t="str">
        <f t="shared" si="126"/>
        <v/>
      </c>
      <c r="AE82" s="68" t="str">
        <f t="shared" si="127"/>
        <v/>
      </c>
      <c r="AF82" s="61" t="str">
        <f t="shared" si="128"/>
        <v/>
      </c>
      <c r="AG82" s="61" t="str">
        <f t="shared" si="129"/>
        <v/>
      </c>
      <c r="AH82" s="69" t="str">
        <f t="shared" si="130"/>
        <v/>
      </c>
      <c r="AI82" s="70" t="str">
        <f t="shared" si="131"/>
        <v/>
      </c>
      <c r="AJ82" s="64" t="str">
        <f t="shared" si="132"/>
        <v/>
      </c>
      <c r="AK82" s="64" t="str">
        <f t="shared" si="133"/>
        <v/>
      </c>
      <c r="AL82" s="64" t="str">
        <f t="shared" si="134"/>
        <v/>
      </c>
      <c r="AM82" s="64" t="str">
        <f t="shared" si="135"/>
        <v/>
      </c>
      <c r="AN82" s="64" t="str">
        <f t="shared" si="136"/>
        <v/>
      </c>
    </row>
    <row r="83" spans="1:40" ht="25.5" thickTop="1" thickBot="1" x14ac:dyDescent="0.4">
      <c r="B83" t="s">
        <v>1002</v>
      </c>
      <c r="C83" s="85" t="s">
        <v>1425</v>
      </c>
      <c r="D83" s="86" t="s">
        <v>1024</v>
      </c>
      <c r="E83" s="86" t="s">
        <v>1015</v>
      </c>
      <c r="F83" s="86" t="s">
        <v>1014</v>
      </c>
      <c r="G83" s="86"/>
      <c r="H83" s="87"/>
      <c r="I83" s="87"/>
      <c r="J83" s="87"/>
      <c r="K83" s="87"/>
      <c r="L83" s="88" t="str">
        <f>IF(C83="","",_xlfn.CONCAT("            { line: ","""",C83,", ",M83:AN83,""", sC: ","""",B83,"""},"))</f>
        <v xml:space="preserve">            { line: "ES LA GARANTÍA DE LA VIDA ETERNA,, (Re,m,15)(Mi,,250)", sC: "as"},</v>
      </c>
      <c r="M83" s="56" t="str">
        <f t="shared" si="109"/>
        <v>(</v>
      </c>
      <c r="N83" s="57" t="str">
        <f t="shared" si="110"/>
        <v>Re</v>
      </c>
      <c r="O83" s="58" t="str">
        <f t="shared" si="111"/>
        <v>,</v>
      </c>
      <c r="P83" s="59" t="str">
        <f t="shared" si="112"/>
        <v>m</v>
      </c>
      <c r="Q83" s="60" t="str">
        <f t="shared" si="113"/>
        <v>,</v>
      </c>
      <c r="R83" s="61">
        <f t="shared" si="114"/>
        <v>15</v>
      </c>
      <c r="S83" s="56" t="str">
        <f t="shared" si="115"/>
        <v>)</v>
      </c>
      <c r="T83" s="62" t="str">
        <f t="shared" si="116"/>
        <v>(</v>
      </c>
      <c r="U83" s="63" t="str">
        <f t="shared" si="117"/>
        <v>Mi</v>
      </c>
      <c r="V83" s="64" t="str">
        <f t="shared" si="118"/>
        <v>,</v>
      </c>
      <c r="W83" s="65" t="str">
        <f t="shared" si="119"/>
        <v/>
      </c>
      <c r="X83" s="64" t="str">
        <f t="shared" si="120"/>
        <v>,</v>
      </c>
      <c r="Y83" s="64">
        <f t="shared" si="121"/>
        <v>250</v>
      </c>
      <c r="Z83" s="56" t="str">
        <f t="shared" si="122"/>
        <v>)</v>
      </c>
      <c r="AA83" s="66" t="str">
        <f t="shared" si="123"/>
        <v/>
      </c>
      <c r="AB83" s="57" t="str">
        <f t="shared" si="124"/>
        <v/>
      </c>
      <c r="AC83" s="67" t="str">
        <f t="shared" si="125"/>
        <v/>
      </c>
      <c r="AD83" s="59" t="str">
        <f t="shared" si="126"/>
        <v/>
      </c>
      <c r="AE83" s="68" t="str">
        <f t="shared" si="127"/>
        <v/>
      </c>
      <c r="AF83" s="61" t="str">
        <f t="shared" si="128"/>
        <v/>
      </c>
      <c r="AG83" s="61" t="str">
        <f t="shared" si="129"/>
        <v/>
      </c>
      <c r="AH83" s="69" t="str">
        <f t="shared" si="130"/>
        <v/>
      </c>
      <c r="AI83" s="70" t="str">
        <f t="shared" si="131"/>
        <v/>
      </c>
      <c r="AJ83" s="64" t="str">
        <f t="shared" si="132"/>
        <v/>
      </c>
      <c r="AK83" s="64" t="str">
        <f t="shared" si="133"/>
        <v/>
      </c>
      <c r="AL83" s="64" t="str">
        <f t="shared" si="134"/>
        <v/>
      </c>
      <c r="AM83" s="64" t="str">
        <f t="shared" si="135"/>
        <v/>
      </c>
      <c r="AN83" s="64" t="str">
        <f t="shared" si="136"/>
        <v/>
      </c>
    </row>
    <row r="84" spans="1:40" ht="25.5" thickTop="1" thickBot="1" x14ac:dyDescent="0.4">
      <c r="B84" t="s">
        <v>1002</v>
      </c>
      <c r="C84" s="93" t="s">
        <v>1446</v>
      </c>
      <c r="D84" s="83" t="s">
        <v>1024</v>
      </c>
      <c r="E84" s="83" t="s">
        <v>1015</v>
      </c>
      <c r="F84" s="83" t="s">
        <v>1014</v>
      </c>
      <c r="G84" s="83"/>
      <c r="H84" s="83"/>
      <c r="I84" s="83"/>
      <c r="J84" s="83"/>
      <c r="K84" s="83"/>
      <c r="L84" s="94" t="str">
        <f>IF(C84="","",_xlfn.CONCAT("            { line: ","""",C84,", ",M84:AN84,""", sC: ","""",B84,"""},  ]},"))</f>
        <v xml:space="preserve">            { line: "ES EL «PARÁCLITO»., (Re,m,15)(Mi,,250)", sC: "as"},  ]},</v>
      </c>
      <c r="M84" s="56" t="str">
        <f t="shared" si="109"/>
        <v>(</v>
      </c>
      <c r="N84" s="57" t="str">
        <f t="shared" si="110"/>
        <v>Re</v>
      </c>
      <c r="O84" s="58" t="str">
        <f t="shared" si="111"/>
        <v>,</v>
      </c>
      <c r="P84" s="59" t="str">
        <f t="shared" si="112"/>
        <v>m</v>
      </c>
      <c r="Q84" s="60" t="str">
        <f t="shared" si="113"/>
        <v>,</v>
      </c>
      <c r="R84" s="61">
        <f t="shared" si="114"/>
        <v>15</v>
      </c>
      <c r="S84" s="56" t="str">
        <f t="shared" si="115"/>
        <v>)</v>
      </c>
      <c r="T84" s="62" t="str">
        <f t="shared" si="116"/>
        <v>(</v>
      </c>
      <c r="U84" s="63" t="str">
        <f t="shared" si="117"/>
        <v>Mi</v>
      </c>
      <c r="V84" s="64" t="str">
        <f t="shared" si="118"/>
        <v>,</v>
      </c>
      <c r="W84" s="65" t="str">
        <f t="shared" si="119"/>
        <v/>
      </c>
      <c r="X84" s="64" t="str">
        <f t="shared" si="120"/>
        <v>,</v>
      </c>
      <c r="Y84" s="64">
        <f t="shared" si="121"/>
        <v>250</v>
      </c>
      <c r="Z84" s="56" t="str">
        <f t="shared" si="122"/>
        <v>)</v>
      </c>
      <c r="AA84" s="66" t="str">
        <f t="shared" si="123"/>
        <v/>
      </c>
      <c r="AB84" s="57" t="str">
        <f t="shared" si="124"/>
        <v/>
      </c>
      <c r="AC84" s="67" t="str">
        <f t="shared" si="125"/>
        <v/>
      </c>
      <c r="AD84" s="59" t="str">
        <f t="shared" si="126"/>
        <v/>
      </c>
      <c r="AE84" s="68" t="str">
        <f t="shared" si="127"/>
        <v/>
      </c>
      <c r="AF84" s="61" t="str">
        <f t="shared" si="128"/>
        <v/>
      </c>
      <c r="AG84" s="61" t="str">
        <f t="shared" si="129"/>
        <v/>
      </c>
      <c r="AH84" s="69" t="str">
        <f t="shared" si="130"/>
        <v/>
      </c>
      <c r="AI84" s="70" t="str">
        <f t="shared" si="131"/>
        <v/>
      </c>
      <c r="AJ84" s="64" t="str">
        <f t="shared" si="132"/>
        <v/>
      </c>
      <c r="AK84" s="64" t="str">
        <f t="shared" si="133"/>
        <v/>
      </c>
      <c r="AL84" s="64" t="str">
        <f t="shared" si="134"/>
        <v/>
      </c>
      <c r="AM84" s="64" t="str">
        <f t="shared" si="135"/>
        <v/>
      </c>
      <c r="AN84" s="64" t="str">
        <f t="shared" si="136"/>
        <v/>
      </c>
    </row>
    <row r="85" spans="1:40" ht="27.75" thickTop="1" thickBot="1" x14ac:dyDescent="0.4">
      <c r="A85" s="73"/>
      <c r="B85" s="73"/>
      <c r="C85" s="73"/>
      <c r="D85" s="74"/>
      <c r="E85" s="74"/>
      <c r="F85" s="74"/>
      <c r="G85" s="74"/>
      <c r="H85" s="74"/>
      <c r="I85" s="74"/>
      <c r="J85" s="74"/>
      <c r="K85" s="74"/>
      <c r="L85" s="75" t="s">
        <v>996</v>
      </c>
      <c r="M85" s="56"/>
      <c r="N85" s="57"/>
      <c r="O85" s="58"/>
      <c r="P85" s="59"/>
      <c r="Q85" s="60"/>
      <c r="R85" s="61"/>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4" customHeight="1" thickTop="1" x14ac:dyDescent="0.4">
      <c r="B86" s="95"/>
      <c r="C86" s="95"/>
      <c r="D86" s="95"/>
      <c r="E86" s="95"/>
      <c r="F86" s="95"/>
      <c r="G86" s="95"/>
      <c r="H86" s="95"/>
      <c r="I86" s="95"/>
      <c r="J86" s="95"/>
      <c r="K86" s="95"/>
      <c r="L86" s="99" t="str">
        <f ca="1">_xlfn.CONCAT("]}, // ULTIMA LINEA DEL CANTO: ",L1)</f>
        <v>]}, // ULTIMA LINEA DEL CANTO: ES PACIENTE</v>
      </c>
      <c r="M86" s="95"/>
    </row>
    <row r="87" spans="1:40" ht="20.25" x14ac:dyDescent="0.25">
      <c r="L87" s="100" t="s">
        <v>1011</v>
      </c>
      <c r="M87" s="101"/>
    </row>
    <row r="88" spans="1:40" x14ac:dyDescent="0.25">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22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69</v>
      </c>
      <c r="E1" s="40"/>
      <c r="F1" s="40"/>
      <c r="G1" s="40"/>
      <c r="H1" s="40"/>
      <c r="I1" s="40"/>
      <c r="J1" s="40"/>
      <c r="K1" s="40"/>
      <c r="L1" s="41" t="str">
        <f ca="1">UPPER(VLOOKUP(C1,Table223[],3,FALSE))</f>
        <v xml:space="preserve">ESCÓNDEME EN LO OCULTO DE </v>
      </c>
      <c r="O1" s="42"/>
      <c r="P1" s="42"/>
      <c r="Q1" s="43"/>
      <c r="AE1" s="43"/>
      <c r="AF1" s="43"/>
    </row>
    <row r="2" spans="2:32" ht="34.5" x14ac:dyDescent="0.4">
      <c r="B2" s="44" t="s">
        <v>982</v>
      </c>
      <c r="C2" s="45"/>
      <c r="D2" s="45"/>
      <c r="E2" s="45"/>
      <c r="F2" s="45"/>
      <c r="G2" s="45"/>
      <c r="H2" s="45"/>
      <c r="I2" s="45"/>
      <c r="J2" s="45"/>
      <c r="K2" s="45"/>
      <c r="L2" s="46" t="s">
        <v>983</v>
      </c>
    </row>
    <row r="3" spans="2:32" ht="23.25" x14ac:dyDescent="0.25">
      <c r="L3" s="46" t="s">
        <v>984</v>
      </c>
    </row>
    <row r="4" spans="2:32" ht="23.25" x14ac:dyDescent="0.25">
      <c r="L4" s="46" t="str">
        <f ca="1">_xlfn.CONCAT("║           ",L1,"               ║")</f>
        <v>║           ESCÓNDEME EN LO OCULTO DE                ║</v>
      </c>
    </row>
    <row r="5" spans="2:32" ht="23.25" x14ac:dyDescent="0.25">
      <c r="L5" s="46" t="s">
        <v>985</v>
      </c>
    </row>
    <row r="6" spans="2:32" ht="23.25" x14ac:dyDescent="0.25">
      <c r="L6" s="47" t="s">
        <v>986</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escondemeenloocultode</v>
      </c>
      <c r="L7" s="48" t="str">
        <f ca="1">_xlfn.CONCAT("        id: ","""",C7,"""",",")</f>
        <v xml:space="preserve">        id: "escondemeenloocultode",</v>
      </c>
    </row>
    <row r="8" spans="2:32" ht="23.25" x14ac:dyDescent="0.25">
      <c r="C8" t="str">
        <f ca="1">PROPER(L1)</f>
        <v xml:space="preserve">Escóndeme En Lo Oculto De </v>
      </c>
      <c r="L8" s="48" t="str">
        <f ca="1">_xlfn.CONCAT("        tt: ","""",C8,"""",",")</f>
        <v xml:space="preserve">        tt: "Escóndeme En Lo Oculto De ",</v>
      </c>
    </row>
    <row r="9" spans="2:32" ht="23.25" x14ac:dyDescent="0.25">
      <c r="C9" t="str">
        <f ca="1">PROPER(L1)</f>
        <v xml:space="preserve">Escóndeme En Lo Oculto De </v>
      </c>
      <c r="L9" s="48" t="str">
        <f ca="1">_xlfn.CONCAT("        title: ","""",C9,"""",",")</f>
        <v xml:space="preserve">        title: "Escóndeme En Lo Oculto De ",</v>
      </c>
    </row>
    <row r="10" spans="2:32" ht="23.25" x14ac:dyDescent="0.25">
      <c r="C10" t="str">
        <f ca="1">VLOOKUP(C1,Table223[],4,FALSE)</f>
        <v>Salmo 27 (26)</v>
      </c>
      <c r="L10" s="48" t="str">
        <f ca="1">_xlfn.CONCAT("        ","subtitle: ","""",C10,"""",",")</f>
        <v xml:space="preserve">        subtitle: "Salmo 27 (26)",</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69</v>
      </c>
      <c r="L16" s="48" t="str">
        <f ca="1">_xlfn.CONCAT("        dbno: ","""",C16,"""",",")</f>
        <v xml:space="preserve">        dbno: "69",</v>
      </c>
    </row>
    <row r="17" spans="1:40" ht="23.25" x14ac:dyDescent="0.25">
      <c r="L17" s="48" t="str">
        <f>_xlfn.CONCAT("        notes: ","""",C17,"""",",")</f>
        <v xml:space="preserve">        notes: "",</v>
      </c>
    </row>
    <row r="18" spans="1:40" ht="23.25" x14ac:dyDescent="0.25">
      <c r="C18" t="s">
        <v>987</v>
      </c>
      <c r="L18" s="48" t="str">
        <f>_xlfn.CONCAT("        mant: ","""",C18,"""",",")</f>
        <v xml:space="preserve">        mant: "Si",</v>
      </c>
    </row>
    <row r="19" spans="1:40" ht="23.25" x14ac:dyDescent="0.25">
      <c r="C19" t="str">
        <f ca="1">C7</f>
        <v>escondemeenloocultode</v>
      </c>
      <c r="L19" s="48" t="str">
        <f ca="1">_xlfn.CONCAT("        audioSrc: ","""/audio/",C19,".mp3""",",")</f>
        <v xml:space="preserve">        audioSrc: "/audio/escondemeenloocultode.mp3",</v>
      </c>
    </row>
    <row r="20" spans="1:40" ht="23.25" x14ac:dyDescent="0.25">
      <c r="L20" s="46" t="s">
        <v>988</v>
      </c>
    </row>
    <row r="21" spans="1:40" ht="23.25" x14ac:dyDescent="0.25">
      <c r="L21" s="48" t="s">
        <v>989</v>
      </c>
    </row>
    <row r="22" spans="1:40" ht="23.25" x14ac:dyDescent="0.25">
      <c r="L22" s="48" t="s">
        <v>990</v>
      </c>
    </row>
    <row r="23" spans="1:40" ht="23.25" x14ac:dyDescent="0.25">
      <c r="L23" s="48" t="s">
        <v>991</v>
      </c>
    </row>
    <row r="24" spans="1:40" ht="23.25" x14ac:dyDescent="0.25">
      <c r="C24" t="s">
        <v>1013</v>
      </c>
      <c r="L24" s="48" t="s">
        <v>992</v>
      </c>
    </row>
    <row r="25" spans="1:40" ht="23.25" x14ac:dyDescent="0.25">
      <c r="L25" s="48" t="s">
        <v>993</v>
      </c>
    </row>
    <row r="26" spans="1:40" ht="23.25" x14ac:dyDescent="0.25">
      <c r="B26">
        <f ca="1">+C1-1</f>
        <v>68</v>
      </c>
      <c r="C26" t="str">
        <f ca="1">VLOOKUP(B26,Table4[],13,FALSE)</f>
        <v>"/resucito/src/index.html?canto=espaciente"</v>
      </c>
      <c r="L26" s="48" t="str">
        <f ca="1">_xlfn.CONCAT("        ant: ",C26,",")</f>
        <v xml:space="preserve">        ant: "/resucito/src/index.html?canto=espaciente",</v>
      </c>
    </row>
    <row r="27" spans="1:40" ht="23.25" x14ac:dyDescent="0.25">
      <c r="B27">
        <f ca="1">+C1+1</f>
        <v>70</v>
      </c>
      <c r="C27" t="str">
        <f ca="1">VLOOKUP(B27,Table4[],13,FALSE)</f>
        <v>"/resucito/src/index.html?canto=escuchadislaslejanas"</v>
      </c>
      <c r="L27" s="48" t="str">
        <f ca="1">_xlfn.CONCAT("        sig: ",C27,",")</f>
        <v xml:space="preserve">        sig: "/resucito/src/index.html?canto=escuchadislaslejanas",</v>
      </c>
    </row>
    <row r="28" spans="1:40" ht="23.25" x14ac:dyDescent="0.25">
      <c r="L28" s="46" t="s">
        <v>994</v>
      </c>
    </row>
    <row r="29" spans="1:40" ht="36" thickBot="1" x14ac:dyDescent="0.3">
      <c r="A29" s="49"/>
      <c r="B29" s="49"/>
      <c r="C29" s="49"/>
      <c r="D29" s="49"/>
      <c r="E29" s="49"/>
      <c r="F29" s="49"/>
      <c r="G29" s="49"/>
      <c r="H29" s="49"/>
      <c r="I29" s="49"/>
      <c r="J29" s="49"/>
      <c r="K29" s="49"/>
      <c r="L29" s="50" t="s">
        <v>995</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996</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s="124" customFormat="1" ht="36.75" thickTop="1" thickBot="1" x14ac:dyDescent="0.4">
      <c r="A61" s="107"/>
      <c r="B61" s="107"/>
      <c r="C61" s="107"/>
      <c r="D61" s="108"/>
      <c r="E61" s="108"/>
      <c r="F61" s="108"/>
      <c r="G61" s="108"/>
      <c r="H61" s="108"/>
      <c r="I61" s="108"/>
      <c r="J61" s="108"/>
      <c r="K61" s="108"/>
      <c r="L61" s="109" t="s">
        <v>997</v>
      </c>
      <c r="M61" s="110" t="str">
        <f t="shared" ref="M61:M80" si="59">IF(N61="","","(")</f>
        <v/>
      </c>
      <c r="N61" s="111" t="str">
        <f t="shared" si="2"/>
        <v/>
      </c>
      <c r="O61" s="112" t="str">
        <f t="shared" ref="O61:O80" si="60">IF(N61="","",",")</f>
        <v/>
      </c>
      <c r="P61" s="113" t="str">
        <f t="shared" si="4"/>
        <v/>
      </c>
      <c r="Q61" s="114" t="str">
        <f t="shared" ref="Q61:Q80" si="61">IF(N61="","",",")</f>
        <v/>
      </c>
      <c r="R61" s="115" t="str">
        <f t="shared" ref="R61:R80" si="62">IF(N61="","",15)</f>
        <v/>
      </c>
      <c r="S61" s="110" t="str">
        <f t="shared" ref="S61:S80" si="63">IF(N61="","",")")</f>
        <v/>
      </c>
      <c r="T61" s="116" t="str">
        <f t="shared" ref="T61:T80" si="64">IF(U61="","","(")</f>
        <v/>
      </c>
      <c r="U61" s="117" t="str">
        <f t="shared" si="9"/>
        <v/>
      </c>
      <c r="V61" s="118" t="str">
        <f t="shared" ref="V61:V80" si="65">IF(U61="","",",")</f>
        <v/>
      </c>
      <c r="W61" s="119" t="str">
        <f t="shared" si="11"/>
        <v/>
      </c>
      <c r="X61" s="118" t="str">
        <f t="shared" ref="X61:X80" si="66">IF(U61="","",",")</f>
        <v/>
      </c>
      <c r="Y61" s="118" t="str">
        <f t="shared" ref="Y61:Y80" si="67">IF(U61="","",250)</f>
        <v/>
      </c>
      <c r="Z61" s="110" t="str">
        <f t="shared" ref="Z61:Z80" si="68">IF(U61="","",")")</f>
        <v/>
      </c>
      <c r="AA61" s="120" t="str">
        <f t="shared" ref="AA61:AA80" si="69">IF(AB61="","","(")</f>
        <v/>
      </c>
      <c r="AB61" s="111" t="str">
        <f t="shared" si="16"/>
        <v/>
      </c>
      <c r="AC61" s="121" t="str">
        <f t="shared" ref="AC61:AC80" si="70">IF(AB61="","",",")</f>
        <v/>
      </c>
      <c r="AD61" s="113" t="str">
        <f t="shared" ref="AD61:AD101" si="71">IF(I61="","",I61)</f>
        <v/>
      </c>
      <c r="AE61" s="122" t="str">
        <f t="shared" ref="AE61:AE80" si="72">IF(AB61="","",",")</f>
        <v/>
      </c>
      <c r="AF61" s="115" t="str">
        <f t="shared" ref="AF61:AF80" si="73">IF(AB61="","",350)</f>
        <v/>
      </c>
      <c r="AG61" s="115" t="str">
        <f t="shared" ref="AG61:AG80" si="74">IF(AB61="","",")")</f>
        <v/>
      </c>
      <c r="AH61" s="120" t="str">
        <f t="shared" ref="AH61:AH80" si="75">IF(AI61="","","(")</f>
        <v/>
      </c>
      <c r="AI61" s="123" t="str">
        <f t="shared" si="23"/>
        <v/>
      </c>
      <c r="AJ61" s="118" t="str">
        <f t="shared" ref="AJ61:AJ80" si="76">IF(AI61="","",",")</f>
        <v/>
      </c>
      <c r="AK61" s="118" t="str">
        <f t="shared" ref="AK61:AK101" si="77">IF(K61="","",K61)</f>
        <v/>
      </c>
      <c r="AL61" s="118" t="str">
        <f t="shared" ref="AL61:AL80" si="78">IF(AI61="","",",")</f>
        <v/>
      </c>
      <c r="AM61" s="118" t="str">
        <f t="shared" ref="AM61:AM80" si="79">IF(AI61="","",450)</f>
        <v/>
      </c>
      <c r="AN61" s="118"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996</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996</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998</v>
      </c>
      <c r="D84" s="80"/>
      <c r="E84" s="80"/>
      <c r="F84" s="80"/>
      <c r="G84" s="80"/>
      <c r="H84" s="80"/>
      <c r="I84" s="80"/>
      <c r="J84" s="80"/>
      <c r="K84" s="80"/>
      <c r="L84" s="81" t="s">
        <v>999</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1000</v>
      </c>
      <c r="C85" s="82" t="s">
        <v>1001</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1002</v>
      </c>
      <c r="C86" s="85" t="s">
        <v>1003</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1002</v>
      </c>
      <c r="C87" s="85" t="s">
        <v>1004</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1002</v>
      </c>
      <c r="C88" s="85" t="s">
        <v>1005</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1002</v>
      </c>
      <c r="C89" s="85" t="s">
        <v>1006</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1002</v>
      </c>
      <c r="C90" s="85" t="s">
        <v>1007</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1002</v>
      </c>
      <c r="C91" s="93" t="s">
        <v>1008</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1009</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1010</v>
      </c>
      <c r="D93" s="80"/>
      <c r="E93" s="80"/>
      <c r="F93" s="80"/>
      <c r="G93" s="80"/>
      <c r="H93" s="80"/>
      <c r="I93" s="80"/>
      <c r="J93" s="80"/>
      <c r="K93" s="80"/>
      <c r="L93" s="81" t="s">
        <v>999</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1000</v>
      </c>
      <c r="C94" s="82" t="s">
        <v>1001</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1002</v>
      </c>
      <c r="C95" s="85" t="s">
        <v>1003</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1002</v>
      </c>
      <c r="C96" s="85" t="s">
        <v>1004</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1002</v>
      </c>
      <c r="C97" s="85" t="s">
        <v>1005</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1002</v>
      </c>
      <c r="C98" s="85" t="s">
        <v>1006</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1002</v>
      </c>
      <c r="C99" s="85" t="s">
        <v>1007</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1002</v>
      </c>
      <c r="C100" s="98" t="s">
        <v>1008</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ESCÓNDEME EN LO OCULTO DE </v>
      </c>
      <c r="M102" s="95"/>
    </row>
    <row r="103" spans="1:40" ht="20.25" x14ac:dyDescent="0.25">
      <c r="L103" s="100" t="s">
        <v>1011</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vt:i4>
      </vt:variant>
    </vt:vector>
  </HeadingPairs>
  <TitlesOfParts>
    <vt:vector size="25" baseType="lpstr">
      <vt:lpstr>code</vt:lpstr>
      <vt:lpstr>Indice</vt:lpstr>
      <vt:lpstr>Index</vt:lpstr>
      <vt:lpstr>Index Web</vt:lpstr>
      <vt:lpstr>cantosJS</vt:lpstr>
      <vt:lpstr>Find</vt:lpstr>
      <vt:lpstr>html</vt:lpstr>
      <vt:lpstr>EL COMBATE ESCATOLÓGICO</vt:lpstr>
      <vt:lpstr>EL ESPÍRITU DEL SEÑOR ESTÁ SOBR</vt:lpstr>
      <vt:lpstr>EL JACAL DE LOS PASTORES</vt:lpstr>
      <vt:lpstr>EL LAGARERO</vt:lpstr>
      <vt:lpstr>EL MESÍAS LEÓN</vt:lpstr>
      <vt:lpstr>EL NECIO PIENSA QUE DIOS NO EXI</vt:lpstr>
      <vt:lpstr>EL PUEBLO QUE CAMINABA EN LAS T</vt:lpstr>
      <vt:lpstr>EL SEÑOR ANUNCIA UNA NOTICIA</vt:lpstr>
      <vt:lpstr>EL SEÑOR ES MI PASTOR</vt:lpstr>
      <vt:lpstr>EL SEÑOR ME HA DADO</vt:lpstr>
      <vt:lpstr>ELÍ, ELÍ, LAMÁ SABACTANÍ </vt:lpstr>
      <vt:lpstr>EN MEDIO DE AQUEL GENTÍO</vt:lpstr>
      <vt:lpstr>EN UNA NOCHE OSCURA</vt:lpstr>
      <vt:lpstr>ERES DIGNO DE TOMAR EL LIBRO</vt:lpstr>
      <vt:lpstr>ERES HERMOSO</vt:lpstr>
      <vt:lpstr>ES PACIENTE</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2025-08-22T20:52:40Z</dcterms:modified>
</cp:coreProperties>
</file>