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3.xml" ContentType="application/vnd.openxmlformats-officedocument.drawing+xml"/>
  <Override PartName="/xl/tables/table7.xml" ContentType="application/vnd.openxmlformats-officedocument.spreadsheetml.table+xml"/>
  <Override PartName="/xl/drawings/drawing14.xml" ContentType="application/vnd.openxmlformats-officedocument.drawing+xml"/>
  <Override PartName="/xl/tables/table8.xml" ContentType="application/vnd.openxmlformats-officedocument.spreadsheetml.table+xml"/>
  <Override PartName="/xl/drawings/drawing15.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6.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7.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8.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9.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20.xml" ContentType="application/vnd.openxmlformats-officedocument.drawing+xml"/>
  <Override PartName="/xl/tables/table14.xml" ContentType="application/vnd.openxmlformats-officedocument.spreadsheetml.table+xml"/>
  <Override PartName="/xl/drawings/drawing2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2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drawings/drawing53.xml" ContentType="application/vnd.openxmlformats-officedocument.drawing+xml"/>
  <Override PartName="/xl/ctrlProps/ctrlProp54.xml" ContentType="application/vnd.ms-excel.controlproperties+xml"/>
  <Override PartName="/xl/drawings/drawing54.xml" ContentType="application/vnd.openxmlformats-officedocument.drawing+xml"/>
  <Override PartName="/xl/ctrlProps/ctrlProp55.xml" ContentType="application/vnd.ms-excel.controlproperties+xml"/>
  <Override PartName="/xl/drawings/drawing55.xml" ContentType="application/vnd.openxmlformats-officedocument.drawing+xml"/>
  <Override PartName="/xl/ctrlProps/ctrlProp56.xml" ContentType="application/vnd.ms-excel.controlproperties+xml"/>
  <Override PartName="/xl/drawings/drawing56.xml" ContentType="application/vnd.openxmlformats-officedocument.drawing+xml"/>
  <Override PartName="/xl/ctrlProps/ctrlProp57.xml" ContentType="application/vnd.ms-excel.controlproperties+xml"/>
  <Override PartName="/xl/drawings/drawing57.xml" ContentType="application/vnd.openxmlformats-officedocument.drawing+xml"/>
  <Override PartName="/xl/ctrlProps/ctrlProp58.xml" ContentType="application/vnd.ms-excel.controlproperties+xml"/>
  <Override PartName="/xl/drawings/drawing58.xml" ContentType="application/vnd.openxmlformats-officedocument.drawing+xml"/>
  <Override PartName="/xl/ctrlProps/ctrlProp59.xml" ContentType="application/vnd.ms-excel.controlproperties+xml"/>
  <Override PartName="/xl/drawings/drawing59.xml" ContentType="application/vnd.openxmlformats-officedocument.drawing+xml"/>
  <Override PartName="/xl/ctrlProps/ctrlProp6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8DE5F700-4D70-4BD9-907B-D4B3EDEA5DA3}" xr6:coauthVersionLast="47" xr6:coauthVersionMax="47" xr10:uidLastSave="{00000000-0000-0000-0000-000000000000}"/>
  <bookViews>
    <workbookView xWindow="-110" yWindow="-110" windowWidth="25820" windowHeight="15500" tabRatio="919" activeTab="4" xr2:uid="{C4F98A60-BE26-49E4-8B31-84369DED5F47}"/>
  </bookViews>
  <sheets>
    <sheet name="Indice" sheetId="28" r:id="rId1"/>
    <sheet name="HIMNO A LA CARIDAD" sheetId="360" r:id="rId2"/>
    <sheet name="PLEGARIA EUCARÍSTICA IIp1" sheetId="379" r:id="rId3"/>
    <sheet name="PLEGARIA EUCARÍSTICA IIp2" sheetId="381" r:id="rId4"/>
    <sheet name="PLEGARIA EUCARÍSTICA IIp3" sheetId="382" r:id="rId5"/>
    <sheet name="b2" sheetId="343" r:id="rId6"/>
    <sheet name="BOCETO" sheetId="337" r:id="rId7"/>
    <sheet name="List" sheetId="238" r:id="rId8"/>
    <sheet name="URL" sheetId="120" r:id="rId9"/>
    <sheet name="CAMBIANDO LOS CANTOS" sheetId="240" r:id="rId10"/>
    <sheet name="CANTO DE MOISES" sheetId="242" r:id="rId11"/>
    <sheet name="Scripts mains" sheetId="14" r:id="rId12"/>
    <sheet name="Indice Canto" sheetId="1" r:id="rId13"/>
    <sheet name="data-Cantos" sheetId="44" r:id="rId14"/>
    <sheet name="creando Directorios" sheetId="65" r:id="rId15"/>
    <sheet name="Find bk2" sheetId="4" r:id="rId16"/>
    <sheet name="Codigo Canto" sheetId="2" r:id="rId17"/>
    <sheet name="Codigo" sheetId="335" r:id="rId18"/>
    <sheet name="Buscador" sheetId="332" r:id="rId19"/>
    <sheet name="Buscador (fail1)" sheetId="331" r:id="rId20"/>
    <sheet name="Buscador (fail2)" sheetId="330" r:id="rId21"/>
    <sheet name="Indice Backups" sheetId="3" r:id="rId22"/>
    <sheet name="A LA VÍCTIMA PASCUAL" sheetId="338" r:id="rId23"/>
    <sheet name="A NADIE DEMOS OCASIÓN DE TROPIE" sheetId="339" r:id="rId24"/>
    <sheet name="A TI LEVANTO MIS OJOS" sheetId="340" r:id="rId25"/>
    <sheet name="A TI, SEÑOR, EN MI CLAMOR IMPLO" sheetId="336" r:id="rId26"/>
    <sheet name="A TI, SEÑOR, LEVANTO MI ALMA" sheetId="341" r:id="rId27"/>
    <sheet name="A TI, SEÑOR, SE DEBE LA ALABANZ" sheetId="348" r:id="rId28"/>
    <sheet name="ABBÁ, PADRE" sheetId="345" r:id="rId29"/>
    <sheet name="ABRAHAM" sheetId="346" r:id="rId30"/>
    <sheet name="ACLAMAD AL SEÑOR" sheetId="347" r:id="rId31"/>
    <sheet name="AL DESPERTAR" sheetId="349" r:id="rId32"/>
    <sheet name="ALABAD AL SEÑOR EN EL CIELO" sheetId="350" r:id="rId33"/>
    <sheet name="ALEGRÍA, HA NACIDO EL SALVADOR" sheetId="351" r:id="rId34"/>
    <sheet name="ALELUYA, ALABAD AL SEÑOR " sheetId="352" r:id="rId35"/>
    <sheet name="ALELUYA, BENDECID AL SEÑOR" sheetId="353" r:id="rId36"/>
    <sheet name="ALELUYA, YA LLEGÓ EL REINO" sheetId="354" r:id="rId37"/>
    <sheet name="ALZAOS, PUERTAS" sheetId="355" r:id="rId38"/>
    <sheet name="AMÉN, AMÉN, AMÉN" sheetId="357" r:id="rId39"/>
    <sheet name="AMO AL SEÑOR" sheetId="358" r:id="rId40"/>
    <sheet name="AQUEDAH" sheetId="359" r:id="rId41"/>
    <sheet name="ASÍ HABLA EL AMÉN" sheetId="361" r:id="rId42"/>
    <sheet name="AVE MARÍA I" sheetId="362" r:id="rId43"/>
    <sheet name="AVE MARÍA II" sheetId="363" r:id="rId44"/>
    <sheet name="BABILONIA CRIMINAL" sheetId="364" r:id="rId45"/>
    <sheet name="BALAAM" sheetId="365" r:id="rId46"/>
    <sheet name="BENDECIRÉ AL SEÑOR EN TODO TIEM" sheetId="366" r:id="rId47"/>
    <sheet name="BENDICE, ALMA MÍA, A YAHVEH" sheetId="367" r:id="rId48"/>
    <sheet name="BENDITA ERES TÚ, MARÍA" sheetId="368" r:id="rId49"/>
    <sheet name="BENDITO ERES, SEÑOR " sheetId="369" r:id="rId50"/>
    <sheet name="BENDITO SEA DIOS" sheetId="370" r:id="rId51"/>
    <sheet name="BENEDICTUS" sheetId="371" r:id="rId52"/>
    <sheet name="CANTAD A DIOS" sheetId="372" r:id="rId53"/>
    <sheet name="CANTAD AL SEÑOR" sheetId="373" r:id="rId54"/>
    <sheet name="CÁNTICO DE LOS TRES JÓVENES" sheetId="374" r:id="rId55"/>
    <sheet name="CANTO DE MOISÉS" sheetId="375" r:id="rId56"/>
    <sheet name="CARITAS CHRISTI URGET NOS" sheetId="376" r:id="rId57"/>
    <sheet name="CAMEN 63" sheetId="377" r:id="rId58"/>
    <sheet name="COMO CONDENADOS A MUERTE" sheetId="378" r:id="rId59"/>
    <sheet name="CÓMO ES MARAVILLOSO" sheetId="380" r:id="rId60"/>
    <sheet name="MARIA, MADRE MÍA" sheetId="344" r:id="rId61"/>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1" i="382" l="1"/>
  <c r="AI41" i="382"/>
  <c r="AN41" i="382" s="1"/>
  <c r="AD41" i="382"/>
  <c r="AB41" i="382"/>
  <c r="AG41" i="382" s="1"/>
  <c r="W41" i="382"/>
  <c r="U41" i="382"/>
  <c r="V41" i="382" s="1"/>
  <c r="P41" i="382"/>
  <c r="N41" i="382"/>
  <c r="S41" i="382" s="1"/>
  <c r="AK40" i="382"/>
  <c r="AI40" i="382"/>
  <c r="AN40" i="382" s="1"/>
  <c r="AD40" i="382"/>
  <c r="AB40" i="382"/>
  <c r="AG40" i="382" s="1"/>
  <c r="W40" i="382"/>
  <c r="U40" i="382"/>
  <c r="V40" i="382" s="1"/>
  <c r="P40" i="382"/>
  <c r="N40" i="382"/>
  <c r="Q40" i="382" s="1"/>
  <c r="AK39" i="382"/>
  <c r="AI39" i="382"/>
  <c r="AH39" i="382" s="1"/>
  <c r="AD39" i="382"/>
  <c r="AB39" i="382"/>
  <c r="AF39" i="382" s="1"/>
  <c r="W39" i="382"/>
  <c r="U39" i="382"/>
  <c r="Z39" i="382" s="1"/>
  <c r="P39" i="382"/>
  <c r="N39" i="382"/>
  <c r="Q39" i="382" s="1"/>
  <c r="M39" i="382"/>
  <c r="AK70" i="382"/>
  <c r="AI70" i="382"/>
  <c r="AL70" i="382" s="1"/>
  <c r="AD70" i="382"/>
  <c r="AB70" i="382"/>
  <c r="AF70" i="382" s="1"/>
  <c r="W70" i="382"/>
  <c r="U70" i="382"/>
  <c r="Z70" i="382" s="1"/>
  <c r="P70" i="382"/>
  <c r="N70" i="382"/>
  <c r="S70" i="382" s="1"/>
  <c r="AK69" i="382"/>
  <c r="AI69" i="382"/>
  <c r="AL69" i="382" s="1"/>
  <c r="AD69" i="382"/>
  <c r="AB69" i="382"/>
  <c r="AA69" i="382" s="1"/>
  <c r="W69" i="382"/>
  <c r="U69" i="382"/>
  <c r="Z69" i="382" s="1"/>
  <c r="P69" i="382"/>
  <c r="N69" i="382"/>
  <c r="R69" i="382" s="1"/>
  <c r="AK68" i="382"/>
  <c r="AI68" i="382"/>
  <c r="AN68" i="382" s="1"/>
  <c r="AD68" i="382"/>
  <c r="AB68" i="382"/>
  <c r="AF68" i="382" s="1"/>
  <c r="W68" i="382"/>
  <c r="U68" i="382"/>
  <c r="Z68" i="382" s="1"/>
  <c r="P68" i="382"/>
  <c r="N68" i="382"/>
  <c r="S68" i="382" s="1"/>
  <c r="AK67" i="382"/>
  <c r="AI67" i="382"/>
  <c r="AN67" i="382" s="1"/>
  <c r="AD67" i="382"/>
  <c r="AB67" i="382"/>
  <c r="AC67" i="382" s="1"/>
  <c r="W67" i="382"/>
  <c r="U67" i="382"/>
  <c r="V67" i="382" s="1"/>
  <c r="P67" i="382"/>
  <c r="N67" i="382"/>
  <c r="S67" i="382" s="1"/>
  <c r="AK66" i="382"/>
  <c r="AI66" i="382"/>
  <c r="AN66" i="382" s="1"/>
  <c r="AD66" i="382"/>
  <c r="AB66" i="382"/>
  <c r="AC66" i="382" s="1"/>
  <c r="AA66" i="382"/>
  <c r="W66" i="382"/>
  <c r="U66" i="382"/>
  <c r="T66" i="382" s="1"/>
  <c r="P66" i="382"/>
  <c r="N66" i="382"/>
  <c r="S66" i="382" s="1"/>
  <c r="M66" i="382"/>
  <c r="AK65" i="382"/>
  <c r="AI65" i="382"/>
  <c r="AH65" i="382" s="1"/>
  <c r="AD65" i="382"/>
  <c r="AB65" i="382"/>
  <c r="AG65" i="382" s="1"/>
  <c r="W65" i="382"/>
  <c r="U65" i="382"/>
  <c r="X65" i="382" s="1"/>
  <c r="P65" i="382"/>
  <c r="N65" i="382"/>
  <c r="Q65" i="382" s="1"/>
  <c r="AK64" i="382"/>
  <c r="AI64" i="382"/>
  <c r="AL64" i="382" s="1"/>
  <c r="AD64" i="382"/>
  <c r="AB64" i="382"/>
  <c r="AG64" i="382" s="1"/>
  <c r="W64" i="382"/>
  <c r="U64" i="382"/>
  <c r="V64" i="382" s="1"/>
  <c r="P64" i="382"/>
  <c r="N64" i="382"/>
  <c r="M64" i="382" s="1"/>
  <c r="AK63" i="382"/>
  <c r="AI63" i="382"/>
  <c r="AN63" i="382" s="1"/>
  <c r="AD63" i="382"/>
  <c r="AB63" i="382"/>
  <c r="AE63" i="382" s="1"/>
  <c r="W63" i="382"/>
  <c r="U63" i="382"/>
  <c r="Z63" i="382" s="1"/>
  <c r="T63" i="382"/>
  <c r="P63" i="382"/>
  <c r="N63" i="382"/>
  <c r="R63" i="382" s="1"/>
  <c r="AK61" i="382"/>
  <c r="AI61" i="382"/>
  <c r="AN61" i="382" s="1"/>
  <c r="AD61" i="382"/>
  <c r="AB61" i="382"/>
  <c r="AG61" i="382" s="1"/>
  <c r="W61" i="382"/>
  <c r="U61" i="382"/>
  <c r="Z61" i="382" s="1"/>
  <c r="P61" i="382"/>
  <c r="N61" i="382"/>
  <c r="O61" i="382" s="1"/>
  <c r="AK60" i="382"/>
  <c r="AI60" i="382"/>
  <c r="AJ60" i="382" s="1"/>
  <c r="AD60" i="382"/>
  <c r="AB60" i="382"/>
  <c r="AG60" i="382" s="1"/>
  <c r="W60" i="382"/>
  <c r="U60" i="382"/>
  <c r="Z60" i="382" s="1"/>
  <c r="P60" i="382"/>
  <c r="N60" i="382"/>
  <c r="S60" i="382" s="1"/>
  <c r="AK58" i="382"/>
  <c r="AI58" i="382"/>
  <c r="AH58" i="382" s="1"/>
  <c r="AD58" i="382"/>
  <c r="AB58" i="382"/>
  <c r="AG58" i="382" s="1"/>
  <c r="W58" i="382"/>
  <c r="U58" i="382"/>
  <c r="T58" i="382" s="1"/>
  <c r="P58" i="382"/>
  <c r="N58" i="382"/>
  <c r="S58" i="382" s="1"/>
  <c r="M58" i="382"/>
  <c r="AK57" i="382"/>
  <c r="AI57" i="382"/>
  <c r="AL57" i="382" s="1"/>
  <c r="AD57" i="382"/>
  <c r="AB57" i="382"/>
  <c r="AE57" i="382" s="1"/>
  <c r="W57" i="382"/>
  <c r="U57" i="382"/>
  <c r="Z57" i="382" s="1"/>
  <c r="P57" i="382"/>
  <c r="N57" i="382"/>
  <c r="S57" i="382" s="1"/>
  <c r="AK56" i="382"/>
  <c r="AI56" i="382"/>
  <c r="AJ56" i="382" s="1"/>
  <c r="AD56" i="382"/>
  <c r="AB56" i="382"/>
  <c r="AA56" i="382" s="1"/>
  <c r="W56" i="382"/>
  <c r="U56" i="382"/>
  <c r="Z56" i="382" s="1"/>
  <c r="P56" i="382"/>
  <c r="N56" i="382"/>
  <c r="M56" i="382" s="1"/>
  <c r="AK55" i="382"/>
  <c r="AI55" i="382"/>
  <c r="AN55" i="382" s="1"/>
  <c r="AD55" i="382"/>
  <c r="AB55" i="382"/>
  <c r="AE55" i="382" s="1"/>
  <c r="W55" i="382"/>
  <c r="U55" i="382"/>
  <c r="X55" i="382" s="1"/>
  <c r="P55" i="382"/>
  <c r="N55" i="382"/>
  <c r="O55" i="382" s="1"/>
  <c r="AK54" i="382"/>
  <c r="AI54" i="382"/>
  <c r="AN54" i="382" s="1"/>
  <c r="AD54" i="382"/>
  <c r="AB54" i="382"/>
  <c r="AC54" i="382" s="1"/>
  <c r="W54" i="382"/>
  <c r="U54" i="382"/>
  <c r="Y54" i="382" s="1"/>
  <c r="P54" i="382"/>
  <c r="N54" i="382"/>
  <c r="S54" i="382" s="1"/>
  <c r="AK53" i="382"/>
  <c r="AI53" i="382"/>
  <c r="AN53" i="382" s="1"/>
  <c r="AD53" i="382"/>
  <c r="AB53" i="382"/>
  <c r="AG53" i="382" s="1"/>
  <c r="W53" i="382"/>
  <c r="U53" i="382"/>
  <c r="Z53" i="382" s="1"/>
  <c r="P53" i="382"/>
  <c r="N53" i="382"/>
  <c r="S53" i="382" s="1"/>
  <c r="AK52" i="382"/>
  <c r="AI52" i="382"/>
  <c r="AH52" i="382" s="1"/>
  <c r="AD52" i="382"/>
  <c r="AB52" i="382"/>
  <c r="AG52" i="382" s="1"/>
  <c r="W52" i="382"/>
  <c r="U52" i="382"/>
  <c r="V52" i="382" s="1"/>
  <c r="P52" i="382"/>
  <c r="N52" i="382"/>
  <c r="O52" i="382" s="1"/>
  <c r="AK51" i="382"/>
  <c r="AI51" i="382"/>
  <c r="AN51" i="382" s="1"/>
  <c r="AD51" i="382"/>
  <c r="AB51" i="382"/>
  <c r="AG51" i="382" s="1"/>
  <c r="W51" i="382"/>
  <c r="U51" i="382"/>
  <c r="V51" i="382" s="1"/>
  <c r="P51" i="382"/>
  <c r="N51" i="382"/>
  <c r="M51" i="382" s="1"/>
  <c r="AK49" i="382"/>
  <c r="AI49" i="382"/>
  <c r="AH49" i="382" s="1"/>
  <c r="AD49" i="382"/>
  <c r="AB49" i="382"/>
  <c r="AG49" i="382" s="1"/>
  <c r="W49" i="382"/>
  <c r="U49" i="382"/>
  <c r="T49" i="382" s="1"/>
  <c r="P49" i="382"/>
  <c r="N49" i="382"/>
  <c r="S49" i="382" s="1"/>
  <c r="AK48" i="382"/>
  <c r="AI48" i="382"/>
  <c r="AM48" i="382" s="1"/>
  <c r="AD48" i="382"/>
  <c r="AB48" i="382"/>
  <c r="AF48" i="382" s="1"/>
  <c r="W48" i="382"/>
  <c r="U48" i="382"/>
  <c r="V48" i="382" s="1"/>
  <c r="P48" i="382"/>
  <c r="N48" i="382"/>
  <c r="S48" i="382" s="1"/>
  <c r="AK47" i="382"/>
  <c r="AI47" i="382"/>
  <c r="AL47" i="382" s="1"/>
  <c r="AD47" i="382"/>
  <c r="AB47" i="382"/>
  <c r="AG47" i="382" s="1"/>
  <c r="W47" i="382"/>
  <c r="U47" i="382"/>
  <c r="Z47" i="382" s="1"/>
  <c r="P47" i="382"/>
  <c r="N47" i="382"/>
  <c r="R47" i="382" s="1"/>
  <c r="AK46" i="382"/>
  <c r="AI46" i="382"/>
  <c r="AN46" i="382" s="1"/>
  <c r="AD46" i="382"/>
  <c r="AB46" i="382"/>
  <c r="AF46" i="382" s="1"/>
  <c r="W46" i="382"/>
  <c r="U46" i="382"/>
  <c r="Z46" i="382" s="1"/>
  <c r="P46" i="382"/>
  <c r="N46" i="382"/>
  <c r="S46" i="382" s="1"/>
  <c r="AK45" i="382"/>
  <c r="AI45" i="382"/>
  <c r="AN45" i="382" s="1"/>
  <c r="AD45" i="382"/>
  <c r="AB45" i="382"/>
  <c r="AF45" i="382" s="1"/>
  <c r="W45" i="382"/>
  <c r="U45" i="382"/>
  <c r="V45" i="382" s="1"/>
  <c r="P45" i="382"/>
  <c r="N45" i="382"/>
  <c r="S45" i="382" s="1"/>
  <c r="AK44" i="382"/>
  <c r="AI44" i="382"/>
  <c r="AN44" i="382" s="1"/>
  <c r="AD44" i="382"/>
  <c r="AB44" i="382"/>
  <c r="AC44" i="382" s="1"/>
  <c r="W44" i="382"/>
  <c r="U44" i="382"/>
  <c r="T44" i="382" s="1"/>
  <c r="P44" i="382"/>
  <c r="N44" i="382"/>
  <c r="S44" i="382" s="1"/>
  <c r="AK43" i="382"/>
  <c r="AI43" i="382"/>
  <c r="AH43" i="382" s="1"/>
  <c r="AD43" i="382"/>
  <c r="AB43" i="382"/>
  <c r="AG43" i="382" s="1"/>
  <c r="W43" i="382"/>
  <c r="U43" i="382"/>
  <c r="V43" i="382" s="1"/>
  <c r="P43" i="382"/>
  <c r="N43" i="382"/>
  <c r="Q43" i="382" s="1"/>
  <c r="AK42" i="382"/>
  <c r="AI42" i="382"/>
  <c r="AJ42" i="382" s="1"/>
  <c r="AD42" i="382"/>
  <c r="AB42" i="382"/>
  <c r="AG42" i="382" s="1"/>
  <c r="W42" i="382"/>
  <c r="U42" i="382"/>
  <c r="V42" i="382" s="1"/>
  <c r="P42" i="382"/>
  <c r="N42" i="382"/>
  <c r="M42" i="382" s="1"/>
  <c r="AK38" i="382"/>
  <c r="AI38" i="382"/>
  <c r="AN38" i="382" s="1"/>
  <c r="AD38" i="382"/>
  <c r="AB38" i="382"/>
  <c r="AA38" i="382" s="1"/>
  <c r="W38" i="382"/>
  <c r="U38" i="382"/>
  <c r="V38" i="382" s="1"/>
  <c r="P38" i="382"/>
  <c r="N38" i="382"/>
  <c r="O38" i="382" s="1"/>
  <c r="AK37" i="382"/>
  <c r="AI37" i="382"/>
  <c r="AN37" i="382" s="1"/>
  <c r="AD37" i="382"/>
  <c r="AB37" i="382"/>
  <c r="AG37" i="382" s="1"/>
  <c r="W37" i="382"/>
  <c r="U37" i="382"/>
  <c r="Z37" i="382" s="1"/>
  <c r="P37" i="382"/>
  <c r="N37" i="382"/>
  <c r="Q37" i="382" s="1"/>
  <c r="AK36" i="382"/>
  <c r="AI36" i="382"/>
  <c r="AJ36" i="382" s="1"/>
  <c r="AD36" i="382"/>
  <c r="AB36" i="382"/>
  <c r="AG36" i="382" s="1"/>
  <c r="W36" i="382"/>
  <c r="U36" i="382"/>
  <c r="Z36" i="382" s="1"/>
  <c r="P36" i="382"/>
  <c r="N36" i="382"/>
  <c r="S36" i="382" s="1"/>
  <c r="AK35" i="382"/>
  <c r="AI35" i="382"/>
  <c r="AH35" i="382" s="1"/>
  <c r="AD35" i="382"/>
  <c r="AB35" i="382"/>
  <c r="AG35" i="382" s="1"/>
  <c r="W35" i="382"/>
  <c r="U35" i="382"/>
  <c r="T35" i="382" s="1"/>
  <c r="P35" i="382"/>
  <c r="N35" i="382"/>
  <c r="S35" i="382" s="1"/>
  <c r="M35" i="382"/>
  <c r="AK34" i="382"/>
  <c r="AI34" i="382"/>
  <c r="AJ34" i="382" s="1"/>
  <c r="AD34" i="382"/>
  <c r="AB34" i="382"/>
  <c r="AE34" i="382" s="1"/>
  <c r="W34" i="382"/>
  <c r="U34" i="382"/>
  <c r="Z34" i="382" s="1"/>
  <c r="P34" i="382"/>
  <c r="N34" i="382"/>
  <c r="S34" i="382" s="1"/>
  <c r="AK33" i="382"/>
  <c r="AI33" i="382"/>
  <c r="AJ33" i="382" s="1"/>
  <c r="AD33" i="382"/>
  <c r="AB33" i="382"/>
  <c r="AA33" i="382" s="1"/>
  <c r="W33" i="382"/>
  <c r="U33" i="382"/>
  <c r="Z33" i="382" s="1"/>
  <c r="P33" i="382"/>
  <c r="N33" i="382"/>
  <c r="M33" i="382" s="1"/>
  <c r="AK32" i="382"/>
  <c r="AI32" i="382"/>
  <c r="AL32" i="382" s="1"/>
  <c r="AD32" i="382"/>
  <c r="AB32" i="382"/>
  <c r="AG32" i="382" s="1"/>
  <c r="W32" i="382"/>
  <c r="U32" i="382"/>
  <c r="Y32" i="382" s="1"/>
  <c r="P32" i="382"/>
  <c r="N32" i="382"/>
  <c r="R32" i="382" s="1"/>
  <c r="AK31" i="382"/>
  <c r="AI31" i="382"/>
  <c r="AN31" i="382" s="1"/>
  <c r="AD31" i="382"/>
  <c r="AB31" i="382"/>
  <c r="AE31" i="382" s="1"/>
  <c r="W31" i="382"/>
  <c r="U31" i="382"/>
  <c r="Y31" i="382" s="1"/>
  <c r="P31" i="382"/>
  <c r="N31" i="382"/>
  <c r="S31" i="382" s="1"/>
  <c r="AK30" i="382"/>
  <c r="AI30" i="382"/>
  <c r="AN30" i="382" s="1"/>
  <c r="AD30" i="382"/>
  <c r="AB30" i="382"/>
  <c r="AG30" i="382" s="1"/>
  <c r="W30" i="382"/>
  <c r="U30" i="382"/>
  <c r="Y30" i="382" s="1"/>
  <c r="P30" i="382"/>
  <c r="N30" i="382"/>
  <c r="S30" i="382" s="1"/>
  <c r="L27" i="382"/>
  <c r="B27" i="382"/>
  <c r="L26" i="382"/>
  <c r="B26" i="382"/>
  <c r="L18" i="382"/>
  <c r="L17" i="382"/>
  <c r="C16" i="382"/>
  <c r="L16" i="382" s="1"/>
  <c r="L15" i="382"/>
  <c r="L14" i="382"/>
  <c r="L13" i="382"/>
  <c r="L12" i="382"/>
  <c r="C11" i="382"/>
  <c r="L11" i="382" s="1"/>
  <c r="C10" i="382"/>
  <c r="L10" i="382" s="1"/>
  <c r="L1" i="382"/>
  <c r="L72" i="382" s="1"/>
  <c r="AK30" i="381"/>
  <c r="AI30" i="381"/>
  <c r="AN30" i="381" s="1"/>
  <c r="AD30" i="381"/>
  <c r="AB30" i="381"/>
  <c r="AG30" i="381" s="1"/>
  <c r="AA30" i="381"/>
  <c r="W30" i="381"/>
  <c r="U30" i="381"/>
  <c r="Y30" i="381" s="1"/>
  <c r="T30" i="381"/>
  <c r="P30" i="381"/>
  <c r="N30" i="381"/>
  <c r="O30" i="381" s="1"/>
  <c r="M30" i="381"/>
  <c r="AK52" i="381"/>
  <c r="AI52" i="381"/>
  <c r="AN52" i="381" s="1"/>
  <c r="AD52" i="381"/>
  <c r="AB52" i="381"/>
  <c r="AF52" i="381" s="1"/>
  <c r="W52" i="381"/>
  <c r="U52" i="381"/>
  <c r="Z52" i="381" s="1"/>
  <c r="P52" i="381"/>
  <c r="N52" i="381"/>
  <c r="S52" i="381" s="1"/>
  <c r="AK60" i="381"/>
  <c r="AI60" i="381"/>
  <c r="AN60" i="381" s="1"/>
  <c r="AD60" i="381"/>
  <c r="AB60" i="381"/>
  <c r="AG60" i="381" s="1"/>
  <c r="W60" i="381"/>
  <c r="U60" i="381"/>
  <c r="Z60" i="381" s="1"/>
  <c r="P60" i="381"/>
  <c r="N60" i="381"/>
  <c r="R60" i="381" s="1"/>
  <c r="AK67" i="381"/>
  <c r="AI67" i="381"/>
  <c r="AN67" i="381" s="1"/>
  <c r="AD67" i="381"/>
  <c r="AB67" i="381"/>
  <c r="AF67" i="381" s="1"/>
  <c r="W67" i="381"/>
  <c r="U67" i="381"/>
  <c r="Z67" i="381" s="1"/>
  <c r="T67" i="381"/>
  <c r="P67" i="381"/>
  <c r="N67" i="381"/>
  <c r="O67" i="381" s="1"/>
  <c r="M67" i="381"/>
  <c r="AK42" i="381"/>
  <c r="AI42" i="381"/>
  <c r="AN42" i="381" s="1"/>
  <c r="AD42" i="381"/>
  <c r="AB42" i="381"/>
  <c r="AG42" i="381" s="1"/>
  <c r="W42" i="381"/>
  <c r="U42" i="381"/>
  <c r="V42" i="381" s="1"/>
  <c r="P42" i="381"/>
  <c r="N42" i="381"/>
  <c r="O42" i="381" s="1"/>
  <c r="AK41" i="381"/>
  <c r="AI41" i="381"/>
  <c r="AJ41" i="381" s="1"/>
  <c r="AD41" i="381"/>
  <c r="AB41" i="381"/>
  <c r="AG41" i="381" s="1"/>
  <c r="W41" i="381"/>
  <c r="U41" i="381"/>
  <c r="Z41" i="381" s="1"/>
  <c r="P41" i="381"/>
  <c r="N41" i="381"/>
  <c r="R41" i="381" s="1"/>
  <c r="AK40" i="381"/>
  <c r="AI40" i="381"/>
  <c r="AH40" i="381" s="1"/>
  <c r="AD40" i="381"/>
  <c r="AB40" i="381"/>
  <c r="AF40" i="381" s="1"/>
  <c r="W40" i="381"/>
  <c r="U40" i="381"/>
  <c r="Z40" i="381" s="1"/>
  <c r="P40" i="381"/>
  <c r="N40" i="381"/>
  <c r="Q40" i="381" s="1"/>
  <c r="AK38" i="381"/>
  <c r="AI38" i="381"/>
  <c r="AL38" i="381" s="1"/>
  <c r="AD38" i="381"/>
  <c r="AB38" i="381"/>
  <c r="AE38" i="381" s="1"/>
  <c r="W38" i="381"/>
  <c r="U38" i="381"/>
  <c r="Z38" i="381" s="1"/>
  <c r="P38" i="381"/>
  <c r="N38" i="381"/>
  <c r="M38" i="381" s="1"/>
  <c r="AK72" i="381"/>
  <c r="AI72" i="381"/>
  <c r="AN72" i="381" s="1"/>
  <c r="AD72" i="381"/>
  <c r="AB72" i="381"/>
  <c r="AA72" i="381" s="1"/>
  <c r="W72" i="381"/>
  <c r="U72" i="381"/>
  <c r="X72" i="381" s="1"/>
  <c r="P72" i="381"/>
  <c r="N72" i="381"/>
  <c r="S72" i="381" s="1"/>
  <c r="AK71" i="381"/>
  <c r="AI71" i="381"/>
  <c r="AH71" i="381" s="1"/>
  <c r="AD71" i="381"/>
  <c r="AB71" i="381"/>
  <c r="AC71" i="381" s="1"/>
  <c r="AA71" i="381"/>
  <c r="W71" i="381"/>
  <c r="U71" i="381"/>
  <c r="Z71" i="381" s="1"/>
  <c r="P71" i="381"/>
  <c r="N71" i="381"/>
  <c r="S71" i="381" s="1"/>
  <c r="AK70" i="381"/>
  <c r="AI70" i="381"/>
  <c r="AH70" i="381" s="1"/>
  <c r="AD70" i="381"/>
  <c r="AB70" i="381"/>
  <c r="AA70" i="381" s="1"/>
  <c r="W70" i="381"/>
  <c r="U70" i="381"/>
  <c r="Y70" i="381" s="1"/>
  <c r="P70" i="381"/>
  <c r="N70" i="381"/>
  <c r="R70" i="381" s="1"/>
  <c r="AK69" i="381"/>
  <c r="AI69" i="381"/>
  <c r="AJ69" i="381" s="1"/>
  <c r="AD69" i="381"/>
  <c r="AB69" i="381"/>
  <c r="AG69" i="381" s="1"/>
  <c r="W69" i="381"/>
  <c r="U69" i="381"/>
  <c r="T69" i="381" s="1"/>
  <c r="P69" i="381"/>
  <c r="N69" i="381"/>
  <c r="S69" i="381" s="1"/>
  <c r="AK68" i="381"/>
  <c r="AI68" i="381"/>
  <c r="AN68" i="381" s="1"/>
  <c r="AD68" i="381"/>
  <c r="AB68" i="381"/>
  <c r="AC68" i="381" s="1"/>
  <c r="W68" i="381"/>
  <c r="U68" i="381"/>
  <c r="Z68" i="381" s="1"/>
  <c r="P68" i="381"/>
  <c r="N68" i="381"/>
  <c r="Q68" i="381" s="1"/>
  <c r="AK66" i="381"/>
  <c r="AI66" i="381"/>
  <c r="AM66" i="381" s="1"/>
  <c r="AD66" i="381"/>
  <c r="AB66" i="381"/>
  <c r="AE66" i="381" s="1"/>
  <c r="W66" i="381"/>
  <c r="U66" i="381"/>
  <c r="V66" i="381" s="1"/>
  <c r="P66" i="381"/>
  <c r="N66" i="381"/>
  <c r="M66" i="381" s="1"/>
  <c r="AK65" i="381"/>
  <c r="AI65" i="381"/>
  <c r="AL65" i="381" s="1"/>
  <c r="AD65" i="381"/>
  <c r="AB65" i="381"/>
  <c r="AG65" i="381" s="1"/>
  <c r="W65" i="381"/>
  <c r="U65" i="381"/>
  <c r="T65" i="381" s="1"/>
  <c r="P65" i="381"/>
  <c r="N65" i="381"/>
  <c r="R65" i="381" s="1"/>
  <c r="AK64" i="381"/>
  <c r="AI64" i="381"/>
  <c r="AJ64" i="381" s="1"/>
  <c r="AD64" i="381"/>
  <c r="AB64" i="381"/>
  <c r="AG64" i="381" s="1"/>
  <c r="W64" i="381"/>
  <c r="U64" i="381"/>
  <c r="Y64" i="381" s="1"/>
  <c r="P64" i="381"/>
  <c r="N64" i="381"/>
  <c r="S64" i="381" s="1"/>
  <c r="AK63" i="381"/>
  <c r="AI63" i="381"/>
  <c r="AL63" i="381" s="1"/>
  <c r="AD63" i="381"/>
  <c r="AB63" i="381"/>
  <c r="AF63" i="381" s="1"/>
  <c r="W63" i="381"/>
  <c r="U63" i="381"/>
  <c r="V63" i="381" s="1"/>
  <c r="P63" i="381"/>
  <c r="N63" i="381"/>
  <c r="M63" i="381" s="1"/>
  <c r="AK62" i="381"/>
  <c r="AI62" i="381"/>
  <c r="AH62" i="381" s="1"/>
  <c r="AD62" i="381"/>
  <c r="AB62" i="381"/>
  <c r="AG62" i="381" s="1"/>
  <c r="W62" i="381"/>
  <c r="U62" i="381"/>
  <c r="T62" i="381" s="1"/>
  <c r="P62" i="381"/>
  <c r="N62" i="381"/>
  <c r="M62" i="381" s="1"/>
  <c r="AK61" i="381"/>
  <c r="AI61" i="381"/>
  <c r="AL61" i="381" s="1"/>
  <c r="AD61" i="381"/>
  <c r="AB61" i="381"/>
  <c r="AE61" i="381" s="1"/>
  <c r="W61" i="381"/>
  <c r="U61" i="381"/>
  <c r="Z61" i="381" s="1"/>
  <c r="P61" i="381"/>
  <c r="N61" i="381"/>
  <c r="S61" i="381" s="1"/>
  <c r="AK59" i="381"/>
  <c r="AI59" i="381"/>
  <c r="AN59" i="381" s="1"/>
  <c r="AD59" i="381"/>
  <c r="AB59" i="381"/>
  <c r="AA59" i="381" s="1"/>
  <c r="W59" i="381"/>
  <c r="U59" i="381"/>
  <c r="V59" i="381" s="1"/>
  <c r="P59" i="381"/>
  <c r="N59" i="381"/>
  <c r="R59" i="381" s="1"/>
  <c r="AK57" i="381"/>
  <c r="AI57" i="381"/>
  <c r="AH57" i="381" s="1"/>
  <c r="AD57" i="381"/>
  <c r="AB57" i="381"/>
  <c r="AE57" i="381" s="1"/>
  <c r="W57" i="381"/>
  <c r="U57" i="381"/>
  <c r="Y57" i="381" s="1"/>
  <c r="P57" i="381"/>
  <c r="N57" i="381"/>
  <c r="R57" i="381" s="1"/>
  <c r="AK56" i="381"/>
  <c r="AI56" i="381"/>
  <c r="AM56" i="381" s="1"/>
  <c r="AD56" i="381"/>
  <c r="AB56" i="381"/>
  <c r="AA56" i="381" s="1"/>
  <c r="W56" i="381"/>
  <c r="U56" i="381"/>
  <c r="T56" i="381" s="1"/>
  <c r="P56" i="381"/>
  <c r="N56" i="381"/>
  <c r="Q56" i="381" s="1"/>
  <c r="AK55" i="381"/>
  <c r="AI55" i="381"/>
  <c r="AJ55" i="381" s="1"/>
  <c r="AD55" i="381"/>
  <c r="AB55" i="381"/>
  <c r="AA55" i="381" s="1"/>
  <c r="W55" i="381"/>
  <c r="U55" i="381"/>
  <c r="Y55" i="381" s="1"/>
  <c r="P55" i="381"/>
  <c r="N55" i="381"/>
  <c r="M55" i="381" s="1"/>
  <c r="AK54" i="381"/>
  <c r="AI54" i="381"/>
  <c r="AJ54" i="381" s="1"/>
  <c r="AD54" i="381"/>
  <c r="AB54" i="381"/>
  <c r="AG54" i="381" s="1"/>
  <c r="W54" i="381"/>
  <c r="U54" i="381"/>
  <c r="X54" i="381" s="1"/>
  <c r="P54" i="381"/>
  <c r="N54" i="381"/>
  <c r="R54" i="381" s="1"/>
  <c r="AK53" i="381"/>
  <c r="AI53" i="381"/>
  <c r="AN53" i="381" s="1"/>
  <c r="AD53" i="381"/>
  <c r="AB53" i="381"/>
  <c r="AG53" i="381" s="1"/>
  <c r="W53" i="381"/>
  <c r="U53" i="381"/>
  <c r="T53" i="381" s="1"/>
  <c r="P53" i="381"/>
  <c r="N53" i="381"/>
  <c r="M53" i="381" s="1"/>
  <c r="AK51" i="381"/>
  <c r="AI51" i="381"/>
  <c r="AL51" i="381" s="1"/>
  <c r="AD51" i="381"/>
  <c r="AB51" i="381"/>
  <c r="AG51" i="381" s="1"/>
  <c r="W51" i="381"/>
  <c r="U51" i="381"/>
  <c r="T51" i="381" s="1"/>
  <c r="P51" i="381"/>
  <c r="N51" i="381"/>
  <c r="M51" i="381" s="1"/>
  <c r="AK50" i="381"/>
  <c r="AI50" i="381"/>
  <c r="AH50" i="381" s="1"/>
  <c r="AD50" i="381"/>
  <c r="AB50" i="381"/>
  <c r="AC50" i="381" s="1"/>
  <c r="W50" i="381"/>
  <c r="U50" i="381"/>
  <c r="X50" i="381" s="1"/>
  <c r="P50" i="381"/>
  <c r="N50" i="381"/>
  <c r="S50" i="381" s="1"/>
  <c r="AK49" i="381"/>
  <c r="AI49" i="381"/>
  <c r="AH49" i="381" s="1"/>
  <c r="AD49" i="381"/>
  <c r="AB49" i="381"/>
  <c r="AF49" i="381" s="1"/>
  <c r="W49" i="381"/>
  <c r="U49" i="381"/>
  <c r="X49" i="381" s="1"/>
  <c r="P49" i="381"/>
  <c r="N49" i="381"/>
  <c r="S49" i="381" s="1"/>
  <c r="AK48" i="381"/>
  <c r="AI48" i="381"/>
  <c r="AH48" i="381" s="1"/>
  <c r="AD48" i="381"/>
  <c r="AB48" i="381"/>
  <c r="AG48" i="381" s="1"/>
  <c r="W48" i="381"/>
  <c r="U48" i="381"/>
  <c r="X48" i="381" s="1"/>
  <c r="P48" i="381"/>
  <c r="N48" i="381"/>
  <c r="R48" i="381" s="1"/>
  <c r="AK47" i="381"/>
  <c r="AI47" i="381"/>
  <c r="AN47" i="381" s="1"/>
  <c r="AD47" i="381"/>
  <c r="AB47" i="381"/>
  <c r="AA47" i="381" s="1"/>
  <c r="W47" i="381"/>
  <c r="U47" i="381"/>
  <c r="T47" i="381" s="1"/>
  <c r="P47" i="381"/>
  <c r="N47" i="381"/>
  <c r="S47" i="381" s="1"/>
  <c r="AK46" i="381"/>
  <c r="AI46" i="381"/>
  <c r="AM46" i="381" s="1"/>
  <c r="AD46" i="381"/>
  <c r="AB46" i="381"/>
  <c r="AA46" i="381" s="1"/>
  <c r="W46" i="381"/>
  <c r="U46" i="381"/>
  <c r="X46" i="381" s="1"/>
  <c r="P46" i="381"/>
  <c r="N46" i="381"/>
  <c r="Q46" i="381" s="1"/>
  <c r="AK45" i="381"/>
  <c r="AI45" i="381"/>
  <c r="AM45" i="381" s="1"/>
  <c r="AD45" i="381"/>
  <c r="AB45" i="381"/>
  <c r="AC45" i="381" s="1"/>
  <c r="W45" i="381"/>
  <c r="U45" i="381"/>
  <c r="Z45" i="381" s="1"/>
  <c r="P45" i="381"/>
  <c r="N45" i="381"/>
  <c r="S45" i="381" s="1"/>
  <c r="AK44" i="381"/>
  <c r="AI44" i="381"/>
  <c r="AL44" i="381" s="1"/>
  <c r="AD44" i="381"/>
  <c r="AB44" i="381"/>
  <c r="AG44" i="381" s="1"/>
  <c r="W44" i="381"/>
  <c r="U44" i="381"/>
  <c r="P44" i="381"/>
  <c r="N44" i="381"/>
  <c r="R44" i="381" s="1"/>
  <c r="AK43" i="381"/>
  <c r="AI43" i="381"/>
  <c r="AM43" i="381" s="1"/>
  <c r="AD43" i="381"/>
  <c r="AB43" i="381"/>
  <c r="AG43" i="381" s="1"/>
  <c r="W43" i="381"/>
  <c r="U43" i="381"/>
  <c r="Y43" i="381" s="1"/>
  <c r="P43" i="381"/>
  <c r="N43" i="381"/>
  <c r="S43" i="381" s="1"/>
  <c r="AK37" i="381"/>
  <c r="AI37" i="381"/>
  <c r="AN37" i="381" s="1"/>
  <c r="AD37" i="381"/>
  <c r="AB37" i="381"/>
  <c r="AF37" i="381" s="1"/>
  <c r="W37" i="381"/>
  <c r="U37" i="381"/>
  <c r="Z37" i="381" s="1"/>
  <c r="P37" i="381"/>
  <c r="N37" i="381"/>
  <c r="M37" i="381" s="1"/>
  <c r="AK36" i="381"/>
  <c r="AI36" i="381"/>
  <c r="AH36" i="381" s="1"/>
  <c r="AD36" i="381"/>
  <c r="AB36" i="381"/>
  <c r="AG36" i="381" s="1"/>
  <c r="W36" i="381"/>
  <c r="U36" i="381"/>
  <c r="V36" i="381" s="1"/>
  <c r="P36" i="381"/>
  <c r="N36" i="381"/>
  <c r="O36" i="381" s="1"/>
  <c r="AK35" i="381"/>
  <c r="AI35" i="381"/>
  <c r="AN35" i="381" s="1"/>
  <c r="AD35" i="381"/>
  <c r="AB35" i="381"/>
  <c r="AE35" i="381" s="1"/>
  <c r="W35" i="381"/>
  <c r="U35" i="381"/>
  <c r="Z35" i="381" s="1"/>
  <c r="P35" i="381"/>
  <c r="N35" i="381"/>
  <c r="O35" i="381" s="1"/>
  <c r="AK34" i="381"/>
  <c r="AI34" i="381"/>
  <c r="AN34" i="381" s="1"/>
  <c r="AD34" i="381"/>
  <c r="AB34" i="381"/>
  <c r="AG34" i="381" s="1"/>
  <c r="W34" i="381"/>
  <c r="U34" i="381"/>
  <c r="V34" i="381" s="1"/>
  <c r="P34" i="381"/>
  <c r="N34" i="381"/>
  <c r="M34" i="381" s="1"/>
  <c r="AK33" i="381"/>
  <c r="AI33" i="381"/>
  <c r="AH33" i="381" s="1"/>
  <c r="AD33" i="381"/>
  <c r="AB33" i="381"/>
  <c r="AF33" i="381" s="1"/>
  <c r="W33" i="381"/>
  <c r="U33" i="381"/>
  <c r="Y33" i="381" s="1"/>
  <c r="P33" i="381"/>
  <c r="N33" i="381"/>
  <c r="R33" i="381" s="1"/>
  <c r="AK32" i="381"/>
  <c r="AI32" i="381"/>
  <c r="AM32" i="381" s="1"/>
  <c r="AD32" i="381"/>
  <c r="AB32" i="381"/>
  <c r="AG32" i="381" s="1"/>
  <c r="W32" i="381"/>
  <c r="U32" i="381"/>
  <c r="V32" i="381" s="1"/>
  <c r="P32" i="381"/>
  <c r="N32" i="381"/>
  <c r="Q32" i="381" s="1"/>
  <c r="AK31" i="381"/>
  <c r="AI31" i="381"/>
  <c r="AJ31" i="381" s="1"/>
  <c r="AD31" i="381"/>
  <c r="AB31" i="381"/>
  <c r="AA31" i="381" s="1"/>
  <c r="W31" i="381"/>
  <c r="U31" i="381"/>
  <c r="V31" i="381" s="1"/>
  <c r="P31" i="381"/>
  <c r="N31" i="381"/>
  <c r="O31" i="381" s="1"/>
  <c r="L27" i="381"/>
  <c r="B27" i="381"/>
  <c r="L26" i="381"/>
  <c r="B26" i="381"/>
  <c r="L18" i="381"/>
  <c r="L17" i="381"/>
  <c r="C16" i="381"/>
  <c r="L16" i="381" s="1"/>
  <c r="L15" i="381"/>
  <c r="L14" i="381"/>
  <c r="L13" i="381"/>
  <c r="L12" i="381"/>
  <c r="C11" i="381"/>
  <c r="L11" i="381" s="1"/>
  <c r="C10" i="381"/>
  <c r="L10" i="381" s="1"/>
  <c r="L1" i="381"/>
  <c r="L73" i="381" s="1"/>
  <c r="AK58" i="379"/>
  <c r="AI58" i="379"/>
  <c r="AN58" i="379" s="1"/>
  <c r="AD58" i="379"/>
  <c r="AB58" i="379"/>
  <c r="AG58" i="379" s="1"/>
  <c r="W58" i="379"/>
  <c r="U58" i="379"/>
  <c r="V58" i="379" s="1"/>
  <c r="P58" i="379"/>
  <c r="N58" i="379"/>
  <c r="S58" i="379" s="1"/>
  <c r="AK61" i="379"/>
  <c r="AI61" i="379"/>
  <c r="AN61" i="379" s="1"/>
  <c r="AD61" i="379"/>
  <c r="AB61" i="379"/>
  <c r="AG61" i="379" s="1"/>
  <c r="W61" i="379"/>
  <c r="U61" i="379"/>
  <c r="V61" i="379" s="1"/>
  <c r="P61" i="379"/>
  <c r="N61" i="379"/>
  <c r="S61" i="379" s="1"/>
  <c r="AK60" i="379"/>
  <c r="AI60" i="379"/>
  <c r="AJ60" i="379" s="1"/>
  <c r="AD60" i="379"/>
  <c r="AB60" i="379"/>
  <c r="AC60" i="379" s="1"/>
  <c r="W60" i="379"/>
  <c r="U60" i="379"/>
  <c r="Z60" i="379" s="1"/>
  <c r="P60" i="379"/>
  <c r="N60" i="379"/>
  <c r="S60" i="379" s="1"/>
  <c r="AK59" i="379"/>
  <c r="AI59" i="379"/>
  <c r="AH59" i="379" s="1"/>
  <c r="AD59" i="379"/>
  <c r="AB59" i="379"/>
  <c r="AF59" i="379" s="1"/>
  <c r="W59" i="379"/>
  <c r="U59" i="379"/>
  <c r="V59" i="379" s="1"/>
  <c r="P59" i="379"/>
  <c r="N59" i="379"/>
  <c r="O59" i="379" s="1"/>
  <c r="AK56" i="379"/>
  <c r="AI56" i="379"/>
  <c r="AJ56" i="379" s="1"/>
  <c r="AD56" i="379"/>
  <c r="AB56" i="379"/>
  <c r="AE56" i="379" s="1"/>
  <c r="W56" i="379"/>
  <c r="U56" i="379"/>
  <c r="X56" i="379" s="1"/>
  <c r="P56" i="379"/>
  <c r="N56" i="379"/>
  <c r="Q56" i="379" s="1"/>
  <c r="AK55" i="379"/>
  <c r="AI55" i="379"/>
  <c r="AM55" i="379" s="1"/>
  <c r="AD55" i="379"/>
  <c r="AB55" i="379"/>
  <c r="AG55" i="379" s="1"/>
  <c r="W55" i="379"/>
  <c r="U55" i="379"/>
  <c r="Z55" i="379" s="1"/>
  <c r="P55" i="379"/>
  <c r="N55" i="379"/>
  <c r="Q55" i="379" s="1"/>
  <c r="AK54" i="379"/>
  <c r="AI54" i="379"/>
  <c r="AM54" i="379" s="1"/>
  <c r="AD54" i="379"/>
  <c r="AB54" i="379"/>
  <c r="AC54" i="379" s="1"/>
  <c r="AA54" i="379"/>
  <c r="W54" i="379"/>
  <c r="U54" i="379"/>
  <c r="Y54" i="379" s="1"/>
  <c r="P54" i="379"/>
  <c r="N54" i="379"/>
  <c r="R54" i="379" s="1"/>
  <c r="AK53" i="379"/>
  <c r="AI53" i="379"/>
  <c r="AJ53" i="379" s="1"/>
  <c r="AH53" i="379"/>
  <c r="AD53" i="379"/>
  <c r="AB53" i="379"/>
  <c r="AG53" i="379" s="1"/>
  <c r="W53" i="379"/>
  <c r="U53" i="379"/>
  <c r="V53" i="379" s="1"/>
  <c r="P53" i="379"/>
  <c r="N53" i="379"/>
  <c r="O53" i="379" s="1"/>
  <c r="AK52" i="379"/>
  <c r="AI52" i="379"/>
  <c r="AN52" i="379" s="1"/>
  <c r="AH52" i="379"/>
  <c r="AD52" i="379"/>
  <c r="AB52" i="379"/>
  <c r="AG52" i="379" s="1"/>
  <c r="W52" i="379"/>
  <c r="U52" i="379"/>
  <c r="X52" i="379" s="1"/>
  <c r="P52" i="379"/>
  <c r="N52" i="379"/>
  <c r="S52" i="379" s="1"/>
  <c r="AK72" i="379"/>
  <c r="AI72" i="379"/>
  <c r="AN72" i="379" s="1"/>
  <c r="AD72" i="379"/>
  <c r="AB72" i="379"/>
  <c r="AG72" i="379" s="1"/>
  <c r="W72" i="379"/>
  <c r="U72" i="379"/>
  <c r="Y72" i="379" s="1"/>
  <c r="P72" i="379"/>
  <c r="N72" i="379"/>
  <c r="O72" i="379" s="1"/>
  <c r="AK71" i="379"/>
  <c r="AI71" i="379"/>
  <c r="AN71" i="379" s="1"/>
  <c r="AD71" i="379"/>
  <c r="AB71" i="379"/>
  <c r="AG71" i="379" s="1"/>
  <c r="W71" i="379"/>
  <c r="U71" i="379"/>
  <c r="V71" i="379" s="1"/>
  <c r="P71" i="379"/>
  <c r="N71" i="379"/>
  <c r="S71" i="379" s="1"/>
  <c r="AK70" i="379"/>
  <c r="AI70" i="379"/>
  <c r="AH70" i="379" s="1"/>
  <c r="AD70" i="379"/>
  <c r="AB70" i="379"/>
  <c r="AG70" i="379" s="1"/>
  <c r="W70" i="379"/>
  <c r="U70" i="379"/>
  <c r="Z70" i="379" s="1"/>
  <c r="P70" i="379"/>
  <c r="N70" i="379"/>
  <c r="R70" i="379" s="1"/>
  <c r="AK69" i="379"/>
  <c r="AI69" i="379"/>
  <c r="AN69" i="379" s="1"/>
  <c r="AD69" i="379"/>
  <c r="AB69" i="379"/>
  <c r="AE69" i="379" s="1"/>
  <c r="W69" i="379"/>
  <c r="U69" i="379"/>
  <c r="Z69" i="379" s="1"/>
  <c r="P69" i="379"/>
  <c r="N69" i="379"/>
  <c r="O69" i="379" s="1"/>
  <c r="AK35" i="379"/>
  <c r="AI35" i="379"/>
  <c r="AJ35" i="379" s="1"/>
  <c r="AD35" i="379"/>
  <c r="AB35" i="379"/>
  <c r="AG35" i="379" s="1"/>
  <c r="W35" i="379"/>
  <c r="U35" i="379"/>
  <c r="Z35" i="379" s="1"/>
  <c r="P35" i="379"/>
  <c r="N35" i="379"/>
  <c r="S35" i="379" s="1"/>
  <c r="AK34" i="379"/>
  <c r="AI34" i="379"/>
  <c r="AH34" i="379" s="1"/>
  <c r="AD34" i="379"/>
  <c r="AB34" i="379"/>
  <c r="AF34" i="379" s="1"/>
  <c r="W34" i="379"/>
  <c r="U34" i="379"/>
  <c r="Z34" i="379" s="1"/>
  <c r="P34" i="379"/>
  <c r="N34" i="379"/>
  <c r="Q34" i="379" s="1"/>
  <c r="AK90" i="344"/>
  <c r="AI90" i="344"/>
  <c r="AN90" i="344" s="1"/>
  <c r="AD90" i="344"/>
  <c r="AB90" i="344"/>
  <c r="AG90" i="344" s="1"/>
  <c r="AA90" i="344"/>
  <c r="W90" i="344"/>
  <c r="U90" i="344"/>
  <c r="V90" i="344" s="1"/>
  <c r="P90" i="344"/>
  <c r="N90" i="344"/>
  <c r="S90" i="344" s="1"/>
  <c r="AM89" i="344"/>
  <c r="AK89" i="344"/>
  <c r="AI89" i="344"/>
  <c r="AJ89" i="344" s="1"/>
  <c r="AD89" i="344"/>
  <c r="AB89" i="344"/>
  <c r="AE89" i="344" s="1"/>
  <c r="W89" i="344"/>
  <c r="U89" i="344"/>
  <c r="Y89" i="344" s="1"/>
  <c r="P89" i="344"/>
  <c r="N89" i="344"/>
  <c r="S89" i="344" s="1"/>
  <c r="M89" i="344"/>
  <c r="AK88" i="344"/>
  <c r="AI88" i="344"/>
  <c r="AH88" i="344" s="1"/>
  <c r="AD88" i="344"/>
  <c r="AB88" i="344"/>
  <c r="AG88" i="344" s="1"/>
  <c r="W88" i="344"/>
  <c r="U88" i="344"/>
  <c r="Z88" i="344" s="1"/>
  <c r="T88" i="344"/>
  <c r="P88" i="344"/>
  <c r="N88" i="344"/>
  <c r="O88" i="344" s="1"/>
  <c r="AK87" i="344"/>
  <c r="AI87" i="344"/>
  <c r="AN87" i="344" s="1"/>
  <c r="AH87" i="344"/>
  <c r="AF87" i="344"/>
  <c r="AD87" i="344"/>
  <c r="AB87" i="344"/>
  <c r="AE87" i="344" s="1"/>
  <c r="AA87" i="344"/>
  <c r="W87" i="344"/>
  <c r="U87" i="344"/>
  <c r="Z87" i="344" s="1"/>
  <c r="T87" i="344"/>
  <c r="P87" i="344"/>
  <c r="N87" i="344"/>
  <c r="S87" i="344" s="1"/>
  <c r="AK86" i="344"/>
  <c r="AI86" i="344"/>
  <c r="AN86" i="344" s="1"/>
  <c r="AD86" i="344"/>
  <c r="AB86" i="344"/>
  <c r="AC86" i="344" s="1"/>
  <c r="W86" i="344"/>
  <c r="U86" i="344"/>
  <c r="X86" i="344" s="1"/>
  <c r="T86" i="344"/>
  <c r="P86" i="344"/>
  <c r="N86" i="344"/>
  <c r="S86" i="344" s="1"/>
  <c r="AK98" i="344"/>
  <c r="AI98" i="344"/>
  <c r="AN98" i="344" s="1"/>
  <c r="AD98" i="344"/>
  <c r="AB98" i="344"/>
  <c r="AG98" i="344" s="1"/>
  <c r="AA98" i="344"/>
  <c r="W98" i="344"/>
  <c r="U98" i="344"/>
  <c r="Z98" i="344" s="1"/>
  <c r="P98" i="344"/>
  <c r="N98" i="344"/>
  <c r="O98" i="344" s="1"/>
  <c r="AK97" i="344"/>
  <c r="AI97" i="344"/>
  <c r="AH97" i="344" s="1"/>
  <c r="AD97" i="344"/>
  <c r="AB97" i="344"/>
  <c r="AG97" i="344" s="1"/>
  <c r="W97" i="344"/>
  <c r="U97" i="344"/>
  <c r="V97" i="344" s="1"/>
  <c r="P97" i="344"/>
  <c r="N97" i="344"/>
  <c r="S97" i="344" s="1"/>
  <c r="AK100" i="344"/>
  <c r="AI100" i="344"/>
  <c r="AN100" i="344" s="1"/>
  <c r="AD100" i="344"/>
  <c r="AB100" i="344"/>
  <c r="AE100" i="344" s="1"/>
  <c r="AA100" i="344"/>
  <c r="W100" i="344"/>
  <c r="U100" i="344"/>
  <c r="V100" i="344" s="1"/>
  <c r="P100" i="344"/>
  <c r="N100" i="344"/>
  <c r="O100" i="344" s="1"/>
  <c r="M100" i="344"/>
  <c r="AK99" i="344"/>
  <c r="AI99" i="344"/>
  <c r="AJ99" i="344" s="1"/>
  <c r="AD99" i="344"/>
  <c r="AB99" i="344"/>
  <c r="AG99" i="344" s="1"/>
  <c r="W99" i="344"/>
  <c r="U99" i="344"/>
  <c r="Z99" i="344" s="1"/>
  <c r="P99" i="344"/>
  <c r="N99" i="344"/>
  <c r="S99" i="344" s="1"/>
  <c r="M99" i="344"/>
  <c r="AK96" i="344"/>
  <c r="AI96" i="344"/>
  <c r="AH96" i="344" s="1"/>
  <c r="AD96" i="344"/>
  <c r="AB96" i="344"/>
  <c r="AF96" i="344" s="1"/>
  <c r="W96" i="344"/>
  <c r="U96" i="344"/>
  <c r="Z96" i="344" s="1"/>
  <c r="P96" i="344"/>
  <c r="N96" i="344"/>
  <c r="O96" i="344" s="1"/>
  <c r="M96" i="344"/>
  <c r="AK95" i="344"/>
  <c r="AI95" i="344"/>
  <c r="AJ95" i="344" s="1"/>
  <c r="AD95" i="344"/>
  <c r="AB95" i="344"/>
  <c r="AE95" i="344" s="1"/>
  <c r="W95" i="344"/>
  <c r="U95" i="344"/>
  <c r="Z95" i="344" s="1"/>
  <c r="P95" i="344"/>
  <c r="N95" i="344"/>
  <c r="Q95" i="344" s="1"/>
  <c r="AK94" i="344"/>
  <c r="AI94" i="344"/>
  <c r="AJ94" i="344" s="1"/>
  <c r="AH94" i="344"/>
  <c r="AF94" i="344"/>
  <c r="AE94" i="344"/>
  <c r="AD94" i="344"/>
  <c r="AB94" i="344"/>
  <c r="AC94" i="344" s="1"/>
  <c r="W94" i="344"/>
  <c r="U94" i="344"/>
  <c r="Z94" i="344" s="1"/>
  <c r="P94" i="344"/>
  <c r="N94" i="344"/>
  <c r="R94" i="344" s="1"/>
  <c r="AK93" i="344"/>
  <c r="AI93" i="344"/>
  <c r="AM93" i="344" s="1"/>
  <c r="AD93" i="344"/>
  <c r="AB93" i="344"/>
  <c r="AG93" i="344" s="1"/>
  <c r="W93" i="344"/>
  <c r="U93" i="344"/>
  <c r="Y93" i="344" s="1"/>
  <c r="P93" i="344"/>
  <c r="N93" i="344"/>
  <c r="M93" i="344" s="1"/>
  <c r="AK92" i="344"/>
  <c r="AI92" i="344"/>
  <c r="AN92" i="344" s="1"/>
  <c r="AH92" i="344"/>
  <c r="AD92" i="344"/>
  <c r="AB92" i="344"/>
  <c r="AC92" i="344" s="1"/>
  <c r="W92" i="344"/>
  <c r="U92" i="344"/>
  <c r="V92" i="344" s="1"/>
  <c r="P92" i="344"/>
  <c r="N92" i="344"/>
  <c r="S92" i="344" s="1"/>
  <c r="AK91" i="344"/>
  <c r="AI91" i="344"/>
  <c r="AN91" i="344" s="1"/>
  <c r="AD91" i="344"/>
  <c r="AB91" i="344"/>
  <c r="AE91" i="344" s="1"/>
  <c r="W91" i="344"/>
  <c r="U91" i="344"/>
  <c r="X91" i="344" s="1"/>
  <c r="T91" i="344"/>
  <c r="P91" i="344"/>
  <c r="N91" i="344"/>
  <c r="Q91" i="344" s="1"/>
  <c r="AK85" i="344"/>
  <c r="AI85" i="344"/>
  <c r="AN85" i="344" s="1"/>
  <c r="AD85" i="344"/>
  <c r="AB85" i="344"/>
  <c r="AE85" i="344" s="1"/>
  <c r="W85" i="344"/>
  <c r="U85" i="344"/>
  <c r="V85" i="344" s="1"/>
  <c r="P85" i="344"/>
  <c r="N85" i="344"/>
  <c r="O85" i="344" s="1"/>
  <c r="AK84" i="344"/>
  <c r="AI84" i="344"/>
  <c r="AJ84" i="344" s="1"/>
  <c r="AD84" i="344"/>
  <c r="AB84" i="344"/>
  <c r="AG84" i="344" s="1"/>
  <c r="W84" i="344"/>
  <c r="U84" i="344"/>
  <c r="Z84" i="344" s="1"/>
  <c r="P84" i="344"/>
  <c r="N84" i="344"/>
  <c r="S84" i="344" s="1"/>
  <c r="AK69" i="344"/>
  <c r="AI69" i="344"/>
  <c r="AN69" i="344" s="1"/>
  <c r="AD69" i="344"/>
  <c r="AB69" i="344"/>
  <c r="AG69" i="344" s="1"/>
  <c r="W69" i="344"/>
  <c r="U69" i="344"/>
  <c r="Y69" i="344" s="1"/>
  <c r="T69" i="344"/>
  <c r="P69" i="344"/>
  <c r="N69" i="344"/>
  <c r="O69" i="344" s="1"/>
  <c r="L69" i="344"/>
  <c r="AK68" i="344"/>
  <c r="AI68" i="344"/>
  <c r="AJ68" i="344" s="1"/>
  <c r="AD68" i="344"/>
  <c r="AB68" i="344"/>
  <c r="AG68" i="344" s="1"/>
  <c r="AA68" i="344"/>
  <c r="W68" i="344"/>
  <c r="U68" i="344"/>
  <c r="V68" i="344" s="1"/>
  <c r="P68" i="344"/>
  <c r="N68" i="344"/>
  <c r="S68" i="344" s="1"/>
  <c r="L68" i="344"/>
  <c r="AK67" i="344"/>
  <c r="AI67" i="344"/>
  <c r="AH67" i="344" s="1"/>
  <c r="AD67" i="344"/>
  <c r="AB67" i="344"/>
  <c r="AG67" i="344" s="1"/>
  <c r="W67" i="344"/>
  <c r="U67" i="344"/>
  <c r="V67" i="344" s="1"/>
  <c r="P67" i="344"/>
  <c r="N67" i="344"/>
  <c r="R67" i="344" s="1"/>
  <c r="L67" i="344"/>
  <c r="AK66" i="344"/>
  <c r="AI66" i="344"/>
  <c r="AM66" i="344" s="1"/>
  <c r="AD66" i="344"/>
  <c r="AB66" i="344"/>
  <c r="AE66" i="344" s="1"/>
  <c r="W66" i="344"/>
  <c r="U66" i="344"/>
  <c r="Z66" i="344" s="1"/>
  <c r="P66" i="344"/>
  <c r="N66" i="344"/>
  <c r="O66" i="344" s="1"/>
  <c r="L66" i="344"/>
  <c r="AK65" i="344"/>
  <c r="AI65" i="344"/>
  <c r="AM65" i="344" s="1"/>
  <c r="AH65" i="344"/>
  <c r="AD65" i="344"/>
  <c r="AB65" i="344"/>
  <c r="AA65" i="344" s="1"/>
  <c r="W65" i="344"/>
  <c r="U65" i="344"/>
  <c r="Z65" i="344" s="1"/>
  <c r="P65" i="344"/>
  <c r="N65" i="344"/>
  <c r="S65" i="344" s="1"/>
  <c r="L65" i="344"/>
  <c r="AK64" i="344"/>
  <c r="AI64" i="344"/>
  <c r="AM64" i="344" s="1"/>
  <c r="AD64" i="344"/>
  <c r="AB64" i="344"/>
  <c r="AG64" i="344" s="1"/>
  <c r="W64" i="344"/>
  <c r="U64" i="344"/>
  <c r="X64" i="344" s="1"/>
  <c r="P64" i="344"/>
  <c r="N64" i="344"/>
  <c r="S64" i="344" s="1"/>
  <c r="L64" i="344"/>
  <c r="AK63" i="344"/>
  <c r="AI63" i="344"/>
  <c r="AJ63" i="344" s="1"/>
  <c r="AD63" i="344"/>
  <c r="AB63" i="344"/>
  <c r="AF63" i="344" s="1"/>
  <c r="W63" i="344"/>
  <c r="U63" i="344"/>
  <c r="V63" i="344" s="1"/>
  <c r="P63" i="344"/>
  <c r="N63" i="344"/>
  <c r="S63" i="344" s="1"/>
  <c r="L63" i="344"/>
  <c r="AK44" i="344"/>
  <c r="AI44" i="344"/>
  <c r="AN44" i="344" s="1"/>
  <c r="AD44" i="344"/>
  <c r="AB44" i="344"/>
  <c r="AG44" i="344" s="1"/>
  <c r="W44" i="344"/>
  <c r="U44" i="344"/>
  <c r="X44" i="344" s="1"/>
  <c r="P44" i="344"/>
  <c r="N44" i="344"/>
  <c r="S44" i="344" s="1"/>
  <c r="L44" i="344"/>
  <c r="AK43" i="344"/>
  <c r="AI43" i="344"/>
  <c r="AN43" i="344" s="1"/>
  <c r="AD43" i="344"/>
  <c r="AB43" i="344"/>
  <c r="AE43" i="344" s="1"/>
  <c r="AA43" i="344"/>
  <c r="W43" i="344"/>
  <c r="U43" i="344"/>
  <c r="Z43" i="344" s="1"/>
  <c r="T43" i="344"/>
  <c r="P43" i="344"/>
  <c r="N43" i="344"/>
  <c r="O43" i="344" s="1"/>
  <c r="L43" i="344"/>
  <c r="AK42" i="344"/>
  <c r="AI42" i="344"/>
  <c r="AH42" i="344" s="1"/>
  <c r="AD42" i="344"/>
  <c r="AB42" i="344"/>
  <c r="AG42" i="344" s="1"/>
  <c r="W42" i="344"/>
  <c r="U42" i="344"/>
  <c r="Z42" i="344" s="1"/>
  <c r="P42" i="344"/>
  <c r="N42" i="344"/>
  <c r="R42" i="344" s="1"/>
  <c r="L42" i="344"/>
  <c r="AK41" i="344"/>
  <c r="AI41" i="344"/>
  <c r="AJ41" i="344" s="1"/>
  <c r="AD41" i="344"/>
  <c r="AB41" i="344"/>
  <c r="AE41" i="344" s="1"/>
  <c r="W41" i="344"/>
  <c r="U41" i="344"/>
  <c r="Y41" i="344" s="1"/>
  <c r="P41" i="344"/>
  <c r="N41" i="344"/>
  <c r="O41" i="344" s="1"/>
  <c r="L41" i="344"/>
  <c r="AK40" i="344"/>
  <c r="AI40" i="344"/>
  <c r="AM40" i="344" s="1"/>
  <c r="AD40" i="344"/>
  <c r="AB40" i="344"/>
  <c r="AC40" i="344" s="1"/>
  <c r="AA40" i="344"/>
  <c r="W40" i="344"/>
  <c r="U40" i="344"/>
  <c r="Z40" i="344" s="1"/>
  <c r="P40" i="344"/>
  <c r="N40" i="344"/>
  <c r="O40" i="344" s="1"/>
  <c r="L40" i="344"/>
  <c r="AK39" i="344"/>
  <c r="AI39" i="344"/>
  <c r="AJ39" i="344" s="1"/>
  <c r="AD39" i="344"/>
  <c r="AB39" i="344"/>
  <c r="AC39" i="344" s="1"/>
  <c r="W39" i="344"/>
  <c r="U39" i="344"/>
  <c r="Y39" i="344" s="1"/>
  <c r="P39" i="344"/>
  <c r="N39" i="344"/>
  <c r="S39" i="344" s="1"/>
  <c r="L39" i="344"/>
  <c r="AK38" i="344"/>
  <c r="AI38" i="344"/>
  <c r="AJ38" i="344" s="1"/>
  <c r="AD38" i="344"/>
  <c r="AB38" i="344"/>
  <c r="AG38" i="344" s="1"/>
  <c r="W38" i="344"/>
  <c r="U38" i="344"/>
  <c r="V38" i="344" s="1"/>
  <c r="P38" i="344"/>
  <c r="N38" i="344"/>
  <c r="S38" i="344" s="1"/>
  <c r="L38" i="344"/>
  <c r="AK37" i="344"/>
  <c r="AI37" i="344"/>
  <c r="AL37" i="344" s="1"/>
  <c r="AD37" i="344"/>
  <c r="AB37" i="344"/>
  <c r="AC37" i="344" s="1"/>
  <c r="W37" i="344"/>
  <c r="U37" i="344"/>
  <c r="X37" i="344" s="1"/>
  <c r="P37" i="344"/>
  <c r="N37" i="344"/>
  <c r="S37" i="344" s="1"/>
  <c r="L37" i="344"/>
  <c r="AK36" i="344"/>
  <c r="AI36" i="344"/>
  <c r="AN36" i="344" s="1"/>
  <c r="AD36" i="344"/>
  <c r="AB36" i="344"/>
  <c r="AG36" i="344" s="1"/>
  <c r="W36" i="344"/>
  <c r="U36" i="344"/>
  <c r="Z36" i="344" s="1"/>
  <c r="P36" i="344"/>
  <c r="N36" i="344"/>
  <c r="R36" i="344" s="1"/>
  <c r="L36" i="344"/>
  <c r="AK35" i="344"/>
  <c r="AI35" i="344"/>
  <c r="AM35" i="344" s="1"/>
  <c r="AD35" i="344"/>
  <c r="AB35" i="344"/>
  <c r="AC35" i="344" s="1"/>
  <c r="W35" i="344"/>
  <c r="U35" i="344"/>
  <c r="X35" i="344" s="1"/>
  <c r="P35" i="344"/>
  <c r="N35" i="344"/>
  <c r="M35" i="344" s="1"/>
  <c r="L35" i="344"/>
  <c r="AK34" i="344"/>
  <c r="AI34" i="344"/>
  <c r="AN34" i="344" s="1"/>
  <c r="AD34" i="344"/>
  <c r="AB34" i="344"/>
  <c r="AC34" i="344" s="1"/>
  <c r="W34" i="344"/>
  <c r="U34" i="344"/>
  <c r="Z34" i="344" s="1"/>
  <c r="P34" i="344"/>
  <c r="N34" i="344"/>
  <c r="S34" i="344" s="1"/>
  <c r="L34" i="344"/>
  <c r="AK33" i="344"/>
  <c r="AI33" i="344"/>
  <c r="AM33" i="344" s="1"/>
  <c r="AD33" i="344"/>
  <c r="AB33" i="344"/>
  <c r="AG33" i="344" s="1"/>
  <c r="AA33" i="344"/>
  <c r="W33" i="344"/>
  <c r="U33" i="344"/>
  <c r="V33" i="344" s="1"/>
  <c r="P33" i="344"/>
  <c r="N33" i="344"/>
  <c r="R33" i="344" s="1"/>
  <c r="L33" i="344"/>
  <c r="AK32" i="344"/>
  <c r="AI32" i="344"/>
  <c r="AJ32" i="344" s="1"/>
  <c r="AD32" i="344"/>
  <c r="AB32" i="344"/>
  <c r="AG32" i="344" s="1"/>
  <c r="W32" i="344"/>
  <c r="U32" i="344"/>
  <c r="V32" i="344" s="1"/>
  <c r="P32" i="344"/>
  <c r="N32" i="344"/>
  <c r="O32" i="344" s="1"/>
  <c r="L32" i="344"/>
  <c r="AK65" i="380"/>
  <c r="AI65" i="380"/>
  <c r="AN65" i="380" s="1"/>
  <c r="AD65" i="380"/>
  <c r="AB65" i="380"/>
  <c r="AG65" i="380" s="1"/>
  <c r="W65" i="380"/>
  <c r="U65" i="380"/>
  <c r="V65" i="380" s="1"/>
  <c r="P65" i="380"/>
  <c r="N65" i="380"/>
  <c r="M65" i="380" s="1"/>
  <c r="AK64" i="380"/>
  <c r="AI64" i="380"/>
  <c r="AM64" i="380" s="1"/>
  <c r="AD64" i="380"/>
  <c r="AB64" i="380"/>
  <c r="AG64" i="380" s="1"/>
  <c r="W64" i="380"/>
  <c r="U64" i="380"/>
  <c r="Z64" i="380" s="1"/>
  <c r="P64" i="380"/>
  <c r="N64" i="380"/>
  <c r="M64" i="380"/>
  <c r="A64" i="380"/>
  <c r="A65" i="380" s="1"/>
  <c r="AK62" i="380"/>
  <c r="AI62" i="380"/>
  <c r="AJ62" i="380" s="1"/>
  <c r="AD62" i="380"/>
  <c r="AC62" i="380"/>
  <c r="AB62" i="380"/>
  <c r="AG62" i="380" s="1"/>
  <c r="W62" i="380"/>
  <c r="U62" i="380"/>
  <c r="Z62" i="380" s="1"/>
  <c r="P62" i="380"/>
  <c r="N62" i="380"/>
  <c r="Q62" i="380" s="1"/>
  <c r="AK61" i="380"/>
  <c r="AI61" i="380"/>
  <c r="AH61" i="380" s="1"/>
  <c r="AD61" i="380"/>
  <c r="AB61" i="380"/>
  <c r="AG61" i="380" s="1"/>
  <c r="AA61" i="380"/>
  <c r="W61" i="380"/>
  <c r="U61" i="380"/>
  <c r="Z61" i="380" s="1"/>
  <c r="P61" i="380"/>
  <c r="N61" i="380"/>
  <c r="R61" i="380" s="1"/>
  <c r="AM60" i="380"/>
  <c r="AK60" i="380"/>
  <c r="AI60" i="380"/>
  <c r="AN60" i="380" s="1"/>
  <c r="AD60" i="380"/>
  <c r="AB60" i="380"/>
  <c r="AF60" i="380" s="1"/>
  <c r="W60" i="380"/>
  <c r="U60" i="380"/>
  <c r="Z60" i="380" s="1"/>
  <c r="P60" i="380"/>
  <c r="N60" i="380"/>
  <c r="S60" i="380" s="1"/>
  <c r="M60" i="380"/>
  <c r="AK59" i="380"/>
  <c r="AI59" i="380"/>
  <c r="AH59" i="380" s="1"/>
  <c r="AG59" i="380"/>
  <c r="AF59" i="380"/>
  <c r="AE59" i="380"/>
  <c r="AD59" i="380"/>
  <c r="AB59" i="380"/>
  <c r="AC59" i="380" s="1"/>
  <c r="W59" i="380"/>
  <c r="V59" i="380"/>
  <c r="U59" i="380"/>
  <c r="Z59" i="380" s="1"/>
  <c r="T59" i="380"/>
  <c r="P59" i="380"/>
  <c r="N59" i="380"/>
  <c r="S59" i="380" s="1"/>
  <c r="AK58" i="380"/>
  <c r="AI58" i="380"/>
  <c r="AJ58" i="380" s="1"/>
  <c r="AG58" i="380"/>
  <c r="AF58" i="380"/>
  <c r="AE58" i="380"/>
  <c r="AD58" i="380"/>
  <c r="AC58" i="380"/>
  <c r="AB58" i="380"/>
  <c r="AA58" i="380" s="1"/>
  <c r="W58" i="380"/>
  <c r="U58" i="380"/>
  <c r="Z58" i="380" s="1"/>
  <c r="Q58" i="380"/>
  <c r="P58" i="380"/>
  <c r="N58" i="380"/>
  <c r="S58" i="380" s="1"/>
  <c r="AK57" i="380"/>
  <c r="AI57" i="380"/>
  <c r="AM57" i="380" s="1"/>
  <c r="AH57" i="380"/>
  <c r="AD57" i="380"/>
  <c r="AB57" i="380"/>
  <c r="AC57" i="380" s="1"/>
  <c r="W57" i="380"/>
  <c r="U57" i="380"/>
  <c r="Z57" i="380" s="1"/>
  <c r="S57" i="380"/>
  <c r="R57" i="380"/>
  <c r="P57" i="380"/>
  <c r="N57" i="380"/>
  <c r="Q57" i="380" s="1"/>
  <c r="M57" i="380"/>
  <c r="A57" i="380"/>
  <c r="A58" i="380" s="1"/>
  <c r="A59" i="380" s="1"/>
  <c r="A60" i="380" s="1"/>
  <c r="A61" i="380" s="1"/>
  <c r="AK55" i="380"/>
  <c r="AI55" i="380"/>
  <c r="AN55" i="380" s="1"/>
  <c r="AF55" i="380"/>
  <c r="AD55" i="380"/>
  <c r="AC55" i="380"/>
  <c r="AB55" i="380"/>
  <c r="AG55" i="380" s="1"/>
  <c r="AA55" i="380"/>
  <c r="Y55" i="380"/>
  <c r="W55" i="380"/>
  <c r="U55" i="380"/>
  <c r="X55" i="380" s="1"/>
  <c r="T55" i="380"/>
  <c r="Q55" i="380"/>
  <c r="P55" i="380"/>
  <c r="N55" i="380"/>
  <c r="S55" i="380" s="1"/>
  <c r="M55" i="380"/>
  <c r="AK54" i="380"/>
  <c r="AI54" i="380"/>
  <c r="AL54" i="380" s="1"/>
  <c r="AD54" i="380"/>
  <c r="AB54" i="380"/>
  <c r="AC54" i="380" s="1"/>
  <c r="Z54" i="380"/>
  <c r="Y54" i="380"/>
  <c r="X54" i="380"/>
  <c r="W54" i="380"/>
  <c r="U54" i="380"/>
  <c r="V54" i="380" s="1"/>
  <c r="P54" i="380"/>
  <c r="N54" i="380"/>
  <c r="S54" i="380" s="1"/>
  <c r="AL53" i="380"/>
  <c r="AK53" i="380"/>
  <c r="AJ53" i="380"/>
  <c r="AI53" i="380"/>
  <c r="AN53" i="380" s="1"/>
  <c r="AD53" i="380"/>
  <c r="AB53" i="380"/>
  <c r="AG53" i="380" s="1"/>
  <c r="Y53" i="380"/>
  <c r="X53" i="380"/>
  <c r="W53" i="380"/>
  <c r="U53" i="380"/>
  <c r="T53" i="380" s="1"/>
  <c r="P53" i="380"/>
  <c r="N53" i="380"/>
  <c r="S53" i="380" s="1"/>
  <c r="AK52" i="380"/>
  <c r="AI52" i="380"/>
  <c r="AH52" i="380" s="1"/>
  <c r="AD52" i="380"/>
  <c r="AB52" i="380"/>
  <c r="AE52" i="380" s="1"/>
  <c r="AA52" i="380"/>
  <c r="Y52" i="380"/>
  <c r="X52" i="380"/>
  <c r="W52" i="380"/>
  <c r="U52" i="380"/>
  <c r="Z52" i="380" s="1"/>
  <c r="S52" i="380"/>
  <c r="P52" i="380"/>
  <c r="N52" i="380"/>
  <c r="R52" i="380" s="1"/>
  <c r="M52" i="380"/>
  <c r="AN51" i="380"/>
  <c r="AK51" i="380"/>
  <c r="AI51" i="380"/>
  <c r="AM51" i="380" s="1"/>
  <c r="AD51" i="380"/>
  <c r="AB51" i="380"/>
  <c r="AC51" i="380" s="1"/>
  <c r="AA51" i="380"/>
  <c r="W51" i="380"/>
  <c r="U51" i="380"/>
  <c r="T51" i="380"/>
  <c r="P51" i="380"/>
  <c r="N51" i="380"/>
  <c r="O51" i="380" s="1"/>
  <c r="AK50" i="380"/>
  <c r="AI50" i="380"/>
  <c r="AN50" i="380" s="1"/>
  <c r="AD50" i="380"/>
  <c r="AB50" i="380"/>
  <c r="AG50" i="380" s="1"/>
  <c r="W50" i="380"/>
  <c r="U50" i="380"/>
  <c r="T50" i="380"/>
  <c r="P50" i="380"/>
  <c r="N50" i="380"/>
  <c r="S50" i="380" s="1"/>
  <c r="A50" i="380"/>
  <c r="A51" i="380" s="1"/>
  <c r="A52" i="380" s="1"/>
  <c r="A53" i="380" s="1"/>
  <c r="A54" i="380" s="1"/>
  <c r="A55" i="380" s="1"/>
  <c r="AK49" i="380"/>
  <c r="AI49" i="380"/>
  <c r="AN49" i="380" s="1"/>
  <c r="AD49" i="380"/>
  <c r="AB49" i="380"/>
  <c r="AG49" i="380" s="1"/>
  <c r="W49" i="380"/>
  <c r="U49" i="380"/>
  <c r="Y49" i="380" s="1"/>
  <c r="T49" i="380"/>
  <c r="S49" i="380"/>
  <c r="R49" i="380"/>
  <c r="Q49" i="380"/>
  <c r="P49" i="380"/>
  <c r="N49" i="380"/>
  <c r="O49" i="380" s="1"/>
  <c r="M49" i="380"/>
  <c r="AK48" i="380"/>
  <c r="AI48" i="380"/>
  <c r="AN48" i="380" s="1"/>
  <c r="AG48" i="380"/>
  <c r="AF48" i="380"/>
  <c r="AD48" i="380"/>
  <c r="AB48" i="380"/>
  <c r="AE48" i="380" s="1"/>
  <c r="W48" i="380"/>
  <c r="U48" i="380"/>
  <c r="X48" i="380" s="1"/>
  <c r="P48" i="380"/>
  <c r="N48" i="380"/>
  <c r="M48" i="380" s="1"/>
  <c r="AN47" i="380"/>
  <c r="AM47" i="380"/>
  <c r="AK47" i="380"/>
  <c r="AJ47" i="380"/>
  <c r="AI47" i="380"/>
  <c r="AL47" i="380" s="1"/>
  <c r="AH47" i="380"/>
  <c r="AD47" i="380"/>
  <c r="AB47" i="380"/>
  <c r="AG47" i="380" s="1"/>
  <c r="Z47" i="380"/>
  <c r="W47" i="380"/>
  <c r="V47" i="380"/>
  <c r="U47" i="380"/>
  <c r="Y47" i="380" s="1"/>
  <c r="P47" i="380"/>
  <c r="N47" i="380"/>
  <c r="O47" i="380" s="1"/>
  <c r="M47" i="380"/>
  <c r="AM46" i="380"/>
  <c r="AL46" i="380"/>
  <c r="AK46" i="380"/>
  <c r="AI46" i="380"/>
  <c r="AJ46" i="380" s="1"/>
  <c r="AH46" i="380"/>
  <c r="AD46" i="380"/>
  <c r="AB46" i="380"/>
  <c r="AG46" i="380" s="1"/>
  <c r="W46" i="380"/>
  <c r="U46" i="380"/>
  <c r="Z46" i="380" s="1"/>
  <c r="P46" i="380"/>
  <c r="N46" i="380"/>
  <c r="Q46" i="380" s="1"/>
  <c r="AN45" i="380"/>
  <c r="AM45" i="380"/>
  <c r="AL45" i="380"/>
  <c r="AK45" i="380"/>
  <c r="AI45" i="380"/>
  <c r="AH45" i="380" s="1"/>
  <c r="AD45" i="380"/>
  <c r="AB45" i="380"/>
  <c r="AG45" i="380" s="1"/>
  <c r="W45" i="380"/>
  <c r="U45" i="380"/>
  <c r="Y45" i="380" s="1"/>
  <c r="P45" i="380"/>
  <c r="N45" i="380"/>
  <c r="O45" i="380" s="1"/>
  <c r="M45" i="380"/>
  <c r="A45" i="380"/>
  <c r="A46" i="380" s="1"/>
  <c r="A47" i="380" s="1"/>
  <c r="A48" i="380" s="1"/>
  <c r="AK44" i="380"/>
  <c r="AI44" i="380"/>
  <c r="AN44" i="380" s="1"/>
  <c r="AG44" i="380"/>
  <c r="AD44" i="380"/>
  <c r="AB44" i="380"/>
  <c r="AF44" i="380" s="1"/>
  <c r="AA44" i="380"/>
  <c r="W44" i="380"/>
  <c r="U44" i="380"/>
  <c r="Z44" i="380" s="1"/>
  <c r="P44" i="380"/>
  <c r="N44" i="380"/>
  <c r="S44" i="380" s="1"/>
  <c r="A44" i="380"/>
  <c r="AK42" i="380"/>
  <c r="AI42" i="380"/>
  <c r="AH42" i="380" s="1"/>
  <c r="AD42" i="380"/>
  <c r="AB42" i="380"/>
  <c r="AC42" i="380" s="1"/>
  <c r="W42" i="380"/>
  <c r="U42" i="380"/>
  <c r="Z42" i="380" s="1"/>
  <c r="P42" i="380"/>
  <c r="N42" i="380"/>
  <c r="S42" i="380" s="1"/>
  <c r="AK41" i="380"/>
  <c r="AI41" i="380"/>
  <c r="AH41" i="380" s="1"/>
  <c r="AD41" i="380"/>
  <c r="AB41" i="380"/>
  <c r="AA41" i="380" s="1"/>
  <c r="W41" i="380"/>
  <c r="U41" i="380"/>
  <c r="Z41" i="380" s="1"/>
  <c r="T41" i="380"/>
  <c r="P41" i="380"/>
  <c r="N41" i="380"/>
  <c r="R41" i="380" s="1"/>
  <c r="AK40" i="380"/>
  <c r="AI40" i="380"/>
  <c r="AL40" i="380" s="1"/>
  <c r="AG40" i="380"/>
  <c r="AF40" i="380"/>
  <c r="AE40" i="380"/>
  <c r="AD40" i="380"/>
  <c r="AC40" i="380"/>
  <c r="AB40" i="380"/>
  <c r="AA40" i="380"/>
  <c r="Z40" i="380"/>
  <c r="W40" i="380"/>
  <c r="U40" i="380"/>
  <c r="Y40" i="380" s="1"/>
  <c r="T40" i="380"/>
  <c r="Q40" i="380"/>
  <c r="P40" i="380"/>
  <c r="N40" i="380"/>
  <c r="S40" i="380" s="1"/>
  <c r="AK39" i="380"/>
  <c r="AI39" i="380"/>
  <c r="AJ39" i="380" s="1"/>
  <c r="AH39" i="380"/>
  <c r="AD39" i="380"/>
  <c r="AB39" i="380"/>
  <c r="AA39" i="380" s="1"/>
  <c r="Z39" i="380"/>
  <c r="Y39" i="380"/>
  <c r="X39" i="380"/>
  <c r="W39" i="380"/>
  <c r="U39" i="380"/>
  <c r="V39" i="380" s="1"/>
  <c r="P39" i="380"/>
  <c r="N39" i="380"/>
  <c r="S39" i="380" s="1"/>
  <c r="M39" i="380"/>
  <c r="AK38" i="380"/>
  <c r="AI38" i="380"/>
  <c r="AN38" i="380" s="1"/>
  <c r="AD38" i="380"/>
  <c r="AB38" i="380"/>
  <c r="AC38" i="380" s="1"/>
  <c r="Z38" i="380"/>
  <c r="W38" i="380"/>
  <c r="V38" i="380"/>
  <c r="U38" i="380"/>
  <c r="Y38" i="380" s="1"/>
  <c r="P38" i="380"/>
  <c r="N38" i="380"/>
  <c r="S38" i="380" s="1"/>
  <c r="AK37" i="380"/>
  <c r="AI37" i="380"/>
  <c r="AN37" i="380" s="1"/>
  <c r="AD37" i="380"/>
  <c r="AB37" i="380"/>
  <c r="AF37" i="380" s="1"/>
  <c r="W37" i="380"/>
  <c r="U37" i="380"/>
  <c r="Z37" i="380" s="1"/>
  <c r="P37" i="380"/>
  <c r="N37" i="380"/>
  <c r="S37" i="380" s="1"/>
  <c r="A37" i="380"/>
  <c r="A38" i="380" s="1"/>
  <c r="A39" i="380" s="1"/>
  <c r="A40" i="380" s="1"/>
  <c r="A41" i="380" s="1"/>
  <c r="AL35" i="380"/>
  <c r="AK35" i="380"/>
  <c r="AI35" i="380"/>
  <c r="AN35" i="380" s="1"/>
  <c r="AD35" i="380"/>
  <c r="AB35" i="380"/>
  <c r="AC35" i="380" s="1"/>
  <c r="AA35" i="380"/>
  <c r="W35" i="380"/>
  <c r="U35" i="380"/>
  <c r="Z35" i="380" s="1"/>
  <c r="S35" i="380"/>
  <c r="R35" i="380"/>
  <c r="P35" i="380"/>
  <c r="O35" i="380"/>
  <c r="N35" i="380"/>
  <c r="Q35" i="380" s="1"/>
  <c r="M35" i="380"/>
  <c r="AK34" i="380"/>
  <c r="AI34" i="380"/>
  <c r="AL34" i="380" s="1"/>
  <c r="AD34" i="380"/>
  <c r="AB34" i="380"/>
  <c r="AG34" i="380" s="1"/>
  <c r="AA34" i="380"/>
  <c r="W34" i="380"/>
  <c r="U34" i="380"/>
  <c r="T34" i="380" s="1"/>
  <c r="S34" i="380"/>
  <c r="R34" i="380"/>
  <c r="Q34" i="380"/>
  <c r="P34" i="380"/>
  <c r="N34" i="380"/>
  <c r="O34" i="380" s="1"/>
  <c r="M34" i="380"/>
  <c r="AK33" i="380"/>
  <c r="AI33" i="380"/>
  <c r="AN33" i="380" s="1"/>
  <c r="AG33" i="380"/>
  <c r="AF33" i="380"/>
  <c r="AE33" i="380"/>
  <c r="AD33" i="380"/>
  <c r="AC33" i="380"/>
  <c r="AB33" i="380"/>
  <c r="AA33" i="380"/>
  <c r="W33" i="380"/>
  <c r="U33" i="380"/>
  <c r="T33" i="380"/>
  <c r="P33" i="380"/>
  <c r="N33" i="380"/>
  <c r="M33" i="380" s="1"/>
  <c r="AK32" i="380"/>
  <c r="AI32" i="380"/>
  <c r="AN32" i="380" s="1"/>
  <c r="AE32" i="380"/>
  <c r="AD32" i="380"/>
  <c r="AC32" i="380"/>
  <c r="AB32" i="380"/>
  <c r="AA32" i="380" s="1"/>
  <c r="W32" i="380"/>
  <c r="U32" i="380"/>
  <c r="X32" i="380" s="1"/>
  <c r="S32" i="380"/>
  <c r="P32" i="380"/>
  <c r="N32" i="380"/>
  <c r="R32" i="380" s="1"/>
  <c r="M32" i="380"/>
  <c r="AK31" i="380"/>
  <c r="AI31" i="380"/>
  <c r="AN31" i="380" s="1"/>
  <c r="AH31" i="380"/>
  <c r="AD31" i="380"/>
  <c r="AB31" i="380"/>
  <c r="AG31" i="380" s="1"/>
  <c r="W31" i="380"/>
  <c r="U31" i="380"/>
  <c r="Z31" i="380" s="1"/>
  <c r="P31" i="380"/>
  <c r="N31" i="380"/>
  <c r="M31" i="380"/>
  <c r="AK30" i="380"/>
  <c r="AI30" i="380"/>
  <c r="AM30" i="380" s="1"/>
  <c r="AD30" i="380"/>
  <c r="AB30" i="380"/>
  <c r="AG30" i="380" s="1"/>
  <c r="W30" i="380"/>
  <c r="U30" i="380"/>
  <c r="Z30" i="380" s="1"/>
  <c r="T30" i="380"/>
  <c r="P30" i="380"/>
  <c r="N30" i="380"/>
  <c r="M30" i="380" s="1"/>
  <c r="A30" i="380"/>
  <c r="A31" i="380" s="1"/>
  <c r="A32" i="380" s="1"/>
  <c r="A33" i="380" s="1"/>
  <c r="A34" i="380" s="1"/>
  <c r="A35" i="380" s="1"/>
  <c r="L18" i="380"/>
  <c r="L17" i="380"/>
  <c r="L15" i="380"/>
  <c r="L14" i="380"/>
  <c r="L13" i="380"/>
  <c r="L12" i="380"/>
  <c r="AK75" i="379"/>
  <c r="AI75" i="379"/>
  <c r="AN75" i="379" s="1"/>
  <c r="AD75" i="379"/>
  <c r="AB75" i="379"/>
  <c r="AG75" i="379" s="1"/>
  <c r="W75" i="379"/>
  <c r="U75" i="379"/>
  <c r="Z75" i="379" s="1"/>
  <c r="P75" i="379"/>
  <c r="N75" i="379"/>
  <c r="R75" i="379" s="1"/>
  <c r="AK74" i="379"/>
  <c r="AI74" i="379"/>
  <c r="AN74" i="379" s="1"/>
  <c r="AD74" i="379"/>
  <c r="AB74" i="379"/>
  <c r="AF74" i="379" s="1"/>
  <c r="W74" i="379"/>
  <c r="U74" i="379"/>
  <c r="Z74" i="379" s="1"/>
  <c r="P74" i="379"/>
  <c r="N74" i="379"/>
  <c r="Q74" i="379" s="1"/>
  <c r="AK73" i="379"/>
  <c r="AI73" i="379"/>
  <c r="AM73" i="379" s="1"/>
  <c r="AD73" i="379"/>
  <c r="AB73" i="379"/>
  <c r="AG73" i="379" s="1"/>
  <c r="W73" i="379"/>
  <c r="U73" i="379"/>
  <c r="X73" i="379" s="1"/>
  <c r="P73" i="379"/>
  <c r="N73" i="379"/>
  <c r="Q73" i="379" s="1"/>
  <c r="AK68" i="379"/>
  <c r="AI68" i="379"/>
  <c r="AJ68" i="379" s="1"/>
  <c r="AD68" i="379"/>
  <c r="AB68" i="379"/>
  <c r="AG68" i="379" s="1"/>
  <c r="W68" i="379"/>
  <c r="U68" i="379"/>
  <c r="V68" i="379" s="1"/>
  <c r="P68" i="379"/>
  <c r="N68" i="379"/>
  <c r="Q68" i="379" s="1"/>
  <c r="AK66" i="379"/>
  <c r="AI66" i="379"/>
  <c r="AL66" i="379" s="1"/>
  <c r="AD66" i="379"/>
  <c r="AB66" i="379"/>
  <c r="AG66" i="379" s="1"/>
  <c r="W66" i="379"/>
  <c r="U66" i="379"/>
  <c r="T66" i="379" s="1"/>
  <c r="P66" i="379"/>
  <c r="N66" i="379"/>
  <c r="S66" i="379" s="1"/>
  <c r="AK64" i="379"/>
  <c r="AI64" i="379"/>
  <c r="AN64" i="379" s="1"/>
  <c r="AD64" i="379"/>
  <c r="AB64" i="379"/>
  <c r="AG64" i="379" s="1"/>
  <c r="W64" i="379"/>
  <c r="U64" i="379"/>
  <c r="Z64" i="379" s="1"/>
  <c r="P64" i="379"/>
  <c r="N64" i="379"/>
  <c r="R64" i="379" s="1"/>
  <c r="AK63" i="379"/>
  <c r="AI63" i="379"/>
  <c r="AL63" i="379" s="1"/>
  <c r="AD63" i="379"/>
  <c r="AB63" i="379"/>
  <c r="AE63" i="379" s="1"/>
  <c r="W63" i="379"/>
  <c r="U63" i="379"/>
  <c r="Z63" i="379" s="1"/>
  <c r="P63" i="379"/>
  <c r="N63" i="379"/>
  <c r="R63" i="379" s="1"/>
  <c r="AK51" i="379"/>
  <c r="AI51" i="379"/>
  <c r="AM51" i="379" s="1"/>
  <c r="AD51" i="379"/>
  <c r="AB51" i="379"/>
  <c r="AC51" i="379" s="1"/>
  <c r="W51" i="379"/>
  <c r="U51" i="379"/>
  <c r="Z51" i="379" s="1"/>
  <c r="P51" i="379"/>
  <c r="N51" i="379"/>
  <c r="Q51" i="379" s="1"/>
  <c r="AK50" i="379"/>
  <c r="AI50" i="379"/>
  <c r="AJ50" i="379" s="1"/>
  <c r="AD50" i="379"/>
  <c r="AB50" i="379"/>
  <c r="AG50" i="379" s="1"/>
  <c r="W50" i="379"/>
  <c r="U50" i="379"/>
  <c r="Z50" i="379" s="1"/>
  <c r="P50" i="379"/>
  <c r="N50" i="379"/>
  <c r="O50" i="379" s="1"/>
  <c r="AK49" i="379"/>
  <c r="AI49" i="379"/>
  <c r="AL49" i="379" s="1"/>
  <c r="AD49" i="379"/>
  <c r="AB49" i="379"/>
  <c r="AG49" i="379" s="1"/>
  <c r="W49" i="379"/>
  <c r="U49" i="379"/>
  <c r="V49" i="379" s="1"/>
  <c r="P49" i="379"/>
  <c r="N49" i="379"/>
  <c r="S49" i="379" s="1"/>
  <c r="AK48" i="379"/>
  <c r="AI48" i="379"/>
  <c r="AJ48" i="379" s="1"/>
  <c r="AD48" i="379"/>
  <c r="AB48" i="379"/>
  <c r="AC48" i="379" s="1"/>
  <c r="W48" i="379"/>
  <c r="U48" i="379"/>
  <c r="X48" i="379" s="1"/>
  <c r="P48" i="379"/>
  <c r="N48" i="379"/>
  <c r="S48" i="379" s="1"/>
  <c r="AK47" i="379"/>
  <c r="AI47" i="379"/>
  <c r="AH47" i="379" s="1"/>
  <c r="AD47" i="379"/>
  <c r="AB47" i="379"/>
  <c r="AG47" i="379" s="1"/>
  <c r="W47" i="379"/>
  <c r="U47" i="379"/>
  <c r="Z47" i="379" s="1"/>
  <c r="P47" i="379"/>
  <c r="N47" i="379"/>
  <c r="Q47" i="379" s="1"/>
  <c r="AK46" i="379"/>
  <c r="AI46" i="379"/>
  <c r="AJ46" i="379" s="1"/>
  <c r="AD46" i="379"/>
  <c r="AB46" i="379"/>
  <c r="AF46" i="379" s="1"/>
  <c r="W46" i="379"/>
  <c r="U46" i="379"/>
  <c r="Y46" i="379" s="1"/>
  <c r="P46" i="379"/>
  <c r="N46" i="379"/>
  <c r="O46" i="379" s="1"/>
  <c r="AK45" i="379"/>
  <c r="AI45" i="379"/>
  <c r="AN45" i="379" s="1"/>
  <c r="AD45" i="379"/>
  <c r="AB45" i="379"/>
  <c r="AG45" i="379" s="1"/>
  <c r="W45" i="379"/>
  <c r="U45" i="379"/>
  <c r="Y45" i="379" s="1"/>
  <c r="P45" i="379"/>
  <c r="N45" i="379"/>
  <c r="S45" i="379" s="1"/>
  <c r="AK44" i="379"/>
  <c r="AI44" i="379"/>
  <c r="AN44" i="379" s="1"/>
  <c r="AD44" i="379"/>
  <c r="AB44" i="379"/>
  <c r="AA44" i="379" s="1"/>
  <c r="W44" i="379"/>
  <c r="U44" i="379"/>
  <c r="Z44" i="379" s="1"/>
  <c r="P44" i="379"/>
  <c r="N44" i="379"/>
  <c r="S44" i="379" s="1"/>
  <c r="AK42" i="379"/>
  <c r="AI42" i="379"/>
  <c r="AN42" i="379" s="1"/>
  <c r="AD42" i="379"/>
  <c r="AB42" i="379"/>
  <c r="AC42" i="379" s="1"/>
  <c r="W42" i="379"/>
  <c r="U42" i="379"/>
  <c r="Y42" i="379" s="1"/>
  <c r="P42" i="379"/>
  <c r="N42" i="379"/>
  <c r="R42" i="379" s="1"/>
  <c r="AK41" i="379"/>
  <c r="AI41" i="379"/>
  <c r="AL41" i="379" s="1"/>
  <c r="AD41" i="379"/>
  <c r="AB41" i="379"/>
  <c r="AG41" i="379" s="1"/>
  <c r="W41" i="379"/>
  <c r="U41" i="379"/>
  <c r="Z41" i="379" s="1"/>
  <c r="P41" i="379"/>
  <c r="N41" i="379"/>
  <c r="O41" i="379" s="1"/>
  <c r="AK40" i="379"/>
  <c r="AI40" i="379"/>
  <c r="AJ40" i="379" s="1"/>
  <c r="AD40" i="379"/>
  <c r="AB40" i="379"/>
  <c r="AG40" i="379" s="1"/>
  <c r="W40" i="379"/>
  <c r="U40" i="379"/>
  <c r="Y40" i="379" s="1"/>
  <c r="P40" i="379"/>
  <c r="N40" i="379"/>
  <c r="S40" i="379" s="1"/>
  <c r="AK39" i="379"/>
  <c r="AI39" i="379"/>
  <c r="AM39" i="379" s="1"/>
  <c r="AD39" i="379"/>
  <c r="AB39" i="379"/>
  <c r="AG39" i="379" s="1"/>
  <c r="W39" i="379"/>
  <c r="U39" i="379"/>
  <c r="V39" i="379" s="1"/>
  <c r="P39" i="379"/>
  <c r="N39" i="379"/>
  <c r="S39" i="379" s="1"/>
  <c r="AK38" i="379"/>
  <c r="AI38" i="379"/>
  <c r="AJ38" i="379" s="1"/>
  <c r="AD38" i="379"/>
  <c r="AB38" i="379"/>
  <c r="AF38" i="379" s="1"/>
  <c r="W38" i="379"/>
  <c r="U38" i="379"/>
  <c r="Z38" i="379" s="1"/>
  <c r="P38" i="379"/>
  <c r="N38" i="379"/>
  <c r="Q38" i="379" s="1"/>
  <c r="AK37" i="379"/>
  <c r="AI37" i="379"/>
  <c r="AJ37" i="379" s="1"/>
  <c r="AD37" i="379"/>
  <c r="AB37" i="379"/>
  <c r="AC37" i="379" s="1"/>
  <c r="W37" i="379"/>
  <c r="U37" i="379"/>
  <c r="Z37" i="379" s="1"/>
  <c r="P37" i="379"/>
  <c r="N37" i="379"/>
  <c r="O37" i="379" s="1"/>
  <c r="AK33" i="379"/>
  <c r="AI33" i="379"/>
  <c r="AN33" i="379" s="1"/>
  <c r="AD33" i="379"/>
  <c r="AB33" i="379"/>
  <c r="AE33" i="379" s="1"/>
  <c r="W33" i="379"/>
  <c r="U33" i="379"/>
  <c r="Z33" i="379" s="1"/>
  <c r="P33" i="379"/>
  <c r="N33" i="379"/>
  <c r="M33" i="379" s="1"/>
  <c r="AK32" i="379"/>
  <c r="AI32" i="379"/>
  <c r="AJ32" i="379" s="1"/>
  <c r="AD32" i="379"/>
  <c r="AB32" i="379"/>
  <c r="AF32" i="379" s="1"/>
  <c r="W32" i="379"/>
  <c r="U32" i="379"/>
  <c r="Z32" i="379" s="1"/>
  <c r="P32" i="379"/>
  <c r="N32" i="379"/>
  <c r="S32" i="379" s="1"/>
  <c r="AK31" i="379"/>
  <c r="AI31" i="379"/>
  <c r="AN31" i="379" s="1"/>
  <c r="AD31" i="379"/>
  <c r="AB31" i="379"/>
  <c r="AG31" i="379" s="1"/>
  <c r="W31" i="379"/>
  <c r="U31" i="379"/>
  <c r="X31" i="379" s="1"/>
  <c r="P31" i="379"/>
  <c r="N31" i="379"/>
  <c r="S31" i="379" s="1"/>
  <c r="AK30" i="379"/>
  <c r="AI30" i="379"/>
  <c r="AM30" i="379" s="1"/>
  <c r="AD30" i="379"/>
  <c r="AB30" i="379"/>
  <c r="AE30" i="379" s="1"/>
  <c r="W30" i="379"/>
  <c r="U30" i="379"/>
  <c r="V30" i="379" s="1"/>
  <c r="P30" i="379"/>
  <c r="N30" i="379"/>
  <c r="S30" i="379" s="1"/>
  <c r="L18" i="379"/>
  <c r="L17" i="379"/>
  <c r="L15" i="379"/>
  <c r="L14" i="379"/>
  <c r="L13" i="379"/>
  <c r="L12" i="379"/>
  <c r="N30" i="344"/>
  <c r="M30" i="344" s="1"/>
  <c r="N31" i="344"/>
  <c r="S31" i="344" s="1"/>
  <c r="N45" i="344"/>
  <c r="Q45" i="344" s="1"/>
  <c r="N46" i="344"/>
  <c r="M46" i="344" s="1"/>
  <c r="N47" i="344"/>
  <c r="R47" i="344" s="1"/>
  <c r="N48" i="344"/>
  <c r="M48" i="344" s="1"/>
  <c r="N54" i="344"/>
  <c r="R54" i="344" s="1"/>
  <c r="N55" i="344"/>
  <c r="M55" i="344" s="1"/>
  <c r="N56" i="344"/>
  <c r="S56" i="344" s="1"/>
  <c r="N57" i="344"/>
  <c r="M57" i="344" s="1"/>
  <c r="N58" i="344"/>
  <c r="M58" i="344" s="1"/>
  <c r="N59" i="344"/>
  <c r="M59" i="344" s="1"/>
  <c r="N49" i="344"/>
  <c r="M49" i="344" s="1"/>
  <c r="N50" i="344"/>
  <c r="M50" i="344" s="1"/>
  <c r="N51" i="344"/>
  <c r="M51" i="344" s="1"/>
  <c r="N52" i="344"/>
  <c r="M52" i="344" s="1"/>
  <c r="N53" i="344"/>
  <c r="M53" i="344" s="1"/>
  <c r="AK79" i="344"/>
  <c r="AI79" i="344"/>
  <c r="AN79" i="344" s="1"/>
  <c r="AD79" i="344"/>
  <c r="AB79" i="344"/>
  <c r="AF79" i="344" s="1"/>
  <c r="W79" i="344"/>
  <c r="U79" i="344"/>
  <c r="X79" i="344" s="1"/>
  <c r="P79" i="344"/>
  <c r="N79" i="344"/>
  <c r="S79" i="344" s="1"/>
  <c r="AK78" i="344"/>
  <c r="AI78" i="344"/>
  <c r="AL78" i="344" s="1"/>
  <c r="AD78" i="344"/>
  <c r="AB78" i="344"/>
  <c r="AC78" i="344" s="1"/>
  <c r="W78" i="344"/>
  <c r="U78" i="344"/>
  <c r="V78" i="344" s="1"/>
  <c r="P78" i="344"/>
  <c r="N78" i="344"/>
  <c r="R78" i="344" s="1"/>
  <c r="AK77" i="344"/>
  <c r="AI77" i="344"/>
  <c r="AJ77" i="344" s="1"/>
  <c r="AD77" i="344"/>
  <c r="AB77" i="344"/>
  <c r="AF77" i="344" s="1"/>
  <c r="W77" i="344"/>
  <c r="U77" i="344"/>
  <c r="Z77" i="344" s="1"/>
  <c r="P77" i="344"/>
  <c r="N77" i="344"/>
  <c r="S77" i="344" s="1"/>
  <c r="AK76" i="344"/>
  <c r="AI76" i="344"/>
  <c r="AN76" i="344" s="1"/>
  <c r="AD76" i="344"/>
  <c r="AB76" i="344"/>
  <c r="AG76" i="344" s="1"/>
  <c r="W76" i="344"/>
  <c r="U76" i="344"/>
  <c r="Z76" i="344" s="1"/>
  <c r="P76" i="344"/>
  <c r="N76" i="344"/>
  <c r="R76" i="344" s="1"/>
  <c r="AK75" i="344"/>
  <c r="AI75" i="344"/>
  <c r="AN75" i="344" s="1"/>
  <c r="AD75" i="344"/>
  <c r="AB75" i="344"/>
  <c r="AF75" i="344" s="1"/>
  <c r="W75" i="344"/>
  <c r="U75" i="344"/>
  <c r="X75" i="344" s="1"/>
  <c r="P75" i="344"/>
  <c r="N75" i="344"/>
  <c r="M75" i="344" s="1"/>
  <c r="AK74" i="344"/>
  <c r="AI74" i="344"/>
  <c r="AJ74" i="344" s="1"/>
  <c r="AD74" i="344"/>
  <c r="AB74" i="344"/>
  <c r="AF74" i="344" s="1"/>
  <c r="W74" i="344"/>
  <c r="U74" i="344"/>
  <c r="Z74" i="344" s="1"/>
  <c r="P74" i="344"/>
  <c r="N74" i="344"/>
  <c r="S74" i="344" s="1"/>
  <c r="AK73" i="344"/>
  <c r="AI73" i="344"/>
  <c r="AN73" i="344" s="1"/>
  <c r="AD73" i="344"/>
  <c r="AB73" i="344"/>
  <c r="AG73" i="344" s="1"/>
  <c r="W73" i="344"/>
  <c r="U73" i="344"/>
  <c r="Z73" i="344" s="1"/>
  <c r="P73" i="344"/>
  <c r="N73" i="344"/>
  <c r="R73" i="344" s="1"/>
  <c r="AK72" i="344"/>
  <c r="AI72" i="344"/>
  <c r="AN72" i="344" s="1"/>
  <c r="AD72" i="344"/>
  <c r="AB72" i="344"/>
  <c r="AF72" i="344" s="1"/>
  <c r="W72" i="344"/>
  <c r="U72" i="344"/>
  <c r="X72" i="344" s="1"/>
  <c r="P72" i="344"/>
  <c r="N72" i="344"/>
  <c r="S72" i="344" s="1"/>
  <c r="AK71" i="344"/>
  <c r="AI71" i="344"/>
  <c r="AL71" i="344" s="1"/>
  <c r="AD71" i="344"/>
  <c r="AB71" i="344"/>
  <c r="AC71" i="344" s="1"/>
  <c r="W71" i="344"/>
  <c r="U71" i="344"/>
  <c r="V71" i="344" s="1"/>
  <c r="P71" i="344"/>
  <c r="N71" i="344"/>
  <c r="R71" i="344" s="1"/>
  <c r="AK70" i="344"/>
  <c r="AI70" i="344"/>
  <c r="AJ70" i="344" s="1"/>
  <c r="AD70" i="344"/>
  <c r="AB70" i="344"/>
  <c r="AF70" i="344" s="1"/>
  <c r="W70" i="344"/>
  <c r="U70" i="344"/>
  <c r="Z70" i="344" s="1"/>
  <c r="P70" i="344"/>
  <c r="N70" i="344"/>
  <c r="S70" i="344" s="1"/>
  <c r="AK62" i="344"/>
  <c r="AI62" i="344"/>
  <c r="AN62" i="344" s="1"/>
  <c r="AD62" i="344"/>
  <c r="AB62" i="344"/>
  <c r="AG62" i="344" s="1"/>
  <c r="W62" i="344"/>
  <c r="U62" i="344"/>
  <c r="Z62" i="344" s="1"/>
  <c r="P62" i="344"/>
  <c r="N62" i="344"/>
  <c r="S62" i="344" s="1"/>
  <c r="AK58" i="344"/>
  <c r="AI58" i="344"/>
  <c r="AN58" i="344" s="1"/>
  <c r="AD58" i="344"/>
  <c r="AB58" i="344"/>
  <c r="AF58" i="344" s="1"/>
  <c r="W58" i="344"/>
  <c r="U58" i="344"/>
  <c r="X58" i="344" s="1"/>
  <c r="P58" i="344"/>
  <c r="AK57" i="344"/>
  <c r="AI57" i="344"/>
  <c r="AL57" i="344" s="1"/>
  <c r="AD57" i="344"/>
  <c r="AB57" i="344"/>
  <c r="AG57" i="344" s="1"/>
  <c r="W57" i="344"/>
  <c r="U57" i="344"/>
  <c r="V57" i="344" s="1"/>
  <c r="P57" i="344"/>
  <c r="AK56" i="344"/>
  <c r="AI56" i="344"/>
  <c r="AJ56" i="344" s="1"/>
  <c r="AD56" i="344"/>
  <c r="AB56" i="344"/>
  <c r="AA56" i="344" s="1"/>
  <c r="W56" i="344"/>
  <c r="U56" i="344"/>
  <c r="T56" i="344" s="1"/>
  <c r="P56" i="344"/>
  <c r="AK55" i="344"/>
  <c r="AI55" i="344"/>
  <c r="AH55" i="344" s="1"/>
  <c r="AD55" i="344"/>
  <c r="AB55" i="344"/>
  <c r="AG55" i="344" s="1"/>
  <c r="W55" i="344"/>
  <c r="U55" i="344"/>
  <c r="Z55" i="344" s="1"/>
  <c r="P55" i="344"/>
  <c r="AK54" i="344"/>
  <c r="AI54" i="344"/>
  <c r="AN54" i="344" s="1"/>
  <c r="AD54" i="344"/>
  <c r="AB54" i="344"/>
  <c r="AF54" i="344" s="1"/>
  <c r="W54" i="344"/>
  <c r="U54" i="344"/>
  <c r="X54" i="344" s="1"/>
  <c r="P54" i="344"/>
  <c r="AK48" i="344"/>
  <c r="AI48" i="344"/>
  <c r="AJ48" i="344" s="1"/>
  <c r="AD48" i="344"/>
  <c r="AB48" i="344"/>
  <c r="AC48" i="344" s="1"/>
  <c r="W48" i="344"/>
  <c r="U48" i="344"/>
  <c r="T48" i="344" s="1"/>
  <c r="P48" i="344"/>
  <c r="AK47" i="344"/>
  <c r="AI47" i="344"/>
  <c r="AH47" i="344" s="1"/>
  <c r="AD47" i="344"/>
  <c r="AB47" i="344"/>
  <c r="AG47" i="344" s="1"/>
  <c r="W47" i="344"/>
  <c r="U47" i="344"/>
  <c r="Z47" i="344" s="1"/>
  <c r="P47" i="344"/>
  <c r="AK46" i="344"/>
  <c r="AI46" i="344"/>
  <c r="AN46" i="344" s="1"/>
  <c r="AD46" i="344"/>
  <c r="AB46" i="344"/>
  <c r="AF46" i="344" s="1"/>
  <c r="W46" i="344"/>
  <c r="U46" i="344"/>
  <c r="X46" i="344" s="1"/>
  <c r="P46" i="344"/>
  <c r="AK45" i="344"/>
  <c r="AI45" i="344"/>
  <c r="AL45" i="344" s="1"/>
  <c r="AD45" i="344"/>
  <c r="AB45" i="344"/>
  <c r="AC45" i="344" s="1"/>
  <c r="W45" i="344"/>
  <c r="U45" i="344"/>
  <c r="V45" i="344" s="1"/>
  <c r="P45" i="344"/>
  <c r="AK31" i="344"/>
  <c r="AI31" i="344"/>
  <c r="AJ31" i="344" s="1"/>
  <c r="AD31" i="344"/>
  <c r="AB31" i="344"/>
  <c r="AG31" i="344" s="1"/>
  <c r="W31" i="344"/>
  <c r="U31" i="344"/>
  <c r="T31" i="344" s="1"/>
  <c r="P31" i="344"/>
  <c r="AK30" i="344"/>
  <c r="AI30" i="344"/>
  <c r="AH30" i="344" s="1"/>
  <c r="AD30" i="344"/>
  <c r="AB30" i="344"/>
  <c r="AG30" i="344" s="1"/>
  <c r="W30" i="344"/>
  <c r="U30" i="344"/>
  <c r="Z30" i="344" s="1"/>
  <c r="P30" i="344"/>
  <c r="AK58" i="378"/>
  <c r="AI58" i="378"/>
  <c r="AN58" i="378" s="1"/>
  <c r="AD58" i="378"/>
  <c r="AB58" i="378"/>
  <c r="AF58" i="378" s="1"/>
  <c r="W58" i="378"/>
  <c r="U58" i="378"/>
  <c r="V58" i="378" s="1"/>
  <c r="P58" i="378"/>
  <c r="N58" i="378"/>
  <c r="O58" i="378" s="1"/>
  <c r="AK57" i="378"/>
  <c r="AI57" i="378"/>
  <c r="AJ57" i="378" s="1"/>
  <c r="AD57" i="378"/>
  <c r="AB57" i="378"/>
  <c r="AE57" i="378" s="1"/>
  <c r="W57" i="378"/>
  <c r="U57" i="378"/>
  <c r="T57" i="378" s="1"/>
  <c r="P57" i="378"/>
  <c r="N57" i="378"/>
  <c r="S57" i="378" s="1"/>
  <c r="AK47" i="378"/>
  <c r="AI47" i="378"/>
  <c r="AN47" i="378" s="1"/>
  <c r="AD47" i="378"/>
  <c r="AB47" i="378"/>
  <c r="AF47" i="378" s="1"/>
  <c r="W47" i="378"/>
  <c r="U47" i="378"/>
  <c r="X47" i="378" s="1"/>
  <c r="P47" i="378"/>
  <c r="N47" i="378"/>
  <c r="O47" i="378" s="1"/>
  <c r="AK79" i="378"/>
  <c r="AI79" i="378"/>
  <c r="AH79" i="378" s="1"/>
  <c r="AD79" i="378"/>
  <c r="AB79" i="378"/>
  <c r="AG79" i="378" s="1"/>
  <c r="W79" i="378"/>
  <c r="U79" i="378"/>
  <c r="Y79" i="378" s="1"/>
  <c r="P79" i="378"/>
  <c r="N79" i="378"/>
  <c r="Q79" i="378" s="1"/>
  <c r="AK78" i="378"/>
  <c r="AI78" i="378"/>
  <c r="AL78" i="378" s="1"/>
  <c r="AD78" i="378"/>
  <c r="AB78" i="378"/>
  <c r="AC78" i="378" s="1"/>
  <c r="W78" i="378"/>
  <c r="U78" i="378"/>
  <c r="V78" i="378" s="1"/>
  <c r="P78" i="378"/>
  <c r="N78" i="378"/>
  <c r="M78" i="378" s="1"/>
  <c r="AK77" i="378"/>
  <c r="AI77" i="378"/>
  <c r="AH77" i="378" s="1"/>
  <c r="AD77" i="378"/>
  <c r="AB77" i="378"/>
  <c r="W77" i="378"/>
  <c r="U77" i="378"/>
  <c r="T77" i="378" s="1"/>
  <c r="P77" i="378"/>
  <c r="N77" i="378"/>
  <c r="S77" i="378" s="1"/>
  <c r="AK76" i="378"/>
  <c r="AI76" i="378"/>
  <c r="AN76" i="378" s="1"/>
  <c r="AD76" i="378"/>
  <c r="AB76" i="378"/>
  <c r="AF76" i="378" s="1"/>
  <c r="W76" i="378"/>
  <c r="U76" i="378"/>
  <c r="X76" i="378" s="1"/>
  <c r="P76" i="378"/>
  <c r="N76" i="378"/>
  <c r="O76" i="378" s="1"/>
  <c r="AK75" i="378"/>
  <c r="AI75" i="378"/>
  <c r="AJ75" i="378" s="1"/>
  <c r="AD75" i="378"/>
  <c r="AB75" i="378"/>
  <c r="AC75" i="378" s="1"/>
  <c r="W75" i="378"/>
  <c r="U75" i="378"/>
  <c r="T75" i="378" s="1"/>
  <c r="P75" i="378"/>
  <c r="N75" i="378"/>
  <c r="AK74" i="378"/>
  <c r="AI74" i="378"/>
  <c r="AD74" i="378"/>
  <c r="AB74" i="378"/>
  <c r="AA74" i="378" s="1"/>
  <c r="W74" i="378"/>
  <c r="U74" i="378"/>
  <c r="Z74" i="378" s="1"/>
  <c r="P74" i="378"/>
  <c r="N74" i="378"/>
  <c r="R74" i="378" s="1"/>
  <c r="AK73" i="378"/>
  <c r="AI73" i="378"/>
  <c r="AL73" i="378" s="1"/>
  <c r="AD73" i="378"/>
  <c r="AB73" i="378"/>
  <c r="AC73" i="378" s="1"/>
  <c r="W73" i="378"/>
  <c r="U73" i="378"/>
  <c r="V73" i="378" s="1"/>
  <c r="P73" i="378"/>
  <c r="N73" i="378"/>
  <c r="S73" i="378" s="1"/>
  <c r="AK72" i="378"/>
  <c r="AI72" i="378"/>
  <c r="AD72" i="378"/>
  <c r="AB72" i="378"/>
  <c r="AA72" i="378" s="1"/>
  <c r="W72" i="378"/>
  <c r="U72" i="378"/>
  <c r="Z72" i="378" s="1"/>
  <c r="P72" i="378"/>
  <c r="N72" i="378"/>
  <c r="R72" i="378" s="1"/>
  <c r="AK71" i="378"/>
  <c r="AI71" i="378"/>
  <c r="AM71" i="378" s="1"/>
  <c r="AD71" i="378"/>
  <c r="AB71" i="378"/>
  <c r="AE71" i="378" s="1"/>
  <c r="W71" i="378"/>
  <c r="U71" i="378"/>
  <c r="V71" i="378" s="1"/>
  <c r="P71" i="378"/>
  <c r="N71" i="378"/>
  <c r="O71" i="378" s="1"/>
  <c r="AK70" i="378"/>
  <c r="AI70" i="378"/>
  <c r="AH70" i="378" s="1"/>
  <c r="AD70" i="378"/>
  <c r="AB70" i="378"/>
  <c r="AG70" i="378" s="1"/>
  <c r="W70" i="378"/>
  <c r="U70" i="378"/>
  <c r="Y70" i="378" s="1"/>
  <c r="P70" i="378"/>
  <c r="N70" i="378"/>
  <c r="Q70" i="378" s="1"/>
  <c r="AK69" i="378"/>
  <c r="AI69" i="378"/>
  <c r="AL69" i="378" s="1"/>
  <c r="AD69" i="378"/>
  <c r="AB69" i="378"/>
  <c r="AC69" i="378" s="1"/>
  <c r="W69" i="378"/>
  <c r="U69" i="378"/>
  <c r="V69" i="378" s="1"/>
  <c r="P69" i="378"/>
  <c r="N69" i="378"/>
  <c r="S69" i="378" s="1"/>
  <c r="AK68" i="378"/>
  <c r="AI68" i="378"/>
  <c r="AN68" i="378" s="1"/>
  <c r="AD68" i="378"/>
  <c r="AB68" i="378"/>
  <c r="W68" i="378"/>
  <c r="U68" i="378"/>
  <c r="T68" i="378" s="1"/>
  <c r="P68" i="378"/>
  <c r="N68" i="378"/>
  <c r="S68" i="378" s="1"/>
  <c r="AK66" i="378"/>
  <c r="AI66" i="378"/>
  <c r="AH66" i="378" s="1"/>
  <c r="AD66" i="378"/>
  <c r="AB66" i="378"/>
  <c r="AG66" i="378" s="1"/>
  <c r="W66" i="378"/>
  <c r="U66" i="378"/>
  <c r="Y66" i="378" s="1"/>
  <c r="P66" i="378"/>
  <c r="N66" i="378"/>
  <c r="Q66" i="378" s="1"/>
  <c r="AK65" i="378"/>
  <c r="AI65" i="378"/>
  <c r="AM65" i="378" s="1"/>
  <c r="AD65" i="378"/>
  <c r="AB65" i="378"/>
  <c r="AE65" i="378" s="1"/>
  <c r="W65" i="378"/>
  <c r="U65" i="378"/>
  <c r="V65" i="378" s="1"/>
  <c r="P65" i="378"/>
  <c r="N65" i="378"/>
  <c r="O65" i="378" s="1"/>
  <c r="AK64" i="378"/>
  <c r="AI64" i="378"/>
  <c r="AJ64" i="378" s="1"/>
  <c r="AD64" i="378"/>
  <c r="AB64" i="378"/>
  <c r="AC64" i="378" s="1"/>
  <c r="W64" i="378"/>
  <c r="U64" i="378"/>
  <c r="X64" i="378" s="1"/>
  <c r="P64" i="378"/>
  <c r="N64" i="378"/>
  <c r="AK63" i="378"/>
  <c r="AI63" i="378"/>
  <c r="AN63" i="378" s="1"/>
  <c r="AD63" i="378"/>
  <c r="AB63" i="378"/>
  <c r="AC63" i="378" s="1"/>
  <c r="W63" i="378"/>
  <c r="U63" i="378"/>
  <c r="T63" i="378" s="1"/>
  <c r="P63" i="378"/>
  <c r="N63" i="378"/>
  <c r="M63" i="378" s="1"/>
  <c r="AK62" i="378"/>
  <c r="AI62" i="378"/>
  <c r="AH62" i="378" s="1"/>
  <c r="AD62" i="378"/>
  <c r="AB62" i="378"/>
  <c r="AA62" i="378" s="1"/>
  <c r="W62" i="378"/>
  <c r="U62" i="378"/>
  <c r="Y62" i="378" s="1"/>
  <c r="P62" i="378"/>
  <c r="N62" i="378"/>
  <c r="Q62" i="378" s="1"/>
  <c r="AK60" i="378"/>
  <c r="AI60" i="378"/>
  <c r="AJ60" i="378" s="1"/>
  <c r="AD60" i="378"/>
  <c r="AB60" i="378"/>
  <c r="AC60" i="378" s="1"/>
  <c r="W60" i="378"/>
  <c r="U60" i="378"/>
  <c r="T60" i="378" s="1"/>
  <c r="P60" i="378"/>
  <c r="N60" i="378"/>
  <c r="AK59" i="378"/>
  <c r="AI59" i="378"/>
  <c r="AH59" i="378" s="1"/>
  <c r="AD59" i="378"/>
  <c r="AB59" i="378"/>
  <c r="AE59" i="378" s="1"/>
  <c r="W59" i="378"/>
  <c r="U59" i="378"/>
  <c r="V59" i="378" s="1"/>
  <c r="P59" i="378"/>
  <c r="N59" i="378"/>
  <c r="M59" i="378" s="1"/>
  <c r="AK55" i="378"/>
  <c r="AI55" i="378"/>
  <c r="AN55" i="378" s="1"/>
  <c r="AD55" i="378"/>
  <c r="AB55" i="378"/>
  <c r="AA55" i="378" s="1"/>
  <c r="W55" i="378"/>
  <c r="U55" i="378"/>
  <c r="V55" i="378" s="1"/>
  <c r="P55" i="378"/>
  <c r="N55" i="378"/>
  <c r="O55" i="378" s="1"/>
  <c r="AK54" i="378"/>
  <c r="AI54" i="378"/>
  <c r="AJ54" i="378" s="1"/>
  <c r="AD54" i="378"/>
  <c r="AB54" i="378"/>
  <c r="AG54" i="378" s="1"/>
  <c r="W54" i="378"/>
  <c r="U54" i="378"/>
  <c r="T54" i="378" s="1"/>
  <c r="P54" i="378"/>
  <c r="N54" i="378"/>
  <c r="AK53" i="378"/>
  <c r="AI53" i="378"/>
  <c r="AH53" i="378" s="1"/>
  <c r="AD53" i="378"/>
  <c r="AB53" i="378"/>
  <c r="AE53" i="378" s="1"/>
  <c r="W53" i="378"/>
  <c r="U53" i="378"/>
  <c r="T53" i="378" s="1"/>
  <c r="P53" i="378"/>
  <c r="N53" i="378"/>
  <c r="M53" i="378" s="1"/>
  <c r="AK52" i="378"/>
  <c r="AI52" i="378"/>
  <c r="AL52" i="378" s="1"/>
  <c r="AD52" i="378"/>
  <c r="AB52" i="378"/>
  <c r="AA52" i="378" s="1"/>
  <c r="W52" i="378"/>
  <c r="U52" i="378"/>
  <c r="T52" i="378" s="1"/>
  <c r="P52" i="378"/>
  <c r="N52" i="378"/>
  <c r="S52" i="378" s="1"/>
  <c r="AK51" i="378"/>
  <c r="AI51" i="378"/>
  <c r="AH51" i="378" s="1"/>
  <c r="AD51" i="378"/>
  <c r="AB51" i="378"/>
  <c r="AC51" i="378" s="1"/>
  <c r="W51" i="378"/>
  <c r="U51" i="378"/>
  <c r="V51" i="378" s="1"/>
  <c r="P51" i="378"/>
  <c r="N51" i="378"/>
  <c r="M51" i="378" s="1"/>
  <c r="AK50" i="378"/>
  <c r="AI50" i="378"/>
  <c r="AD50" i="378"/>
  <c r="AB50" i="378"/>
  <c r="AA50" i="378" s="1"/>
  <c r="W50" i="378"/>
  <c r="U50" i="378"/>
  <c r="T50" i="378" s="1"/>
  <c r="P50" i="378"/>
  <c r="N50" i="378"/>
  <c r="O50" i="378" s="1"/>
  <c r="AK49" i="378"/>
  <c r="AI49" i="378"/>
  <c r="AJ49" i="378" s="1"/>
  <c r="AD49" i="378"/>
  <c r="AB49" i="378"/>
  <c r="AA49" i="378" s="1"/>
  <c r="W49" i="378"/>
  <c r="U49" i="378"/>
  <c r="Z49" i="378" s="1"/>
  <c r="P49" i="378"/>
  <c r="N49" i="378"/>
  <c r="O49" i="378" s="1"/>
  <c r="AK48" i="378"/>
  <c r="AI48" i="378"/>
  <c r="AD48" i="378"/>
  <c r="AB48" i="378"/>
  <c r="AC48" i="378" s="1"/>
  <c r="W48" i="378"/>
  <c r="U48" i="378"/>
  <c r="T48" i="378" s="1"/>
  <c r="P48" i="378"/>
  <c r="N48" i="378"/>
  <c r="M48" i="378" s="1"/>
  <c r="AK46" i="378"/>
  <c r="AI46" i="378"/>
  <c r="AN46" i="378" s="1"/>
  <c r="AD46" i="378"/>
  <c r="AB46" i="378"/>
  <c r="AA46" i="378" s="1"/>
  <c r="W46" i="378"/>
  <c r="U46" i="378"/>
  <c r="X46" i="378" s="1"/>
  <c r="P46" i="378"/>
  <c r="N46" i="378"/>
  <c r="M46" i="378" s="1"/>
  <c r="AK44" i="378"/>
  <c r="AI44" i="378"/>
  <c r="AH44" i="378" s="1"/>
  <c r="AD44" i="378"/>
  <c r="AB44" i="378"/>
  <c r="AG44" i="378" s="1"/>
  <c r="W44" i="378"/>
  <c r="U44" i="378"/>
  <c r="T44" i="378" s="1"/>
  <c r="P44" i="378"/>
  <c r="N44" i="378"/>
  <c r="S44" i="378" s="1"/>
  <c r="AK43" i="378"/>
  <c r="AI43" i="378"/>
  <c r="AM43" i="378" s="1"/>
  <c r="AD43" i="378"/>
  <c r="AB43" i="378"/>
  <c r="AE43" i="378" s="1"/>
  <c r="W43" i="378"/>
  <c r="U43" i="378"/>
  <c r="T43" i="378" s="1"/>
  <c r="P43" i="378"/>
  <c r="N43" i="378"/>
  <c r="O43" i="378" s="1"/>
  <c r="AK41" i="378"/>
  <c r="AI41" i="378"/>
  <c r="AN41" i="378" s="1"/>
  <c r="AD41" i="378"/>
  <c r="AB41" i="378"/>
  <c r="AC41" i="378" s="1"/>
  <c r="W41" i="378"/>
  <c r="U41" i="378"/>
  <c r="X41" i="378" s="1"/>
  <c r="P41" i="378"/>
  <c r="N41" i="378"/>
  <c r="O41" i="378" s="1"/>
  <c r="AK40" i="378"/>
  <c r="AI40" i="378"/>
  <c r="AL40" i="378" s="1"/>
  <c r="AD40" i="378"/>
  <c r="AB40" i="378"/>
  <c r="AA40" i="378" s="1"/>
  <c r="W40" i="378"/>
  <c r="U40" i="378"/>
  <c r="V40" i="378" s="1"/>
  <c r="P40" i="378"/>
  <c r="N40" i="378"/>
  <c r="O40" i="378" s="1"/>
  <c r="AK39" i="378"/>
  <c r="AI39" i="378"/>
  <c r="AJ39" i="378" s="1"/>
  <c r="AD39" i="378"/>
  <c r="AB39" i="378"/>
  <c r="AC39" i="378" s="1"/>
  <c r="W39" i="378"/>
  <c r="U39" i="378"/>
  <c r="T39" i="378" s="1"/>
  <c r="P39" i="378"/>
  <c r="N39" i="378"/>
  <c r="S39" i="378" s="1"/>
  <c r="AK38" i="378"/>
  <c r="AI38" i="378"/>
  <c r="AH38" i="378" s="1"/>
  <c r="AD38" i="378"/>
  <c r="AB38" i="378"/>
  <c r="AG38" i="378" s="1"/>
  <c r="W38" i="378"/>
  <c r="U38" i="378"/>
  <c r="Z38" i="378" s="1"/>
  <c r="P38" i="378"/>
  <c r="N38" i="378"/>
  <c r="R38" i="378" s="1"/>
  <c r="AK36" i="378"/>
  <c r="AI36" i="378"/>
  <c r="AL36" i="378" s="1"/>
  <c r="AD36" i="378"/>
  <c r="AB36" i="378"/>
  <c r="AG36" i="378" s="1"/>
  <c r="W36" i="378"/>
  <c r="U36" i="378"/>
  <c r="V36" i="378" s="1"/>
  <c r="P36" i="378"/>
  <c r="N36" i="378"/>
  <c r="S36" i="378" s="1"/>
  <c r="AK35" i="378"/>
  <c r="AI35" i="378"/>
  <c r="AJ35" i="378" s="1"/>
  <c r="AD35" i="378"/>
  <c r="AB35" i="378"/>
  <c r="AG35" i="378" s="1"/>
  <c r="W35" i="378"/>
  <c r="U35" i="378"/>
  <c r="T35" i="378" s="1"/>
  <c r="P35" i="378"/>
  <c r="N35" i="378"/>
  <c r="S35" i="378" s="1"/>
  <c r="AK33" i="378"/>
  <c r="AI33" i="378"/>
  <c r="AH33" i="378" s="1"/>
  <c r="AD33" i="378"/>
  <c r="AB33" i="378"/>
  <c r="AG33" i="378" s="1"/>
  <c r="W33" i="378"/>
  <c r="U33" i="378"/>
  <c r="Z33" i="378" s="1"/>
  <c r="P33" i="378"/>
  <c r="N33" i="378"/>
  <c r="R33" i="378" s="1"/>
  <c r="AK32" i="378"/>
  <c r="AI32" i="378"/>
  <c r="AN32" i="378" s="1"/>
  <c r="AD32" i="378"/>
  <c r="AB32" i="378"/>
  <c r="AF32" i="378" s="1"/>
  <c r="W32" i="378"/>
  <c r="U32" i="378"/>
  <c r="X32" i="378" s="1"/>
  <c r="P32" i="378"/>
  <c r="N32" i="378"/>
  <c r="M32" i="378" s="1"/>
  <c r="AK31" i="378"/>
  <c r="AI31" i="378"/>
  <c r="AL31" i="378" s="1"/>
  <c r="AD31" i="378"/>
  <c r="AB31" i="378"/>
  <c r="AG31" i="378" s="1"/>
  <c r="W31" i="378"/>
  <c r="U31" i="378"/>
  <c r="V31" i="378" s="1"/>
  <c r="P31" i="378"/>
  <c r="N31" i="378"/>
  <c r="Q31" i="378" s="1"/>
  <c r="AK30" i="378"/>
  <c r="AI30" i="378"/>
  <c r="AJ30" i="378" s="1"/>
  <c r="AD30" i="378"/>
  <c r="AB30" i="378"/>
  <c r="AG30" i="378" s="1"/>
  <c r="W30" i="378"/>
  <c r="U30" i="378"/>
  <c r="T30" i="378" s="1"/>
  <c r="P30" i="378"/>
  <c r="N30" i="378"/>
  <c r="S30" i="378" s="1"/>
  <c r="L18" i="378"/>
  <c r="L17" i="378"/>
  <c r="L15" i="378"/>
  <c r="L14" i="378"/>
  <c r="L13" i="378"/>
  <c r="L12" i="378"/>
  <c r="AK65" i="377"/>
  <c r="AI65" i="377"/>
  <c r="AN65" i="377" s="1"/>
  <c r="AD65" i="377"/>
  <c r="AB65" i="377"/>
  <c r="AF65" i="377" s="1"/>
  <c r="W65" i="377"/>
  <c r="U65" i="377"/>
  <c r="X65" i="377" s="1"/>
  <c r="P65" i="377"/>
  <c r="N65" i="377"/>
  <c r="O65" i="377" s="1"/>
  <c r="AK64" i="377"/>
  <c r="AI64" i="377"/>
  <c r="AJ64" i="377" s="1"/>
  <c r="AD64" i="377"/>
  <c r="AC64" i="377"/>
  <c r="AB64" i="377"/>
  <c r="AA64" i="377" s="1"/>
  <c r="W64" i="377"/>
  <c r="U64" i="377"/>
  <c r="T64" i="377" s="1"/>
  <c r="R64" i="377"/>
  <c r="P64" i="377"/>
  <c r="O64" i="377"/>
  <c r="N64" i="377"/>
  <c r="M64" i="377" s="1"/>
  <c r="AL63" i="377"/>
  <c r="AK63" i="377"/>
  <c r="AI63" i="377"/>
  <c r="AH63" i="377" s="1"/>
  <c r="AD63" i="377"/>
  <c r="AB63" i="377"/>
  <c r="AG63" i="377" s="1"/>
  <c r="W63" i="377"/>
  <c r="U63" i="377"/>
  <c r="Z63" i="377" s="1"/>
  <c r="P63" i="377"/>
  <c r="N63" i="377"/>
  <c r="R63" i="377" s="1"/>
  <c r="AK62" i="377"/>
  <c r="AI62" i="377"/>
  <c r="AM62" i="377" s="1"/>
  <c r="AD62" i="377"/>
  <c r="AC62" i="377"/>
  <c r="AB62" i="377"/>
  <c r="AE62" i="377" s="1"/>
  <c r="W62" i="377"/>
  <c r="U62" i="377"/>
  <c r="V62" i="377" s="1"/>
  <c r="P62" i="377"/>
  <c r="N62" i="377"/>
  <c r="O62" i="377" s="1"/>
  <c r="AK47" i="377"/>
  <c r="AI47" i="377"/>
  <c r="AN47" i="377" s="1"/>
  <c r="AD47" i="377"/>
  <c r="AB47" i="377"/>
  <c r="AC47" i="377" s="1"/>
  <c r="W47" i="377"/>
  <c r="U47" i="377"/>
  <c r="V47" i="377" s="1"/>
  <c r="P47" i="377"/>
  <c r="N47" i="377"/>
  <c r="M47" i="377" s="1"/>
  <c r="AK46" i="377"/>
  <c r="AI46" i="377"/>
  <c r="AN46" i="377" s="1"/>
  <c r="AD46" i="377"/>
  <c r="AB46" i="377"/>
  <c r="AA46" i="377" s="1"/>
  <c r="W46" i="377"/>
  <c r="U46" i="377"/>
  <c r="T46" i="377" s="1"/>
  <c r="P46" i="377"/>
  <c r="N46" i="377"/>
  <c r="S46" i="377" s="1"/>
  <c r="AK45" i="377"/>
  <c r="AI45" i="377"/>
  <c r="AH45" i="377" s="1"/>
  <c r="AD45" i="377"/>
  <c r="AB45" i="377"/>
  <c r="AG45" i="377" s="1"/>
  <c r="W45" i="377"/>
  <c r="U45" i="377"/>
  <c r="Z45" i="377" s="1"/>
  <c r="P45" i="377"/>
  <c r="N45" i="377"/>
  <c r="R45" i="377" s="1"/>
  <c r="AK44" i="377"/>
  <c r="AI44" i="377"/>
  <c r="AN44" i="377" s="1"/>
  <c r="AD44" i="377"/>
  <c r="AB44" i="377"/>
  <c r="AF44" i="377" s="1"/>
  <c r="W44" i="377"/>
  <c r="U44" i="377"/>
  <c r="T44" i="377" s="1"/>
  <c r="P44" i="377"/>
  <c r="N44" i="377"/>
  <c r="O44" i="377" s="1"/>
  <c r="AK43" i="377"/>
  <c r="AI43" i="377"/>
  <c r="AL43" i="377" s="1"/>
  <c r="AD43" i="377"/>
  <c r="AB43" i="377"/>
  <c r="AC43" i="377" s="1"/>
  <c r="W43" i="377"/>
  <c r="U43" i="377"/>
  <c r="T43" i="377" s="1"/>
  <c r="P43" i="377"/>
  <c r="N43" i="377"/>
  <c r="M43" i="377" s="1"/>
  <c r="A43" i="377"/>
  <c r="A44" i="377" s="1"/>
  <c r="A45" i="377" s="1"/>
  <c r="A46" i="377" s="1"/>
  <c r="A47" i="377" s="1"/>
  <c r="AK60" i="377"/>
  <c r="AI60" i="377"/>
  <c r="AH60" i="377" s="1"/>
  <c r="AD60" i="377"/>
  <c r="AB60" i="377"/>
  <c r="AG60" i="377" s="1"/>
  <c r="W60" i="377"/>
  <c r="U60" i="377"/>
  <c r="X60" i="377" s="1"/>
  <c r="P60" i="377"/>
  <c r="N60" i="377"/>
  <c r="M60" i="377" s="1"/>
  <c r="AK59" i="377"/>
  <c r="AI59" i="377"/>
  <c r="AL59" i="377" s="1"/>
  <c r="AD59" i="377"/>
  <c r="AB59" i="377"/>
  <c r="AA59" i="377" s="1"/>
  <c r="W59" i="377"/>
  <c r="U59" i="377"/>
  <c r="X59" i="377" s="1"/>
  <c r="P59" i="377"/>
  <c r="N59" i="377"/>
  <c r="AK58" i="377"/>
  <c r="AI58" i="377"/>
  <c r="AL58" i="377" s="1"/>
  <c r="AD58" i="377"/>
  <c r="AB58" i="377"/>
  <c r="W58" i="377"/>
  <c r="U58" i="377"/>
  <c r="V58" i="377" s="1"/>
  <c r="P58" i="377"/>
  <c r="N58" i="377"/>
  <c r="M58" i="377" s="1"/>
  <c r="AK57" i="377"/>
  <c r="AI57" i="377"/>
  <c r="AJ57" i="377" s="1"/>
  <c r="AD57" i="377"/>
  <c r="AB57" i="377"/>
  <c r="AG57" i="377" s="1"/>
  <c r="W57" i="377"/>
  <c r="U57" i="377"/>
  <c r="Z57" i="377" s="1"/>
  <c r="P57" i="377"/>
  <c r="N57" i="377"/>
  <c r="M57" i="377" s="1"/>
  <c r="AK55" i="377"/>
  <c r="AI55" i="377"/>
  <c r="AN55" i="377" s="1"/>
  <c r="AD55" i="377"/>
  <c r="AB55" i="377"/>
  <c r="AF55" i="377" s="1"/>
  <c r="W55" i="377"/>
  <c r="U55" i="377"/>
  <c r="Y55" i="377" s="1"/>
  <c r="P55" i="377"/>
  <c r="N55" i="377"/>
  <c r="R55" i="377" s="1"/>
  <c r="AK54" i="377"/>
  <c r="AI54" i="377"/>
  <c r="AL54" i="377" s="1"/>
  <c r="AD54" i="377"/>
  <c r="AB54" i="377"/>
  <c r="AF54" i="377" s="1"/>
  <c r="W54" i="377"/>
  <c r="U54" i="377"/>
  <c r="T54" i="377" s="1"/>
  <c r="P54" i="377"/>
  <c r="N54" i="377"/>
  <c r="R54" i="377" s="1"/>
  <c r="AK53" i="377"/>
  <c r="AI53" i="377"/>
  <c r="AM53" i="377" s="1"/>
  <c r="AD53" i="377"/>
  <c r="AB53" i="377"/>
  <c r="AF53" i="377" s="1"/>
  <c r="W53" i="377"/>
  <c r="U53" i="377"/>
  <c r="T53" i="377" s="1"/>
  <c r="P53" i="377"/>
  <c r="N53" i="377"/>
  <c r="S53" i="377" s="1"/>
  <c r="AK51" i="377"/>
  <c r="AI51" i="377"/>
  <c r="AN51" i="377" s="1"/>
  <c r="AD51" i="377"/>
  <c r="AB51" i="377"/>
  <c r="AE51" i="377" s="1"/>
  <c r="W51" i="377"/>
  <c r="U51" i="377"/>
  <c r="P51" i="377"/>
  <c r="N51" i="377"/>
  <c r="R51" i="377" s="1"/>
  <c r="AK50" i="377"/>
  <c r="AI50" i="377"/>
  <c r="AN50" i="377" s="1"/>
  <c r="AD50" i="377"/>
  <c r="AB50" i="377"/>
  <c r="AA50" i="377" s="1"/>
  <c r="W50" i="377"/>
  <c r="U50" i="377"/>
  <c r="P50" i="377"/>
  <c r="N50" i="377"/>
  <c r="R50" i="377" s="1"/>
  <c r="A50" i="377"/>
  <c r="A51" i="377" s="1"/>
  <c r="A53" i="377" s="1"/>
  <c r="A54" i="377" s="1"/>
  <c r="A55" i="377" s="1"/>
  <c r="A57" i="377" s="1"/>
  <c r="A58" i="377" s="1"/>
  <c r="A59" i="377" s="1"/>
  <c r="A60" i="377" s="1"/>
  <c r="AK49" i="377"/>
  <c r="AI49" i="377"/>
  <c r="AD49" i="377"/>
  <c r="AB49" i="377"/>
  <c r="AF49" i="377" s="1"/>
  <c r="W49" i="377"/>
  <c r="U49" i="377"/>
  <c r="Y49" i="377" s="1"/>
  <c r="P49" i="377"/>
  <c r="N49" i="377"/>
  <c r="R49" i="377" s="1"/>
  <c r="AK48" i="377"/>
  <c r="AI48" i="377"/>
  <c r="AM48" i="377" s="1"/>
  <c r="AD48" i="377"/>
  <c r="AB48" i="377"/>
  <c r="AG48" i="377" s="1"/>
  <c r="W48" i="377"/>
  <c r="U48" i="377"/>
  <c r="Y48" i="377" s="1"/>
  <c r="P48" i="377"/>
  <c r="N48" i="377"/>
  <c r="AK41" i="377"/>
  <c r="AI41" i="377"/>
  <c r="AJ41" i="377" s="1"/>
  <c r="AD41" i="377"/>
  <c r="AB41" i="377"/>
  <c r="AE41" i="377" s="1"/>
  <c r="W41" i="377"/>
  <c r="U41" i="377"/>
  <c r="T41" i="377" s="1"/>
  <c r="P41" i="377"/>
  <c r="N41" i="377"/>
  <c r="S41" i="377" s="1"/>
  <c r="AK40" i="377"/>
  <c r="AI40" i="377"/>
  <c r="AH40" i="377" s="1"/>
  <c r="AD40" i="377"/>
  <c r="AB40" i="377"/>
  <c r="AG40" i="377" s="1"/>
  <c r="W40" i="377"/>
  <c r="U40" i="377"/>
  <c r="Z40" i="377" s="1"/>
  <c r="P40" i="377"/>
  <c r="N40" i="377"/>
  <c r="R40" i="377" s="1"/>
  <c r="AK39" i="377"/>
  <c r="AI39" i="377"/>
  <c r="AN39" i="377" s="1"/>
  <c r="AD39" i="377"/>
  <c r="AB39" i="377"/>
  <c r="AF39" i="377" s="1"/>
  <c r="W39" i="377"/>
  <c r="U39" i="377"/>
  <c r="X39" i="377" s="1"/>
  <c r="P39" i="377"/>
  <c r="N39" i="377"/>
  <c r="O39" i="377" s="1"/>
  <c r="AK38" i="377"/>
  <c r="AI38" i="377"/>
  <c r="AL38" i="377" s="1"/>
  <c r="AD38" i="377"/>
  <c r="AB38" i="377"/>
  <c r="AC38" i="377" s="1"/>
  <c r="W38" i="377"/>
  <c r="U38" i="377"/>
  <c r="V38" i="377" s="1"/>
  <c r="P38" i="377"/>
  <c r="N38" i="377"/>
  <c r="O38" i="377" s="1"/>
  <c r="AK37" i="377"/>
  <c r="AI37" i="377"/>
  <c r="AJ37" i="377" s="1"/>
  <c r="AD37" i="377"/>
  <c r="AB37" i="377"/>
  <c r="AA37" i="377" s="1"/>
  <c r="W37" i="377"/>
  <c r="U37" i="377"/>
  <c r="T37" i="377" s="1"/>
  <c r="P37" i="377"/>
  <c r="N37" i="377"/>
  <c r="S37" i="377" s="1"/>
  <c r="AK36" i="377"/>
  <c r="AI36" i="377"/>
  <c r="AH36" i="377" s="1"/>
  <c r="AD36" i="377"/>
  <c r="AB36" i="377"/>
  <c r="AG36" i="377" s="1"/>
  <c r="W36" i="377"/>
  <c r="U36" i="377"/>
  <c r="Z36" i="377" s="1"/>
  <c r="P36" i="377"/>
  <c r="N36" i="377"/>
  <c r="R36" i="377" s="1"/>
  <c r="AK35" i="377"/>
  <c r="AI35" i="377"/>
  <c r="AN35" i="377" s="1"/>
  <c r="AD35" i="377"/>
  <c r="AB35" i="377"/>
  <c r="AF35" i="377" s="1"/>
  <c r="W35" i="377"/>
  <c r="U35" i="377"/>
  <c r="X35" i="377" s="1"/>
  <c r="P35" i="377"/>
  <c r="N35" i="377"/>
  <c r="O35" i="377" s="1"/>
  <c r="AK33" i="377"/>
  <c r="AI33" i="377"/>
  <c r="AL33" i="377" s="1"/>
  <c r="AD33" i="377"/>
  <c r="AB33" i="377"/>
  <c r="AC33" i="377" s="1"/>
  <c r="W33" i="377"/>
  <c r="U33" i="377"/>
  <c r="V33" i="377" s="1"/>
  <c r="P33" i="377"/>
  <c r="N33" i="377"/>
  <c r="S33" i="377" s="1"/>
  <c r="AK32" i="377"/>
  <c r="AI32" i="377"/>
  <c r="AJ32" i="377" s="1"/>
  <c r="AD32" i="377"/>
  <c r="AB32" i="377"/>
  <c r="AE32" i="377" s="1"/>
  <c r="W32" i="377"/>
  <c r="U32" i="377"/>
  <c r="T32" i="377" s="1"/>
  <c r="P32" i="377"/>
  <c r="N32" i="377"/>
  <c r="S32" i="377" s="1"/>
  <c r="AK31" i="377"/>
  <c r="AI31" i="377"/>
  <c r="AH31" i="377" s="1"/>
  <c r="AD31" i="377"/>
  <c r="AB31" i="377"/>
  <c r="AG31" i="377" s="1"/>
  <c r="W31" i="377"/>
  <c r="U31" i="377"/>
  <c r="Z31" i="377" s="1"/>
  <c r="P31" i="377"/>
  <c r="N31" i="377"/>
  <c r="R31" i="377" s="1"/>
  <c r="A31" i="377"/>
  <c r="A32" i="377" s="1"/>
  <c r="A33" i="377" s="1"/>
  <c r="A35" i="377" s="1"/>
  <c r="A36" i="377" s="1"/>
  <c r="A37" i="377" s="1"/>
  <c r="A38" i="377" s="1"/>
  <c r="A39" i="377" s="1"/>
  <c r="A40" i="377" s="1"/>
  <c r="A41" i="377" s="1"/>
  <c r="AK30" i="377"/>
  <c r="AI30" i="377"/>
  <c r="AN30" i="377" s="1"/>
  <c r="AD30" i="377"/>
  <c r="AB30" i="377"/>
  <c r="AF30" i="377" s="1"/>
  <c r="W30" i="377"/>
  <c r="U30" i="377"/>
  <c r="X30" i="377" s="1"/>
  <c r="P30" i="377"/>
  <c r="N30" i="377"/>
  <c r="O30" i="377" s="1"/>
  <c r="L18" i="377"/>
  <c r="L17" i="377"/>
  <c r="L15" i="377"/>
  <c r="L14" i="377"/>
  <c r="L13" i="377"/>
  <c r="L12" i="377"/>
  <c r="L15" i="344"/>
  <c r="L15" i="376"/>
  <c r="AK68" i="376"/>
  <c r="AI68" i="376"/>
  <c r="AJ68" i="376" s="1"/>
  <c r="AD68" i="376"/>
  <c r="AB68" i="376"/>
  <c r="AF68" i="376" s="1"/>
  <c r="W68" i="376"/>
  <c r="U68" i="376"/>
  <c r="Z68" i="376" s="1"/>
  <c r="P68" i="376"/>
  <c r="N68" i="376"/>
  <c r="Q68" i="376" s="1"/>
  <c r="AK67" i="376"/>
  <c r="AI67" i="376"/>
  <c r="AL67" i="376" s="1"/>
  <c r="AD67" i="376"/>
  <c r="AB67" i="376"/>
  <c r="AG67" i="376" s="1"/>
  <c r="W67" i="376"/>
  <c r="U67" i="376"/>
  <c r="Z67" i="376" s="1"/>
  <c r="P67" i="376"/>
  <c r="N67" i="376"/>
  <c r="S67" i="376" s="1"/>
  <c r="AK66" i="376"/>
  <c r="AI66" i="376"/>
  <c r="AL66" i="376" s="1"/>
  <c r="AD66" i="376"/>
  <c r="AB66" i="376"/>
  <c r="AC66" i="376" s="1"/>
  <c r="W66" i="376"/>
  <c r="U66" i="376"/>
  <c r="Z66" i="376" s="1"/>
  <c r="P66" i="376"/>
  <c r="N66" i="376"/>
  <c r="R66" i="376" s="1"/>
  <c r="AK50" i="376"/>
  <c r="AI50" i="376"/>
  <c r="AN50" i="376" s="1"/>
  <c r="AD50" i="376"/>
  <c r="AB50" i="376"/>
  <c r="AE50" i="376" s="1"/>
  <c r="W50" i="376"/>
  <c r="U50" i="376"/>
  <c r="V50" i="376" s="1"/>
  <c r="P50" i="376"/>
  <c r="N50" i="376"/>
  <c r="O50" i="376" s="1"/>
  <c r="AK49" i="376"/>
  <c r="AI49" i="376"/>
  <c r="AJ49" i="376" s="1"/>
  <c r="AD49" i="376"/>
  <c r="AB49" i="376"/>
  <c r="AA49" i="376" s="1"/>
  <c r="W49" i="376"/>
  <c r="U49" i="376"/>
  <c r="X49" i="376" s="1"/>
  <c r="P49" i="376"/>
  <c r="N49" i="376"/>
  <c r="R49" i="376" s="1"/>
  <c r="AK48" i="376"/>
  <c r="AI48" i="376"/>
  <c r="AN48" i="376" s="1"/>
  <c r="AD48" i="376"/>
  <c r="AB48" i="376"/>
  <c r="AG48" i="376" s="1"/>
  <c r="W48" i="376"/>
  <c r="U48" i="376"/>
  <c r="Y48" i="376" s="1"/>
  <c r="P48" i="376"/>
  <c r="N48" i="376"/>
  <c r="S48" i="376" s="1"/>
  <c r="AK64" i="376"/>
  <c r="AI64" i="376"/>
  <c r="AM64" i="376" s="1"/>
  <c r="AD64" i="376"/>
  <c r="AB64" i="376"/>
  <c r="AC64" i="376" s="1"/>
  <c r="W64" i="376"/>
  <c r="U64" i="376"/>
  <c r="Z64" i="376" s="1"/>
  <c r="P64" i="376"/>
  <c r="N64" i="376"/>
  <c r="S64" i="376" s="1"/>
  <c r="AK63" i="376"/>
  <c r="AI63" i="376"/>
  <c r="AN63" i="376" s="1"/>
  <c r="AD63" i="376"/>
  <c r="AB63" i="376"/>
  <c r="AE63" i="376" s="1"/>
  <c r="W63" i="376"/>
  <c r="U63" i="376"/>
  <c r="T63" i="376" s="1"/>
  <c r="P63" i="376"/>
  <c r="N63" i="376"/>
  <c r="AK62" i="376"/>
  <c r="AI62" i="376"/>
  <c r="AL62" i="376" s="1"/>
  <c r="AD62" i="376"/>
  <c r="AB62" i="376"/>
  <c r="AG62" i="376" s="1"/>
  <c r="W62" i="376"/>
  <c r="U62" i="376"/>
  <c r="Z62" i="376" s="1"/>
  <c r="P62" i="376"/>
  <c r="N62" i="376"/>
  <c r="M62" i="376" s="1"/>
  <c r="AK60" i="376"/>
  <c r="AI60" i="376"/>
  <c r="AH60" i="376" s="1"/>
  <c r="AD60" i="376"/>
  <c r="AB60" i="376"/>
  <c r="W60" i="376"/>
  <c r="U60" i="376"/>
  <c r="X60" i="376" s="1"/>
  <c r="P60" i="376"/>
  <c r="N60" i="376"/>
  <c r="O60" i="376" s="1"/>
  <c r="AK59" i="376"/>
  <c r="AI59" i="376"/>
  <c r="AL59" i="376" s="1"/>
  <c r="AD59" i="376"/>
  <c r="AB59" i="376"/>
  <c r="AC59" i="376" s="1"/>
  <c r="W59" i="376"/>
  <c r="U59" i="376"/>
  <c r="Y59" i="376" s="1"/>
  <c r="P59" i="376"/>
  <c r="N59" i="376"/>
  <c r="O59" i="376" s="1"/>
  <c r="AK58" i="376"/>
  <c r="AI58" i="376"/>
  <c r="AN58" i="376" s="1"/>
  <c r="AD58" i="376"/>
  <c r="AB58" i="376"/>
  <c r="AF58" i="376" s="1"/>
  <c r="W58" i="376"/>
  <c r="U58" i="376"/>
  <c r="Z58" i="376" s="1"/>
  <c r="P58" i="376"/>
  <c r="N58" i="376"/>
  <c r="R58" i="376" s="1"/>
  <c r="AK56" i="376"/>
  <c r="AI56" i="376"/>
  <c r="AJ56" i="376" s="1"/>
  <c r="AD56" i="376"/>
  <c r="AB56" i="376"/>
  <c r="AC56" i="376" s="1"/>
  <c r="W56" i="376"/>
  <c r="U56" i="376"/>
  <c r="Y56" i="376" s="1"/>
  <c r="P56" i="376"/>
  <c r="N56" i="376"/>
  <c r="R56" i="376" s="1"/>
  <c r="AK55" i="376"/>
  <c r="AI55" i="376"/>
  <c r="AJ55" i="376" s="1"/>
  <c r="AD55" i="376"/>
  <c r="AB55" i="376"/>
  <c r="AG55" i="376" s="1"/>
  <c r="W55" i="376"/>
  <c r="U55" i="376"/>
  <c r="V55" i="376" s="1"/>
  <c r="P55" i="376"/>
  <c r="N55" i="376"/>
  <c r="O55" i="376" s="1"/>
  <c r="AK54" i="376"/>
  <c r="AI54" i="376"/>
  <c r="AD54" i="376"/>
  <c r="AB54" i="376"/>
  <c r="AG54" i="376" s="1"/>
  <c r="W54" i="376"/>
  <c r="U54" i="376"/>
  <c r="P54" i="376"/>
  <c r="N54" i="376"/>
  <c r="Q54" i="376" s="1"/>
  <c r="AK53" i="376"/>
  <c r="AI53" i="376"/>
  <c r="AN53" i="376" s="1"/>
  <c r="AD53" i="376"/>
  <c r="AB53" i="376"/>
  <c r="W53" i="376"/>
  <c r="U53" i="376"/>
  <c r="X53" i="376" s="1"/>
  <c r="P53" i="376"/>
  <c r="N53" i="376"/>
  <c r="S53" i="376" s="1"/>
  <c r="A53" i="376"/>
  <c r="A54" i="376" s="1"/>
  <c r="A55" i="376" s="1"/>
  <c r="A56" i="376" s="1"/>
  <c r="A58" i="376" s="1"/>
  <c r="A59" i="376" s="1"/>
  <c r="A60" i="376" s="1"/>
  <c r="A62" i="376" s="1"/>
  <c r="A63" i="376" s="1"/>
  <c r="A64" i="376" s="1"/>
  <c r="AK52" i="376"/>
  <c r="AI52" i="376"/>
  <c r="AH52" i="376" s="1"/>
  <c r="AD52" i="376"/>
  <c r="AB52" i="376"/>
  <c r="W52" i="376"/>
  <c r="U52" i="376"/>
  <c r="V52" i="376" s="1"/>
  <c r="P52" i="376"/>
  <c r="N52" i="376"/>
  <c r="Q52" i="376" s="1"/>
  <c r="AK51" i="376"/>
  <c r="AI51" i="376"/>
  <c r="AM51" i="376" s="1"/>
  <c r="AD51" i="376"/>
  <c r="AB51" i="376"/>
  <c r="AA51" i="376" s="1"/>
  <c r="W51" i="376"/>
  <c r="U51" i="376"/>
  <c r="Z51" i="376" s="1"/>
  <c r="P51" i="376"/>
  <c r="N51" i="376"/>
  <c r="S51" i="376" s="1"/>
  <c r="AK46" i="376"/>
  <c r="AI46" i="376"/>
  <c r="AN46" i="376" s="1"/>
  <c r="AD46" i="376"/>
  <c r="AB46" i="376"/>
  <c r="AE46" i="376" s="1"/>
  <c r="W46" i="376"/>
  <c r="U46" i="376"/>
  <c r="P46" i="376"/>
  <c r="N46" i="376"/>
  <c r="M46" i="376" s="1"/>
  <c r="AK45" i="376"/>
  <c r="AI45" i="376"/>
  <c r="AM45" i="376" s="1"/>
  <c r="AD45" i="376"/>
  <c r="AB45" i="376"/>
  <c r="AC45" i="376" s="1"/>
  <c r="W45" i="376"/>
  <c r="U45" i="376"/>
  <c r="Y45" i="376" s="1"/>
  <c r="P45" i="376"/>
  <c r="N45" i="376"/>
  <c r="Q45" i="376" s="1"/>
  <c r="AK44" i="376"/>
  <c r="AI44" i="376"/>
  <c r="AH44" i="376" s="1"/>
  <c r="AD44" i="376"/>
  <c r="AB44" i="376"/>
  <c r="AF44" i="376" s="1"/>
  <c r="W44" i="376"/>
  <c r="U44" i="376"/>
  <c r="X44" i="376" s="1"/>
  <c r="P44" i="376"/>
  <c r="N44" i="376"/>
  <c r="M44" i="376" s="1"/>
  <c r="AK43" i="376"/>
  <c r="AI43" i="376"/>
  <c r="AH43" i="376" s="1"/>
  <c r="AD43" i="376"/>
  <c r="AB43" i="376"/>
  <c r="AC43" i="376" s="1"/>
  <c r="W43" i="376"/>
  <c r="U43" i="376"/>
  <c r="V43" i="376" s="1"/>
  <c r="P43" i="376"/>
  <c r="N43" i="376"/>
  <c r="M43" i="376" s="1"/>
  <c r="AK41" i="376"/>
  <c r="AI41" i="376"/>
  <c r="AN41" i="376" s="1"/>
  <c r="AD41" i="376"/>
  <c r="AB41" i="376"/>
  <c r="AG41" i="376" s="1"/>
  <c r="W41" i="376"/>
  <c r="U41" i="376"/>
  <c r="X41" i="376" s="1"/>
  <c r="P41" i="376"/>
  <c r="N41" i="376"/>
  <c r="M41" i="376" s="1"/>
  <c r="AK40" i="376"/>
  <c r="AI40" i="376"/>
  <c r="AN40" i="376" s="1"/>
  <c r="AD40" i="376"/>
  <c r="AB40" i="376"/>
  <c r="AE40" i="376" s="1"/>
  <c r="W40" i="376"/>
  <c r="U40" i="376"/>
  <c r="Z40" i="376" s="1"/>
  <c r="P40" i="376"/>
  <c r="N40" i="376"/>
  <c r="S40" i="376" s="1"/>
  <c r="AK39" i="376"/>
  <c r="AI39" i="376"/>
  <c r="AN39" i="376" s="1"/>
  <c r="AD39" i="376"/>
  <c r="AB39" i="376"/>
  <c r="AC39" i="376" s="1"/>
  <c r="W39" i="376"/>
  <c r="U39" i="376"/>
  <c r="X39" i="376" s="1"/>
  <c r="P39" i="376"/>
  <c r="N39" i="376"/>
  <c r="S39" i="376" s="1"/>
  <c r="AK38" i="376"/>
  <c r="AI38" i="376"/>
  <c r="AD38" i="376"/>
  <c r="AB38" i="376"/>
  <c r="AE38" i="376" s="1"/>
  <c r="W38" i="376"/>
  <c r="U38" i="376"/>
  <c r="V38" i="376" s="1"/>
  <c r="P38" i="376"/>
  <c r="N38" i="376"/>
  <c r="O38" i="376" s="1"/>
  <c r="AK36" i="376"/>
  <c r="AI36" i="376"/>
  <c r="AJ36" i="376" s="1"/>
  <c r="AD36" i="376"/>
  <c r="AB36" i="376"/>
  <c r="AG36" i="376" s="1"/>
  <c r="W36" i="376"/>
  <c r="U36" i="376"/>
  <c r="Y36" i="376" s="1"/>
  <c r="P36" i="376"/>
  <c r="N36" i="376"/>
  <c r="S36" i="376" s="1"/>
  <c r="AK35" i="376"/>
  <c r="AI35" i="376"/>
  <c r="AD35" i="376"/>
  <c r="AB35" i="376"/>
  <c r="AA35" i="376" s="1"/>
  <c r="W35" i="376"/>
  <c r="U35" i="376"/>
  <c r="V35" i="376" s="1"/>
  <c r="P35" i="376"/>
  <c r="N35" i="376"/>
  <c r="R35" i="376" s="1"/>
  <c r="AK34" i="376"/>
  <c r="AI34" i="376"/>
  <c r="AH34" i="376" s="1"/>
  <c r="AD34" i="376"/>
  <c r="AB34" i="376"/>
  <c r="AF34" i="376" s="1"/>
  <c r="W34" i="376"/>
  <c r="U34" i="376"/>
  <c r="T34" i="376" s="1"/>
  <c r="P34" i="376"/>
  <c r="N34" i="376"/>
  <c r="O34" i="376" s="1"/>
  <c r="AK33" i="376"/>
  <c r="AI33" i="376"/>
  <c r="AM33" i="376" s="1"/>
  <c r="AD33" i="376"/>
  <c r="AB33" i="376"/>
  <c r="AA33" i="376" s="1"/>
  <c r="W33" i="376"/>
  <c r="U33" i="376"/>
  <c r="Z33" i="376" s="1"/>
  <c r="P33" i="376"/>
  <c r="N33" i="376"/>
  <c r="S33" i="376" s="1"/>
  <c r="AK31" i="376"/>
  <c r="AI31" i="376"/>
  <c r="AJ31" i="376" s="1"/>
  <c r="AD31" i="376"/>
  <c r="AB31" i="376"/>
  <c r="AE31" i="376" s="1"/>
  <c r="W31" i="376"/>
  <c r="U31" i="376"/>
  <c r="Z31" i="376" s="1"/>
  <c r="P31" i="376"/>
  <c r="N31" i="376"/>
  <c r="Q31" i="376" s="1"/>
  <c r="A31" i="376"/>
  <c r="A33" i="376" s="1"/>
  <c r="A34" i="376" s="1"/>
  <c r="A35" i="376" s="1"/>
  <c r="A36" i="376" s="1"/>
  <c r="A38" i="376" s="1"/>
  <c r="A39" i="376" s="1"/>
  <c r="A40" i="376" s="1"/>
  <c r="A41" i="376" s="1"/>
  <c r="A43" i="376" s="1"/>
  <c r="A44" i="376" s="1"/>
  <c r="A45" i="376" s="1"/>
  <c r="A46" i="376" s="1"/>
  <c r="AK30" i="376"/>
  <c r="AI30" i="376"/>
  <c r="AL30" i="376" s="1"/>
  <c r="AD30" i="376"/>
  <c r="AB30" i="376"/>
  <c r="AC30" i="376" s="1"/>
  <c r="W30" i="376"/>
  <c r="U30" i="376"/>
  <c r="V30" i="376" s="1"/>
  <c r="P30" i="376"/>
  <c r="N30" i="376"/>
  <c r="O30" i="376" s="1"/>
  <c r="L18" i="376"/>
  <c r="L17" i="376"/>
  <c r="L14" i="376"/>
  <c r="L13" i="376"/>
  <c r="L12" i="376"/>
  <c r="AK177" i="375"/>
  <c r="AI177" i="375"/>
  <c r="AN177" i="375" s="1"/>
  <c r="AD177" i="375"/>
  <c r="AB177" i="375"/>
  <c r="AE177" i="375" s="1"/>
  <c r="W177" i="375"/>
  <c r="U177" i="375"/>
  <c r="X177" i="375" s="1"/>
  <c r="P177" i="375"/>
  <c r="N177" i="375"/>
  <c r="O177" i="375" s="1"/>
  <c r="AK176" i="375"/>
  <c r="AI176" i="375"/>
  <c r="AJ176" i="375" s="1"/>
  <c r="AD176" i="375"/>
  <c r="AB176" i="375"/>
  <c r="AA176" i="375" s="1"/>
  <c r="W176" i="375"/>
  <c r="U176" i="375"/>
  <c r="T176" i="375" s="1"/>
  <c r="P176" i="375"/>
  <c r="N176" i="375"/>
  <c r="M176" i="375" s="1"/>
  <c r="AK175" i="375"/>
  <c r="AI175" i="375"/>
  <c r="AH175" i="375" s="1"/>
  <c r="AD175" i="375"/>
  <c r="AB175" i="375"/>
  <c r="AG175" i="375" s="1"/>
  <c r="W175" i="375"/>
  <c r="U175" i="375"/>
  <c r="Z175" i="375" s="1"/>
  <c r="P175" i="375"/>
  <c r="N175" i="375"/>
  <c r="R175" i="375" s="1"/>
  <c r="AK173" i="375"/>
  <c r="AI173" i="375"/>
  <c r="AM173" i="375" s="1"/>
  <c r="AD173" i="375"/>
  <c r="AB173" i="375"/>
  <c r="AE173" i="375" s="1"/>
  <c r="W173" i="375"/>
  <c r="U173" i="375"/>
  <c r="V173" i="375" s="1"/>
  <c r="P173" i="375"/>
  <c r="N173" i="375"/>
  <c r="O173" i="375" s="1"/>
  <c r="AK172" i="375"/>
  <c r="AI172" i="375"/>
  <c r="AJ172" i="375" s="1"/>
  <c r="AD172" i="375"/>
  <c r="AB172" i="375"/>
  <c r="AA172" i="375" s="1"/>
  <c r="W172" i="375"/>
  <c r="U172" i="375"/>
  <c r="T172" i="375" s="1"/>
  <c r="P172" i="375"/>
  <c r="N172" i="375"/>
  <c r="S172" i="375" s="1"/>
  <c r="AK171" i="375"/>
  <c r="AI171" i="375"/>
  <c r="AN171" i="375" s="1"/>
  <c r="AD171" i="375"/>
  <c r="AB171" i="375"/>
  <c r="AG171" i="375" s="1"/>
  <c r="W171" i="375"/>
  <c r="U171" i="375"/>
  <c r="Y171" i="375" s="1"/>
  <c r="P171" i="375"/>
  <c r="N171" i="375"/>
  <c r="Q171" i="375" s="1"/>
  <c r="AK170" i="375"/>
  <c r="AI170" i="375"/>
  <c r="AL170" i="375" s="1"/>
  <c r="AD170" i="375"/>
  <c r="AB170" i="375"/>
  <c r="AG170" i="375" s="1"/>
  <c r="W170" i="375"/>
  <c r="U170" i="375"/>
  <c r="V170" i="375" s="1"/>
  <c r="P170" i="375"/>
  <c r="N170" i="375"/>
  <c r="M170" i="375" s="1"/>
  <c r="AK168" i="375"/>
  <c r="AI168" i="375"/>
  <c r="AH168" i="375" s="1"/>
  <c r="AD168" i="375"/>
  <c r="AB168" i="375"/>
  <c r="AG168" i="375" s="1"/>
  <c r="W168" i="375"/>
  <c r="U168" i="375"/>
  <c r="Z168" i="375" s="1"/>
  <c r="P168" i="375"/>
  <c r="N168" i="375"/>
  <c r="S168" i="375" s="1"/>
  <c r="AK167" i="375"/>
  <c r="AI167" i="375"/>
  <c r="AN167" i="375" s="1"/>
  <c r="AD167" i="375"/>
  <c r="AB167" i="375"/>
  <c r="AF167" i="375" s="1"/>
  <c r="W167" i="375"/>
  <c r="U167" i="375"/>
  <c r="X167" i="375" s="1"/>
  <c r="P167" i="375"/>
  <c r="N167" i="375"/>
  <c r="M167" i="375" s="1"/>
  <c r="AK166" i="375"/>
  <c r="AI166" i="375"/>
  <c r="AH166" i="375" s="1"/>
  <c r="AD166" i="375"/>
  <c r="AB166" i="375"/>
  <c r="AC166" i="375" s="1"/>
  <c r="W166" i="375"/>
  <c r="U166" i="375"/>
  <c r="T166" i="375" s="1"/>
  <c r="P166" i="375"/>
  <c r="N166" i="375"/>
  <c r="M166" i="375" s="1"/>
  <c r="AK165" i="375"/>
  <c r="AI165" i="375"/>
  <c r="AH165" i="375" s="1"/>
  <c r="AD165" i="375"/>
  <c r="AB165" i="375"/>
  <c r="AG165" i="375" s="1"/>
  <c r="W165" i="375"/>
  <c r="U165" i="375"/>
  <c r="Z165" i="375" s="1"/>
  <c r="P165" i="375"/>
  <c r="N165" i="375"/>
  <c r="R165" i="375" s="1"/>
  <c r="AK158" i="375"/>
  <c r="AI158" i="375"/>
  <c r="AN158" i="375" s="1"/>
  <c r="AD158" i="375"/>
  <c r="AB158" i="375"/>
  <c r="AF158" i="375" s="1"/>
  <c r="W158" i="375"/>
  <c r="U158" i="375"/>
  <c r="X158" i="375" s="1"/>
  <c r="P158" i="375"/>
  <c r="N158" i="375"/>
  <c r="O158" i="375" s="1"/>
  <c r="AK157" i="375"/>
  <c r="AI157" i="375"/>
  <c r="AJ157" i="375" s="1"/>
  <c r="AD157" i="375"/>
  <c r="AB157" i="375"/>
  <c r="AC157" i="375" s="1"/>
  <c r="W157" i="375"/>
  <c r="U157" i="375"/>
  <c r="Z157" i="375" s="1"/>
  <c r="P157" i="375"/>
  <c r="N157" i="375"/>
  <c r="M157" i="375" s="1"/>
  <c r="AK156" i="375"/>
  <c r="AI156" i="375"/>
  <c r="AH156" i="375" s="1"/>
  <c r="AD156" i="375"/>
  <c r="AB156" i="375"/>
  <c r="AG156" i="375" s="1"/>
  <c r="W156" i="375"/>
  <c r="U156" i="375"/>
  <c r="Z156" i="375" s="1"/>
  <c r="P156" i="375"/>
  <c r="N156" i="375"/>
  <c r="R156" i="375" s="1"/>
  <c r="AK154" i="375"/>
  <c r="AI154" i="375"/>
  <c r="AM154" i="375" s="1"/>
  <c r="AD154" i="375"/>
  <c r="AB154" i="375"/>
  <c r="AE154" i="375" s="1"/>
  <c r="W154" i="375"/>
  <c r="U154" i="375"/>
  <c r="Z154" i="375" s="1"/>
  <c r="P154" i="375"/>
  <c r="N154" i="375"/>
  <c r="O154" i="375" s="1"/>
  <c r="AK153" i="375"/>
  <c r="AI153" i="375"/>
  <c r="AJ153" i="375" s="1"/>
  <c r="AD153" i="375"/>
  <c r="AB153" i="375"/>
  <c r="AF153" i="375" s="1"/>
  <c r="W153" i="375"/>
  <c r="U153" i="375"/>
  <c r="T153" i="375" s="1"/>
  <c r="P153" i="375"/>
  <c r="N153" i="375"/>
  <c r="S153" i="375" s="1"/>
  <c r="AK152" i="375"/>
  <c r="AI152" i="375"/>
  <c r="AN152" i="375" s="1"/>
  <c r="AD152" i="375"/>
  <c r="AB152" i="375"/>
  <c r="AE152" i="375" s="1"/>
  <c r="W152" i="375"/>
  <c r="U152" i="375"/>
  <c r="Y152" i="375" s="1"/>
  <c r="P152" i="375"/>
  <c r="N152" i="375"/>
  <c r="Q152" i="375" s="1"/>
  <c r="AK151" i="375"/>
  <c r="AI151" i="375"/>
  <c r="AL151" i="375" s="1"/>
  <c r="AD151" i="375"/>
  <c r="AB151" i="375"/>
  <c r="AG151" i="375" s="1"/>
  <c r="W151" i="375"/>
  <c r="U151" i="375"/>
  <c r="V151" i="375" s="1"/>
  <c r="P151" i="375"/>
  <c r="N151" i="375"/>
  <c r="O151" i="375" s="1"/>
  <c r="AK149" i="375"/>
  <c r="AI149" i="375"/>
  <c r="AJ149" i="375" s="1"/>
  <c r="AD149" i="375"/>
  <c r="AB149" i="375"/>
  <c r="AA149" i="375" s="1"/>
  <c r="W149" i="375"/>
  <c r="U149" i="375"/>
  <c r="Z149" i="375" s="1"/>
  <c r="P149" i="375"/>
  <c r="N149" i="375"/>
  <c r="S149" i="375" s="1"/>
  <c r="AK148" i="375"/>
  <c r="AI148" i="375"/>
  <c r="AN148" i="375" s="1"/>
  <c r="AD148" i="375"/>
  <c r="AB148" i="375"/>
  <c r="AF148" i="375" s="1"/>
  <c r="W148" i="375"/>
  <c r="U148" i="375"/>
  <c r="X148" i="375" s="1"/>
  <c r="P148" i="375"/>
  <c r="N148" i="375"/>
  <c r="Q148" i="375" s="1"/>
  <c r="AK147" i="375"/>
  <c r="AI147" i="375"/>
  <c r="AL147" i="375" s="1"/>
  <c r="AD147" i="375"/>
  <c r="AB147" i="375"/>
  <c r="AC147" i="375" s="1"/>
  <c r="W147" i="375"/>
  <c r="U147" i="375"/>
  <c r="Z147" i="375" s="1"/>
  <c r="P147" i="375"/>
  <c r="N147" i="375"/>
  <c r="M147" i="375" s="1"/>
  <c r="AK146" i="375"/>
  <c r="AI146" i="375"/>
  <c r="AH146" i="375" s="1"/>
  <c r="AD146" i="375"/>
  <c r="AB146" i="375"/>
  <c r="AG146" i="375" s="1"/>
  <c r="W146" i="375"/>
  <c r="U146" i="375"/>
  <c r="Z146" i="375" s="1"/>
  <c r="P146" i="375"/>
  <c r="N146" i="375"/>
  <c r="R146" i="375" s="1"/>
  <c r="AK139" i="375"/>
  <c r="AI139" i="375"/>
  <c r="AN139" i="375" s="1"/>
  <c r="AD139" i="375"/>
  <c r="AB139" i="375"/>
  <c r="AF139" i="375" s="1"/>
  <c r="W139" i="375"/>
  <c r="U139" i="375"/>
  <c r="X139" i="375" s="1"/>
  <c r="P139" i="375"/>
  <c r="N139" i="375"/>
  <c r="O139" i="375" s="1"/>
  <c r="AK138" i="375"/>
  <c r="AI138" i="375"/>
  <c r="AJ138" i="375" s="1"/>
  <c r="AD138" i="375"/>
  <c r="AB138" i="375"/>
  <c r="AC138" i="375" s="1"/>
  <c r="W138" i="375"/>
  <c r="U138" i="375"/>
  <c r="T138" i="375" s="1"/>
  <c r="P138" i="375"/>
  <c r="N138" i="375"/>
  <c r="M138" i="375" s="1"/>
  <c r="AK137" i="375"/>
  <c r="AI137" i="375"/>
  <c r="AH137" i="375" s="1"/>
  <c r="AD137" i="375"/>
  <c r="AB137" i="375"/>
  <c r="AG137" i="375" s="1"/>
  <c r="W137" i="375"/>
  <c r="U137" i="375"/>
  <c r="X137" i="375" s="1"/>
  <c r="P137" i="375"/>
  <c r="N137" i="375"/>
  <c r="R137" i="375" s="1"/>
  <c r="AK135" i="375"/>
  <c r="AI135" i="375"/>
  <c r="AM135" i="375" s="1"/>
  <c r="AD135" i="375"/>
  <c r="AB135" i="375"/>
  <c r="AE135" i="375" s="1"/>
  <c r="W135" i="375"/>
  <c r="U135" i="375"/>
  <c r="Z135" i="375" s="1"/>
  <c r="P135" i="375"/>
  <c r="N135" i="375"/>
  <c r="O135" i="375" s="1"/>
  <c r="AK134" i="375"/>
  <c r="AI134" i="375"/>
  <c r="AJ134" i="375" s="1"/>
  <c r="AD134" i="375"/>
  <c r="AB134" i="375"/>
  <c r="AE134" i="375" s="1"/>
  <c r="W134" i="375"/>
  <c r="U134" i="375"/>
  <c r="T134" i="375" s="1"/>
  <c r="P134" i="375"/>
  <c r="N134" i="375"/>
  <c r="S134" i="375" s="1"/>
  <c r="AK133" i="375"/>
  <c r="AI133" i="375"/>
  <c r="AN133" i="375" s="1"/>
  <c r="AD133" i="375"/>
  <c r="AB133" i="375"/>
  <c r="AG133" i="375" s="1"/>
  <c r="W133" i="375"/>
  <c r="U133" i="375"/>
  <c r="Y133" i="375" s="1"/>
  <c r="P133" i="375"/>
  <c r="N133" i="375"/>
  <c r="Q133" i="375" s="1"/>
  <c r="AK132" i="375"/>
  <c r="AI132" i="375"/>
  <c r="AL132" i="375" s="1"/>
  <c r="AD132" i="375"/>
  <c r="AB132" i="375"/>
  <c r="AG132" i="375" s="1"/>
  <c r="W132" i="375"/>
  <c r="U132" i="375"/>
  <c r="V132" i="375" s="1"/>
  <c r="P132" i="375"/>
  <c r="N132" i="375"/>
  <c r="Q132" i="375" s="1"/>
  <c r="AK130" i="375"/>
  <c r="AI130" i="375"/>
  <c r="AL130" i="375" s="1"/>
  <c r="AD130" i="375"/>
  <c r="AB130" i="375"/>
  <c r="AA130" i="375" s="1"/>
  <c r="W130" i="375"/>
  <c r="U130" i="375"/>
  <c r="Z130" i="375" s="1"/>
  <c r="P130" i="375"/>
  <c r="N130" i="375"/>
  <c r="M130" i="375" s="1"/>
  <c r="AK129" i="375"/>
  <c r="AI129" i="375"/>
  <c r="AN129" i="375" s="1"/>
  <c r="AD129" i="375"/>
  <c r="AB129" i="375"/>
  <c r="AF129" i="375" s="1"/>
  <c r="W129" i="375"/>
  <c r="U129" i="375"/>
  <c r="X129" i="375" s="1"/>
  <c r="P129" i="375"/>
  <c r="N129" i="375"/>
  <c r="S129" i="375" s="1"/>
  <c r="AK128" i="375"/>
  <c r="AI128" i="375"/>
  <c r="AN128" i="375" s="1"/>
  <c r="AD128" i="375"/>
  <c r="AB128" i="375"/>
  <c r="AC128" i="375" s="1"/>
  <c r="W128" i="375"/>
  <c r="U128" i="375"/>
  <c r="X128" i="375" s="1"/>
  <c r="P128" i="375"/>
  <c r="N128" i="375"/>
  <c r="M128" i="375" s="1"/>
  <c r="AK127" i="375"/>
  <c r="AI127" i="375"/>
  <c r="AH127" i="375" s="1"/>
  <c r="AD127" i="375"/>
  <c r="AB127" i="375"/>
  <c r="AG127" i="375" s="1"/>
  <c r="W127" i="375"/>
  <c r="U127" i="375"/>
  <c r="X127" i="375" s="1"/>
  <c r="P127" i="375"/>
  <c r="N127" i="375"/>
  <c r="R127" i="375" s="1"/>
  <c r="AK120" i="375"/>
  <c r="AI120" i="375"/>
  <c r="AN120" i="375" s="1"/>
  <c r="AD120" i="375"/>
  <c r="AB120" i="375"/>
  <c r="AF120" i="375" s="1"/>
  <c r="W120" i="375"/>
  <c r="U120" i="375"/>
  <c r="X120" i="375" s="1"/>
  <c r="P120" i="375"/>
  <c r="N120" i="375"/>
  <c r="O120" i="375" s="1"/>
  <c r="AK119" i="375"/>
  <c r="AI119" i="375"/>
  <c r="AJ119" i="375" s="1"/>
  <c r="AD119" i="375"/>
  <c r="AB119" i="375"/>
  <c r="AC119" i="375" s="1"/>
  <c r="W119" i="375"/>
  <c r="U119" i="375"/>
  <c r="T119" i="375" s="1"/>
  <c r="P119" i="375"/>
  <c r="N119" i="375"/>
  <c r="M119" i="375" s="1"/>
  <c r="AK118" i="375"/>
  <c r="AI118" i="375"/>
  <c r="AH118" i="375" s="1"/>
  <c r="AD118" i="375"/>
  <c r="AB118" i="375"/>
  <c r="AG118" i="375" s="1"/>
  <c r="W118" i="375"/>
  <c r="U118" i="375"/>
  <c r="Z118" i="375" s="1"/>
  <c r="P118" i="375"/>
  <c r="N118" i="375"/>
  <c r="R118" i="375" s="1"/>
  <c r="AK116" i="375"/>
  <c r="AI116" i="375"/>
  <c r="AM116" i="375" s="1"/>
  <c r="AD116" i="375"/>
  <c r="AB116" i="375"/>
  <c r="AE116" i="375" s="1"/>
  <c r="W116" i="375"/>
  <c r="U116" i="375"/>
  <c r="T116" i="375" s="1"/>
  <c r="P116" i="375"/>
  <c r="N116" i="375"/>
  <c r="O116" i="375" s="1"/>
  <c r="AK115" i="375"/>
  <c r="AI115" i="375"/>
  <c r="AJ115" i="375" s="1"/>
  <c r="AD115" i="375"/>
  <c r="AB115" i="375"/>
  <c r="AA115" i="375" s="1"/>
  <c r="W115" i="375"/>
  <c r="U115" i="375"/>
  <c r="T115" i="375" s="1"/>
  <c r="P115" i="375"/>
  <c r="N115" i="375"/>
  <c r="S115" i="375" s="1"/>
  <c r="AK114" i="375"/>
  <c r="AI114" i="375"/>
  <c r="AN114" i="375" s="1"/>
  <c r="AD114" i="375"/>
  <c r="AB114" i="375"/>
  <c r="AG114" i="375" s="1"/>
  <c r="W114" i="375"/>
  <c r="U114" i="375"/>
  <c r="Y114" i="375" s="1"/>
  <c r="P114" i="375"/>
  <c r="N114" i="375"/>
  <c r="Q114" i="375" s="1"/>
  <c r="AK113" i="375"/>
  <c r="AI113" i="375"/>
  <c r="AL113" i="375" s="1"/>
  <c r="AD113" i="375"/>
  <c r="AB113" i="375"/>
  <c r="AA113" i="375" s="1"/>
  <c r="W113" i="375"/>
  <c r="U113" i="375"/>
  <c r="V113" i="375" s="1"/>
  <c r="P113" i="375"/>
  <c r="N113" i="375"/>
  <c r="O113" i="375" s="1"/>
  <c r="AK111" i="375"/>
  <c r="AI111" i="375"/>
  <c r="AJ111" i="375" s="1"/>
  <c r="AD111" i="375"/>
  <c r="AB111" i="375"/>
  <c r="AA111" i="375" s="1"/>
  <c r="W111" i="375"/>
  <c r="U111" i="375"/>
  <c r="Z111" i="375" s="1"/>
  <c r="P111" i="375"/>
  <c r="N111" i="375"/>
  <c r="S111" i="375" s="1"/>
  <c r="AK110" i="375"/>
  <c r="AI110" i="375"/>
  <c r="AN110" i="375" s="1"/>
  <c r="AD110" i="375"/>
  <c r="AB110" i="375"/>
  <c r="AF110" i="375" s="1"/>
  <c r="W110" i="375"/>
  <c r="U110" i="375"/>
  <c r="X110" i="375" s="1"/>
  <c r="P110" i="375"/>
  <c r="N110" i="375"/>
  <c r="O110" i="375" s="1"/>
  <c r="AK109" i="375"/>
  <c r="AI109" i="375"/>
  <c r="AJ109" i="375" s="1"/>
  <c r="AD109" i="375"/>
  <c r="AB109" i="375"/>
  <c r="AC109" i="375" s="1"/>
  <c r="W109" i="375"/>
  <c r="U109" i="375"/>
  <c r="V109" i="375" s="1"/>
  <c r="P109" i="375"/>
  <c r="N109" i="375"/>
  <c r="M109" i="375" s="1"/>
  <c r="AK108" i="375"/>
  <c r="AI108" i="375"/>
  <c r="AH108" i="375" s="1"/>
  <c r="AD108" i="375"/>
  <c r="AB108" i="375"/>
  <c r="AG108" i="375" s="1"/>
  <c r="W108" i="375"/>
  <c r="U108" i="375"/>
  <c r="Z108" i="375" s="1"/>
  <c r="P108" i="375"/>
  <c r="N108" i="375"/>
  <c r="R108" i="375" s="1"/>
  <c r="AK160" i="375"/>
  <c r="AI160" i="375"/>
  <c r="AN160" i="375" s="1"/>
  <c r="AD160" i="375"/>
  <c r="AB160" i="375"/>
  <c r="AF160" i="375" s="1"/>
  <c r="W160" i="375"/>
  <c r="U160" i="375"/>
  <c r="X160" i="375" s="1"/>
  <c r="P160" i="375"/>
  <c r="N160" i="375"/>
  <c r="O160" i="375" s="1"/>
  <c r="AK144" i="375"/>
  <c r="AI144" i="375"/>
  <c r="AJ144" i="375" s="1"/>
  <c r="AD144" i="375"/>
  <c r="AB144" i="375"/>
  <c r="AF144" i="375" s="1"/>
  <c r="W144" i="375"/>
  <c r="U144" i="375"/>
  <c r="T144" i="375" s="1"/>
  <c r="P144" i="375"/>
  <c r="N144" i="375"/>
  <c r="O144" i="375" s="1"/>
  <c r="AK143" i="375"/>
  <c r="AI143" i="375"/>
  <c r="AH143" i="375" s="1"/>
  <c r="AD143" i="375"/>
  <c r="AB143" i="375"/>
  <c r="AG143" i="375" s="1"/>
  <c r="W143" i="375"/>
  <c r="U143" i="375"/>
  <c r="Z143" i="375" s="1"/>
  <c r="P143" i="375"/>
  <c r="N143" i="375"/>
  <c r="R143" i="375" s="1"/>
  <c r="AK142" i="375"/>
  <c r="AI142" i="375"/>
  <c r="AN142" i="375" s="1"/>
  <c r="AD142" i="375"/>
  <c r="AB142" i="375"/>
  <c r="AF142" i="375" s="1"/>
  <c r="W142" i="375"/>
  <c r="U142" i="375"/>
  <c r="X142" i="375" s="1"/>
  <c r="P142" i="375"/>
  <c r="N142" i="375"/>
  <c r="M142" i="375" s="1"/>
  <c r="AK141" i="375"/>
  <c r="AI141" i="375"/>
  <c r="AL141" i="375" s="1"/>
  <c r="AD141" i="375"/>
  <c r="AB141" i="375"/>
  <c r="AA141" i="375" s="1"/>
  <c r="W141" i="375"/>
  <c r="U141" i="375"/>
  <c r="V141" i="375" s="1"/>
  <c r="P141" i="375"/>
  <c r="N141" i="375"/>
  <c r="R141" i="375" s="1"/>
  <c r="AK125" i="375"/>
  <c r="AI125" i="375"/>
  <c r="AH125" i="375" s="1"/>
  <c r="AD125" i="375"/>
  <c r="AB125" i="375"/>
  <c r="AC125" i="375" s="1"/>
  <c r="W125" i="375"/>
  <c r="U125" i="375"/>
  <c r="Z125" i="375" s="1"/>
  <c r="P125" i="375"/>
  <c r="N125" i="375"/>
  <c r="R125" i="375" s="1"/>
  <c r="A125" i="375"/>
  <c r="AK124" i="375"/>
  <c r="AI124" i="375"/>
  <c r="AN124" i="375" s="1"/>
  <c r="AD124" i="375"/>
  <c r="AB124" i="375"/>
  <c r="AA124" i="375" s="1"/>
  <c r="W124" i="375"/>
  <c r="U124" i="375"/>
  <c r="X124" i="375" s="1"/>
  <c r="P124" i="375"/>
  <c r="N124" i="375"/>
  <c r="M124" i="375" s="1"/>
  <c r="AK123" i="375"/>
  <c r="AI123" i="375"/>
  <c r="AL123" i="375" s="1"/>
  <c r="AD123" i="375"/>
  <c r="AB123" i="375"/>
  <c r="AE123" i="375" s="1"/>
  <c r="W123" i="375"/>
  <c r="U123" i="375"/>
  <c r="V123" i="375" s="1"/>
  <c r="P123" i="375"/>
  <c r="N123" i="375"/>
  <c r="R123" i="375" s="1"/>
  <c r="AK122" i="375"/>
  <c r="AI122" i="375"/>
  <c r="AJ122" i="375" s="1"/>
  <c r="AD122" i="375"/>
  <c r="AB122" i="375"/>
  <c r="AF122" i="375" s="1"/>
  <c r="W122" i="375"/>
  <c r="U122" i="375"/>
  <c r="T122" i="375" s="1"/>
  <c r="P122" i="375"/>
  <c r="N122" i="375"/>
  <c r="S122" i="375" s="1"/>
  <c r="AK106" i="375"/>
  <c r="AI106" i="375"/>
  <c r="AH106" i="375" s="1"/>
  <c r="AD106" i="375"/>
  <c r="AB106" i="375"/>
  <c r="AC106" i="375" s="1"/>
  <c r="W106" i="375"/>
  <c r="U106" i="375"/>
  <c r="Z106" i="375" s="1"/>
  <c r="P106" i="375"/>
  <c r="N106" i="375"/>
  <c r="S106" i="375" s="1"/>
  <c r="AK105" i="375"/>
  <c r="AI105" i="375"/>
  <c r="AN105" i="375" s="1"/>
  <c r="AD105" i="375"/>
  <c r="AB105" i="375"/>
  <c r="AE105" i="375" s="1"/>
  <c r="W105" i="375"/>
  <c r="U105" i="375"/>
  <c r="X105" i="375" s="1"/>
  <c r="P105" i="375"/>
  <c r="N105" i="375"/>
  <c r="Q105" i="375" s="1"/>
  <c r="A105" i="375"/>
  <c r="A106" i="375" s="1"/>
  <c r="A122" i="375" s="1"/>
  <c r="A123" i="375" s="1"/>
  <c r="A124" i="375" s="1"/>
  <c r="AK104" i="375"/>
  <c r="AI104" i="375"/>
  <c r="AL104" i="375" s="1"/>
  <c r="AD104" i="375"/>
  <c r="AB104" i="375"/>
  <c r="AC104" i="375" s="1"/>
  <c r="W104" i="375"/>
  <c r="U104" i="375"/>
  <c r="V104" i="375" s="1"/>
  <c r="P104" i="375"/>
  <c r="N104" i="375"/>
  <c r="R104" i="375" s="1"/>
  <c r="AK103" i="375"/>
  <c r="AI103" i="375"/>
  <c r="AJ103" i="375" s="1"/>
  <c r="AD103" i="375"/>
  <c r="AB103" i="375"/>
  <c r="AF103" i="375" s="1"/>
  <c r="W103" i="375"/>
  <c r="U103" i="375"/>
  <c r="T103" i="375" s="1"/>
  <c r="P103" i="375"/>
  <c r="N103" i="375"/>
  <c r="S103" i="375" s="1"/>
  <c r="AK102" i="375"/>
  <c r="AI102" i="375"/>
  <c r="AH102" i="375" s="1"/>
  <c r="AD102" i="375"/>
  <c r="AB102" i="375"/>
  <c r="AG102" i="375" s="1"/>
  <c r="W102" i="375"/>
  <c r="U102" i="375"/>
  <c r="Z102" i="375" s="1"/>
  <c r="P102" i="375"/>
  <c r="N102" i="375"/>
  <c r="O102" i="375" s="1"/>
  <c r="A102" i="375"/>
  <c r="A103" i="375" s="1"/>
  <c r="A104" i="375" s="1"/>
  <c r="AK163" i="375"/>
  <c r="AI163" i="375"/>
  <c r="AJ163" i="375" s="1"/>
  <c r="AD163" i="375"/>
  <c r="AB163" i="375"/>
  <c r="AF163" i="375" s="1"/>
  <c r="W163" i="375"/>
  <c r="U163" i="375"/>
  <c r="T163" i="375" s="1"/>
  <c r="P163" i="375"/>
  <c r="N163" i="375"/>
  <c r="S163" i="375" s="1"/>
  <c r="AK162" i="375"/>
  <c r="AI162" i="375"/>
  <c r="AH162" i="375" s="1"/>
  <c r="AD162" i="375"/>
  <c r="AB162" i="375"/>
  <c r="AG162" i="375" s="1"/>
  <c r="W162" i="375"/>
  <c r="U162" i="375"/>
  <c r="Z162" i="375" s="1"/>
  <c r="P162" i="375"/>
  <c r="N162" i="375"/>
  <c r="R162" i="375" s="1"/>
  <c r="AK161" i="375"/>
  <c r="AI161" i="375"/>
  <c r="AN161" i="375" s="1"/>
  <c r="AD161" i="375"/>
  <c r="AB161" i="375"/>
  <c r="AF161" i="375" s="1"/>
  <c r="W161" i="375"/>
  <c r="U161" i="375"/>
  <c r="X161" i="375" s="1"/>
  <c r="P161" i="375"/>
  <c r="N161" i="375"/>
  <c r="O161" i="375" s="1"/>
  <c r="AK100" i="375"/>
  <c r="AI100" i="375"/>
  <c r="AL100" i="375" s="1"/>
  <c r="AD100" i="375"/>
  <c r="AB100" i="375"/>
  <c r="AF100" i="375" s="1"/>
  <c r="W100" i="375"/>
  <c r="U100" i="375"/>
  <c r="V100" i="375" s="1"/>
  <c r="P100" i="375"/>
  <c r="N100" i="375"/>
  <c r="Q100" i="375" s="1"/>
  <c r="AK99" i="375"/>
  <c r="AI99" i="375"/>
  <c r="AJ99" i="375" s="1"/>
  <c r="AD99" i="375"/>
  <c r="AB99" i="375"/>
  <c r="AC99" i="375" s="1"/>
  <c r="W99" i="375"/>
  <c r="U99" i="375"/>
  <c r="T99" i="375" s="1"/>
  <c r="P99" i="375"/>
  <c r="N99" i="375"/>
  <c r="M99" i="375" s="1"/>
  <c r="AK98" i="375"/>
  <c r="AI98" i="375"/>
  <c r="AH98" i="375" s="1"/>
  <c r="AD98" i="375"/>
  <c r="AB98" i="375"/>
  <c r="AF98" i="375" s="1"/>
  <c r="W98" i="375"/>
  <c r="U98" i="375"/>
  <c r="X98" i="375" s="1"/>
  <c r="P98" i="375"/>
  <c r="N98" i="375"/>
  <c r="R98" i="375" s="1"/>
  <c r="AK96" i="375"/>
  <c r="AI96" i="375"/>
  <c r="AM96" i="375" s="1"/>
  <c r="AD96" i="375"/>
  <c r="AB96" i="375"/>
  <c r="AC96" i="375" s="1"/>
  <c r="W96" i="375"/>
  <c r="U96" i="375"/>
  <c r="V96" i="375" s="1"/>
  <c r="P96" i="375"/>
  <c r="N96" i="375"/>
  <c r="O96" i="375" s="1"/>
  <c r="AK95" i="375"/>
  <c r="AI95" i="375"/>
  <c r="AJ95" i="375" s="1"/>
  <c r="AD95" i="375"/>
  <c r="AB95" i="375"/>
  <c r="AE95" i="375" s="1"/>
  <c r="W95" i="375"/>
  <c r="U95" i="375"/>
  <c r="T95" i="375" s="1"/>
  <c r="P95" i="375"/>
  <c r="N95" i="375"/>
  <c r="R95" i="375" s="1"/>
  <c r="AK94" i="375"/>
  <c r="AI94" i="375"/>
  <c r="AM94" i="375" s="1"/>
  <c r="AD94" i="375"/>
  <c r="AB94" i="375"/>
  <c r="AE94" i="375" s="1"/>
  <c r="W94" i="375"/>
  <c r="U94" i="375"/>
  <c r="Y94" i="375" s="1"/>
  <c r="P94" i="375"/>
  <c r="N94" i="375"/>
  <c r="Q94" i="375" s="1"/>
  <c r="AK93" i="375"/>
  <c r="AI93" i="375"/>
  <c r="AL93" i="375" s="1"/>
  <c r="AD93" i="375"/>
  <c r="AB93" i="375"/>
  <c r="AC93" i="375" s="1"/>
  <c r="W93" i="375"/>
  <c r="U93" i="375"/>
  <c r="V93" i="375" s="1"/>
  <c r="P93" i="375"/>
  <c r="N93" i="375"/>
  <c r="Q93" i="375" s="1"/>
  <c r="AK91" i="375"/>
  <c r="AI91" i="375"/>
  <c r="AL91" i="375" s="1"/>
  <c r="AD91" i="375"/>
  <c r="AB91" i="375"/>
  <c r="AA91" i="375" s="1"/>
  <c r="W91" i="375"/>
  <c r="U91" i="375"/>
  <c r="Y91" i="375" s="1"/>
  <c r="P91" i="375"/>
  <c r="N91" i="375"/>
  <c r="Q91" i="375" s="1"/>
  <c r="AK90" i="375"/>
  <c r="AI90" i="375"/>
  <c r="AL90" i="375" s="1"/>
  <c r="AD90" i="375"/>
  <c r="AB90" i="375"/>
  <c r="AF90" i="375" s="1"/>
  <c r="W90" i="375"/>
  <c r="U90" i="375"/>
  <c r="X90" i="375" s="1"/>
  <c r="P90" i="375"/>
  <c r="N90" i="375"/>
  <c r="O90" i="375" s="1"/>
  <c r="AK89" i="375"/>
  <c r="AI89" i="375"/>
  <c r="AM89" i="375" s="1"/>
  <c r="AD89" i="375"/>
  <c r="AB89" i="375"/>
  <c r="AC89" i="375" s="1"/>
  <c r="W89" i="375"/>
  <c r="U89" i="375"/>
  <c r="X89" i="375" s="1"/>
  <c r="P89" i="375"/>
  <c r="N89" i="375"/>
  <c r="M89" i="375" s="1"/>
  <c r="AK88" i="375"/>
  <c r="AI88" i="375"/>
  <c r="AH88" i="375" s="1"/>
  <c r="AD88" i="375"/>
  <c r="AB88" i="375"/>
  <c r="AF88" i="375" s="1"/>
  <c r="W88" i="375"/>
  <c r="U88" i="375"/>
  <c r="X88" i="375" s="1"/>
  <c r="P88" i="375"/>
  <c r="N88" i="375"/>
  <c r="R88" i="375" s="1"/>
  <c r="AK81" i="375"/>
  <c r="AI81" i="375"/>
  <c r="AN81" i="375" s="1"/>
  <c r="AD81" i="375"/>
  <c r="AB81" i="375"/>
  <c r="AF81" i="375" s="1"/>
  <c r="W81" i="375"/>
  <c r="U81" i="375"/>
  <c r="X81" i="375" s="1"/>
  <c r="P81" i="375"/>
  <c r="N81" i="375"/>
  <c r="O81" i="375" s="1"/>
  <c r="AK80" i="375"/>
  <c r="AI80" i="375"/>
  <c r="AJ80" i="375" s="1"/>
  <c r="AD80" i="375"/>
  <c r="AB80" i="375"/>
  <c r="AC80" i="375" s="1"/>
  <c r="W80" i="375"/>
  <c r="U80" i="375"/>
  <c r="T80" i="375" s="1"/>
  <c r="P80" i="375"/>
  <c r="N80" i="375"/>
  <c r="M80" i="375" s="1"/>
  <c r="AK79" i="375"/>
  <c r="AI79" i="375"/>
  <c r="AH79" i="375" s="1"/>
  <c r="AD79" i="375"/>
  <c r="AB79" i="375"/>
  <c r="AG79" i="375" s="1"/>
  <c r="W79" i="375"/>
  <c r="U79" i="375"/>
  <c r="Z79" i="375" s="1"/>
  <c r="P79" i="375"/>
  <c r="N79" i="375"/>
  <c r="R79" i="375" s="1"/>
  <c r="AK77" i="375"/>
  <c r="AI77" i="375"/>
  <c r="AM77" i="375" s="1"/>
  <c r="AD77" i="375"/>
  <c r="AB77" i="375"/>
  <c r="AE77" i="375" s="1"/>
  <c r="W77" i="375"/>
  <c r="U77" i="375"/>
  <c r="T77" i="375" s="1"/>
  <c r="P77" i="375"/>
  <c r="N77" i="375"/>
  <c r="O77" i="375" s="1"/>
  <c r="AK76" i="375"/>
  <c r="AI76" i="375"/>
  <c r="AJ76" i="375" s="1"/>
  <c r="AD76" i="375"/>
  <c r="AB76" i="375"/>
  <c r="AE76" i="375" s="1"/>
  <c r="W76" i="375"/>
  <c r="U76" i="375"/>
  <c r="T76" i="375" s="1"/>
  <c r="P76" i="375"/>
  <c r="N76" i="375"/>
  <c r="S76" i="375" s="1"/>
  <c r="AK75" i="375"/>
  <c r="AI75" i="375"/>
  <c r="AN75" i="375" s="1"/>
  <c r="AD75" i="375"/>
  <c r="AB75" i="375"/>
  <c r="AG75" i="375" s="1"/>
  <c r="W75" i="375"/>
  <c r="U75" i="375"/>
  <c r="Y75" i="375" s="1"/>
  <c r="P75" i="375"/>
  <c r="N75" i="375"/>
  <c r="Q75" i="375" s="1"/>
  <c r="AK74" i="375"/>
  <c r="AI74" i="375"/>
  <c r="AL74" i="375" s="1"/>
  <c r="AD74" i="375"/>
  <c r="AB74" i="375"/>
  <c r="AE74" i="375" s="1"/>
  <c r="W74" i="375"/>
  <c r="U74" i="375"/>
  <c r="V74" i="375" s="1"/>
  <c r="P74" i="375"/>
  <c r="N74" i="375"/>
  <c r="R74" i="375" s="1"/>
  <c r="AK72" i="375"/>
  <c r="AI72" i="375"/>
  <c r="AH72" i="375" s="1"/>
  <c r="AD72" i="375"/>
  <c r="AB72" i="375"/>
  <c r="AA72" i="375" s="1"/>
  <c r="W72" i="375"/>
  <c r="U72" i="375"/>
  <c r="Z72" i="375" s="1"/>
  <c r="P72" i="375"/>
  <c r="N72" i="375"/>
  <c r="S72" i="375" s="1"/>
  <c r="AK71" i="375"/>
  <c r="AI71" i="375"/>
  <c r="AN71" i="375" s="1"/>
  <c r="AD71" i="375"/>
  <c r="AB71" i="375"/>
  <c r="AF71" i="375" s="1"/>
  <c r="W71" i="375"/>
  <c r="U71" i="375"/>
  <c r="X71" i="375" s="1"/>
  <c r="P71" i="375"/>
  <c r="N71" i="375"/>
  <c r="M71" i="375" s="1"/>
  <c r="AK70" i="375"/>
  <c r="AI70" i="375"/>
  <c r="AH70" i="375" s="1"/>
  <c r="AD70" i="375"/>
  <c r="AB70" i="375"/>
  <c r="AC70" i="375" s="1"/>
  <c r="W70" i="375"/>
  <c r="U70" i="375"/>
  <c r="T70" i="375" s="1"/>
  <c r="P70" i="375"/>
  <c r="N70" i="375"/>
  <c r="M70" i="375" s="1"/>
  <c r="AK69" i="375"/>
  <c r="AI69" i="375"/>
  <c r="AH69" i="375" s="1"/>
  <c r="AD69" i="375"/>
  <c r="AB69" i="375"/>
  <c r="AG69" i="375" s="1"/>
  <c r="W69" i="375"/>
  <c r="U69" i="375"/>
  <c r="Z69" i="375" s="1"/>
  <c r="P69" i="375"/>
  <c r="N69" i="375"/>
  <c r="R69" i="375" s="1"/>
  <c r="AK53" i="375"/>
  <c r="AI53" i="375"/>
  <c r="AM53" i="375" s="1"/>
  <c r="AD53" i="375"/>
  <c r="AB53" i="375"/>
  <c r="AE53" i="375" s="1"/>
  <c r="W53" i="375"/>
  <c r="U53" i="375"/>
  <c r="T53" i="375" s="1"/>
  <c r="P53" i="375"/>
  <c r="N53" i="375"/>
  <c r="O53" i="375" s="1"/>
  <c r="AK52" i="375"/>
  <c r="AI52" i="375"/>
  <c r="AJ52" i="375" s="1"/>
  <c r="AD52" i="375"/>
  <c r="AB52" i="375"/>
  <c r="AE52" i="375" s="1"/>
  <c r="W52" i="375"/>
  <c r="U52" i="375"/>
  <c r="T52" i="375" s="1"/>
  <c r="P52" i="375"/>
  <c r="N52" i="375"/>
  <c r="M52" i="375" s="1"/>
  <c r="AK57" i="375"/>
  <c r="AI57" i="375"/>
  <c r="AM57" i="375" s="1"/>
  <c r="AD57" i="375"/>
  <c r="AB57" i="375"/>
  <c r="AE57" i="375" s="1"/>
  <c r="W57" i="375"/>
  <c r="U57" i="375"/>
  <c r="X57" i="375" s="1"/>
  <c r="P57" i="375"/>
  <c r="N57" i="375"/>
  <c r="O57" i="375" s="1"/>
  <c r="AK56" i="375"/>
  <c r="AI56" i="375"/>
  <c r="AJ56" i="375" s="1"/>
  <c r="AD56" i="375"/>
  <c r="AB56" i="375"/>
  <c r="AA56" i="375" s="1"/>
  <c r="W56" i="375"/>
  <c r="U56" i="375"/>
  <c r="T56" i="375" s="1"/>
  <c r="P56" i="375"/>
  <c r="N56" i="375"/>
  <c r="M56" i="375" s="1"/>
  <c r="AK55" i="375"/>
  <c r="AI55" i="375"/>
  <c r="AH55" i="375" s="1"/>
  <c r="AD55" i="375"/>
  <c r="AB55" i="375"/>
  <c r="AG55" i="375" s="1"/>
  <c r="W55" i="375"/>
  <c r="U55" i="375"/>
  <c r="X55" i="375" s="1"/>
  <c r="P55" i="375"/>
  <c r="N55" i="375"/>
  <c r="R55" i="375" s="1"/>
  <c r="AK62" i="375"/>
  <c r="AI62" i="375"/>
  <c r="AN62" i="375" s="1"/>
  <c r="AD62" i="375"/>
  <c r="AB62" i="375"/>
  <c r="AF62" i="375" s="1"/>
  <c r="W62" i="375"/>
  <c r="U62" i="375"/>
  <c r="X62" i="375" s="1"/>
  <c r="P62" i="375"/>
  <c r="N62" i="375"/>
  <c r="O62" i="375" s="1"/>
  <c r="AK61" i="375"/>
  <c r="AI61" i="375"/>
  <c r="AJ61" i="375" s="1"/>
  <c r="AD61" i="375"/>
  <c r="AB61" i="375"/>
  <c r="AA61" i="375" s="1"/>
  <c r="W61" i="375"/>
  <c r="U61" i="375"/>
  <c r="T61" i="375" s="1"/>
  <c r="P61" i="375"/>
  <c r="N61" i="375"/>
  <c r="M61" i="375" s="1"/>
  <c r="AK60" i="375"/>
  <c r="AI60" i="375"/>
  <c r="AH60" i="375" s="1"/>
  <c r="AD60" i="375"/>
  <c r="AB60" i="375"/>
  <c r="AG60" i="375" s="1"/>
  <c r="W60" i="375"/>
  <c r="U60" i="375"/>
  <c r="Z60" i="375" s="1"/>
  <c r="P60" i="375"/>
  <c r="N60" i="375"/>
  <c r="R60" i="375" s="1"/>
  <c r="AK58" i="375"/>
  <c r="AI58" i="375"/>
  <c r="AM58" i="375" s="1"/>
  <c r="AD58" i="375"/>
  <c r="AB58" i="375"/>
  <c r="AE58" i="375" s="1"/>
  <c r="W58" i="375"/>
  <c r="U58" i="375"/>
  <c r="T58" i="375" s="1"/>
  <c r="P58" i="375"/>
  <c r="N58" i="375"/>
  <c r="O58" i="375" s="1"/>
  <c r="AK51" i="375"/>
  <c r="AI51" i="375"/>
  <c r="AJ51" i="375" s="1"/>
  <c r="AD51" i="375"/>
  <c r="AB51" i="375"/>
  <c r="AE51" i="375" s="1"/>
  <c r="W51" i="375"/>
  <c r="U51" i="375"/>
  <c r="T51" i="375" s="1"/>
  <c r="P51" i="375"/>
  <c r="N51" i="375"/>
  <c r="S51" i="375" s="1"/>
  <c r="AK50" i="375"/>
  <c r="AI50" i="375"/>
  <c r="AN50" i="375" s="1"/>
  <c r="AD50" i="375"/>
  <c r="AB50" i="375"/>
  <c r="AG50" i="375" s="1"/>
  <c r="W50" i="375"/>
  <c r="U50" i="375"/>
  <c r="Y50" i="375" s="1"/>
  <c r="P50" i="375"/>
  <c r="N50" i="375"/>
  <c r="Q50" i="375" s="1"/>
  <c r="AK46" i="375"/>
  <c r="AI46" i="375"/>
  <c r="AN46" i="375" s="1"/>
  <c r="AD46" i="375"/>
  <c r="AB46" i="375"/>
  <c r="AF46" i="375" s="1"/>
  <c r="W46" i="375"/>
  <c r="U46" i="375"/>
  <c r="X46" i="375" s="1"/>
  <c r="P46" i="375"/>
  <c r="N46" i="375"/>
  <c r="O46" i="375" s="1"/>
  <c r="AK86" i="375"/>
  <c r="AI86" i="375"/>
  <c r="AM86" i="375" s="1"/>
  <c r="AD86" i="375"/>
  <c r="AB86" i="375"/>
  <c r="AG86" i="375" s="1"/>
  <c r="W86" i="375"/>
  <c r="U86" i="375"/>
  <c r="V86" i="375" s="1"/>
  <c r="P86" i="375"/>
  <c r="N86" i="375"/>
  <c r="O86" i="375" s="1"/>
  <c r="AK85" i="375"/>
  <c r="AI85" i="375"/>
  <c r="AJ85" i="375" s="1"/>
  <c r="AD85" i="375"/>
  <c r="AB85" i="375"/>
  <c r="AC85" i="375" s="1"/>
  <c r="W85" i="375"/>
  <c r="U85" i="375"/>
  <c r="T85" i="375" s="1"/>
  <c r="P85" i="375"/>
  <c r="N85" i="375"/>
  <c r="O85" i="375" s="1"/>
  <c r="AK84" i="375"/>
  <c r="AI84" i="375"/>
  <c r="AN84" i="375" s="1"/>
  <c r="AD84" i="375"/>
  <c r="AB84" i="375"/>
  <c r="AC84" i="375" s="1"/>
  <c r="W84" i="375"/>
  <c r="U84" i="375"/>
  <c r="T84" i="375" s="1"/>
  <c r="P84" i="375"/>
  <c r="N84" i="375"/>
  <c r="O84" i="375" s="1"/>
  <c r="AK83" i="375"/>
  <c r="AI83" i="375"/>
  <c r="AH83" i="375" s="1"/>
  <c r="AD83" i="375"/>
  <c r="AB83" i="375"/>
  <c r="AC83" i="375" s="1"/>
  <c r="W83" i="375"/>
  <c r="U83" i="375"/>
  <c r="T83" i="375" s="1"/>
  <c r="P83" i="375"/>
  <c r="N83" i="375"/>
  <c r="M83" i="375" s="1"/>
  <c r="AK67" i="375"/>
  <c r="AI67" i="375"/>
  <c r="AH67" i="375" s="1"/>
  <c r="AD67" i="375"/>
  <c r="AB67" i="375"/>
  <c r="AF67" i="375" s="1"/>
  <c r="W67" i="375"/>
  <c r="U67" i="375"/>
  <c r="V67" i="375" s="1"/>
  <c r="P67" i="375"/>
  <c r="N67" i="375"/>
  <c r="O67" i="375" s="1"/>
  <c r="AK66" i="375"/>
  <c r="AI66" i="375"/>
  <c r="AJ66" i="375" s="1"/>
  <c r="AD66" i="375"/>
  <c r="AB66" i="375"/>
  <c r="AC66" i="375" s="1"/>
  <c r="W66" i="375"/>
  <c r="U66" i="375"/>
  <c r="Z66" i="375" s="1"/>
  <c r="P66" i="375"/>
  <c r="N66" i="375"/>
  <c r="AK65" i="375"/>
  <c r="AI65" i="375"/>
  <c r="AH65" i="375" s="1"/>
  <c r="AD65" i="375"/>
  <c r="AB65" i="375"/>
  <c r="AC65" i="375" s="1"/>
  <c r="W65" i="375"/>
  <c r="U65" i="375"/>
  <c r="T65" i="375" s="1"/>
  <c r="P65" i="375"/>
  <c r="N65" i="375"/>
  <c r="O65" i="375" s="1"/>
  <c r="A65" i="375"/>
  <c r="A66" i="375" s="1"/>
  <c r="A67" i="375" s="1"/>
  <c r="A83" i="375" s="1"/>
  <c r="A84" i="375" s="1"/>
  <c r="A85" i="375" s="1"/>
  <c r="A86" i="375" s="1"/>
  <c r="AK64" i="375"/>
  <c r="AI64" i="375"/>
  <c r="AH64" i="375" s="1"/>
  <c r="AD64" i="375"/>
  <c r="AB64" i="375"/>
  <c r="AC64" i="375" s="1"/>
  <c r="W64" i="375"/>
  <c r="U64" i="375"/>
  <c r="T64" i="375" s="1"/>
  <c r="P64" i="375"/>
  <c r="N64" i="375"/>
  <c r="S64" i="375" s="1"/>
  <c r="AK63" i="375"/>
  <c r="AI63" i="375"/>
  <c r="AM63" i="375" s="1"/>
  <c r="AD63" i="375"/>
  <c r="AB63" i="375"/>
  <c r="AC63" i="375" s="1"/>
  <c r="W63" i="375"/>
  <c r="U63" i="375"/>
  <c r="V63" i="375" s="1"/>
  <c r="P63" i="375"/>
  <c r="N63" i="375"/>
  <c r="R63" i="375" s="1"/>
  <c r="AK48" i="375"/>
  <c r="AI48" i="375"/>
  <c r="AH48" i="375" s="1"/>
  <c r="AD48" i="375"/>
  <c r="AB48" i="375"/>
  <c r="AG48" i="375" s="1"/>
  <c r="W48" i="375"/>
  <c r="U48" i="375"/>
  <c r="Z48" i="375" s="1"/>
  <c r="P48" i="375"/>
  <c r="N48" i="375"/>
  <c r="R48" i="375" s="1"/>
  <c r="AK47" i="375"/>
  <c r="AI47" i="375"/>
  <c r="AN47" i="375" s="1"/>
  <c r="AD47" i="375"/>
  <c r="AB47" i="375"/>
  <c r="AF47" i="375" s="1"/>
  <c r="W47" i="375"/>
  <c r="U47" i="375"/>
  <c r="X47" i="375" s="1"/>
  <c r="P47" i="375"/>
  <c r="N47" i="375"/>
  <c r="S47" i="375" s="1"/>
  <c r="AK45" i="375"/>
  <c r="AI45" i="375"/>
  <c r="AL45" i="375" s="1"/>
  <c r="AD45" i="375"/>
  <c r="AB45" i="375"/>
  <c r="AF45" i="375" s="1"/>
  <c r="W45" i="375"/>
  <c r="U45" i="375"/>
  <c r="V45" i="375" s="1"/>
  <c r="P45" i="375"/>
  <c r="N45" i="375"/>
  <c r="Q45" i="375" s="1"/>
  <c r="AK43" i="375"/>
  <c r="AI43" i="375"/>
  <c r="AH43" i="375" s="1"/>
  <c r="AD43" i="375"/>
  <c r="AB43" i="375"/>
  <c r="AG43" i="375" s="1"/>
  <c r="W43" i="375"/>
  <c r="U43" i="375"/>
  <c r="Z43" i="375" s="1"/>
  <c r="P43" i="375"/>
  <c r="N43" i="375"/>
  <c r="R43" i="375" s="1"/>
  <c r="AK42" i="375"/>
  <c r="AI42" i="375"/>
  <c r="AN42" i="375" s="1"/>
  <c r="AD42" i="375"/>
  <c r="AB42" i="375"/>
  <c r="AF42" i="375" s="1"/>
  <c r="W42" i="375"/>
  <c r="U42" i="375"/>
  <c r="X42" i="375" s="1"/>
  <c r="P42" i="375"/>
  <c r="N42" i="375"/>
  <c r="O42" i="375" s="1"/>
  <c r="AK41" i="375"/>
  <c r="AI41" i="375"/>
  <c r="AL41" i="375" s="1"/>
  <c r="AD41" i="375"/>
  <c r="AB41" i="375"/>
  <c r="AC41" i="375" s="1"/>
  <c r="W41" i="375"/>
  <c r="U41" i="375"/>
  <c r="V41" i="375" s="1"/>
  <c r="P41" i="375"/>
  <c r="N41" i="375"/>
  <c r="R41" i="375" s="1"/>
  <c r="AK39" i="375"/>
  <c r="AI39" i="375"/>
  <c r="AJ39" i="375" s="1"/>
  <c r="AD39" i="375"/>
  <c r="AB39" i="375"/>
  <c r="AA39" i="375" s="1"/>
  <c r="W39" i="375"/>
  <c r="U39" i="375"/>
  <c r="T39" i="375" s="1"/>
  <c r="P39" i="375"/>
  <c r="N39" i="375"/>
  <c r="S39" i="375" s="1"/>
  <c r="AK38" i="375"/>
  <c r="AI38" i="375"/>
  <c r="AH38" i="375" s="1"/>
  <c r="AD38" i="375"/>
  <c r="AB38" i="375"/>
  <c r="AG38" i="375" s="1"/>
  <c r="W38" i="375"/>
  <c r="U38" i="375"/>
  <c r="Z38" i="375" s="1"/>
  <c r="P38" i="375"/>
  <c r="N38" i="375"/>
  <c r="R38" i="375" s="1"/>
  <c r="AK37" i="375"/>
  <c r="AI37" i="375"/>
  <c r="AN37" i="375" s="1"/>
  <c r="AD37" i="375"/>
  <c r="AB37" i="375"/>
  <c r="AF37" i="375" s="1"/>
  <c r="W37" i="375"/>
  <c r="U37" i="375"/>
  <c r="X37" i="375" s="1"/>
  <c r="P37" i="375"/>
  <c r="N37" i="375"/>
  <c r="O37" i="375" s="1"/>
  <c r="AK36" i="375"/>
  <c r="AI36" i="375"/>
  <c r="AL36" i="375" s="1"/>
  <c r="AD36" i="375"/>
  <c r="AB36" i="375"/>
  <c r="AC36" i="375" s="1"/>
  <c r="W36" i="375"/>
  <c r="U36" i="375"/>
  <c r="V36" i="375" s="1"/>
  <c r="P36" i="375"/>
  <c r="N36" i="375"/>
  <c r="R36" i="375" s="1"/>
  <c r="AK34" i="375"/>
  <c r="AI34" i="375"/>
  <c r="AJ34" i="375" s="1"/>
  <c r="AD34" i="375"/>
  <c r="AB34" i="375"/>
  <c r="AG34" i="375" s="1"/>
  <c r="W34" i="375"/>
  <c r="U34" i="375"/>
  <c r="T34" i="375" s="1"/>
  <c r="P34" i="375"/>
  <c r="N34" i="375"/>
  <c r="S34" i="375" s="1"/>
  <c r="AK33" i="375"/>
  <c r="AI33" i="375"/>
  <c r="AH33" i="375" s="1"/>
  <c r="AD33" i="375"/>
  <c r="AB33" i="375"/>
  <c r="AG33" i="375" s="1"/>
  <c r="W33" i="375"/>
  <c r="U33" i="375"/>
  <c r="Z33" i="375" s="1"/>
  <c r="P33" i="375"/>
  <c r="N33" i="375"/>
  <c r="R33" i="375" s="1"/>
  <c r="AK32" i="375"/>
  <c r="AI32" i="375"/>
  <c r="AN32" i="375" s="1"/>
  <c r="AD32" i="375"/>
  <c r="AB32" i="375"/>
  <c r="AF32" i="375" s="1"/>
  <c r="W32" i="375"/>
  <c r="U32" i="375"/>
  <c r="X32" i="375" s="1"/>
  <c r="P32" i="375"/>
  <c r="N32" i="375"/>
  <c r="O32" i="375" s="1"/>
  <c r="AK31" i="375"/>
  <c r="AI31" i="375"/>
  <c r="AL31" i="375" s="1"/>
  <c r="AD31" i="375"/>
  <c r="AB31" i="375"/>
  <c r="AC31" i="375" s="1"/>
  <c r="W31" i="375"/>
  <c r="U31" i="375"/>
  <c r="V31" i="375" s="1"/>
  <c r="P31" i="375"/>
  <c r="N31" i="375"/>
  <c r="M31" i="375" s="1"/>
  <c r="AK30" i="375"/>
  <c r="AI30" i="375"/>
  <c r="AJ30" i="375" s="1"/>
  <c r="AD30" i="375"/>
  <c r="AB30" i="375"/>
  <c r="AF30" i="375" s="1"/>
  <c r="W30" i="375"/>
  <c r="U30" i="375"/>
  <c r="T30" i="375" s="1"/>
  <c r="P30" i="375"/>
  <c r="N30" i="375"/>
  <c r="S30" i="375" s="1"/>
  <c r="A30" i="375"/>
  <c r="A31" i="375" s="1"/>
  <c r="A32" i="375" s="1"/>
  <c r="A33" i="375" s="1"/>
  <c r="A34" i="375" s="1"/>
  <c r="A36" i="375" s="1"/>
  <c r="A37" i="375" s="1"/>
  <c r="A38" i="375" s="1"/>
  <c r="A39" i="375" s="1"/>
  <c r="A41" i="375" s="1"/>
  <c r="A42" i="375" s="1"/>
  <c r="A43" i="375" s="1"/>
  <c r="AK29" i="375"/>
  <c r="AI29" i="375"/>
  <c r="AH29" i="375" s="1"/>
  <c r="AD29" i="375"/>
  <c r="AB29" i="375"/>
  <c r="AG29" i="375" s="1"/>
  <c r="W29" i="375"/>
  <c r="U29" i="375"/>
  <c r="Z29" i="375" s="1"/>
  <c r="P29" i="375"/>
  <c r="N29" i="375"/>
  <c r="R29" i="375" s="1"/>
  <c r="L17" i="375"/>
  <c r="L16" i="375"/>
  <c r="L14" i="375"/>
  <c r="L13" i="375"/>
  <c r="L12" i="375"/>
  <c r="AK177" i="374"/>
  <c r="AI177" i="374"/>
  <c r="AN177" i="374" s="1"/>
  <c r="AD177" i="374"/>
  <c r="AB177" i="374"/>
  <c r="AC177" i="374" s="1"/>
  <c r="W177" i="374"/>
  <c r="U177" i="374"/>
  <c r="V177" i="374" s="1"/>
  <c r="P177" i="374"/>
  <c r="N177" i="374"/>
  <c r="S177" i="374" s="1"/>
  <c r="AK176" i="374"/>
  <c r="AI176" i="374"/>
  <c r="AN176" i="374" s="1"/>
  <c r="AD176" i="374"/>
  <c r="AB176" i="374"/>
  <c r="AG176" i="374" s="1"/>
  <c r="W176" i="374"/>
  <c r="U176" i="374"/>
  <c r="V176" i="374" s="1"/>
  <c r="T176" i="374"/>
  <c r="P176" i="374"/>
  <c r="N176" i="374"/>
  <c r="S176" i="374" s="1"/>
  <c r="AK175" i="374"/>
  <c r="AI175" i="374"/>
  <c r="AH175" i="374" s="1"/>
  <c r="AD175" i="374"/>
  <c r="AB175" i="374"/>
  <c r="AF175" i="374" s="1"/>
  <c r="W175" i="374"/>
  <c r="U175" i="374"/>
  <c r="T175" i="374" s="1"/>
  <c r="P175" i="374"/>
  <c r="N175" i="374"/>
  <c r="O175" i="374" s="1"/>
  <c r="AK172" i="374"/>
  <c r="AI172" i="374"/>
  <c r="AN172" i="374" s="1"/>
  <c r="AD172" i="374"/>
  <c r="AB172" i="374"/>
  <c r="AG172" i="374" s="1"/>
  <c r="W172" i="374"/>
  <c r="U172" i="374"/>
  <c r="Z172" i="374" s="1"/>
  <c r="P172" i="374"/>
  <c r="N172" i="374"/>
  <c r="O172" i="374" s="1"/>
  <c r="AK171" i="374"/>
  <c r="AI171" i="374"/>
  <c r="AH171" i="374" s="1"/>
  <c r="AD171" i="374"/>
  <c r="AB171" i="374"/>
  <c r="AG171" i="374" s="1"/>
  <c r="W171" i="374"/>
  <c r="U171" i="374"/>
  <c r="V171" i="374" s="1"/>
  <c r="P171" i="374"/>
  <c r="N171" i="374"/>
  <c r="S171" i="374" s="1"/>
  <c r="AK170" i="374"/>
  <c r="AI170" i="374"/>
  <c r="AH170" i="374" s="1"/>
  <c r="AD170" i="374"/>
  <c r="AB170" i="374"/>
  <c r="AG170" i="374" s="1"/>
  <c r="W170" i="374"/>
  <c r="U170" i="374"/>
  <c r="Y170" i="374" s="1"/>
  <c r="P170" i="374"/>
  <c r="N170" i="374"/>
  <c r="S170" i="374" s="1"/>
  <c r="AK168" i="374"/>
  <c r="AI168" i="374"/>
  <c r="AN168" i="374" s="1"/>
  <c r="AD168" i="374"/>
  <c r="AB168" i="374"/>
  <c r="AF168" i="374" s="1"/>
  <c r="W168" i="374"/>
  <c r="U168" i="374"/>
  <c r="V168" i="374" s="1"/>
  <c r="P168" i="374"/>
  <c r="N168" i="374"/>
  <c r="S168" i="374" s="1"/>
  <c r="AK167" i="374"/>
  <c r="AI167" i="374"/>
  <c r="AN167" i="374" s="1"/>
  <c r="AD167" i="374"/>
  <c r="AB167" i="374"/>
  <c r="AC167" i="374" s="1"/>
  <c r="W167" i="374"/>
  <c r="U167" i="374"/>
  <c r="Z167" i="374" s="1"/>
  <c r="P167" i="374"/>
  <c r="N167" i="374"/>
  <c r="Q167" i="374" s="1"/>
  <c r="AK166" i="374"/>
  <c r="AI166" i="374"/>
  <c r="AH166" i="374" s="1"/>
  <c r="AD166" i="374"/>
  <c r="AB166" i="374"/>
  <c r="AG166" i="374" s="1"/>
  <c r="W166" i="374"/>
  <c r="U166" i="374"/>
  <c r="Y166" i="374" s="1"/>
  <c r="P166" i="374"/>
  <c r="N166" i="374"/>
  <c r="Q166" i="374" s="1"/>
  <c r="AK163" i="374"/>
  <c r="AI163" i="374"/>
  <c r="AN163" i="374" s="1"/>
  <c r="AD163" i="374"/>
  <c r="AB163" i="374"/>
  <c r="AG163" i="374" s="1"/>
  <c r="W163" i="374"/>
  <c r="U163" i="374"/>
  <c r="V163" i="374" s="1"/>
  <c r="P163" i="374"/>
  <c r="N163" i="374"/>
  <c r="R163" i="374" s="1"/>
  <c r="AK162" i="374"/>
  <c r="AI162" i="374"/>
  <c r="AJ162" i="374" s="1"/>
  <c r="AD162" i="374"/>
  <c r="AB162" i="374"/>
  <c r="AG162" i="374" s="1"/>
  <c r="W162" i="374"/>
  <c r="U162" i="374"/>
  <c r="Y162" i="374" s="1"/>
  <c r="P162" i="374"/>
  <c r="N162" i="374"/>
  <c r="S162" i="374" s="1"/>
  <c r="AK161" i="374"/>
  <c r="AI161" i="374"/>
  <c r="AH161" i="374" s="1"/>
  <c r="AD161" i="374"/>
  <c r="AB161" i="374"/>
  <c r="AG161" i="374" s="1"/>
  <c r="W161" i="374"/>
  <c r="U161" i="374"/>
  <c r="Z161" i="374" s="1"/>
  <c r="P161" i="374"/>
  <c r="N161" i="374"/>
  <c r="Q161" i="374" s="1"/>
  <c r="AK159" i="374"/>
  <c r="AI159" i="374"/>
  <c r="AN159" i="374" s="1"/>
  <c r="AD159" i="374"/>
  <c r="AB159" i="374"/>
  <c r="AG159" i="374" s="1"/>
  <c r="W159" i="374"/>
  <c r="U159" i="374"/>
  <c r="Z159" i="374" s="1"/>
  <c r="P159" i="374"/>
  <c r="N159" i="374"/>
  <c r="S159" i="374" s="1"/>
  <c r="AK158" i="374"/>
  <c r="AI158" i="374"/>
  <c r="AJ158" i="374" s="1"/>
  <c r="AD158" i="374"/>
  <c r="AB158" i="374"/>
  <c r="AG158" i="374" s="1"/>
  <c r="W158" i="374"/>
  <c r="U158" i="374"/>
  <c r="X158" i="374" s="1"/>
  <c r="P158" i="374"/>
  <c r="N158" i="374"/>
  <c r="O158" i="374" s="1"/>
  <c r="AK157" i="374"/>
  <c r="AI157" i="374"/>
  <c r="AH157" i="374" s="1"/>
  <c r="AD157" i="374"/>
  <c r="AB157" i="374"/>
  <c r="AG157" i="374" s="1"/>
  <c r="W157" i="374"/>
  <c r="U157" i="374"/>
  <c r="Z157" i="374" s="1"/>
  <c r="P157" i="374"/>
  <c r="N157" i="374"/>
  <c r="S157" i="374" s="1"/>
  <c r="AK154" i="374"/>
  <c r="AI154" i="374"/>
  <c r="AN154" i="374" s="1"/>
  <c r="AD154" i="374"/>
  <c r="AB154" i="374"/>
  <c r="AC154" i="374" s="1"/>
  <c r="W154" i="374"/>
  <c r="U154" i="374"/>
  <c r="V154" i="374" s="1"/>
  <c r="P154" i="374"/>
  <c r="N154" i="374"/>
  <c r="O154" i="374" s="1"/>
  <c r="AK153" i="374"/>
  <c r="AI153" i="374"/>
  <c r="AJ153" i="374" s="1"/>
  <c r="AD153" i="374"/>
  <c r="AB153" i="374"/>
  <c r="AA153" i="374" s="1"/>
  <c r="W153" i="374"/>
  <c r="U153" i="374"/>
  <c r="X153" i="374" s="1"/>
  <c r="P153" i="374"/>
  <c r="N153" i="374"/>
  <c r="S153" i="374" s="1"/>
  <c r="AK152" i="374"/>
  <c r="AI152" i="374"/>
  <c r="AH152" i="374" s="1"/>
  <c r="AD152" i="374"/>
  <c r="AB152" i="374"/>
  <c r="AG152" i="374" s="1"/>
  <c r="W152" i="374"/>
  <c r="U152" i="374"/>
  <c r="V152" i="374" s="1"/>
  <c r="P152" i="374"/>
  <c r="N152" i="374"/>
  <c r="O152" i="374" s="1"/>
  <c r="AK150" i="374"/>
  <c r="AI150" i="374"/>
  <c r="AN150" i="374" s="1"/>
  <c r="AD150" i="374"/>
  <c r="AB150" i="374"/>
  <c r="AG150" i="374" s="1"/>
  <c r="W150" i="374"/>
  <c r="U150" i="374"/>
  <c r="V150" i="374" s="1"/>
  <c r="P150" i="374"/>
  <c r="N150" i="374"/>
  <c r="R150" i="374" s="1"/>
  <c r="AK149" i="374"/>
  <c r="AI149" i="374"/>
  <c r="AJ149" i="374" s="1"/>
  <c r="AD149" i="374"/>
  <c r="AB149" i="374"/>
  <c r="AG149" i="374" s="1"/>
  <c r="W149" i="374"/>
  <c r="U149" i="374"/>
  <c r="Z149" i="374" s="1"/>
  <c r="P149" i="374"/>
  <c r="N149" i="374"/>
  <c r="S149" i="374" s="1"/>
  <c r="AK148" i="374"/>
  <c r="AI148" i="374"/>
  <c r="AH148" i="374" s="1"/>
  <c r="AD148" i="374"/>
  <c r="AB148" i="374"/>
  <c r="AG148" i="374" s="1"/>
  <c r="W148" i="374"/>
  <c r="U148" i="374"/>
  <c r="Z148" i="374" s="1"/>
  <c r="P148" i="374"/>
  <c r="N148" i="374"/>
  <c r="O148" i="374" s="1"/>
  <c r="AK141" i="374"/>
  <c r="AI141" i="374"/>
  <c r="AJ141" i="374" s="1"/>
  <c r="AD141" i="374"/>
  <c r="AB141" i="374"/>
  <c r="AA141" i="374" s="1"/>
  <c r="W141" i="374"/>
  <c r="U141" i="374"/>
  <c r="V141" i="374" s="1"/>
  <c r="P141" i="374"/>
  <c r="N141" i="374"/>
  <c r="S141" i="374" s="1"/>
  <c r="AK140" i="374"/>
  <c r="AI140" i="374"/>
  <c r="AJ140" i="374" s="1"/>
  <c r="AD140" i="374"/>
  <c r="AB140" i="374"/>
  <c r="AG140" i="374" s="1"/>
  <c r="W140" i="374"/>
  <c r="U140" i="374"/>
  <c r="Z140" i="374" s="1"/>
  <c r="P140" i="374"/>
  <c r="N140" i="374"/>
  <c r="O140" i="374" s="1"/>
  <c r="AK139" i="374"/>
  <c r="AI139" i="374"/>
  <c r="AH139" i="374" s="1"/>
  <c r="AD139" i="374"/>
  <c r="AB139" i="374"/>
  <c r="AG139" i="374" s="1"/>
  <c r="W139" i="374"/>
  <c r="U139" i="374"/>
  <c r="T139" i="374" s="1"/>
  <c r="P139" i="374"/>
  <c r="N139" i="374"/>
  <c r="O139" i="374" s="1"/>
  <c r="AK136" i="374"/>
  <c r="AI136" i="374"/>
  <c r="AN136" i="374" s="1"/>
  <c r="AD136" i="374"/>
  <c r="AB136" i="374"/>
  <c r="AF136" i="374" s="1"/>
  <c r="W136" i="374"/>
  <c r="U136" i="374"/>
  <c r="Y136" i="374" s="1"/>
  <c r="P136" i="374"/>
  <c r="N136" i="374"/>
  <c r="S136" i="374" s="1"/>
  <c r="AK135" i="374"/>
  <c r="AI135" i="374"/>
  <c r="AN135" i="374" s="1"/>
  <c r="AD135" i="374"/>
  <c r="AB135" i="374"/>
  <c r="AG135" i="374" s="1"/>
  <c r="W135" i="374"/>
  <c r="U135" i="374"/>
  <c r="V135" i="374" s="1"/>
  <c r="P135" i="374"/>
  <c r="N135" i="374"/>
  <c r="O135" i="374" s="1"/>
  <c r="AK134" i="374"/>
  <c r="AI134" i="374"/>
  <c r="AH134" i="374" s="1"/>
  <c r="AD134" i="374"/>
  <c r="AB134" i="374"/>
  <c r="AF134" i="374" s="1"/>
  <c r="W134" i="374"/>
  <c r="U134" i="374"/>
  <c r="Z134" i="374" s="1"/>
  <c r="P134" i="374"/>
  <c r="N134" i="374"/>
  <c r="R134" i="374" s="1"/>
  <c r="AK133" i="374"/>
  <c r="AI133" i="374"/>
  <c r="AN133" i="374" s="1"/>
  <c r="AD133" i="374"/>
  <c r="AB133" i="374"/>
  <c r="AF133" i="374" s="1"/>
  <c r="W133" i="374"/>
  <c r="U133" i="374"/>
  <c r="Z133" i="374" s="1"/>
  <c r="P133" i="374"/>
  <c r="N133" i="374"/>
  <c r="Q133" i="374" s="1"/>
  <c r="A133" i="374"/>
  <c r="AK132" i="374"/>
  <c r="AI132" i="374"/>
  <c r="AM132" i="374" s="1"/>
  <c r="AD132" i="374"/>
  <c r="AB132" i="374"/>
  <c r="AG132" i="374" s="1"/>
  <c r="W132" i="374"/>
  <c r="U132" i="374"/>
  <c r="Z132" i="374" s="1"/>
  <c r="P132" i="374"/>
  <c r="N132" i="374"/>
  <c r="O132" i="374" s="1"/>
  <c r="AK131" i="374"/>
  <c r="AI131" i="374"/>
  <c r="AJ131" i="374" s="1"/>
  <c r="AD131" i="374"/>
  <c r="AB131" i="374"/>
  <c r="AC131" i="374" s="1"/>
  <c r="W131" i="374"/>
  <c r="U131" i="374"/>
  <c r="Y131" i="374" s="1"/>
  <c r="P131" i="374"/>
  <c r="N131" i="374"/>
  <c r="S131" i="374" s="1"/>
  <c r="AK130" i="374"/>
  <c r="AI130" i="374"/>
  <c r="AN130" i="374" s="1"/>
  <c r="AD130" i="374"/>
  <c r="AB130" i="374"/>
  <c r="AG130" i="374" s="1"/>
  <c r="W130" i="374"/>
  <c r="U130" i="374"/>
  <c r="V130" i="374" s="1"/>
  <c r="P130" i="374"/>
  <c r="N130" i="374"/>
  <c r="S130" i="374" s="1"/>
  <c r="AK127" i="374"/>
  <c r="AI127" i="374"/>
  <c r="AN127" i="374" s="1"/>
  <c r="AD127" i="374"/>
  <c r="AB127" i="374"/>
  <c r="AA127" i="374" s="1"/>
  <c r="W127" i="374"/>
  <c r="U127" i="374"/>
  <c r="V127" i="374" s="1"/>
  <c r="P127" i="374"/>
  <c r="N127" i="374"/>
  <c r="S127" i="374" s="1"/>
  <c r="AK126" i="374"/>
  <c r="AI126" i="374"/>
  <c r="AH126" i="374" s="1"/>
  <c r="AD126" i="374"/>
  <c r="AB126" i="374"/>
  <c r="AG126" i="374" s="1"/>
  <c r="W126" i="374"/>
  <c r="U126" i="374"/>
  <c r="V126" i="374" s="1"/>
  <c r="P126" i="374"/>
  <c r="N126" i="374"/>
  <c r="S126" i="374" s="1"/>
  <c r="AK125" i="374"/>
  <c r="AI125" i="374"/>
  <c r="AH125" i="374" s="1"/>
  <c r="AD125" i="374"/>
  <c r="AB125" i="374"/>
  <c r="AG125" i="374" s="1"/>
  <c r="W125" i="374"/>
  <c r="U125" i="374"/>
  <c r="Z125" i="374" s="1"/>
  <c r="P125" i="374"/>
  <c r="N125" i="374"/>
  <c r="Q125" i="374" s="1"/>
  <c r="AK123" i="374"/>
  <c r="AI123" i="374"/>
  <c r="AN123" i="374" s="1"/>
  <c r="AD123" i="374"/>
  <c r="AB123" i="374"/>
  <c r="AG123" i="374" s="1"/>
  <c r="W123" i="374"/>
  <c r="U123" i="374"/>
  <c r="V123" i="374" s="1"/>
  <c r="P123" i="374"/>
  <c r="N123" i="374"/>
  <c r="S123" i="374" s="1"/>
  <c r="AK122" i="374"/>
  <c r="AI122" i="374"/>
  <c r="AJ122" i="374" s="1"/>
  <c r="AD122" i="374"/>
  <c r="AB122" i="374"/>
  <c r="AG122" i="374" s="1"/>
  <c r="W122" i="374"/>
  <c r="U122" i="374"/>
  <c r="Y122" i="374" s="1"/>
  <c r="P122" i="374"/>
  <c r="N122" i="374"/>
  <c r="S122" i="374" s="1"/>
  <c r="AK121" i="374"/>
  <c r="AI121" i="374"/>
  <c r="AH121" i="374" s="1"/>
  <c r="AD121" i="374"/>
  <c r="AB121" i="374"/>
  <c r="AG121" i="374" s="1"/>
  <c r="W121" i="374"/>
  <c r="U121" i="374"/>
  <c r="V121" i="374" s="1"/>
  <c r="P121" i="374"/>
  <c r="N121" i="374"/>
  <c r="O121" i="374" s="1"/>
  <c r="AK114" i="374"/>
  <c r="AI114" i="374"/>
  <c r="AN114" i="374" s="1"/>
  <c r="AD114" i="374"/>
  <c r="AB114" i="374"/>
  <c r="AC114" i="374" s="1"/>
  <c r="W114" i="374"/>
  <c r="U114" i="374"/>
  <c r="Z114" i="374" s="1"/>
  <c r="P114" i="374"/>
  <c r="N114" i="374"/>
  <c r="R114" i="374" s="1"/>
  <c r="AK113" i="374"/>
  <c r="AI113" i="374"/>
  <c r="AJ113" i="374" s="1"/>
  <c r="AD113" i="374"/>
  <c r="AB113" i="374"/>
  <c r="AG113" i="374" s="1"/>
  <c r="W113" i="374"/>
  <c r="U113" i="374"/>
  <c r="V113" i="374" s="1"/>
  <c r="P113" i="374"/>
  <c r="N113" i="374"/>
  <c r="R113" i="374" s="1"/>
  <c r="AK112" i="374"/>
  <c r="AI112" i="374"/>
  <c r="AH112" i="374" s="1"/>
  <c r="AD112" i="374"/>
  <c r="AB112" i="374"/>
  <c r="AG112" i="374" s="1"/>
  <c r="W112" i="374"/>
  <c r="U112" i="374"/>
  <c r="Y112" i="374" s="1"/>
  <c r="P112" i="374"/>
  <c r="N112" i="374"/>
  <c r="S112" i="374" s="1"/>
  <c r="AK156" i="374"/>
  <c r="AI156" i="374"/>
  <c r="AN156" i="374" s="1"/>
  <c r="AD156" i="374"/>
  <c r="AB156" i="374"/>
  <c r="AC156" i="374" s="1"/>
  <c r="W156" i="374"/>
  <c r="U156" i="374"/>
  <c r="V156" i="374" s="1"/>
  <c r="P156" i="374"/>
  <c r="N156" i="374"/>
  <c r="O156" i="374" s="1"/>
  <c r="AK151" i="374"/>
  <c r="AI151" i="374"/>
  <c r="AL151" i="374" s="1"/>
  <c r="AD151" i="374"/>
  <c r="AB151" i="374"/>
  <c r="AF151" i="374" s="1"/>
  <c r="W151" i="374"/>
  <c r="U151" i="374"/>
  <c r="X151" i="374" s="1"/>
  <c r="P151" i="374"/>
  <c r="N151" i="374"/>
  <c r="S151" i="374" s="1"/>
  <c r="AK147" i="374"/>
  <c r="AI147" i="374"/>
  <c r="AJ147" i="374" s="1"/>
  <c r="AD147" i="374"/>
  <c r="AB147" i="374"/>
  <c r="AG147" i="374" s="1"/>
  <c r="W147" i="374"/>
  <c r="U147" i="374"/>
  <c r="V147" i="374" s="1"/>
  <c r="P147" i="374"/>
  <c r="N147" i="374"/>
  <c r="R147" i="374" s="1"/>
  <c r="AK145" i="374"/>
  <c r="AI145" i="374"/>
  <c r="AH145" i="374" s="1"/>
  <c r="AD145" i="374"/>
  <c r="AB145" i="374"/>
  <c r="AG145" i="374" s="1"/>
  <c r="W145" i="374"/>
  <c r="U145" i="374"/>
  <c r="Z145" i="374" s="1"/>
  <c r="P145" i="374"/>
  <c r="N145" i="374"/>
  <c r="O145" i="374" s="1"/>
  <c r="AK143" i="374"/>
  <c r="AI143" i="374"/>
  <c r="AM143" i="374" s="1"/>
  <c r="AD143" i="374"/>
  <c r="AB143" i="374"/>
  <c r="AF143" i="374" s="1"/>
  <c r="W143" i="374"/>
  <c r="U143" i="374"/>
  <c r="Z143" i="374" s="1"/>
  <c r="P143" i="374"/>
  <c r="N143" i="374"/>
  <c r="R143" i="374" s="1"/>
  <c r="AK138" i="374"/>
  <c r="AI138" i="374"/>
  <c r="AL138" i="374" s="1"/>
  <c r="AD138" i="374"/>
  <c r="AB138" i="374"/>
  <c r="AC138" i="374" s="1"/>
  <c r="W138" i="374"/>
  <c r="U138" i="374"/>
  <c r="Z138" i="374" s="1"/>
  <c r="P138" i="374"/>
  <c r="N138" i="374"/>
  <c r="Q138" i="374" s="1"/>
  <c r="AK129" i="374"/>
  <c r="AI129" i="374"/>
  <c r="AJ129" i="374" s="1"/>
  <c r="AD129" i="374"/>
  <c r="AB129" i="374"/>
  <c r="AA129" i="374" s="1"/>
  <c r="W129" i="374"/>
  <c r="U129" i="374"/>
  <c r="Z129" i="374" s="1"/>
  <c r="P129" i="374"/>
  <c r="N129" i="374"/>
  <c r="O129" i="374" s="1"/>
  <c r="AK124" i="374"/>
  <c r="AI124" i="374"/>
  <c r="AN124" i="374" s="1"/>
  <c r="AD124" i="374"/>
  <c r="AB124" i="374"/>
  <c r="AE124" i="374" s="1"/>
  <c r="W124" i="374"/>
  <c r="U124" i="374"/>
  <c r="Z124" i="374" s="1"/>
  <c r="P124" i="374"/>
  <c r="N124" i="374"/>
  <c r="O124" i="374" s="1"/>
  <c r="A124" i="374"/>
  <c r="A129" i="374" s="1"/>
  <c r="A138" i="374" s="1"/>
  <c r="A143" i="374" s="1"/>
  <c r="A145" i="374" s="1"/>
  <c r="A147" i="374" s="1"/>
  <c r="A151" i="374" s="1"/>
  <c r="A156" i="374" s="1"/>
  <c r="AK118" i="374"/>
  <c r="AI118" i="374"/>
  <c r="AN118" i="374" s="1"/>
  <c r="AD118" i="374"/>
  <c r="AB118" i="374"/>
  <c r="AF118" i="374" s="1"/>
  <c r="W118" i="374"/>
  <c r="U118" i="374"/>
  <c r="Y118" i="374" s="1"/>
  <c r="P118" i="374"/>
  <c r="N118" i="374"/>
  <c r="S118" i="374" s="1"/>
  <c r="AK117" i="374"/>
  <c r="AI117" i="374"/>
  <c r="AJ117" i="374" s="1"/>
  <c r="AD117" i="374"/>
  <c r="AB117" i="374"/>
  <c r="AG117" i="374" s="1"/>
  <c r="W117" i="374"/>
  <c r="U117" i="374"/>
  <c r="Z117" i="374" s="1"/>
  <c r="P117" i="374"/>
  <c r="N117" i="374"/>
  <c r="O117" i="374" s="1"/>
  <c r="AK116" i="374"/>
  <c r="AI116" i="374"/>
  <c r="AH116" i="374" s="1"/>
  <c r="AD116" i="374"/>
  <c r="AB116" i="374"/>
  <c r="AG116" i="374" s="1"/>
  <c r="W116" i="374"/>
  <c r="U116" i="374"/>
  <c r="Z116" i="374" s="1"/>
  <c r="P116" i="374"/>
  <c r="N116" i="374"/>
  <c r="Q116" i="374" s="1"/>
  <c r="AK103" i="374"/>
  <c r="AI103" i="374"/>
  <c r="AN103" i="374" s="1"/>
  <c r="AD103" i="374"/>
  <c r="AB103" i="374"/>
  <c r="AF103" i="374" s="1"/>
  <c r="W103" i="374"/>
  <c r="U103" i="374"/>
  <c r="Z103" i="374" s="1"/>
  <c r="P103" i="374"/>
  <c r="N103" i="374"/>
  <c r="S103" i="374" s="1"/>
  <c r="AK102" i="374"/>
  <c r="AI102" i="374"/>
  <c r="AJ102" i="374" s="1"/>
  <c r="AD102" i="374"/>
  <c r="AB102" i="374"/>
  <c r="AG102" i="374" s="1"/>
  <c r="W102" i="374"/>
  <c r="U102" i="374"/>
  <c r="V102" i="374" s="1"/>
  <c r="P102" i="374"/>
  <c r="N102" i="374"/>
  <c r="S102" i="374" s="1"/>
  <c r="AK101" i="374"/>
  <c r="AI101" i="374"/>
  <c r="AH101" i="374" s="1"/>
  <c r="AD101" i="374"/>
  <c r="AB101" i="374"/>
  <c r="AE101" i="374" s="1"/>
  <c r="W101" i="374"/>
  <c r="U101" i="374"/>
  <c r="Z101" i="374" s="1"/>
  <c r="P101" i="374"/>
  <c r="N101" i="374"/>
  <c r="S101" i="374" s="1"/>
  <c r="AK99" i="374"/>
  <c r="AI99" i="374"/>
  <c r="AN99" i="374" s="1"/>
  <c r="AD99" i="374"/>
  <c r="AB99" i="374"/>
  <c r="AG99" i="374" s="1"/>
  <c r="W99" i="374"/>
  <c r="U99" i="374"/>
  <c r="Z99" i="374" s="1"/>
  <c r="P99" i="374"/>
  <c r="N99" i="374"/>
  <c r="R99" i="374" s="1"/>
  <c r="AK98" i="374"/>
  <c r="AI98" i="374"/>
  <c r="AJ98" i="374" s="1"/>
  <c r="AD98" i="374"/>
  <c r="AB98" i="374"/>
  <c r="AE98" i="374" s="1"/>
  <c r="W98" i="374"/>
  <c r="U98" i="374"/>
  <c r="V98" i="374" s="1"/>
  <c r="P98" i="374"/>
  <c r="N98" i="374"/>
  <c r="Q98" i="374" s="1"/>
  <c r="AK97" i="374"/>
  <c r="AI97" i="374"/>
  <c r="AH97" i="374" s="1"/>
  <c r="AD97" i="374"/>
  <c r="AB97" i="374"/>
  <c r="AG97" i="374" s="1"/>
  <c r="W97" i="374"/>
  <c r="U97" i="374"/>
  <c r="Z97" i="374" s="1"/>
  <c r="P97" i="374"/>
  <c r="N97" i="374"/>
  <c r="R97" i="374" s="1"/>
  <c r="AK94" i="374"/>
  <c r="AI94" i="374"/>
  <c r="AN94" i="374" s="1"/>
  <c r="AD94" i="374"/>
  <c r="AB94" i="374"/>
  <c r="AC94" i="374" s="1"/>
  <c r="W94" i="374"/>
  <c r="U94" i="374"/>
  <c r="Y94" i="374" s="1"/>
  <c r="P94" i="374"/>
  <c r="N94" i="374"/>
  <c r="Q94" i="374" s="1"/>
  <c r="AK93" i="374"/>
  <c r="AI93" i="374"/>
  <c r="AJ93" i="374" s="1"/>
  <c r="AD93" i="374"/>
  <c r="AB93" i="374"/>
  <c r="AG93" i="374" s="1"/>
  <c r="W93" i="374"/>
  <c r="U93" i="374"/>
  <c r="Z93" i="374" s="1"/>
  <c r="P93" i="374"/>
  <c r="N93" i="374"/>
  <c r="O93" i="374" s="1"/>
  <c r="AK92" i="374"/>
  <c r="AI92" i="374"/>
  <c r="AH92" i="374" s="1"/>
  <c r="AD92" i="374"/>
  <c r="AB92" i="374"/>
  <c r="AG92" i="374" s="1"/>
  <c r="W92" i="374"/>
  <c r="U92" i="374"/>
  <c r="Z92" i="374" s="1"/>
  <c r="P92" i="374"/>
  <c r="N92" i="374"/>
  <c r="R92" i="374" s="1"/>
  <c r="AK90" i="374"/>
  <c r="AI90" i="374"/>
  <c r="AN90" i="374" s="1"/>
  <c r="AD90" i="374"/>
  <c r="AB90" i="374"/>
  <c r="AG90" i="374" s="1"/>
  <c r="W90" i="374"/>
  <c r="U90" i="374"/>
  <c r="V90" i="374" s="1"/>
  <c r="P90" i="374"/>
  <c r="N90" i="374"/>
  <c r="O90" i="374" s="1"/>
  <c r="AK89" i="374"/>
  <c r="AI89" i="374"/>
  <c r="AJ89" i="374" s="1"/>
  <c r="AD89" i="374"/>
  <c r="AB89" i="374"/>
  <c r="AG89" i="374" s="1"/>
  <c r="W89" i="374"/>
  <c r="U89" i="374"/>
  <c r="X89" i="374" s="1"/>
  <c r="P89" i="374"/>
  <c r="N89" i="374"/>
  <c r="Q89" i="374" s="1"/>
  <c r="AK88" i="374"/>
  <c r="AI88" i="374"/>
  <c r="AH88" i="374" s="1"/>
  <c r="AD88" i="374"/>
  <c r="AB88" i="374"/>
  <c r="AG88" i="374" s="1"/>
  <c r="W88" i="374"/>
  <c r="U88" i="374"/>
  <c r="Z88" i="374" s="1"/>
  <c r="P88" i="374"/>
  <c r="N88" i="374"/>
  <c r="Q88" i="374" s="1"/>
  <c r="AK85" i="374"/>
  <c r="AI85" i="374"/>
  <c r="AN85" i="374" s="1"/>
  <c r="AD85" i="374"/>
  <c r="AB85" i="374"/>
  <c r="AG85" i="374" s="1"/>
  <c r="W85" i="374"/>
  <c r="U85" i="374"/>
  <c r="Z85" i="374" s="1"/>
  <c r="P85" i="374"/>
  <c r="N85" i="374"/>
  <c r="O85" i="374" s="1"/>
  <c r="AK84" i="374"/>
  <c r="AI84" i="374"/>
  <c r="AN84" i="374" s="1"/>
  <c r="AD84" i="374"/>
  <c r="AB84" i="374"/>
  <c r="AF84" i="374" s="1"/>
  <c r="W84" i="374"/>
  <c r="U84" i="374"/>
  <c r="V84" i="374" s="1"/>
  <c r="P84" i="374"/>
  <c r="N84" i="374"/>
  <c r="S84" i="374" s="1"/>
  <c r="AK83" i="374"/>
  <c r="AI83" i="374"/>
  <c r="AH83" i="374" s="1"/>
  <c r="AD83" i="374"/>
  <c r="AB83" i="374"/>
  <c r="AG83" i="374" s="1"/>
  <c r="W83" i="374"/>
  <c r="U83" i="374"/>
  <c r="Z83" i="374" s="1"/>
  <c r="P83" i="374"/>
  <c r="N83" i="374"/>
  <c r="S83" i="374" s="1"/>
  <c r="AK81" i="374"/>
  <c r="AI81" i="374"/>
  <c r="AN81" i="374" s="1"/>
  <c r="AD81" i="374"/>
  <c r="AB81" i="374"/>
  <c r="AF81" i="374" s="1"/>
  <c r="W81" i="374"/>
  <c r="U81" i="374"/>
  <c r="Z81" i="374" s="1"/>
  <c r="P81" i="374"/>
  <c r="N81" i="374"/>
  <c r="Q81" i="374" s="1"/>
  <c r="AK80" i="374"/>
  <c r="AI80" i="374"/>
  <c r="AJ80" i="374" s="1"/>
  <c r="AD80" i="374"/>
  <c r="AB80" i="374"/>
  <c r="AG80" i="374" s="1"/>
  <c r="W80" i="374"/>
  <c r="U80" i="374"/>
  <c r="Z80" i="374" s="1"/>
  <c r="P80" i="374"/>
  <c r="N80" i="374"/>
  <c r="O80" i="374" s="1"/>
  <c r="AK79" i="374"/>
  <c r="AI79" i="374"/>
  <c r="AH79" i="374" s="1"/>
  <c r="AD79" i="374"/>
  <c r="AB79" i="374"/>
  <c r="AG79" i="374" s="1"/>
  <c r="W79" i="374"/>
  <c r="U79" i="374"/>
  <c r="V79" i="374" s="1"/>
  <c r="P79" i="374"/>
  <c r="N79" i="374"/>
  <c r="R79" i="374" s="1"/>
  <c r="AK76" i="374"/>
  <c r="AI76" i="374"/>
  <c r="AN76" i="374" s="1"/>
  <c r="AD76" i="374"/>
  <c r="AB76" i="374"/>
  <c r="AG76" i="374" s="1"/>
  <c r="W76" i="374"/>
  <c r="U76" i="374"/>
  <c r="V76" i="374" s="1"/>
  <c r="P76" i="374"/>
  <c r="N76" i="374"/>
  <c r="S76" i="374" s="1"/>
  <c r="AK75" i="374"/>
  <c r="AI75" i="374"/>
  <c r="AJ75" i="374" s="1"/>
  <c r="AD75" i="374"/>
  <c r="AB75" i="374"/>
  <c r="AG75" i="374" s="1"/>
  <c r="W75" i="374"/>
  <c r="U75" i="374"/>
  <c r="Z75" i="374" s="1"/>
  <c r="P75" i="374"/>
  <c r="N75" i="374"/>
  <c r="R75" i="374" s="1"/>
  <c r="AK74" i="374"/>
  <c r="AI74" i="374"/>
  <c r="AH74" i="374" s="1"/>
  <c r="AD74" i="374"/>
  <c r="AB74" i="374"/>
  <c r="AF74" i="374" s="1"/>
  <c r="W74" i="374"/>
  <c r="U74" i="374"/>
  <c r="Y74" i="374" s="1"/>
  <c r="P74" i="374"/>
  <c r="N74" i="374"/>
  <c r="Q74" i="374" s="1"/>
  <c r="AK72" i="374"/>
  <c r="AI72" i="374"/>
  <c r="AN72" i="374" s="1"/>
  <c r="AD72" i="374"/>
  <c r="AB72" i="374"/>
  <c r="AG72" i="374" s="1"/>
  <c r="W72" i="374"/>
  <c r="U72" i="374"/>
  <c r="Z72" i="374" s="1"/>
  <c r="P72" i="374"/>
  <c r="N72" i="374"/>
  <c r="R72" i="374" s="1"/>
  <c r="AK71" i="374"/>
  <c r="AI71" i="374"/>
  <c r="AJ71" i="374" s="1"/>
  <c r="AD71" i="374"/>
  <c r="AB71" i="374"/>
  <c r="AG71" i="374" s="1"/>
  <c r="W71" i="374"/>
  <c r="U71" i="374"/>
  <c r="X71" i="374" s="1"/>
  <c r="P71" i="374"/>
  <c r="N71" i="374"/>
  <c r="S71" i="374" s="1"/>
  <c r="AK70" i="374"/>
  <c r="AI70" i="374"/>
  <c r="AH70" i="374" s="1"/>
  <c r="AD70" i="374"/>
  <c r="AB70" i="374"/>
  <c r="AC70" i="374" s="1"/>
  <c r="W70" i="374"/>
  <c r="U70" i="374"/>
  <c r="Z70" i="374" s="1"/>
  <c r="P70" i="374"/>
  <c r="N70" i="374"/>
  <c r="S70" i="374" s="1"/>
  <c r="AK67" i="374"/>
  <c r="AI67" i="374"/>
  <c r="AN67" i="374" s="1"/>
  <c r="AD67" i="374"/>
  <c r="AB67" i="374"/>
  <c r="AG67" i="374" s="1"/>
  <c r="W67" i="374"/>
  <c r="U67" i="374"/>
  <c r="V67" i="374" s="1"/>
  <c r="P67" i="374"/>
  <c r="N67" i="374"/>
  <c r="O67" i="374" s="1"/>
  <c r="AK66" i="374"/>
  <c r="AI66" i="374"/>
  <c r="AJ66" i="374" s="1"/>
  <c r="AD66" i="374"/>
  <c r="AB66" i="374"/>
  <c r="AG66" i="374" s="1"/>
  <c r="W66" i="374"/>
  <c r="U66" i="374"/>
  <c r="Z66" i="374" s="1"/>
  <c r="P66" i="374"/>
  <c r="N66" i="374"/>
  <c r="Q66" i="374" s="1"/>
  <c r="AK65" i="374"/>
  <c r="AI65" i="374"/>
  <c r="AH65" i="374" s="1"/>
  <c r="AD65" i="374"/>
  <c r="AB65" i="374"/>
  <c r="AF65" i="374" s="1"/>
  <c r="W65" i="374"/>
  <c r="U65" i="374"/>
  <c r="Z65" i="374" s="1"/>
  <c r="P65" i="374"/>
  <c r="N65" i="374"/>
  <c r="Q65" i="374" s="1"/>
  <c r="AK63" i="374"/>
  <c r="AI63" i="374"/>
  <c r="AN63" i="374" s="1"/>
  <c r="AD63" i="374"/>
  <c r="AB63" i="374"/>
  <c r="AG63" i="374" s="1"/>
  <c r="W63" i="374"/>
  <c r="U63" i="374"/>
  <c r="Z63" i="374" s="1"/>
  <c r="P63" i="374"/>
  <c r="N63" i="374"/>
  <c r="S63" i="374" s="1"/>
  <c r="AK62" i="374"/>
  <c r="AI62" i="374"/>
  <c r="AJ62" i="374" s="1"/>
  <c r="AD62" i="374"/>
  <c r="AB62" i="374"/>
  <c r="AC62" i="374" s="1"/>
  <c r="W62" i="374"/>
  <c r="U62" i="374"/>
  <c r="X62" i="374" s="1"/>
  <c r="P62" i="374"/>
  <c r="N62" i="374"/>
  <c r="S62" i="374" s="1"/>
  <c r="AK61" i="374"/>
  <c r="AI61" i="374"/>
  <c r="AH61" i="374" s="1"/>
  <c r="AD61" i="374"/>
  <c r="AB61" i="374"/>
  <c r="AF61" i="374" s="1"/>
  <c r="W61" i="374"/>
  <c r="U61" i="374"/>
  <c r="Z61" i="374" s="1"/>
  <c r="P61" i="374"/>
  <c r="N61" i="374"/>
  <c r="O61" i="374" s="1"/>
  <c r="AK109" i="374"/>
  <c r="AI109" i="374"/>
  <c r="AJ109" i="374" s="1"/>
  <c r="AD109" i="374"/>
  <c r="AB109" i="374"/>
  <c r="AE109" i="374" s="1"/>
  <c r="W109" i="374"/>
  <c r="U109" i="374"/>
  <c r="V109" i="374" s="1"/>
  <c r="P109" i="374"/>
  <c r="N109" i="374"/>
  <c r="Q109" i="374" s="1"/>
  <c r="AK107" i="374"/>
  <c r="AI107" i="374"/>
  <c r="AN107" i="374" s="1"/>
  <c r="AD107" i="374"/>
  <c r="AB107" i="374"/>
  <c r="AG107" i="374" s="1"/>
  <c r="W107" i="374"/>
  <c r="U107" i="374"/>
  <c r="T107" i="374" s="1"/>
  <c r="P107" i="374"/>
  <c r="N107" i="374"/>
  <c r="O107" i="374" s="1"/>
  <c r="AK105" i="374"/>
  <c r="AI105" i="374"/>
  <c r="AM105" i="374" s="1"/>
  <c r="AD105" i="374"/>
  <c r="AB105" i="374"/>
  <c r="AG105" i="374" s="1"/>
  <c r="W105" i="374"/>
  <c r="U105" i="374"/>
  <c r="T105" i="374" s="1"/>
  <c r="P105" i="374"/>
  <c r="N105" i="374"/>
  <c r="R105" i="374" s="1"/>
  <c r="AK100" i="374"/>
  <c r="AI100" i="374"/>
  <c r="AJ100" i="374" s="1"/>
  <c r="AD100" i="374"/>
  <c r="AB100" i="374"/>
  <c r="AA100" i="374" s="1"/>
  <c r="W100" i="374"/>
  <c r="U100" i="374"/>
  <c r="Z100" i="374" s="1"/>
  <c r="P100" i="374"/>
  <c r="N100" i="374"/>
  <c r="M100" i="374" s="1"/>
  <c r="AK96" i="374"/>
  <c r="AI96" i="374"/>
  <c r="AJ96" i="374" s="1"/>
  <c r="AD96" i="374"/>
  <c r="AB96" i="374"/>
  <c r="W96" i="374"/>
  <c r="U96" i="374"/>
  <c r="V96" i="374" s="1"/>
  <c r="P96" i="374"/>
  <c r="N96" i="374"/>
  <c r="S96" i="374" s="1"/>
  <c r="AK91" i="374"/>
  <c r="AI91" i="374"/>
  <c r="AM91" i="374" s="1"/>
  <c r="AD91" i="374"/>
  <c r="AB91" i="374"/>
  <c r="AG91" i="374" s="1"/>
  <c r="W91" i="374"/>
  <c r="U91" i="374"/>
  <c r="Z91" i="374" s="1"/>
  <c r="P91" i="374"/>
  <c r="N91" i="374"/>
  <c r="Q91" i="374" s="1"/>
  <c r="AK87" i="374"/>
  <c r="AI87" i="374"/>
  <c r="AN87" i="374" s="1"/>
  <c r="AD87" i="374"/>
  <c r="AB87" i="374"/>
  <c r="AE87" i="374" s="1"/>
  <c r="W87" i="374"/>
  <c r="U87" i="374"/>
  <c r="Z87" i="374" s="1"/>
  <c r="P87" i="374"/>
  <c r="N87" i="374"/>
  <c r="S87" i="374" s="1"/>
  <c r="AK82" i="374"/>
  <c r="AI82" i="374"/>
  <c r="AN82" i="374" s="1"/>
  <c r="AD82" i="374"/>
  <c r="AB82" i="374"/>
  <c r="AC82" i="374" s="1"/>
  <c r="W82" i="374"/>
  <c r="U82" i="374"/>
  <c r="T82" i="374" s="1"/>
  <c r="P82" i="374"/>
  <c r="N82" i="374"/>
  <c r="S82" i="374" s="1"/>
  <c r="AK78" i="374"/>
  <c r="AI78" i="374"/>
  <c r="AL78" i="374" s="1"/>
  <c r="AD78" i="374"/>
  <c r="AB78" i="374"/>
  <c r="AG78" i="374" s="1"/>
  <c r="W78" i="374"/>
  <c r="U78" i="374"/>
  <c r="T78" i="374" s="1"/>
  <c r="P78" i="374"/>
  <c r="N78" i="374"/>
  <c r="M78" i="374" s="1"/>
  <c r="AK73" i="374"/>
  <c r="AI73" i="374"/>
  <c r="AJ73" i="374" s="1"/>
  <c r="AD73" i="374"/>
  <c r="AB73" i="374"/>
  <c r="AE73" i="374" s="1"/>
  <c r="W73" i="374"/>
  <c r="U73" i="374"/>
  <c r="Y73" i="374" s="1"/>
  <c r="P73" i="374"/>
  <c r="N73" i="374"/>
  <c r="Q73" i="374" s="1"/>
  <c r="AK69" i="374"/>
  <c r="AI69" i="374"/>
  <c r="AH69" i="374" s="1"/>
  <c r="AD69" i="374"/>
  <c r="AB69" i="374"/>
  <c r="AC69" i="374" s="1"/>
  <c r="W69" i="374"/>
  <c r="U69" i="374"/>
  <c r="V69" i="374" s="1"/>
  <c r="P69" i="374"/>
  <c r="N69" i="374"/>
  <c r="M69" i="374" s="1"/>
  <c r="AK64" i="374"/>
  <c r="AI64" i="374"/>
  <c r="AH64" i="374" s="1"/>
  <c r="AD64" i="374"/>
  <c r="AB64" i="374"/>
  <c r="AF64" i="374" s="1"/>
  <c r="W64" i="374"/>
  <c r="U64" i="374"/>
  <c r="Z64" i="374" s="1"/>
  <c r="P64" i="374"/>
  <c r="N64" i="374"/>
  <c r="M64" i="374" s="1"/>
  <c r="A64" i="374"/>
  <c r="A82" i="374" s="1"/>
  <c r="A100" i="374" s="1"/>
  <c r="A78" i="374"/>
  <c r="A96" i="374" s="1"/>
  <c r="A109" i="374" s="1"/>
  <c r="A73" i="374"/>
  <c r="A91" i="374" s="1"/>
  <c r="A107" i="374" s="1"/>
  <c r="AK58" i="374"/>
  <c r="AI58" i="374"/>
  <c r="AN58" i="374" s="1"/>
  <c r="AD58" i="374"/>
  <c r="AB58" i="374"/>
  <c r="AC58" i="374" s="1"/>
  <c r="W58" i="374"/>
  <c r="U58" i="374"/>
  <c r="Z58" i="374" s="1"/>
  <c r="P58" i="374"/>
  <c r="N58" i="374"/>
  <c r="S58" i="374" s="1"/>
  <c r="AK57" i="374"/>
  <c r="AI57" i="374"/>
  <c r="AJ57" i="374" s="1"/>
  <c r="AD57" i="374"/>
  <c r="AB57" i="374"/>
  <c r="AG57" i="374" s="1"/>
  <c r="W57" i="374"/>
  <c r="U57" i="374"/>
  <c r="Z57" i="374" s="1"/>
  <c r="P57" i="374"/>
  <c r="N57" i="374"/>
  <c r="R57" i="374" s="1"/>
  <c r="AK56" i="374"/>
  <c r="AI56" i="374"/>
  <c r="AH56" i="374" s="1"/>
  <c r="AD56" i="374"/>
  <c r="AB56" i="374"/>
  <c r="AE56" i="374" s="1"/>
  <c r="W56" i="374"/>
  <c r="U56" i="374"/>
  <c r="X56" i="374" s="1"/>
  <c r="P56" i="374"/>
  <c r="N56" i="374"/>
  <c r="O56" i="374" s="1"/>
  <c r="AK54" i="374"/>
  <c r="AI54" i="374"/>
  <c r="AN54" i="374" s="1"/>
  <c r="AD54" i="374"/>
  <c r="AB54" i="374"/>
  <c r="AG54" i="374" s="1"/>
  <c r="W54" i="374"/>
  <c r="U54" i="374"/>
  <c r="Z54" i="374" s="1"/>
  <c r="P54" i="374"/>
  <c r="N54" i="374"/>
  <c r="S54" i="374" s="1"/>
  <c r="AK53" i="374"/>
  <c r="AI53" i="374"/>
  <c r="AL53" i="374" s="1"/>
  <c r="AD53" i="374"/>
  <c r="AB53" i="374"/>
  <c r="AG53" i="374" s="1"/>
  <c r="W53" i="374"/>
  <c r="U53" i="374"/>
  <c r="V53" i="374" s="1"/>
  <c r="P53" i="374"/>
  <c r="N53" i="374"/>
  <c r="S53" i="374" s="1"/>
  <c r="AK52" i="374"/>
  <c r="AI52" i="374"/>
  <c r="AH52" i="374" s="1"/>
  <c r="AD52" i="374"/>
  <c r="AB52" i="374"/>
  <c r="AG52" i="374" s="1"/>
  <c r="W52" i="374"/>
  <c r="U52" i="374"/>
  <c r="Y52" i="374" s="1"/>
  <c r="P52" i="374"/>
  <c r="N52" i="374"/>
  <c r="S52" i="374" s="1"/>
  <c r="A46" i="374"/>
  <c r="AK49" i="374"/>
  <c r="AI49" i="374"/>
  <c r="AN49" i="374" s="1"/>
  <c r="AD49" i="374"/>
  <c r="AB49" i="374"/>
  <c r="AC49" i="374" s="1"/>
  <c r="W49" i="374"/>
  <c r="U49" i="374"/>
  <c r="Z49" i="374" s="1"/>
  <c r="P49" i="374"/>
  <c r="N49" i="374"/>
  <c r="Q49" i="374" s="1"/>
  <c r="AK48" i="374"/>
  <c r="AI48" i="374"/>
  <c r="AJ48" i="374" s="1"/>
  <c r="AD48" i="374"/>
  <c r="AB48" i="374"/>
  <c r="AF48" i="374" s="1"/>
  <c r="W48" i="374"/>
  <c r="U48" i="374"/>
  <c r="Z48" i="374" s="1"/>
  <c r="P48" i="374"/>
  <c r="N48" i="374"/>
  <c r="R48" i="374" s="1"/>
  <c r="AK47" i="374"/>
  <c r="AI47" i="374"/>
  <c r="AH47" i="374" s="1"/>
  <c r="AD47" i="374"/>
  <c r="AB47" i="374"/>
  <c r="AG47" i="374" s="1"/>
  <c r="W47" i="374"/>
  <c r="U47" i="374"/>
  <c r="V47" i="374" s="1"/>
  <c r="P47" i="374"/>
  <c r="N47" i="374"/>
  <c r="R47" i="374" s="1"/>
  <c r="AK46" i="374"/>
  <c r="AI46" i="374"/>
  <c r="AN46" i="374" s="1"/>
  <c r="AD46" i="374"/>
  <c r="AB46" i="374"/>
  <c r="AG46" i="374" s="1"/>
  <c r="W46" i="374"/>
  <c r="U46" i="374"/>
  <c r="V46" i="374" s="1"/>
  <c r="P46" i="374"/>
  <c r="N46" i="374"/>
  <c r="S46" i="374" s="1"/>
  <c r="AK45" i="374"/>
  <c r="AI45" i="374"/>
  <c r="AM45" i="374" s="1"/>
  <c r="AD45" i="374"/>
  <c r="AB45" i="374"/>
  <c r="AF45" i="374" s="1"/>
  <c r="W45" i="374"/>
  <c r="U45" i="374"/>
  <c r="Z45" i="374" s="1"/>
  <c r="P45" i="374"/>
  <c r="N45" i="374"/>
  <c r="Q45" i="374" s="1"/>
  <c r="AK44" i="374"/>
  <c r="AI44" i="374"/>
  <c r="AJ44" i="374" s="1"/>
  <c r="AD44" i="374"/>
  <c r="AB44" i="374"/>
  <c r="AE44" i="374" s="1"/>
  <c r="W44" i="374"/>
  <c r="U44" i="374"/>
  <c r="Y44" i="374" s="1"/>
  <c r="P44" i="374"/>
  <c r="N44" i="374"/>
  <c r="S44" i="374" s="1"/>
  <c r="AK43" i="374"/>
  <c r="AI43" i="374"/>
  <c r="AN43" i="374" s="1"/>
  <c r="AD43" i="374"/>
  <c r="AB43" i="374"/>
  <c r="AC43" i="374" s="1"/>
  <c r="W43" i="374"/>
  <c r="U43" i="374"/>
  <c r="V43" i="374" s="1"/>
  <c r="P43" i="374"/>
  <c r="N43" i="374"/>
  <c r="Q43" i="374" s="1"/>
  <c r="AK42" i="374"/>
  <c r="AI42" i="374"/>
  <c r="AM42" i="374" s="1"/>
  <c r="AD42" i="374"/>
  <c r="AB42" i="374"/>
  <c r="AG42" i="374" s="1"/>
  <c r="W42" i="374"/>
  <c r="U42" i="374"/>
  <c r="Y42" i="374" s="1"/>
  <c r="P42" i="374"/>
  <c r="N42" i="374"/>
  <c r="R42" i="374" s="1"/>
  <c r="A42" i="374"/>
  <c r="AK40" i="374"/>
  <c r="AI40" i="374"/>
  <c r="AN40" i="374" s="1"/>
  <c r="AD40" i="374"/>
  <c r="AB40" i="374"/>
  <c r="AG40" i="374" s="1"/>
  <c r="W40" i="374"/>
  <c r="U40" i="374"/>
  <c r="V40" i="374" s="1"/>
  <c r="P40" i="374"/>
  <c r="N40" i="374"/>
  <c r="S40" i="374" s="1"/>
  <c r="AK39" i="374"/>
  <c r="AI39" i="374"/>
  <c r="AJ39" i="374" s="1"/>
  <c r="AD39" i="374"/>
  <c r="AB39" i="374"/>
  <c r="AG39" i="374" s="1"/>
  <c r="W39" i="374"/>
  <c r="U39" i="374"/>
  <c r="Z39" i="374" s="1"/>
  <c r="P39" i="374"/>
  <c r="N39" i="374"/>
  <c r="S39" i="374" s="1"/>
  <c r="AK38" i="374"/>
  <c r="AI38" i="374"/>
  <c r="AH38" i="374" s="1"/>
  <c r="AD38" i="374"/>
  <c r="AB38" i="374"/>
  <c r="AC38" i="374" s="1"/>
  <c r="W38" i="374"/>
  <c r="U38" i="374"/>
  <c r="Y38" i="374" s="1"/>
  <c r="P38" i="374"/>
  <c r="N38" i="374"/>
  <c r="Q38" i="374" s="1"/>
  <c r="AK37" i="374"/>
  <c r="AI37" i="374"/>
  <c r="AN37" i="374" s="1"/>
  <c r="AD37" i="374"/>
  <c r="AB37" i="374"/>
  <c r="AC37" i="374" s="1"/>
  <c r="W37" i="374"/>
  <c r="U37" i="374"/>
  <c r="X37" i="374" s="1"/>
  <c r="P37" i="374"/>
  <c r="N37" i="374"/>
  <c r="S37" i="374" s="1"/>
  <c r="AK36" i="374"/>
  <c r="AI36" i="374"/>
  <c r="AN36" i="374" s="1"/>
  <c r="AD36" i="374"/>
  <c r="AB36" i="374"/>
  <c r="AC36" i="374" s="1"/>
  <c r="W36" i="374"/>
  <c r="U36" i="374"/>
  <c r="Z36" i="374" s="1"/>
  <c r="P36" i="374"/>
  <c r="N36" i="374"/>
  <c r="R36" i="374" s="1"/>
  <c r="AK35" i="374"/>
  <c r="AI35" i="374"/>
  <c r="AN35" i="374" s="1"/>
  <c r="AD35" i="374"/>
  <c r="AB35" i="374"/>
  <c r="AA35" i="374" s="1"/>
  <c r="W35" i="374"/>
  <c r="U35" i="374"/>
  <c r="Z35" i="374" s="1"/>
  <c r="P35" i="374"/>
  <c r="N35" i="374"/>
  <c r="O35" i="374" s="1"/>
  <c r="AK34" i="374"/>
  <c r="AI34" i="374"/>
  <c r="AN34" i="374" s="1"/>
  <c r="AD34" i="374"/>
  <c r="AB34" i="374"/>
  <c r="AA34" i="374" s="1"/>
  <c r="W34" i="374"/>
  <c r="U34" i="374"/>
  <c r="Y34" i="374" s="1"/>
  <c r="P34" i="374"/>
  <c r="N34" i="374"/>
  <c r="S34" i="374" s="1"/>
  <c r="AK180" i="374"/>
  <c r="AI180" i="374"/>
  <c r="AL180" i="374" s="1"/>
  <c r="AD180" i="374"/>
  <c r="AB180" i="374"/>
  <c r="AF180" i="374" s="1"/>
  <c r="W180" i="374"/>
  <c r="U180" i="374"/>
  <c r="V180" i="374" s="1"/>
  <c r="P180" i="374"/>
  <c r="N180" i="374"/>
  <c r="Q180" i="374" s="1"/>
  <c r="AK178" i="374"/>
  <c r="AI178" i="374"/>
  <c r="AJ178" i="374" s="1"/>
  <c r="AD178" i="374"/>
  <c r="AB178" i="374"/>
  <c r="AE178" i="374" s="1"/>
  <c r="W178" i="374"/>
  <c r="U178" i="374"/>
  <c r="V178" i="374" s="1"/>
  <c r="P178" i="374"/>
  <c r="N178" i="374"/>
  <c r="O178" i="374" s="1"/>
  <c r="AK174" i="374"/>
  <c r="AI174" i="374"/>
  <c r="AN174" i="374" s="1"/>
  <c r="AD174" i="374"/>
  <c r="AB174" i="374"/>
  <c r="AG174" i="374" s="1"/>
  <c r="W174" i="374"/>
  <c r="U174" i="374"/>
  <c r="Y174" i="374" s="1"/>
  <c r="P174" i="374"/>
  <c r="N174" i="374"/>
  <c r="M174" i="374" s="1"/>
  <c r="AK169" i="374"/>
  <c r="AI169" i="374"/>
  <c r="AH169" i="374" s="1"/>
  <c r="AD169" i="374"/>
  <c r="AB169" i="374"/>
  <c r="AG169" i="374" s="1"/>
  <c r="W169" i="374"/>
  <c r="U169" i="374"/>
  <c r="Z169" i="374" s="1"/>
  <c r="P169" i="374"/>
  <c r="N169" i="374"/>
  <c r="S169" i="374" s="1"/>
  <c r="AK165" i="374"/>
  <c r="AI165" i="374"/>
  <c r="AM165" i="374" s="1"/>
  <c r="AD165" i="374"/>
  <c r="AB165" i="374"/>
  <c r="AG165" i="374" s="1"/>
  <c r="W165" i="374"/>
  <c r="U165" i="374"/>
  <c r="Y165" i="374" s="1"/>
  <c r="P165" i="374"/>
  <c r="N165" i="374"/>
  <c r="Q165" i="374" s="1"/>
  <c r="AK160" i="374"/>
  <c r="AI160" i="374"/>
  <c r="AM160" i="374" s="1"/>
  <c r="AD160" i="374"/>
  <c r="AB160" i="374"/>
  <c r="W160" i="374"/>
  <c r="U160" i="374"/>
  <c r="P160" i="374"/>
  <c r="N160" i="374"/>
  <c r="S160" i="374" s="1"/>
  <c r="AK120" i="374"/>
  <c r="AI120" i="374"/>
  <c r="AM120" i="374" s="1"/>
  <c r="AD120" i="374"/>
  <c r="AB120" i="374"/>
  <c r="AG120" i="374" s="1"/>
  <c r="W120" i="374"/>
  <c r="U120" i="374"/>
  <c r="V120" i="374" s="1"/>
  <c r="P120" i="374"/>
  <c r="N120" i="374"/>
  <c r="S120" i="374" s="1"/>
  <c r="AK115" i="374"/>
  <c r="AI115" i="374"/>
  <c r="AN115" i="374" s="1"/>
  <c r="AD115" i="374"/>
  <c r="AB115" i="374"/>
  <c r="AG115" i="374" s="1"/>
  <c r="W115" i="374"/>
  <c r="U115" i="374"/>
  <c r="T115" i="374" s="1"/>
  <c r="P115" i="374"/>
  <c r="N115" i="374"/>
  <c r="R115" i="374" s="1"/>
  <c r="A115" i="374"/>
  <c r="A120" i="374" s="1"/>
  <c r="A160" i="374" s="1"/>
  <c r="A165" i="374" s="1"/>
  <c r="A169" i="374" s="1"/>
  <c r="A174" i="374" s="1"/>
  <c r="A178" i="374" s="1"/>
  <c r="A180" i="374" s="1"/>
  <c r="AK111" i="374"/>
  <c r="AI111" i="374"/>
  <c r="AH111" i="374" s="1"/>
  <c r="AD111" i="374"/>
  <c r="AB111" i="374"/>
  <c r="AG111" i="374" s="1"/>
  <c r="W111" i="374"/>
  <c r="U111" i="374"/>
  <c r="Z111" i="374" s="1"/>
  <c r="P111" i="374"/>
  <c r="N111" i="374"/>
  <c r="Q111" i="374" s="1"/>
  <c r="AK110" i="374"/>
  <c r="AI110" i="374"/>
  <c r="AL110" i="374" s="1"/>
  <c r="AD110" i="374"/>
  <c r="AB110" i="374"/>
  <c r="AF110" i="374" s="1"/>
  <c r="W110" i="374"/>
  <c r="U110" i="374"/>
  <c r="Z110" i="374" s="1"/>
  <c r="P110" i="374"/>
  <c r="N110" i="374"/>
  <c r="O110" i="374" s="1"/>
  <c r="AK60" i="374"/>
  <c r="AI60" i="374"/>
  <c r="AN60" i="374" s="1"/>
  <c r="AD60" i="374"/>
  <c r="AB60" i="374"/>
  <c r="AC60" i="374" s="1"/>
  <c r="W60" i="374"/>
  <c r="U60" i="374"/>
  <c r="Z60" i="374" s="1"/>
  <c r="P60" i="374"/>
  <c r="N60" i="374"/>
  <c r="Q60" i="374" s="1"/>
  <c r="AK55" i="374"/>
  <c r="AI55" i="374"/>
  <c r="AN55" i="374" s="1"/>
  <c r="AD55" i="374"/>
  <c r="AB55" i="374"/>
  <c r="AA55" i="374" s="1"/>
  <c r="W55" i="374"/>
  <c r="U55" i="374"/>
  <c r="Y55" i="374" s="1"/>
  <c r="P55" i="374"/>
  <c r="N55" i="374"/>
  <c r="R55" i="374" s="1"/>
  <c r="AK51" i="374"/>
  <c r="AI51" i="374"/>
  <c r="AN51" i="374" s="1"/>
  <c r="AD51" i="374"/>
  <c r="AB51" i="374"/>
  <c r="AF51" i="374" s="1"/>
  <c r="W51" i="374"/>
  <c r="U51" i="374"/>
  <c r="X51" i="374" s="1"/>
  <c r="P51" i="374"/>
  <c r="N51" i="374"/>
  <c r="O51" i="374" s="1"/>
  <c r="AK33" i="374"/>
  <c r="AI33" i="374"/>
  <c r="AM33" i="374" s="1"/>
  <c r="AD33" i="374"/>
  <c r="AB33" i="374"/>
  <c r="AF33" i="374" s="1"/>
  <c r="W33" i="374"/>
  <c r="U33" i="374"/>
  <c r="Z33" i="374" s="1"/>
  <c r="P33" i="374"/>
  <c r="N33" i="374"/>
  <c r="R33" i="374" s="1"/>
  <c r="AK32" i="374"/>
  <c r="AI32" i="374"/>
  <c r="AN32" i="374" s="1"/>
  <c r="AD32" i="374"/>
  <c r="AB32" i="374"/>
  <c r="AF32" i="374" s="1"/>
  <c r="W32" i="374"/>
  <c r="U32" i="374"/>
  <c r="Z32" i="374" s="1"/>
  <c r="P32" i="374"/>
  <c r="N32" i="374"/>
  <c r="S32" i="374" s="1"/>
  <c r="AK31" i="374"/>
  <c r="AI31" i="374"/>
  <c r="AL31" i="374" s="1"/>
  <c r="AD31" i="374"/>
  <c r="AB31" i="374"/>
  <c r="AF31" i="374" s="1"/>
  <c r="W31" i="374"/>
  <c r="U31" i="374"/>
  <c r="Z31" i="374" s="1"/>
  <c r="P31" i="374"/>
  <c r="N31" i="374"/>
  <c r="O31" i="374" s="1"/>
  <c r="AK30" i="374"/>
  <c r="AI30" i="374"/>
  <c r="AN30" i="374" s="1"/>
  <c r="AD30" i="374"/>
  <c r="AB30" i="374"/>
  <c r="AC30" i="374" s="1"/>
  <c r="W30" i="374"/>
  <c r="U30" i="374"/>
  <c r="Z30" i="374" s="1"/>
  <c r="P30" i="374"/>
  <c r="N30" i="374"/>
  <c r="S30" i="374" s="1"/>
  <c r="A30" i="374"/>
  <c r="A31" i="374" s="1"/>
  <c r="A32" i="374" s="1"/>
  <c r="A33" i="374" s="1"/>
  <c r="A55" i="374" s="1"/>
  <c r="A60" i="374" s="1"/>
  <c r="AK29" i="374"/>
  <c r="AI29" i="374"/>
  <c r="AN29" i="374" s="1"/>
  <c r="AD29" i="374"/>
  <c r="AB29" i="374"/>
  <c r="AC29" i="374" s="1"/>
  <c r="W29" i="374"/>
  <c r="U29" i="374"/>
  <c r="Z29" i="374" s="1"/>
  <c r="P29" i="374"/>
  <c r="N29" i="374"/>
  <c r="O29" i="374" s="1"/>
  <c r="L17" i="374"/>
  <c r="L16" i="374"/>
  <c r="L14" i="374"/>
  <c r="L13" i="374"/>
  <c r="L12" i="374"/>
  <c r="AK49" i="373"/>
  <c r="AI49" i="373"/>
  <c r="AM49" i="373" s="1"/>
  <c r="AD49" i="373"/>
  <c r="AB49" i="373"/>
  <c r="AE49" i="373" s="1"/>
  <c r="W49" i="373"/>
  <c r="U49" i="373"/>
  <c r="V49" i="373" s="1"/>
  <c r="P49" i="373"/>
  <c r="N49" i="373"/>
  <c r="O49" i="373" s="1"/>
  <c r="AK48" i="373"/>
  <c r="AI48" i="373"/>
  <c r="AJ48" i="373" s="1"/>
  <c r="AD48" i="373"/>
  <c r="AB48" i="373"/>
  <c r="AG48" i="373" s="1"/>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K51" i="372"/>
  <c r="AI51" i="372"/>
  <c r="AJ51" i="372" s="1"/>
  <c r="AD51" i="372"/>
  <c r="AB51" i="372"/>
  <c r="AA51" i="372" s="1"/>
  <c r="W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W81" i="371"/>
  <c r="U81" i="371"/>
  <c r="X81" i="371" s="1"/>
  <c r="P81" i="371"/>
  <c r="N81" i="371"/>
  <c r="O81" i="371" s="1"/>
  <c r="AK80" i="371"/>
  <c r="AI80" i="371"/>
  <c r="AJ80" i="371" s="1"/>
  <c r="AD80" i="371"/>
  <c r="AB80" i="371"/>
  <c r="AC80" i="371" s="1"/>
  <c r="W80" i="371"/>
  <c r="U80" i="371"/>
  <c r="V80" i="371" s="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K77" i="371"/>
  <c r="AI77" i="371"/>
  <c r="AJ77" i="371" s="1"/>
  <c r="AD77" i="371"/>
  <c r="AB77" i="371"/>
  <c r="AG77" i="371" s="1"/>
  <c r="W77" i="371"/>
  <c r="U77" i="371"/>
  <c r="T77" i="371" s="1"/>
  <c r="P77" i="371"/>
  <c r="N77" i="371"/>
  <c r="S77" i="371" s="1"/>
  <c r="AK76" i="371"/>
  <c r="AI76" i="371"/>
  <c r="AN76" i="371" s="1"/>
  <c r="AD76" i="371"/>
  <c r="AB76" i="371"/>
  <c r="AG76" i="371" s="1"/>
  <c r="W76" i="371"/>
  <c r="U76" i="371"/>
  <c r="Y76" i="371" s="1"/>
  <c r="P76" i="371"/>
  <c r="N76" i="371"/>
  <c r="Q76" i="371" s="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P75" i="370"/>
  <c r="N75" i="370"/>
  <c r="O75" i="370" s="1"/>
  <c r="AK74" i="370"/>
  <c r="AI74" i="370"/>
  <c r="AJ74" i="370" s="1"/>
  <c r="AD74" i="370"/>
  <c r="AB74" i="370"/>
  <c r="AC74" i="370" s="1"/>
  <c r="W74" i="370"/>
  <c r="U74" i="370"/>
  <c r="T74" i="370" s="1"/>
  <c r="P74" i="370"/>
  <c r="N74" i="370"/>
  <c r="M74" i="370" s="1"/>
  <c r="AK73" i="370"/>
  <c r="AI73" i="370"/>
  <c r="AH73" i="370" s="1"/>
  <c r="AD73" i="370"/>
  <c r="AB73" i="370"/>
  <c r="AG73" i="370" s="1"/>
  <c r="W73" i="370"/>
  <c r="U73" i="370"/>
  <c r="Z73" i="370" s="1"/>
  <c r="P73" i="370"/>
  <c r="N73" i="370"/>
  <c r="R73" i="370" s="1"/>
  <c r="AK72" i="370"/>
  <c r="AI72" i="370"/>
  <c r="AM72" i="370" s="1"/>
  <c r="AD72" i="370"/>
  <c r="AB72" i="370"/>
  <c r="AE72" i="370" s="1"/>
  <c r="W72" i="370"/>
  <c r="U72" i="370"/>
  <c r="T72" i="370" s="1"/>
  <c r="P72" i="370"/>
  <c r="N72" i="370"/>
  <c r="O72" i="370" s="1"/>
  <c r="AK71" i="370"/>
  <c r="AI71" i="370"/>
  <c r="AJ71" i="370" s="1"/>
  <c r="AD71" i="370"/>
  <c r="AB71" i="370"/>
  <c r="AE71" i="370" s="1"/>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P78" i="365"/>
  <c r="N78" i="365"/>
  <c r="R78" i="365" s="1"/>
  <c r="AK77" i="365"/>
  <c r="AI77" i="365"/>
  <c r="AM77" i="365" s="1"/>
  <c r="AD77" i="365"/>
  <c r="AB77" i="365"/>
  <c r="AE77" i="365" s="1"/>
  <c r="W77" i="365"/>
  <c r="U77" i="365"/>
  <c r="T77" i="365" s="1"/>
  <c r="P77" i="365"/>
  <c r="N77" i="365"/>
  <c r="O77" i="365" s="1"/>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P69" i="363"/>
  <c r="N69" i="363"/>
  <c r="O69" i="363" s="1"/>
  <c r="AK68" i="363"/>
  <c r="AI68" i="363"/>
  <c r="AJ68" i="363" s="1"/>
  <c r="AD68" i="363"/>
  <c r="AB68" i="363"/>
  <c r="AG68" i="363" s="1"/>
  <c r="W68" i="363"/>
  <c r="U68" i="363"/>
  <c r="T68" i="363" s="1"/>
  <c r="P68" i="363"/>
  <c r="N68" i="363"/>
  <c r="AK67" i="363"/>
  <c r="AI67" i="363"/>
  <c r="AD67" i="363"/>
  <c r="AB67" i="363"/>
  <c r="AG67" i="363" s="1"/>
  <c r="W67" i="363"/>
  <c r="U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W58" i="363"/>
  <c r="U58" i="363"/>
  <c r="Z58" i="363" s="1"/>
  <c r="P58" i="363"/>
  <c r="N58" i="363"/>
  <c r="AK57" i="363"/>
  <c r="AI57" i="363"/>
  <c r="AN57" i="363" s="1"/>
  <c r="AD57" i="363"/>
  <c r="AB57" i="363"/>
  <c r="AC57" i="363" s="1"/>
  <c r="W57" i="363"/>
  <c r="U57" i="363"/>
  <c r="T57" i="363" s="1"/>
  <c r="P57" i="363"/>
  <c r="N57" i="363"/>
  <c r="Q57" i="363" s="1"/>
  <c r="AK56" i="363"/>
  <c r="AI56" i="363"/>
  <c r="AH56" i="363" s="1"/>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W52" i="363"/>
  <c r="U52" i="363"/>
  <c r="X52" i="363" s="1"/>
  <c r="P52" i="363"/>
  <c r="N52" i="363"/>
  <c r="O52" i="363" s="1"/>
  <c r="AK51" i="363"/>
  <c r="AI51" i="363"/>
  <c r="AN51" i="363" s="1"/>
  <c r="AD51" i="363"/>
  <c r="AB51" i="363"/>
  <c r="AC51" i="363" s="1"/>
  <c r="W51" i="363"/>
  <c r="U51" i="363"/>
  <c r="T51" i="363" s="1"/>
  <c r="P51" i="363"/>
  <c r="N51" i="363"/>
  <c r="S51" i="363" s="1"/>
  <c r="AK50" i="363"/>
  <c r="AI50" i="363"/>
  <c r="AN50" i="363" s="1"/>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D47" i="363"/>
  <c r="AB47" i="363"/>
  <c r="AC47" i="363" s="1"/>
  <c r="W47" i="363"/>
  <c r="U47" i="363"/>
  <c r="Y47" i="363" s="1"/>
  <c r="P47" i="363"/>
  <c r="N47" i="363"/>
  <c r="S47" i="363" s="1"/>
  <c r="AK46" i="363"/>
  <c r="AI46" i="363"/>
  <c r="AN46" i="363" s="1"/>
  <c r="AD46" i="363"/>
  <c r="AB46" i="363"/>
  <c r="AE46" i="363" s="1"/>
  <c r="W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H38" i="362"/>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W73" i="361"/>
  <c r="U73" i="361"/>
  <c r="V73" i="361" s="1"/>
  <c r="P73" i="361"/>
  <c r="N73" i="361"/>
  <c r="S73" i="361" s="1"/>
  <c r="AK72" i="361"/>
  <c r="AI72" i="361"/>
  <c r="AN72" i="361" s="1"/>
  <c r="AD72" i="361"/>
  <c r="AB72" i="361"/>
  <c r="AE72" i="361" s="1"/>
  <c r="W72" i="361"/>
  <c r="U72" i="361"/>
  <c r="Y72" i="361" s="1"/>
  <c r="P72" i="361"/>
  <c r="N72" i="361"/>
  <c r="AK71" i="361"/>
  <c r="AI71" i="361"/>
  <c r="AD71" i="361"/>
  <c r="AB71" i="361"/>
  <c r="AG71" i="361" s="1"/>
  <c r="W71" i="361"/>
  <c r="U71" i="361"/>
  <c r="V71" i="361" s="1"/>
  <c r="P71" i="361"/>
  <c r="N71" i="361"/>
  <c r="M71" i="361" s="1"/>
  <c r="AK70" i="361"/>
  <c r="AI70" i="361"/>
  <c r="AH70" i="361" s="1"/>
  <c r="AD70" i="361"/>
  <c r="AB70" i="361"/>
  <c r="AC70" i="361" s="1"/>
  <c r="W70" i="361"/>
  <c r="U70" i="361"/>
  <c r="Z70" i="361" s="1"/>
  <c r="P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W63" i="361"/>
  <c r="U63" i="361"/>
  <c r="Y63" i="361" s="1"/>
  <c r="P63" i="361"/>
  <c r="N63" i="361"/>
  <c r="S63" i="361" s="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H58" i="36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K50" i="361"/>
  <c r="AI50" i="361"/>
  <c r="AM50" i="361" s="1"/>
  <c r="AD50" i="361"/>
  <c r="AB50" i="361"/>
  <c r="AC50" i="361" s="1"/>
  <c r="W50" i="361"/>
  <c r="U50" i="361"/>
  <c r="X50" i="361" s="1"/>
  <c r="P50" i="361"/>
  <c r="N50" i="361"/>
  <c r="R50" i="361" s="1"/>
  <c r="AK49" i="361"/>
  <c r="AI49" i="361"/>
  <c r="AL49" i="361" s="1"/>
  <c r="AD49" i="361"/>
  <c r="AB49" i="361"/>
  <c r="AF49" i="361" s="1"/>
  <c r="W49" i="361"/>
  <c r="U49" i="361"/>
  <c r="Z49" i="361" s="1"/>
  <c r="P49" i="361"/>
  <c r="N49" i="361"/>
  <c r="S49" i="361" s="1"/>
  <c r="AK48" i="361"/>
  <c r="AI48" i="361"/>
  <c r="AN48" i="361" s="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K47" i="361"/>
  <c r="AI47" i="361"/>
  <c r="AL47" i="361" s="1"/>
  <c r="AD47" i="361"/>
  <c r="AB47" i="361"/>
  <c r="AA47" i="361" s="1"/>
  <c r="W47" i="361"/>
  <c r="U47" i="361"/>
  <c r="Y47" i="361" s="1"/>
  <c r="P47" i="361"/>
  <c r="N47" i="361"/>
  <c r="S47" i="361" s="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AK44" i="361"/>
  <c r="AI44" i="361"/>
  <c r="AH44" i="361" s="1"/>
  <c r="AD44" i="361"/>
  <c r="AB44" i="361"/>
  <c r="AF44" i="361" s="1"/>
  <c r="W44" i="361"/>
  <c r="U44" i="361"/>
  <c r="Z44" i="361" s="1"/>
  <c r="P44" i="361"/>
  <c r="N44" i="361"/>
  <c r="M44" i="361" s="1"/>
  <c r="AK43" i="361"/>
  <c r="AI43" i="361"/>
  <c r="AD43" i="361"/>
  <c r="AB43" i="361"/>
  <c r="AG43" i="361" s="1"/>
  <c r="W43" i="361"/>
  <c r="U43" i="361"/>
  <c r="V43" i="361" s="1"/>
  <c r="P43" i="361"/>
  <c r="N43" i="361"/>
  <c r="R43" i="361" s="1"/>
  <c r="M43" i="361"/>
  <c r="AK41" i="361"/>
  <c r="AI41" i="361"/>
  <c r="AN41" i="361" s="1"/>
  <c r="AD41" i="361"/>
  <c r="AB41" i="361"/>
  <c r="AA41" i="361" s="1"/>
  <c r="W41" i="361"/>
  <c r="U41" i="361"/>
  <c r="Z41" i="361" s="1"/>
  <c r="P41" i="361"/>
  <c r="N41" i="361"/>
  <c r="S41" i="361" s="1"/>
  <c r="AK40" i="361"/>
  <c r="AI40" i="361"/>
  <c r="AN40" i="361" s="1"/>
  <c r="AD40" i="361"/>
  <c r="AB40" i="361"/>
  <c r="AG40" i="361" s="1"/>
  <c r="W40" i="361"/>
  <c r="U40" i="361"/>
  <c r="V40" i="361" s="1"/>
  <c r="P40" i="361"/>
  <c r="N40" i="361"/>
  <c r="O40" i="361" s="1"/>
  <c r="AK39" i="361"/>
  <c r="AI39" i="361"/>
  <c r="AJ39" i="361" s="1"/>
  <c r="AD39" i="361"/>
  <c r="AB39" i="361"/>
  <c r="AA39" i="361" s="1"/>
  <c r="W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D35" i="361"/>
  <c r="AB35" i="361"/>
  <c r="AG35" i="361" s="1"/>
  <c r="W35" i="361"/>
  <c r="U35" i="361"/>
  <c r="T35" i="361" s="1"/>
  <c r="P35" i="361"/>
  <c r="N35" i="361"/>
  <c r="O35" i="361" s="1"/>
  <c r="AK34" i="361"/>
  <c r="AI34" i="361"/>
  <c r="AH34" i="361" s="1"/>
  <c r="AD34" i="361"/>
  <c r="AB34" i="361"/>
  <c r="AC34" i="361" s="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P32" i="361"/>
  <c r="N32" i="361"/>
  <c r="O32" i="361" s="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101" i="344"/>
  <c r="AK82" i="344"/>
  <c r="AK80" i="344"/>
  <c r="AK61" i="344"/>
  <c r="AK53" i="344"/>
  <c r="AK52" i="344"/>
  <c r="AK51" i="344"/>
  <c r="AK50" i="344"/>
  <c r="AK49" i="344"/>
  <c r="AD101" i="344"/>
  <c r="AD82" i="344"/>
  <c r="AD80" i="344"/>
  <c r="AD61" i="344"/>
  <c r="AD53" i="344"/>
  <c r="AD52" i="344"/>
  <c r="AD51" i="344"/>
  <c r="AD50" i="344"/>
  <c r="AD49" i="344"/>
  <c r="AK59" i="344"/>
  <c r="AD59"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H38" i="382" l="1"/>
  <c r="M41" i="382"/>
  <c r="T56" i="382"/>
  <c r="T70" i="382"/>
  <c r="T46" i="382"/>
  <c r="AH64" i="382"/>
  <c r="M36" i="382"/>
  <c r="M32" i="382"/>
  <c r="T65" i="382"/>
  <c r="T42" i="382"/>
  <c r="AH42" i="382"/>
  <c r="AH40" i="382"/>
  <c r="AH32" i="382"/>
  <c r="T36" i="382"/>
  <c r="M69" i="382"/>
  <c r="T33" i="382"/>
  <c r="T47" i="382"/>
  <c r="T41" i="382"/>
  <c r="AH56" i="382"/>
  <c r="AH69" i="382"/>
  <c r="T30" i="382"/>
  <c r="R39" i="382"/>
  <c r="S39" i="382"/>
  <c r="AG39" i="382"/>
  <c r="T48" i="382"/>
  <c r="X41" i="382"/>
  <c r="Y41" i="382"/>
  <c r="Z41" i="382"/>
  <c r="M47" i="382"/>
  <c r="AJ40" i="382"/>
  <c r="AL40" i="382"/>
  <c r="AM40" i="382"/>
  <c r="AH33" i="382"/>
  <c r="M54" i="382"/>
  <c r="AA54" i="382"/>
  <c r="AA63" i="382"/>
  <c r="T38" i="382"/>
  <c r="AH54" i="382"/>
  <c r="AH63" i="382"/>
  <c r="T39" i="382"/>
  <c r="AA48" i="382"/>
  <c r="AA41" i="382"/>
  <c r="AC41" i="382"/>
  <c r="T55" i="382"/>
  <c r="T64" i="382"/>
  <c r="AE41" i="382"/>
  <c r="AF41" i="382"/>
  <c r="T52" i="382"/>
  <c r="T60" i="382"/>
  <c r="M40" i="382"/>
  <c r="AH41" i="382"/>
  <c r="AA32" i="382"/>
  <c r="AJ41" i="382"/>
  <c r="AC40" i="382"/>
  <c r="AE40" i="382"/>
  <c r="AM41" i="382"/>
  <c r="AL39" i="382"/>
  <c r="AM39" i="382"/>
  <c r="O41" i="382"/>
  <c r="Q41" i="382"/>
  <c r="O40" i="382"/>
  <c r="R41" i="382"/>
  <c r="O39" i="382"/>
  <c r="R40" i="382"/>
  <c r="S40" i="382"/>
  <c r="M30" i="382"/>
  <c r="AH67" i="382"/>
  <c r="T40" i="382"/>
  <c r="M37" i="382"/>
  <c r="M53" i="382"/>
  <c r="T68" i="382"/>
  <c r="V39" i="382"/>
  <c r="Y40" i="382"/>
  <c r="X40" i="382"/>
  <c r="R43" i="382"/>
  <c r="Z40" i="382"/>
  <c r="X39" i="382"/>
  <c r="AA40" i="382"/>
  <c r="T37" i="382"/>
  <c r="Y39" i="382"/>
  <c r="AM30" i="382"/>
  <c r="AA53" i="382"/>
  <c r="T61" i="382"/>
  <c r="AH68" i="382"/>
  <c r="AA39" i="382"/>
  <c r="AA47" i="382"/>
  <c r="AC39" i="382"/>
  <c r="AF40" i="382"/>
  <c r="AH53" i="382"/>
  <c r="AE39" i="382"/>
  <c r="AA31" i="382"/>
  <c r="AH34" i="382"/>
  <c r="M38" i="382"/>
  <c r="AH61" i="382"/>
  <c r="AL41" i="382"/>
  <c r="AJ39" i="382"/>
  <c r="AN39" i="382"/>
  <c r="R55" i="382"/>
  <c r="S55" i="382"/>
  <c r="V34" i="382"/>
  <c r="AE38" i="382"/>
  <c r="AF38" i="382"/>
  <c r="AG56" i="382"/>
  <c r="AA52" i="382"/>
  <c r="AA70" i="382"/>
  <c r="AG38" i="382"/>
  <c r="AC38" i="382"/>
  <c r="AL45" i="382"/>
  <c r="M31" i="382"/>
  <c r="AH46" i="382"/>
  <c r="AA55" i="382"/>
  <c r="AN64" i="382"/>
  <c r="AA46" i="382"/>
  <c r="AH31" i="382"/>
  <c r="AH37" i="382"/>
  <c r="Q55" i="382"/>
  <c r="AH57" i="382"/>
  <c r="M63" i="382"/>
  <c r="AA68" i="382"/>
  <c r="V63" i="382"/>
  <c r="V32" i="382"/>
  <c r="X63" i="382"/>
  <c r="Y63" i="382"/>
  <c r="Z32" i="382"/>
  <c r="AA44" i="382"/>
  <c r="T53" i="382"/>
  <c r="AH55" i="382"/>
  <c r="T69" i="382"/>
  <c r="AC56" i="382"/>
  <c r="V69" i="382"/>
  <c r="Y36" i="382"/>
  <c r="Y67" i="382"/>
  <c r="AE56" i="382"/>
  <c r="Z67" i="382"/>
  <c r="AH48" i="382"/>
  <c r="T51" i="382"/>
  <c r="T54" i="382"/>
  <c r="AF56" i="382"/>
  <c r="M61" i="382"/>
  <c r="AA67" i="382"/>
  <c r="T31" i="382"/>
  <c r="AM64" i="382"/>
  <c r="AH70" i="382"/>
  <c r="AM32" i="382"/>
  <c r="AL67" i="382"/>
  <c r="AN32" i="382"/>
  <c r="X48" i="382"/>
  <c r="AN43" i="382"/>
  <c r="Y48" i="382"/>
  <c r="AL60" i="382"/>
  <c r="Z31" i="382"/>
  <c r="O33" i="382"/>
  <c r="V37" i="382"/>
  <c r="Q42" i="382"/>
  <c r="Z48" i="382"/>
  <c r="AM60" i="382"/>
  <c r="R42" i="382"/>
  <c r="AF57" i="382"/>
  <c r="Q35" i="382"/>
  <c r="AG57" i="382"/>
  <c r="AC48" i="382"/>
  <c r="AM65" i="382"/>
  <c r="Q64" i="382"/>
  <c r="R64" i="382"/>
  <c r="AL31" i="382"/>
  <c r="Z35" i="382"/>
  <c r="Z54" i="382"/>
  <c r="AC64" i="382"/>
  <c r="AG33" i="382"/>
  <c r="AM42" i="382"/>
  <c r="X49" i="382"/>
  <c r="S32" i="382"/>
  <c r="AN42" i="382"/>
  <c r="Z45" i="382"/>
  <c r="AC47" i="382"/>
  <c r="Y49" i="382"/>
  <c r="AL52" i="382"/>
  <c r="Z58" i="382"/>
  <c r="S69" i="382"/>
  <c r="AC34" i="382"/>
  <c r="AL36" i="382"/>
  <c r="AL49" i="382"/>
  <c r="AE69" i="382"/>
  <c r="AF43" i="382"/>
  <c r="AM49" i="382"/>
  <c r="AF34" i="382"/>
  <c r="AG34" i="382"/>
  <c r="V31" i="382"/>
  <c r="X31" i="382"/>
  <c r="O42" i="382"/>
  <c r="AM53" i="382"/>
  <c r="AL65" i="382"/>
  <c r="AJ55" i="382"/>
  <c r="V70" i="382"/>
  <c r="V35" i="382"/>
  <c r="S52" i="382"/>
  <c r="AN65" i="382"/>
  <c r="X35" i="382"/>
  <c r="AM55" i="382"/>
  <c r="O56" i="382"/>
  <c r="Q58" i="382"/>
  <c r="AC33" i="382"/>
  <c r="V58" i="382"/>
  <c r="AE33" i="382"/>
  <c r="AF33" i="382"/>
  <c r="Q69" i="382"/>
  <c r="AA30" i="382"/>
  <c r="T32" i="382"/>
  <c r="X38" i="382"/>
  <c r="AA45" i="382"/>
  <c r="Z49" i="382"/>
  <c r="AM52" i="382"/>
  <c r="AL54" i="382"/>
  <c r="Q46" i="382"/>
  <c r="S65" i="382"/>
  <c r="AJ32" i="382"/>
  <c r="AJ43" i="382"/>
  <c r="Z55" i="382"/>
  <c r="AJ51" i="382"/>
  <c r="O70" i="382"/>
  <c r="AJ65" i="382"/>
  <c r="Q33" i="382"/>
  <c r="X37" i="382"/>
  <c r="R33" i="382"/>
  <c r="S33" i="382"/>
  <c r="V54" i="382"/>
  <c r="O64" i="382"/>
  <c r="AL55" i="382"/>
  <c r="S64" i="382"/>
  <c r="Y38" i="382"/>
  <c r="AE47" i="382"/>
  <c r="AA49" i="382"/>
  <c r="AN52" i="382"/>
  <c r="M55" i="382"/>
  <c r="AJ64" i="382"/>
  <c r="T67" i="382"/>
  <c r="AC69" i="382"/>
  <c r="O48" i="382"/>
  <c r="R65" i="382"/>
  <c r="AN36" i="382"/>
  <c r="AN49" i="382"/>
  <c r="AG69" i="382"/>
  <c r="Y55" i="382"/>
  <c r="V57" i="382"/>
  <c r="AF63" i="382"/>
  <c r="AG63" i="382"/>
  <c r="Q52" i="382"/>
  <c r="R52" i="382"/>
  <c r="AE37" i="382"/>
  <c r="O47" i="382"/>
  <c r="AG48" i="382"/>
  <c r="AJ31" i="382"/>
  <c r="X54" i="382"/>
  <c r="Y70" i="382"/>
  <c r="Q47" i="382"/>
  <c r="S47" i="382"/>
  <c r="X61" i="382"/>
  <c r="AC70" i="382"/>
  <c r="O69" i="382"/>
  <c r="AG70" i="382"/>
  <c r="AL42" i="382"/>
  <c r="AJ52" i="382"/>
  <c r="Z38" i="382"/>
  <c r="AF47" i="382"/>
  <c r="AJ49" i="382"/>
  <c r="AM36" i="382"/>
  <c r="AF69" i="382"/>
  <c r="V55" i="382"/>
  <c r="Y60" i="382"/>
  <c r="AC63" i="382"/>
  <c r="AL43" i="382"/>
  <c r="AM43" i="382"/>
  <c r="AN60" i="382"/>
  <c r="S42" i="382"/>
  <c r="X70" i="382"/>
  <c r="V33" i="382"/>
  <c r="Y35" i="382"/>
  <c r="AC42" i="382"/>
  <c r="V61" i="382"/>
  <c r="O32" i="382"/>
  <c r="AE52" i="382"/>
  <c r="Q56" i="382"/>
  <c r="V49" i="382"/>
  <c r="R56" i="382"/>
  <c r="Q32" i="382"/>
  <c r="X45" i="382"/>
  <c r="S56" i="382"/>
  <c r="X58" i="382"/>
  <c r="Y45" i="382"/>
  <c r="AJ54" i="382"/>
  <c r="Y58" i="382"/>
  <c r="AH30" i="382"/>
  <c r="S43" i="382"/>
  <c r="AH45" i="382"/>
  <c r="AC49" i="382"/>
  <c r="T43" i="382"/>
  <c r="AH47" i="382"/>
  <c r="M60" i="382"/>
  <c r="X67" i="382"/>
  <c r="AJ58" i="382"/>
  <c r="AC68" i="382"/>
  <c r="C8" i="382"/>
  <c r="L8" i="382" s="1"/>
  <c r="AN35" i="382"/>
  <c r="Z66" i="382"/>
  <c r="AC31" i="382"/>
  <c r="AF32" i="382"/>
  <c r="AL34" i="382"/>
  <c r="X43" i="382"/>
  <c r="AG46" i="382"/>
  <c r="AF55" i="382"/>
  <c r="AJ69" i="382"/>
  <c r="AE67" i="382"/>
  <c r="Z43" i="382"/>
  <c r="AC30" i="382"/>
  <c r="AF31" i="382"/>
  <c r="AL33" i="382"/>
  <c r="O36" i="382"/>
  <c r="R37" i="382"/>
  <c r="X42" i="382"/>
  <c r="AA43" i="382"/>
  <c r="AG45" i="382"/>
  <c r="AJ46" i="382"/>
  <c r="AM47" i="382"/>
  <c r="M49" i="382"/>
  <c r="Z52" i="382"/>
  <c r="AC53" i="382"/>
  <c r="AF54" i="382"/>
  <c r="AL56" i="382"/>
  <c r="O60" i="382"/>
  <c r="R61" i="382"/>
  <c r="X64" i="382"/>
  <c r="AA65" i="382"/>
  <c r="AG67" i="382"/>
  <c r="AJ68" i="382"/>
  <c r="AM69" i="382"/>
  <c r="AG31" i="382"/>
  <c r="AM33" i="382"/>
  <c r="S37" i="382"/>
  <c r="Y42" i="382"/>
  <c r="AE44" i="382"/>
  <c r="AN47" i="382"/>
  <c r="X51" i="382"/>
  <c r="AG54" i="382"/>
  <c r="AM56" i="382"/>
  <c r="S61" i="382"/>
  <c r="Y64" i="382"/>
  <c r="AE66" i="382"/>
  <c r="AN69" i="382"/>
  <c r="AE30" i="382"/>
  <c r="AN33" i="382"/>
  <c r="Q36" i="382"/>
  <c r="Z42" i="382"/>
  <c r="AC43" i="382"/>
  <c r="AF44" i="382"/>
  <c r="AL46" i="382"/>
  <c r="O49" i="382"/>
  <c r="Y51" i="382"/>
  <c r="AE53" i="382"/>
  <c r="AN56" i="382"/>
  <c r="Q60" i="382"/>
  <c r="Z64" i="382"/>
  <c r="AC65" i="382"/>
  <c r="AF66" i="382"/>
  <c r="AL68" i="382"/>
  <c r="AJ35" i="382"/>
  <c r="AF30" i="382"/>
  <c r="O35" i="382"/>
  <c r="R36" i="382"/>
  <c r="AA42" i="382"/>
  <c r="AG44" i="382"/>
  <c r="AJ45" i="382"/>
  <c r="AM46" i="382"/>
  <c r="M48" i="382"/>
  <c r="Z51" i="382"/>
  <c r="AC52" i="382"/>
  <c r="AF53" i="382"/>
  <c r="O58" i="382"/>
  <c r="R60" i="382"/>
  <c r="AA64" i="382"/>
  <c r="AG66" i="382"/>
  <c r="AJ67" i="382"/>
  <c r="AM68" i="382"/>
  <c r="M70" i="382"/>
  <c r="AN48" i="382"/>
  <c r="M34" i="382"/>
  <c r="AE43" i="382"/>
  <c r="AH44" i="382"/>
  <c r="Q49" i="382"/>
  <c r="AA51" i="382"/>
  <c r="M57" i="382"/>
  <c r="AE65" i="382"/>
  <c r="AH66" i="382"/>
  <c r="AF67" i="382"/>
  <c r="R49" i="382"/>
  <c r="AF65" i="382"/>
  <c r="Z65" i="382"/>
  <c r="O34" i="382"/>
  <c r="R35" i="382"/>
  <c r="AJ44" i="382"/>
  <c r="AM45" i="382"/>
  <c r="AC51" i="382"/>
  <c r="AF52" i="382"/>
  <c r="O57" i="382"/>
  <c r="R58" i="382"/>
  <c r="AJ66" i="382"/>
  <c r="AM67" i="382"/>
  <c r="Y66" i="382"/>
  <c r="AJ30" i="382"/>
  <c r="AM31" i="382"/>
  <c r="V36" i="382"/>
  <c r="Y37" i="382"/>
  <c r="AE42" i="382"/>
  <c r="Q48" i="382"/>
  <c r="AJ53" i="382"/>
  <c r="AM54" i="382"/>
  <c r="V60" i="382"/>
  <c r="Y61" i="382"/>
  <c r="AE64" i="382"/>
  <c r="Q70" i="382"/>
  <c r="Q34" i="382"/>
  <c r="AF42" i="382"/>
  <c r="AL44" i="382"/>
  <c r="R48" i="382"/>
  <c r="AE51" i="382"/>
  <c r="Q57" i="382"/>
  <c r="AF64" i="382"/>
  <c r="AL66" i="382"/>
  <c r="R70" i="382"/>
  <c r="X52" i="382"/>
  <c r="AL30" i="382"/>
  <c r="R34" i="382"/>
  <c r="X36" i="382"/>
  <c r="AA37" i="382"/>
  <c r="AM44" i="382"/>
  <c r="M46" i="382"/>
  <c r="AF51" i="382"/>
  <c r="AL53" i="382"/>
  <c r="R57" i="382"/>
  <c r="X60" i="382"/>
  <c r="AA61" i="382"/>
  <c r="AM66" i="382"/>
  <c r="M68" i="382"/>
  <c r="AN57" i="382"/>
  <c r="AM57" i="382"/>
  <c r="Q61" i="382"/>
  <c r="T34" i="382"/>
  <c r="AC37" i="382"/>
  <c r="O46" i="382"/>
  <c r="AH51" i="382"/>
  <c r="T57" i="382"/>
  <c r="AC61" i="382"/>
  <c r="O68" i="382"/>
  <c r="O51" i="382"/>
  <c r="AA36" i="382"/>
  <c r="M45" i="382"/>
  <c r="AA60" i="382"/>
  <c r="M67" i="382"/>
  <c r="AE61" i="382"/>
  <c r="Q68" i="382"/>
  <c r="AE54" i="382"/>
  <c r="AC36" i="382"/>
  <c r="AF37" i="382"/>
  <c r="O45" i="382"/>
  <c r="R46" i="382"/>
  <c r="AC60" i="382"/>
  <c r="AF61" i="382"/>
  <c r="O67" i="382"/>
  <c r="R68" i="382"/>
  <c r="AG55" i="382"/>
  <c r="O31" i="382"/>
  <c r="X34" i="382"/>
  <c r="AA35" i="382"/>
  <c r="AJ38" i="382"/>
  <c r="M44" i="382"/>
  <c r="V47" i="382"/>
  <c r="AL51" i="382"/>
  <c r="O54" i="382"/>
  <c r="X57" i="382"/>
  <c r="AA58" i="382"/>
  <c r="AJ63" i="382"/>
  <c r="Y65" i="382"/>
  <c r="Y52" i="382"/>
  <c r="Y34" i="382"/>
  <c r="AE36" i="382"/>
  <c r="Q45" i="382"/>
  <c r="AM51" i="382"/>
  <c r="V56" i="382"/>
  <c r="Y57" i="382"/>
  <c r="AE60" i="382"/>
  <c r="Q67" i="382"/>
  <c r="S63" i="382"/>
  <c r="Q31" i="382"/>
  <c r="AC35" i="382"/>
  <c r="AF36" i="382"/>
  <c r="AL38" i="382"/>
  <c r="O44" i="382"/>
  <c r="R45" i="382"/>
  <c r="X47" i="382"/>
  <c r="Q54" i="382"/>
  <c r="AC58" i="382"/>
  <c r="AF60" i="382"/>
  <c r="AL63" i="382"/>
  <c r="O66" i="382"/>
  <c r="R67" i="382"/>
  <c r="X69" i="382"/>
  <c r="AC32" i="382"/>
  <c r="AL35" i="382"/>
  <c r="AC55" i="382"/>
  <c r="AL58" i="382"/>
  <c r="AJ70" i="382"/>
  <c r="X30" i="382"/>
  <c r="AE46" i="382"/>
  <c r="AJ57" i="382"/>
  <c r="AM58" i="382"/>
  <c r="V65" i="382"/>
  <c r="AE32" i="382"/>
  <c r="Q38" i="382"/>
  <c r="AC45" i="382"/>
  <c r="S51" i="382"/>
  <c r="Q63" i="382"/>
  <c r="Z30" i="382"/>
  <c r="R38" i="382"/>
  <c r="AM70" i="382"/>
  <c r="O30" i="382"/>
  <c r="R31" i="382"/>
  <c r="X33" i="382"/>
  <c r="AA34" i="382"/>
  <c r="AJ37" i="382"/>
  <c r="AM38" i="382"/>
  <c r="M43" i="382"/>
  <c r="V46" i="382"/>
  <c r="Y47" i="382"/>
  <c r="AE49" i="382"/>
  <c r="O53" i="382"/>
  <c r="R54" i="382"/>
  <c r="X56" i="382"/>
  <c r="AA57" i="382"/>
  <c r="AJ61" i="382"/>
  <c r="AM63" i="382"/>
  <c r="M65" i="382"/>
  <c r="V68" i="382"/>
  <c r="Y69" i="382"/>
  <c r="L4" i="382"/>
  <c r="AC46" i="382"/>
  <c r="Y44" i="382"/>
  <c r="Z44" i="382"/>
  <c r="AL48" i="382"/>
  <c r="Y53" i="382"/>
  <c r="AN58" i="382"/>
  <c r="AJ47" i="382"/>
  <c r="C9" i="382"/>
  <c r="L9" i="382" s="1"/>
  <c r="Y43" i="382"/>
  <c r="AE45" i="382"/>
  <c r="AN70" i="382"/>
  <c r="Y33" i="382"/>
  <c r="AE35" i="382"/>
  <c r="AH36" i="382"/>
  <c r="Q44" i="382"/>
  <c r="T45" i="382"/>
  <c r="AF49" i="382"/>
  <c r="M52" i="382"/>
  <c r="Y56" i="382"/>
  <c r="AE58" i="382"/>
  <c r="AH60" i="382"/>
  <c r="Q66" i="382"/>
  <c r="V66" i="382"/>
  <c r="C7" i="382" a="1"/>
  <c r="C7" i="382" s="1"/>
  <c r="V30" i="382"/>
  <c r="V53" i="382"/>
  <c r="AJ48" i="382"/>
  <c r="X53" i="382"/>
  <c r="AE68" i="382"/>
  <c r="O37" i="382"/>
  <c r="AM34" i="382"/>
  <c r="Q30" i="382"/>
  <c r="AF35" i="382"/>
  <c r="AL37" i="382"/>
  <c r="O43" i="382"/>
  <c r="R44" i="382"/>
  <c r="X46" i="382"/>
  <c r="Q53" i="382"/>
  <c r="AC57" i="382"/>
  <c r="AF58" i="382"/>
  <c r="AL61" i="382"/>
  <c r="O65" i="382"/>
  <c r="R66" i="382"/>
  <c r="X68" i="382"/>
  <c r="AG68" i="382"/>
  <c r="S38" i="382"/>
  <c r="AN34" i="382"/>
  <c r="R30" i="382"/>
  <c r="X32" i="382"/>
  <c r="AM37" i="382"/>
  <c r="Y46" i="382"/>
  <c r="AE48" i="382"/>
  <c r="R53" i="382"/>
  <c r="AM61" i="382"/>
  <c r="Y68" i="382"/>
  <c r="AE70" i="382"/>
  <c r="V44" i="382"/>
  <c r="X44" i="382"/>
  <c r="Q51" i="382"/>
  <c r="O63" i="382"/>
  <c r="X66" i="382"/>
  <c r="AM35" i="382"/>
  <c r="R51" i="382"/>
  <c r="Q30" i="381"/>
  <c r="R30" i="381"/>
  <c r="S30" i="381"/>
  <c r="M40" i="381"/>
  <c r="AH43" i="381"/>
  <c r="X30" i="381"/>
  <c r="AH30" i="381"/>
  <c r="V30" i="381"/>
  <c r="AL30" i="381"/>
  <c r="Z30" i="381"/>
  <c r="AC30" i="381"/>
  <c r="AE30" i="381"/>
  <c r="AF30" i="381"/>
  <c r="AJ30" i="381"/>
  <c r="AM30" i="381"/>
  <c r="AH60" i="381"/>
  <c r="M52" i="381"/>
  <c r="T52" i="381"/>
  <c r="AA52" i="381"/>
  <c r="AH52" i="381"/>
  <c r="T45" i="381"/>
  <c r="O52" i="381"/>
  <c r="X52" i="381"/>
  <c r="AG52" i="381"/>
  <c r="AL52" i="381"/>
  <c r="Q52" i="381"/>
  <c r="R52" i="381"/>
  <c r="V52" i="381"/>
  <c r="Y52" i="381"/>
  <c r="AJ52" i="381"/>
  <c r="AM52" i="381"/>
  <c r="AC52" i="381"/>
  <c r="AE52" i="381"/>
  <c r="AG67" i="381"/>
  <c r="M60" i="381"/>
  <c r="T60" i="381"/>
  <c r="AA60" i="381"/>
  <c r="O60" i="381"/>
  <c r="S60" i="381"/>
  <c r="V60" i="381"/>
  <c r="Q60" i="381"/>
  <c r="X60" i="381"/>
  <c r="Y60" i="381"/>
  <c r="AC60" i="381"/>
  <c r="AE60" i="381"/>
  <c r="AF60" i="381"/>
  <c r="AJ60" i="381"/>
  <c r="AC67" i="381"/>
  <c r="AL60" i="381"/>
  <c r="AM60" i="381"/>
  <c r="AE67" i="381"/>
  <c r="V67" i="381"/>
  <c r="X67" i="381"/>
  <c r="AA40" i="381"/>
  <c r="Y67" i="381"/>
  <c r="AH47" i="381"/>
  <c r="AH67" i="381"/>
  <c r="AJ67" i="381"/>
  <c r="AM67" i="381"/>
  <c r="R67" i="381"/>
  <c r="S67" i="381"/>
  <c r="AA67" i="381"/>
  <c r="Q67" i="381"/>
  <c r="AL67" i="381"/>
  <c r="M56" i="381"/>
  <c r="AH56" i="381"/>
  <c r="AA66" i="381"/>
  <c r="M41" i="381"/>
  <c r="T42" i="381"/>
  <c r="AH64" i="381"/>
  <c r="AA41" i="381"/>
  <c r="AH41" i="381"/>
  <c r="AH68" i="381"/>
  <c r="AA38" i="381"/>
  <c r="AA42" i="381"/>
  <c r="AH46" i="381"/>
  <c r="AL41" i="381"/>
  <c r="AM41" i="381"/>
  <c r="T38" i="381"/>
  <c r="M42" i="381"/>
  <c r="T43" i="381"/>
  <c r="AH42" i="381"/>
  <c r="T40" i="381"/>
  <c r="AM40" i="381"/>
  <c r="AN40" i="381"/>
  <c r="AL40" i="381"/>
  <c r="AF38" i="381"/>
  <c r="AG38" i="381"/>
  <c r="T35" i="381"/>
  <c r="O38" i="381"/>
  <c r="Q38" i="381"/>
  <c r="R38" i="381"/>
  <c r="S38" i="381"/>
  <c r="S40" i="381"/>
  <c r="X42" i="381"/>
  <c r="Y42" i="381"/>
  <c r="Z42" i="381"/>
  <c r="R40" i="381"/>
  <c r="V40" i="381"/>
  <c r="AJ40" i="381"/>
  <c r="M72" i="381"/>
  <c r="AH38" i="381"/>
  <c r="AN41" i="381"/>
  <c r="AM38" i="381"/>
  <c r="AN38" i="381"/>
  <c r="Q42" i="381"/>
  <c r="R42" i="381"/>
  <c r="S42" i="381"/>
  <c r="Q41" i="381"/>
  <c r="O40" i="381"/>
  <c r="S41" i="381"/>
  <c r="AJ38" i="381"/>
  <c r="O41" i="381"/>
  <c r="T41" i="381"/>
  <c r="Y41" i="381"/>
  <c r="AC42" i="381"/>
  <c r="X40" i="381"/>
  <c r="Y40" i="381"/>
  <c r="AE42" i="381"/>
  <c r="AF42" i="381"/>
  <c r="AE41" i="381"/>
  <c r="AJ42" i="381"/>
  <c r="AC38" i="381"/>
  <c r="AG40" i="381"/>
  <c r="AM42" i="381"/>
  <c r="V41" i="381"/>
  <c r="X41" i="381"/>
  <c r="V38" i="381"/>
  <c r="AC41" i="381"/>
  <c r="X38" i="381"/>
  <c r="Y38" i="381"/>
  <c r="AC40" i="381"/>
  <c r="AF41" i="381"/>
  <c r="AE40" i="381"/>
  <c r="AL42" i="381"/>
  <c r="AA32" i="381"/>
  <c r="AA49" i="381"/>
  <c r="AH72" i="381"/>
  <c r="AG37" i="381"/>
  <c r="M65" i="381"/>
  <c r="Q44" i="381"/>
  <c r="Q70" i="381"/>
  <c r="AM53" i="381"/>
  <c r="Y45" i="381"/>
  <c r="M54" i="381"/>
  <c r="AE62" i="381"/>
  <c r="AE37" i="381"/>
  <c r="T54" i="381"/>
  <c r="R46" i="381"/>
  <c r="X31" i="381"/>
  <c r="Y31" i="381"/>
  <c r="Z31" i="381"/>
  <c r="M44" i="381"/>
  <c r="AG63" i="381"/>
  <c r="T71" i="381"/>
  <c r="AA44" i="381"/>
  <c r="AH59" i="381"/>
  <c r="AA68" i="381"/>
  <c r="S31" i="381"/>
  <c r="Q34" i="381"/>
  <c r="M48" i="381"/>
  <c r="T61" i="381"/>
  <c r="AF64" i="381"/>
  <c r="R34" i="381"/>
  <c r="T37" i="381"/>
  <c r="S34" i="381"/>
  <c r="T72" i="381"/>
  <c r="T34" i="381"/>
  <c r="AA48" i="381"/>
  <c r="AH61" i="381"/>
  <c r="AA69" i="381"/>
  <c r="AA34" i="381"/>
  <c r="AA45" i="381"/>
  <c r="O34" i="381"/>
  <c r="AH31" i="381"/>
  <c r="AH37" i="381"/>
  <c r="AH69" i="381"/>
  <c r="AE34" i="381"/>
  <c r="M46" i="381"/>
  <c r="AH53" i="381"/>
  <c r="M35" i="381"/>
  <c r="AG50" i="381"/>
  <c r="Y62" i="381"/>
  <c r="AN64" i="381"/>
  <c r="AL68" i="381"/>
  <c r="Z62" i="381"/>
  <c r="AC34" i="381"/>
  <c r="T48" i="381"/>
  <c r="AN54" i="381"/>
  <c r="M59" i="381"/>
  <c r="AJ71" i="381"/>
  <c r="X62" i="381"/>
  <c r="AA51" i="381"/>
  <c r="AE32" i="381"/>
  <c r="AF32" i="381"/>
  <c r="AH32" i="381"/>
  <c r="M49" i="381"/>
  <c r="AE51" i="381"/>
  <c r="AC72" i="381"/>
  <c r="AA35" i="381"/>
  <c r="AA43" i="381"/>
  <c r="T66" i="381"/>
  <c r="AE72" i="381"/>
  <c r="AH63" i="381"/>
  <c r="T70" i="381"/>
  <c r="AF72" i="381"/>
  <c r="AG72" i="381"/>
  <c r="AG35" i="381"/>
  <c r="AC51" i="381"/>
  <c r="X56" i="381"/>
  <c r="AM63" i="381"/>
  <c r="V62" i="381"/>
  <c r="AN63" i="381"/>
  <c r="AF57" i="381"/>
  <c r="AL64" i="381"/>
  <c r="AN50" i="381"/>
  <c r="AL43" i="381"/>
  <c r="AE70" i="381"/>
  <c r="AF61" i="381"/>
  <c r="AF70" i="381"/>
  <c r="S59" i="381"/>
  <c r="R31" i="381"/>
  <c r="AG61" i="381"/>
  <c r="T64" i="381"/>
  <c r="AN66" i="381"/>
  <c r="AG70" i="381"/>
  <c r="AG57" i="381"/>
  <c r="AM64" i="381"/>
  <c r="Y48" i="381"/>
  <c r="T31" i="381"/>
  <c r="AJ51" i="381"/>
  <c r="AJ35" i="381"/>
  <c r="AE47" i="381"/>
  <c r="X59" i="381"/>
  <c r="Y59" i="381"/>
  <c r="M36" i="381"/>
  <c r="M50" i="381"/>
  <c r="Z59" i="381"/>
  <c r="T68" i="381"/>
  <c r="AC43" i="381"/>
  <c r="Y50" i="381"/>
  <c r="AF59" i="381"/>
  <c r="L4" i="381"/>
  <c r="AF43" i="381"/>
  <c r="C7" i="381" a="1"/>
  <c r="C7" i="381" s="1"/>
  <c r="C19" i="381" s="1"/>
  <c r="L19" i="381" s="1"/>
  <c r="AN45" i="381"/>
  <c r="Y54" i="381"/>
  <c r="C8" i="381"/>
  <c r="L8" i="381" s="1"/>
  <c r="AJ43" i="381"/>
  <c r="V48" i="381"/>
  <c r="AE50" i="381"/>
  <c r="Z54" i="381"/>
  <c r="AJ68" i="381"/>
  <c r="C9" i="381"/>
  <c r="L9" i="381" s="1"/>
  <c r="AF50" i="381"/>
  <c r="AA54" i="381"/>
  <c r="AE63" i="381"/>
  <c r="AA65" i="381"/>
  <c r="R51" i="381"/>
  <c r="S48" i="381"/>
  <c r="AG56" i="381"/>
  <c r="AN43" i="381"/>
  <c r="AJ50" i="381"/>
  <c r="AF34" i="381"/>
  <c r="AF51" i="381"/>
  <c r="Z57" i="381"/>
  <c r="AJ63" i="381"/>
  <c r="AE43" i="381"/>
  <c r="Q48" i="381"/>
  <c r="S51" i="381"/>
  <c r="AF56" i="381"/>
  <c r="Z50" i="381"/>
  <c r="AG59" i="381"/>
  <c r="Z48" i="381"/>
  <c r="AM68" i="381"/>
  <c r="AA37" i="381"/>
  <c r="AL50" i="381"/>
  <c r="AL54" i="381"/>
  <c r="AA57" i="381"/>
  <c r="AM65" i="381"/>
  <c r="AM50" i="381"/>
  <c r="AH51" i="381"/>
  <c r="AM54" i="381"/>
  <c r="AN65" i="381"/>
  <c r="AE59" i="381"/>
  <c r="AN46" i="381"/>
  <c r="AE56" i="381"/>
  <c r="AJ37" i="381"/>
  <c r="AN51" i="381"/>
  <c r="M31" i="381"/>
  <c r="AL37" i="381"/>
  <c r="Y49" i="381"/>
  <c r="AM37" i="381"/>
  <c r="AM44" i="381"/>
  <c r="Z49" i="381"/>
  <c r="AH55" i="381"/>
  <c r="AC64" i="381"/>
  <c r="AC59" i="381"/>
  <c r="AJ46" i="381"/>
  <c r="R66" i="381"/>
  <c r="AL46" i="381"/>
  <c r="AM51" i="381"/>
  <c r="Z33" i="381"/>
  <c r="AN44" i="381"/>
  <c r="Q51" i="381"/>
  <c r="S66" i="381"/>
  <c r="Q31" i="381"/>
  <c r="AF35" i="381"/>
  <c r="M43" i="381"/>
  <c r="M45" i="381"/>
  <c r="AA53" i="381"/>
  <c r="T59" i="381"/>
  <c r="AE64" i="381"/>
  <c r="S70" i="381"/>
  <c r="O55" i="381"/>
  <c r="X66" i="381"/>
  <c r="Y66" i="381"/>
  <c r="V71" i="381"/>
  <c r="S68" i="381"/>
  <c r="Y35" i="381"/>
  <c r="O44" i="381"/>
  <c r="X53" i="381"/>
  <c r="Q55" i="381"/>
  <c r="Z66" i="381"/>
  <c r="O71" i="381"/>
  <c r="V53" i="381"/>
  <c r="R55" i="381"/>
  <c r="S57" i="381"/>
  <c r="X71" i="381"/>
  <c r="V61" i="381"/>
  <c r="V70" i="381"/>
  <c r="S55" i="381"/>
  <c r="Y71" i="381"/>
  <c r="S44" i="381"/>
  <c r="S46" i="381"/>
  <c r="T55" i="381"/>
  <c r="V57" i="381"/>
  <c r="T46" i="381"/>
  <c r="Q63" i="381"/>
  <c r="M61" i="381"/>
  <c r="T63" i="381"/>
  <c r="X70" i="381"/>
  <c r="S54" i="381"/>
  <c r="Z32" i="381"/>
  <c r="Y34" i="381"/>
  <c r="Y36" i="381"/>
  <c r="O45" i="381"/>
  <c r="O49" i="381"/>
  <c r="R56" i="381"/>
  <c r="Y68" i="381"/>
  <c r="Z70" i="381"/>
  <c r="Z34" i="381"/>
  <c r="Z36" i="381"/>
  <c r="S56" i="381"/>
  <c r="O59" i="381"/>
  <c r="O54" i="381"/>
  <c r="Y32" i="381"/>
  <c r="X36" i="381"/>
  <c r="R45" i="381"/>
  <c r="R49" i="381"/>
  <c r="V56" i="381"/>
  <c r="Q59" i="381"/>
  <c r="Z72" i="381"/>
  <c r="X34" i="381"/>
  <c r="Q45" i="381"/>
  <c r="Q49" i="381"/>
  <c r="Y72" i="381"/>
  <c r="T49" i="381"/>
  <c r="M64" i="381"/>
  <c r="S32" i="381"/>
  <c r="Q43" i="381"/>
  <c r="X32" i="381"/>
  <c r="V49" i="381"/>
  <c r="Y56" i="381"/>
  <c r="O66" i="381"/>
  <c r="Z56" i="381"/>
  <c r="Q64" i="381"/>
  <c r="R32" i="381"/>
  <c r="O43" i="381"/>
  <c r="R68" i="381"/>
  <c r="R43" i="381"/>
  <c r="Q54" i="381"/>
  <c r="Y61" i="381"/>
  <c r="X68" i="381"/>
  <c r="X45" i="381"/>
  <c r="R64" i="381"/>
  <c r="Q66" i="381"/>
  <c r="S33" i="381"/>
  <c r="Q71" i="381"/>
  <c r="R71" i="381"/>
  <c r="Z44" i="381"/>
  <c r="Y44" i="381"/>
  <c r="X44" i="381"/>
  <c r="AA33" i="381"/>
  <c r="AH34" i="381"/>
  <c r="V44" i="381"/>
  <c r="O51" i="381"/>
  <c r="AC56" i="381"/>
  <c r="AC70" i="381"/>
  <c r="O65" i="381"/>
  <c r="AG49" i="381"/>
  <c r="Z55" i="381"/>
  <c r="R37" i="381"/>
  <c r="Q37" i="381"/>
  <c r="S37" i="381"/>
  <c r="O37" i="381"/>
  <c r="AN49" i="381"/>
  <c r="AM49" i="381"/>
  <c r="AL49" i="381"/>
  <c r="AG55" i="381"/>
  <c r="AF55" i="381"/>
  <c r="AE55" i="381"/>
  <c r="AC55" i="381"/>
  <c r="Y65" i="381"/>
  <c r="Z65" i="381"/>
  <c r="X65" i="381"/>
  <c r="AF69" i="381"/>
  <c r="AC48" i="381"/>
  <c r="AJ59" i="381"/>
  <c r="V65" i="381"/>
  <c r="V54" i="381"/>
  <c r="AC57" i="381"/>
  <c r="AL72" i="381"/>
  <c r="AJ49" i="381"/>
  <c r="AJ72" i="381"/>
  <c r="AC32" i="381"/>
  <c r="AH35" i="381"/>
  <c r="V45" i="381"/>
  <c r="AE48" i="381"/>
  <c r="AL59" i="381"/>
  <c r="O64" i="381"/>
  <c r="V68" i="381"/>
  <c r="AM72" i="381"/>
  <c r="AF48" i="381"/>
  <c r="AM59" i="381"/>
  <c r="AJ61" i="381"/>
  <c r="AN61" i="381"/>
  <c r="AM61" i="381"/>
  <c r="V47" i="381"/>
  <c r="AE69" i="381"/>
  <c r="AE31" i="381"/>
  <c r="AG31" i="381"/>
  <c r="AF31" i="381"/>
  <c r="V46" i="381"/>
  <c r="AE33" i="381"/>
  <c r="AG33" i="381"/>
  <c r="Y46" i="381"/>
  <c r="Y51" i="381"/>
  <c r="Z51" i="381"/>
  <c r="X51" i="381"/>
  <c r="V51" i="381"/>
  <c r="AL36" i="381"/>
  <c r="Z46" i="381"/>
  <c r="AC49" i="381"/>
  <c r="V55" i="381"/>
  <c r="AL33" i="381"/>
  <c r="AN33" i="381"/>
  <c r="AM33" i="381"/>
  <c r="AM36" i="381"/>
  <c r="AJ33" i="381"/>
  <c r="AN36" i="381"/>
  <c r="AF46" i="381"/>
  <c r="AC46" i="381"/>
  <c r="AG46" i="381"/>
  <c r="AE46" i="381"/>
  <c r="AE49" i="381"/>
  <c r="X55" i="381"/>
  <c r="AC69" i="381"/>
  <c r="S65" i="381"/>
  <c r="AL35" i="381"/>
  <c r="AL48" i="381"/>
  <c r="AN48" i="381"/>
  <c r="AM48" i="381"/>
  <c r="AJ48" i="381"/>
  <c r="AJ62" i="381"/>
  <c r="AM35" i="381"/>
  <c r="X47" i="381"/>
  <c r="O53" i="381"/>
  <c r="AN57" i="381"/>
  <c r="AM57" i="381"/>
  <c r="AL57" i="381"/>
  <c r="Y47" i="381"/>
  <c r="AJ57" i="381"/>
  <c r="AL62" i="381"/>
  <c r="AG68" i="381"/>
  <c r="AE68" i="381"/>
  <c r="AF68" i="381"/>
  <c r="AE71" i="381"/>
  <c r="AJ36" i="381"/>
  <c r="Z47" i="381"/>
  <c r="Q53" i="381"/>
  <c r="AM62" i="381"/>
  <c r="AF71" i="381"/>
  <c r="AL70" i="381"/>
  <c r="AJ70" i="381"/>
  <c r="AM70" i="381"/>
  <c r="AN70" i="381"/>
  <c r="Y69" i="381"/>
  <c r="Z69" i="381"/>
  <c r="Q65" i="381"/>
  <c r="R53" i="381"/>
  <c r="AN62" i="381"/>
  <c r="AG71" i="381"/>
  <c r="AM34" i="381"/>
  <c r="AF47" i="381"/>
  <c r="AG47" i="381"/>
  <c r="S53" i="381"/>
  <c r="AC33" i="381"/>
  <c r="AL34" i="381"/>
  <c r="AC47" i="381"/>
  <c r="AN71" i="381"/>
  <c r="AM71" i="381"/>
  <c r="AL71" i="381"/>
  <c r="S62" i="381"/>
  <c r="R62" i="381"/>
  <c r="Q62" i="381"/>
  <c r="O62" i="381"/>
  <c r="Z53" i="381"/>
  <c r="Y53" i="381"/>
  <c r="S63" i="381"/>
  <c r="R63" i="381"/>
  <c r="AC31" i="381"/>
  <c r="AJ34" i="381"/>
  <c r="V69" i="381"/>
  <c r="X69" i="381"/>
  <c r="T44" i="381"/>
  <c r="O63" i="381"/>
  <c r="AC54" i="381"/>
  <c r="AJ32" i="381"/>
  <c r="V43" i="381"/>
  <c r="AJ56" i="381"/>
  <c r="V64" i="381"/>
  <c r="Q36" i="381"/>
  <c r="AC66" i="381"/>
  <c r="R36" i="381"/>
  <c r="AJ47" i="381"/>
  <c r="AC53" i="381"/>
  <c r="AL56" i="381"/>
  <c r="S36" i="381"/>
  <c r="V37" i="381"/>
  <c r="AE45" i="381"/>
  <c r="AN32" i="381"/>
  <c r="Q35" i="381"/>
  <c r="T36" i="381"/>
  <c r="Z43" i="381"/>
  <c r="AC44" i="381"/>
  <c r="AF45" i="381"/>
  <c r="AL47" i="381"/>
  <c r="O50" i="381"/>
  <c r="AE53" i="381"/>
  <c r="AH54" i="381"/>
  <c r="AN56" i="381"/>
  <c r="Q61" i="381"/>
  <c r="Z64" i="381"/>
  <c r="AC65" i="381"/>
  <c r="AF66" i="381"/>
  <c r="AL69" i="381"/>
  <c r="O72" i="381"/>
  <c r="AL31" i="381"/>
  <c r="R35" i="381"/>
  <c r="X37" i="381"/>
  <c r="AG45" i="381"/>
  <c r="AM47" i="381"/>
  <c r="AF53" i="381"/>
  <c r="AL55" i="381"/>
  <c r="R61" i="381"/>
  <c r="X63" i="381"/>
  <c r="AA64" i="381"/>
  <c r="AG66" i="381"/>
  <c r="AM69" i="381"/>
  <c r="M71" i="381"/>
  <c r="O61" i="381"/>
  <c r="AM31" i="381"/>
  <c r="M33" i="381"/>
  <c r="S35" i="381"/>
  <c r="Y37" i="381"/>
  <c r="AE44" i="381"/>
  <c r="AH45" i="381"/>
  <c r="Q50" i="381"/>
  <c r="AM55" i="381"/>
  <c r="M57" i="381"/>
  <c r="Y63" i="381"/>
  <c r="AE65" i="381"/>
  <c r="AH66" i="381"/>
  <c r="AN69" i="381"/>
  <c r="Q72" i="381"/>
  <c r="AN31" i="381"/>
  <c r="AF44" i="381"/>
  <c r="R50" i="381"/>
  <c r="AN55" i="381"/>
  <c r="Z63" i="381"/>
  <c r="AF65" i="381"/>
  <c r="R72" i="381"/>
  <c r="X64" i="381"/>
  <c r="O33" i="381"/>
  <c r="AJ45" i="381"/>
  <c r="O57" i="381"/>
  <c r="AA63" i="381"/>
  <c r="AJ66" i="381"/>
  <c r="M70" i="381"/>
  <c r="M32" i="381"/>
  <c r="V35" i="381"/>
  <c r="AH44" i="381"/>
  <c r="T50" i="381"/>
  <c r="AJ53" i="381"/>
  <c r="AH65" i="381"/>
  <c r="Q33" i="381"/>
  <c r="AC37" i="381"/>
  <c r="AL45" i="381"/>
  <c r="O48" i="381"/>
  <c r="Q57" i="381"/>
  <c r="AC63" i="381"/>
  <c r="AL66" i="381"/>
  <c r="O70" i="381"/>
  <c r="O32" i="381"/>
  <c r="X35" i="381"/>
  <c r="AA36" i="381"/>
  <c r="AJ44" i="381"/>
  <c r="M47" i="381"/>
  <c r="V50" i="381"/>
  <c r="AL53" i="381"/>
  <c r="O56" i="381"/>
  <c r="X61" i="381"/>
  <c r="AA62" i="381"/>
  <c r="AJ65" i="381"/>
  <c r="M69" i="381"/>
  <c r="V72" i="381"/>
  <c r="AL32" i="381"/>
  <c r="T33" i="381"/>
  <c r="AC36" i="381"/>
  <c r="O47" i="381"/>
  <c r="T57" i="381"/>
  <c r="AC62" i="381"/>
  <c r="O69" i="381"/>
  <c r="AA61" i="381"/>
  <c r="M68" i="381"/>
  <c r="V33" i="381"/>
  <c r="AE36" i="381"/>
  <c r="Q47" i="381"/>
  <c r="Q69" i="381"/>
  <c r="T32" i="381"/>
  <c r="AC35" i="381"/>
  <c r="AF36" i="381"/>
  <c r="O46" i="381"/>
  <c r="R47" i="381"/>
  <c r="AA50" i="381"/>
  <c r="AC61" i="381"/>
  <c r="AF62" i="381"/>
  <c r="O68" i="381"/>
  <c r="R69" i="381"/>
  <c r="AE54" i="381"/>
  <c r="X33" i="381"/>
  <c r="X57" i="381"/>
  <c r="X43" i="381"/>
  <c r="AF54" i="381"/>
  <c r="Q64" i="377"/>
  <c r="AE39" i="380"/>
  <c r="AN46" i="380"/>
  <c r="AJ52" i="380"/>
  <c r="AH54" i="380"/>
  <c r="AL59" i="380"/>
  <c r="AG94" i="344"/>
  <c r="M86" i="344"/>
  <c r="AL50" i="380"/>
  <c r="S64" i="377"/>
  <c r="AF32" i="380"/>
  <c r="AH34" i="380"/>
  <c r="M38" i="380"/>
  <c r="T42" i="380"/>
  <c r="T45" i="380"/>
  <c r="AL52" i="380"/>
  <c r="AH63" i="344"/>
  <c r="M84" i="344"/>
  <c r="AA88" i="344"/>
  <c r="AG32" i="380"/>
  <c r="AM52" i="380"/>
  <c r="AL62" i="380"/>
  <c r="AJ34" i="380"/>
  <c r="V42" i="380"/>
  <c r="T47" i="380"/>
  <c r="AN52" i="380"/>
  <c r="AM62" i="380"/>
  <c r="M67" i="344"/>
  <c r="AA92" i="344"/>
  <c r="T100" i="344"/>
  <c r="T38" i="380"/>
  <c r="Z45" i="380"/>
  <c r="Q51" i="380"/>
  <c r="M53" i="380"/>
  <c r="AN62" i="380"/>
  <c r="T36" i="344"/>
  <c r="M43" i="344"/>
  <c r="T84" i="344"/>
  <c r="AH30" i="380"/>
  <c r="AM34" i="380"/>
  <c r="X42" i="380"/>
  <c r="AA45" i="380"/>
  <c r="R51" i="380"/>
  <c r="AA60" i="380"/>
  <c r="M64" i="344"/>
  <c r="AA86" i="344"/>
  <c r="AN34" i="380"/>
  <c r="S51" i="380"/>
  <c r="X47" i="380"/>
  <c r="AN30" i="380"/>
  <c r="X38" i="380"/>
  <c r="AE42" i="380"/>
  <c r="V55" i="380"/>
  <c r="AG60" i="380"/>
  <c r="T64" i="344"/>
  <c r="AE86" i="344"/>
  <c r="M72" i="379"/>
  <c r="T60" i="379"/>
  <c r="AF42" i="380"/>
  <c r="T64" i="380"/>
  <c r="AH95" i="344"/>
  <c r="AF86" i="344"/>
  <c r="AG42" i="380"/>
  <c r="AG86" i="344"/>
  <c r="AA38" i="380"/>
  <c r="AH49" i="380"/>
  <c r="AA53" i="380"/>
  <c r="Z55" i="380"/>
  <c r="AL60" i="380"/>
  <c r="T93" i="344"/>
  <c r="AH86" i="344"/>
  <c r="AA89" i="344"/>
  <c r="V65" i="377"/>
  <c r="T31" i="380"/>
  <c r="T35" i="380"/>
  <c r="AJ49" i="380"/>
  <c r="AH51" i="380"/>
  <c r="M61" i="380"/>
  <c r="AH43" i="344"/>
  <c r="M68" i="344"/>
  <c r="AA72" i="379"/>
  <c r="Z65" i="377"/>
  <c r="M46" i="380"/>
  <c r="AH53" i="380"/>
  <c r="AH58" i="380"/>
  <c r="AH64" i="380"/>
  <c r="AA93" i="344"/>
  <c r="AH89" i="344"/>
  <c r="AH38" i="380"/>
  <c r="M44" i="380"/>
  <c r="AL49" i="380"/>
  <c r="AA85" i="344"/>
  <c r="T96" i="344"/>
  <c r="AA97" i="344"/>
  <c r="AA46" i="379"/>
  <c r="AH33" i="380"/>
  <c r="AH40" i="380"/>
  <c r="T46" i="380"/>
  <c r="M50" i="380"/>
  <c r="AH55" i="380"/>
  <c r="AN64" i="380"/>
  <c r="M44" i="344"/>
  <c r="AH93" i="344"/>
  <c r="AL89" i="344"/>
  <c r="V46" i="380"/>
  <c r="O50" i="380"/>
  <c r="AM53" i="380"/>
  <c r="AN89" i="344"/>
  <c r="AL33" i="380"/>
  <c r="O39" i="380"/>
  <c r="L39" i="380" s="1"/>
  <c r="M41" i="380"/>
  <c r="X44" i="380"/>
  <c r="T48" i="380"/>
  <c r="T65" i="380"/>
  <c r="M94" i="344"/>
  <c r="M98" i="344"/>
  <c r="M90" i="344"/>
  <c r="X46" i="380"/>
  <c r="Q50" i="380"/>
  <c r="L50" i="380" s="1"/>
  <c r="Q39" i="380"/>
  <c r="Y46" i="380"/>
  <c r="R50" i="380"/>
  <c r="M37" i="380"/>
  <c r="S41" i="380"/>
  <c r="L41" i="380" s="1"/>
  <c r="AA48" i="380"/>
  <c r="T54" i="380"/>
  <c r="O57" i="380"/>
  <c r="M62" i="380"/>
  <c r="T98" i="344"/>
  <c r="AG87" i="344"/>
  <c r="T90" i="344"/>
  <c r="AJ63" i="377"/>
  <c r="T32" i="380"/>
  <c r="AH44" i="380"/>
  <c r="AC48" i="380"/>
  <c r="AH65" i="380"/>
  <c r="AA91" i="344"/>
  <c r="AA94" i="344"/>
  <c r="AJ44" i="380"/>
  <c r="AA50" i="380"/>
  <c r="AH38" i="344"/>
  <c r="AA99" i="344"/>
  <c r="M88" i="344"/>
  <c r="AA37" i="380"/>
  <c r="AA62" i="380"/>
  <c r="AH91" i="344"/>
  <c r="AH48" i="380"/>
  <c r="AA57" i="380"/>
  <c r="AH90" i="344"/>
  <c r="T53" i="379"/>
  <c r="AH54" i="379"/>
  <c r="T69" i="379"/>
  <c r="AH69" i="379"/>
  <c r="AH55" i="379"/>
  <c r="AA47" i="379"/>
  <c r="AA56" i="379"/>
  <c r="M61" i="379"/>
  <c r="AA61" i="379"/>
  <c r="AH74" i="379"/>
  <c r="M48" i="379"/>
  <c r="AA69" i="379"/>
  <c r="M52" i="379"/>
  <c r="M53" i="379"/>
  <c r="T56" i="379"/>
  <c r="AA58" i="379"/>
  <c r="AH60" i="379"/>
  <c r="AA71" i="379"/>
  <c r="AH51" i="379"/>
  <c r="AA53" i="379"/>
  <c r="AH71" i="379"/>
  <c r="AH56" i="379"/>
  <c r="M54" i="379"/>
  <c r="M69" i="379"/>
  <c r="T45" i="379"/>
  <c r="T72" i="379"/>
  <c r="AH63" i="379"/>
  <c r="AN54" i="379"/>
  <c r="AE60" i="379"/>
  <c r="AF60" i="379"/>
  <c r="AG60" i="379"/>
  <c r="M46" i="379"/>
  <c r="AH72" i="379"/>
  <c r="M59" i="379"/>
  <c r="AH61" i="379"/>
  <c r="M58" i="379"/>
  <c r="M50" i="379"/>
  <c r="T58" i="379"/>
  <c r="M70" i="379"/>
  <c r="M60" i="379"/>
  <c r="X58" i="379"/>
  <c r="T31" i="379"/>
  <c r="T52" i="379"/>
  <c r="Y58" i="379"/>
  <c r="Z58" i="379"/>
  <c r="AA52" i="379"/>
  <c r="AA55" i="379"/>
  <c r="AA60" i="379"/>
  <c r="AH58" i="379"/>
  <c r="O58" i="379"/>
  <c r="AC55" i="379"/>
  <c r="Q58" i="379"/>
  <c r="AE55" i="379"/>
  <c r="R58" i="379"/>
  <c r="AE71" i="379"/>
  <c r="AF55" i="379"/>
  <c r="AA40" i="379"/>
  <c r="AA63" i="379"/>
  <c r="AF56" i="379"/>
  <c r="AG56" i="379"/>
  <c r="AL53" i="379"/>
  <c r="AL60" i="379"/>
  <c r="AM60" i="379"/>
  <c r="AN60" i="379"/>
  <c r="AL58" i="379"/>
  <c r="AM58" i="379"/>
  <c r="AM53" i="379"/>
  <c r="AN53" i="379"/>
  <c r="AC58" i="379"/>
  <c r="AE58" i="379"/>
  <c r="AF58" i="379"/>
  <c r="AJ58" i="379"/>
  <c r="T59" i="379"/>
  <c r="T70" i="379"/>
  <c r="T61" i="379"/>
  <c r="M55" i="379"/>
  <c r="T71" i="379"/>
  <c r="T55" i="379"/>
  <c r="Z54" i="379"/>
  <c r="Z56" i="379"/>
  <c r="X53" i="379"/>
  <c r="R59" i="379"/>
  <c r="S59" i="379"/>
  <c r="X61" i="379"/>
  <c r="Z61" i="379"/>
  <c r="Q53" i="379"/>
  <c r="S53" i="379"/>
  <c r="Z53" i="379"/>
  <c r="Q59" i="379"/>
  <c r="Y61" i="379"/>
  <c r="S54" i="379"/>
  <c r="Y56" i="379"/>
  <c r="R53" i="379"/>
  <c r="Y53" i="379"/>
  <c r="V55" i="379"/>
  <c r="X55" i="379"/>
  <c r="Y55" i="379"/>
  <c r="T54" i="379"/>
  <c r="O60" i="379"/>
  <c r="AE52" i="379"/>
  <c r="AN55" i="379"/>
  <c r="AF52" i="379"/>
  <c r="AL54" i="379"/>
  <c r="R60" i="379"/>
  <c r="AJ59" i="379"/>
  <c r="AJ71" i="379"/>
  <c r="AM59" i="379"/>
  <c r="AL71" i="379"/>
  <c r="Y52" i="379"/>
  <c r="AE54" i="379"/>
  <c r="AN59" i="379"/>
  <c r="AM71" i="379"/>
  <c r="Z52" i="379"/>
  <c r="AC53" i="379"/>
  <c r="AF54" i="379"/>
  <c r="AL56" i="379"/>
  <c r="O61" i="379"/>
  <c r="AF69" i="379"/>
  <c r="AG54" i="379"/>
  <c r="AJ55" i="379"/>
  <c r="AM56" i="379"/>
  <c r="AE53" i="379"/>
  <c r="AN56" i="379"/>
  <c r="Q61" i="379"/>
  <c r="AC52" i="379"/>
  <c r="AF53" i="379"/>
  <c r="AL55" i="379"/>
  <c r="R61" i="379"/>
  <c r="AJ54" i="379"/>
  <c r="Q60" i="379"/>
  <c r="M34" i="379"/>
  <c r="M56" i="379"/>
  <c r="O56" i="379"/>
  <c r="O55" i="379"/>
  <c r="X60" i="379"/>
  <c r="AM52" i="379"/>
  <c r="AL70" i="379"/>
  <c r="O54" i="379"/>
  <c r="R55" i="379"/>
  <c r="X59" i="379"/>
  <c r="AC72" i="379"/>
  <c r="V60" i="379"/>
  <c r="AE72" i="379"/>
  <c r="AL52" i="379"/>
  <c r="AF72" i="379"/>
  <c r="Y60" i="379"/>
  <c r="AC61" i="379"/>
  <c r="AM70" i="379"/>
  <c r="S55" i="379"/>
  <c r="V56" i="379"/>
  <c r="Y59" i="379"/>
  <c r="AE61" i="379"/>
  <c r="R56" i="379"/>
  <c r="S56" i="379"/>
  <c r="AN70" i="379"/>
  <c r="Q54" i="379"/>
  <c r="Z59" i="379"/>
  <c r="AF61" i="379"/>
  <c r="AJ52" i="379"/>
  <c r="AA59" i="379"/>
  <c r="V52" i="379"/>
  <c r="AG59" i="379"/>
  <c r="AM61" i="379"/>
  <c r="AL59" i="379"/>
  <c r="AC59" i="379"/>
  <c r="O52" i="379"/>
  <c r="AJ61" i="379"/>
  <c r="V54" i="379"/>
  <c r="AE59" i="379"/>
  <c r="Q52" i="379"/>
  <c r="AC56" i="379"/>
  <c r="AL61" i="379"/>
  <c r="R52" i="379"/>
  <c r="X54" i="379"/>
  <c r="M71" i="379"/>
  <c r="Y69" i="379"/>
  <c r="T48" i="379"/>
  <c r="AG69" i="379"/>
  <c r="AJ70" i="379"/>
  <c r="Q72" i="379"/>
  <c r="R72" i="379"/>
  <c r="S72" i="379"/>
  <c r="Q71" i="379"/>
  <c r="R71" i="379"/>
  <c r="V72" i="379"/>
  <c r="X72" i="379"/>
  <c r="Q69" i="379"/>
  <c r="Z72" i="379"/>
  <c r="R69" i="379"/>
  <c r="X71" i="379"/>
  <c r="S69" i="379"/>
  <c r="V70" i="379"/>
  <c r="Y71" i="379"/>
  <c r="X70" i="379"/>
  <c r="V69" i="379"/>
  <c r="Y70" i="379"/>
  <c r="Z71" i="379"/>
  <c r="AH50" i="379"/>
  <c r="AC71" i="379"/>
  <c r="X69" i="379"/>
  <c r="AA70" i="379"/>
  <c r="AC70" i="379"/>
  <c r="AF71" i="379"/>
  <c r="AJ72" i="379"/>
  <c r="AL69" i="379"/>
  <c r="AM69" i="379"/>
  <c r="O70" i="379"/>
  <c r="Q70" i="379"/>
  <c r="S70" i="379"/>
  <c r="AE70" i="379"/>
  <c r="AJ69" i="379"/>
  <c r="M68" i="379"/>
  <c r="AC69" i="379"/>
  <c r="AF70" i="379"/>
  <c r="AL72" i="379"/>
  <c r="AM72" i="379"/>
  <c r="O71" i="379"/>
  <c r="AH68" i="379"/>
  <c r="M73" i="379"/>
  <c r="AA49" i="379"/>
  <c r="M35" i="379"/>
  <c r="M42" i="379"/>
  <c r="AA38" i="379"/>
  <c r="T42" i="379"/>
  <c r="AH64" i="379"/>
  <c r="T33" i="379"/>
  <c r="AH30" i="379"/>
  <c r="AA45" i="379"/>
  <c r="AA31" i="379"/>
  <c r="AA34" i="379"/>
  <c r="T50" i="379"/>
  <c r="AH42" i="379"/>
  <c r="AH32" i="379"/>
  <c r="M66" i="379"/>
  <c r="AM35" i="379"/>
  <c r="AA30" i="379"/>
  <c r="T40" i="379"/>
  <c r="T64" i="379"/>
  <c r="T34" i="379"/>
  <c r="AH45" i="379"/>
  <c r="M49" i="379"/>
  <c r="M75" i="379"/>
  <c r="AA35" i="379"/>
  <c r="T38" i="379"/>
  <c r="AH41" i="379"/>
  <c r="T75" i="379"/>
  <c r="AH35" i="379"/>
  <c r="T32" i="379"/>
  <c r="M63" i="379"/>
  <c r="AA75" i="379"/>
  <c r="AL35" i="379"/>
  <c r="AA32" i="379"/>
  <c r="T63" i="379"/>
  <c r="AN35" i="379"/>
  <c r="R34" i="379"/>
  <c r="S34" i="379"/>
  <c r="AJ34" i="379"/>
  <c r="AL34" i="379"/>
  <c r="AM34" i="379"/>
  <c r="AN34" i="379"/>
  <c r="O35" i="379"/>
  <c r="Q35" i="379"/>
  <c r="O34" i="379"/>
  <c r="R35" i="379"/>
  <c r="T35" i="379"/>
  <c r="R51" i="379"/>
  <c r="S51" i="379"/>
  <c r="X35" i="379"/>
  <c r="V34" i="379"/>
  <c r="Y35" i="379"/>
  <c r="AC35" i="379"/>
  <c r="AE35" i="379"/>
  <c r="AF35" i="379"/>
  <c r="AG34" i="379"/>
  <c r="V35" i="379"/>
  <c r="X34" i="379"/>
  <c r="Y34" i="379"/>
  <c r="AC34" i="379"/>
  <c r="AE34" i="379"/>
  <c r="M30" i="379"/>
  <c r="T47" i="379"/>
  <c r="AJ31" i="379"/>
  <c r="Q46" i="379"/>
  <c r="R46" i="379"/>
  <c r="S46" i="379"/>
  <c r="Y30" i="379"/>
  <c r="AG46" i="379"/>
  <c r="Z30" i="379"/>
  <c r="V44" i="379"/>
  <c r="AG37" i="379"/>
  <c r="AH37" i="379"/>
  <c r="Z68" i="379"/>
  <c r="AM66" i="379"/>
  <c r="AA68" i="379"/>
  <c r="AJ66" i="379"/>
  <c r="AN66" i="379"/>
  <c r="AL48" i="379"/>
  <c r="AM48" i="379"/>
  <c r="AA33" i="379"/>
  <c r="AN48" i="379"/>
  <c r="AA64" i="379"/>
  <c r="M31" i="379"/>
  <c r="M40" i="379"/>
  <c r="AE46" i="379"/>
  <c r="T49" i="379"/>
  <c r="AH46" i="379"/>
  <c r="AA37" i="379"/>
  <c r="M47" i="379"/>
  <c r="AH44" i="379"/>
  <c r="AE37" i="379"/>
  <c r="AM49" i="379"/>
  <c r="AE51" i="379"/>
  <c r="AF37" i="379"/>
  <c r="AH40" i="379"/>
  <c r="AG51" i="379"/>
  <c r="AA66" i="379"/>
  <c r="AM41" i="379"/>
  <c r="O63" i="379"/>
  <c r="AL68" i="379"/>
  <c r="AN30" i="379"/>
  <c r="S38" i="379"/>
  <c r="R47" i="379"/>
  <c r="O66" i="379"/>
  <c r="X49" i="379"/>
  <c r="AC75" i="379"/>
  <c r="AE75" i="379"/>
  <c r="Z42" i="379"/>
  <c r="AF75" i="379"/>
  <c r="AF33" i="379"/>
  <c r="AG38" i="379"/>
  <c r="AL40" i="379"/>
  <c r="AA42" i="379"/>
  <c r="AC47" i="379"/>
  <c r="M51" i="379"/>
  <c r="AH66" i="379"/>
  <c r="Z73" i="379"/>
  <c r="Y31" i="379"/>
  <c r="AG33" i="379"/>
  <c r="AH38" i="379"/>
  <c r="AM40" i="379"/>
  <c r="AF63" i="379"/>
  <c r="AA73" i="379"/>
  <c r="AH75" i="379"/>
  <c r="Z31" i="379"/>
  <c r="AH33" i="379"/>
  <c r="AN40" i="379"/>
  <c r="O51" i="379"/>
  <c r="AG63" i="379"/>
  <c r="M41" i="379"/>
  <c r="AN49" i="379"/>
  <c r="AH73" i="379"/>
  <c r="V40" i="379"/>
  <c r="AH31" i="379"/>
  <c r="Q37" i="379"/>
  <c r="T39" i="379"/>
  <c r="T41" i="379"/>
  <c r="M44" i="379"/>
  <c r="T51" i="379"/>
  <c r="M64" i="379"/>
  <c r="AN73" i="379"/>
  <c r="R37" i="379"/>
  <c r="AM68" i="379"/>
  <c r="AL30" i="379"/>
  <c r="Q63" i="379"/>
  <c r="AC45" i="379"/>
  <c r="S47" i="379"/>
  <c r="S63" i="379"/>
  <c r="V42" i="379"/>
  <c r="Y49" i="379"/>
  <c r="AC33" i="379"/>
  <c r="AF45" i="379"/>
  <c r="Z49" i="379"/>
  <c r="X42" i="379"/>
  <c r="Y73" i="379"/>
  <c r="S37" i="379"/>
  <c r="V41" i="379"/>
  <c r="T46" i="379"/>
  <c r="O64" i="379"/>
  <c r="M74" i="379"/>
  <c r="AN41" i="379"/>
  <c r="AN68" i="379"/>
  <c r="Z40" i="379"/>
  <c r="AE45" i="379"/>
  <c r="M32" i="379"/>
  <c r="T37" i="379"/>
  <c r="AA39" i="379"/>
  <c r="T44" i="379"/>
  <c r="AA51" i="379"/>
  <c r="X40" i="379"/>
  <c r="R38" i="379"/>
  <c r="T30" i="379"/>
  <c r="X41" i="379"/>
  <c r="AA48" i="379"/>
  <c r="Q64" i="379"/>
  <c r="Y41" i="379"/>
  <c r="S64" i="379"/>
  <c r="AJ30" i="379"/>
  <c r="X68" i="379"/>
  <c r="X30" i="379"/>
  <c r="AA41" i="379"/>
  <c r="AC46" i="379"/>
  <c r="AF51" i="379"/>
  <c r="Y68" i="379"/>
  <c r="AA74" i="379"/>
  <c r="T89" i="344"/>
  <c r="AL97" i="344"/>
  <c r="AM97" i="344"/>
  <c r="AN97" i="344"/>
  <c r="AA35" i="344"/>
  <c r="X90" i="344"/>
  <c r="Y90" i="344"/>
  <c r="Z90" i="344"/>
  <c r="AN84" i="344"/>
  <c r="AG95" i="344"/>
  <c r="Q88" i="344"/>
  <c r="R88" i="344"/>
  <c r="S88" i="344"/>
  <c r="M34" i="344"/>
  <c r="T85" i="344"/>
  <c r="M97" i="344"/>
  <c r="AJ88" i="344"/>
  <c r="AL88" i="344"/>
  <c r="AJ87" i="344"/>
  <c r="AM88" i="344"/>
  <c r="AE99" i="344"/>
  <c r="AN88" i="344"/>
  <c r="AL87" i="344"/>
  <c r="O90" i="344"/>
  <c r="AJ86" i="344"/>
  <c r="AM87" i="344"/>
  <c r="Q90" i="344"/>
  <c r="AL86" i="344"/>
  <c r="O89" i="344"/>
  <c r="R90" i="344"/>
  <c r="AM86" i="344"/>
  <c r="Q89" i="344"/>
  <c r="AL84" i="344"/>
  <c r="AJ92" i="344"/>
  <c r="R89" i="344"/>
  <c r="T34" i="344"/>
  <c r="AM84" i="344"/>
  <c r="M87" i="344"/>
  <c r="V89" i="344"/>
  <c r="V88" i="344"/>
  <c r="Z89" i="344"/>
  <c r="X88" i="344"/>
  <c r="Y88" i="344"/>
  <c r="AC89" i="344"/>
  <c r="AG85" i="344"/>
  <c r="V86" i="344"/>
  <c r="Y87" i="344"/>
  <c r="AC88" i="344"/>
  <c r="AJ90" i="344"/>
  <c r="X63" i="344"/>
  <c r="AC97" i="344"/>
  <c r="Y86" i="344"/>
  <c r="Y63" i="344"/>
  <c r="Z86" i="344"/>
  <c r="AC87" i="344"/>
  <c r="AF88" i="344"/>
  <c r="AL90" i="344"/>
  <c r="O87" i="344"/>
  <c r="AF100" i="344"/>
  <c r="Q87" i="344"/>
  <c r="AG100" i="344"/>
  <c r="O86" i="344"/>
  <c r="R87" i="344"/>
  <c r="Y85" i="344"/>
  <c r="Q86" i="344"/>
  <c r="AC90" i="344"/>
  <c r="R86" i="344"/>
  <c r="V87" i="344"/>
  <c r="AE90" i="344"/>
  <c r="AF90" i="344"/>
  <c r="AF85" i="344"/>
  <c r="X87" i="344"/>
  <c r="AF89" i="344"/>
  <c r="AG89" i="344"/>
  <c r="AE88" i="344"/>
  <c r="Z63" i="344"/>
  <c r="AM90" i="344"/>
  <c r="X89" i="344"/>
  <c r="AA63" i="344"/>
  <c r="T99" i="344"/>
  <c r="AJ97" i="344"/>
  <c r="M85" i="344"/>
  <c r="X98" i="344"/>
  <c r="Y98" i="344"/>
  <c r="Q97" i="344"/>
  <c r="AF91" i="344"/>
  <c r="AG66" i="344"/>
  <c r="V93" i="344"/>
  <c r="Q98" i="344"/>
  <c r="AM91" i="344"/>
  <c r="AC99" i="344"/>
  <c r="O97" i="344"/>
  <c r="R98" i="344"/>
  <c r="AA37" i="344"/>
  <c r="X85" i="344"/>
  <c r="M92" i="344"/>
  <c r="X93" i="344"/>
  <c r="AF95" i="344"/>
  <c r="S98" i="344"/>
  <c r="Z93" i="344"/>
  <c r="Z85" i="344"/>
  <c r="AF99" i="344"/>
  <c r="R97" i="344"/>
  <c r="O64" i="344"/>
  <c r="R92" i="344"/>
  <c r="V98" i="344"/>
  <c r="M41" i="344"/>
  <c r="T92" i="344"/>
  <c r="AH99" i="344"/>
  <c r="T97" i="344"/>
  <c r="T32" i="344"/>
  <c r="AA41" i="344"/>
  <c r="T44" i="344"/>
  <c r="Z67" i="344"/>
  <c r="Y92" i="344"/>
  <c r="R96" i="344"/>
  <c r="AM99" i="344"/>
  <c r="Y97" i="344"/>
  <c r="X97" i="344"/>
  <c r="AA38" i="344"/>
  <c r="AA67" i="344"/>
  <c r="AM85" i="344"/>
  <c r="Z92" i="344"/>
  <c r="S96" i="344"/>
  <c r="AN99" i="344"/>
  <c r="Z97" i="344"/>
  <c r="AC98" i="344"/>
  <c r="AN93" i="344"/>
  <c r="AL99" i="344"/>
  <c r="AH41" i="344"/>
  <c r="AA84" i="344"/>
  <c r="T94" i="344"/>
  <c r="AE98" i="344"/>
  <c r="AF98" i="344"/>
  <c r="Y67" i="344"/>
  <c r="AC84" i="344"/>
  <c r="X96" i="344"/>
  <c r="X92" i="344"/>
  <c r="T65" i="344"/>
  <c r="Y94" i="344"/>
  <c r="AA96" i="344"/>
  <c r="AE97" i="344"/>
  <c r="AH98" i="344"/>
  <c r="AE84" i="344"/>
  <c r="AF97" i="344"/>
  <c r="Q96" i="344"/>
  <c r="M36" i="344"/>
  <c r="AF84" i="344"/>
  <c r="AC96" i="344"/>
  <c r="X100" i="344"/>
  <c r="AJ98" i="344"/>
  <c r="Q93" i="344"/>
  <c r="R93" i="344"/>
  <c r="AG91" i="344"/>
  <c r="X67" i="344"/>
  <c r="R91" i="344"/>
  <c r="AL92" i="344"/>
  <c r="Y100" i="344"/>
  <c r="O93" i="344"/>
  <c r="AM68" i="344"/>
  <c r="AM100" i="344"/>
  <c r="T33" i="344"/>
  <c r="T63" i="344"/>
  <c r="T68" i="344"/>
  <c r="AH84" i="344"/>
  <c r="S91" i="344"/>
  <c r="AM92" i="344"/>
  <c r="AE96" i="344"/>
  <c r="Z100" i="344"/>
  <c r="AL98" i="344"/>
  <c r="S93" i="344"/>
  <c r="AG96" i="344"/>
  <c r="AM98" i="344"/>
  <c r="AC93" i="344"/>
  <c r="AN96" i="344"/>
  <c r="AG65" i="344"/>
  <c r="AE67" i="344"/>
  <c r="Q85" i="344"/>
  <c r="Z91" i="344"/>
  <c r="AN95" i="344"/>
  <c r="Q100" i="344"/>
  <c r="O84" i="344"/>
  <c r="R85" i="344"/>
  <c r="AE92" i="344"/>
  <c r="AL94" i="344"/>
  <c r="O99" i="344"/>
  <c r="R100" i="344"/>
  <c r="S85" i="344"/>
  <c r="AF92" i="344"/>
  <c r="AJ93" i="344"/>
  <c r="AM94" i="344"/>
  <c r="S100" i="344"/>
  <c r="Q84" i="344"/>
  <c r="AC91" i="344"/>
  <c r="AG92" i="344"/>
  <c r="AN94" i="344"/>
  <c r="Q99" i="344"/>
  <c r="R84" i="344"/>
  <c r="AL93" i="344"/>
  <c r="R99" i="344"/>
  <c r="M66" i="344"/>
  <c r="M95" i="344"/>
  <c r="AL96" i="344"/>
  <c r="AM96" i="344"/>
  <c r="S43" i="344"/>
  <c r="AL95" i="344"/>
  <c r="AM95" i="344"/>
  <c r="V99" i="344"/>
  <c r="V64" i="344"/>
  <c r="X84" i="344"/>
  <c r="AJ91" i="344"/>
  <c r="O94" i="344"/>
  <c r="R95" i="344"/>
  <c r="Y84" i="344"/>
  <c r="S95" i="344"/>
  <c r="V96" i="344"/>
  <c r="Y99" i="344"/>
  <c r="V91" i="344"/>
  <c r="AE93" i="344"/>
  <c r="AF93" i="344"/>
  <c r="O95" i="344"/>
  <c r="V84" i="344"/>
  <c r="X99" i="344"/>
  <c r="M33" i="344"/>
  <c r="Y64" i="344"/>
  <c r="AF66" i="344"/>
  <c r="AC68" i="344"/>
  <c r="AC85" i="344"/>
  <c r="AL91" i="344"/>
  <c r="Q94" i="344"/>
  <c r="T95" i="344"/>
  <c r="AC100" i="344"/>
  <c r="M39" i="344"/>
  <c r="AA44" i="344"/>
  <c r="AA64" i="344"/>
  <c r="AH66" i="344"/>
  <c r="AH68" i="344"/>
  <c r="S94" i="344"/>
  <c r="V95" i="344"/>
  <c r="Y96" i="344"/>
  <c r="X95" i="344"/>
  <c r="Y91" i="344"/>
  <c r="T42" i="344"/>
  <c r="AH64" i="344"/>
  <c r="AL68" i="344"/>
  <c r="AH85" i="344"/>
  <c r="O92" i="344"/>
  <c r="V94" i="344"/>
  <c r="Y95" i="344"/>
  <c r="AH100" i="344"/>
  <c r="AA39" i="344"/>
  <c r="AN68" i="344"/>
  <c r="AJ85" i="344"/>
  <c r="M91" i="344"/>
  <c r="Q92" i="344"/>
  <c r="X94" i="344"/>
  <c r="AA95" i="344"/>
  <c r="AJ100" i="344"/>
  <c r="Z64" i="344"/>
  <c r="AH36" i="344"/>
  <c r="M65" i="344"/>
  <c r="T67" i="344"/>
  <c r="M69" i="344"/>
  <c r="AL85" i="344"/>
  <c r="O91" i="344"/>
  <c r="AC95" i="344"/>
  <c r="AL100" i="344"/>
  <c r="AJ96" i="344"/>
  <c r="Q43" i="344"/>
  <c r="AC65" i="344"/>
  <c r="AE65" i="344"/>
  <c r="AC67" i="344"/>
  <c r="AF65" i="344"/>
  <c r="AE63" i="344"/>
  <c r="O67" i="344"/>
  <c r="AN63" i="344"/>
  <c r="Q66" i="344"/>
  <c r="Z69" i="344"/>
  <c r="AC63" i="344"/>
  <c r="V69" i="344"/>
  <c r="AL63" i="344"/>
  <c r="X69" i="344"/>
  <c r="AH39" i="344"/>
  <c r="O65" i="344"/>
  <c r="R66" i="344"/>
  <c r="X68" i="344"/>
  <c r="AA69" i="344"/>
  <c r="AL64" i="344"/>
  <c r="S66" i="344"/>
  <c r="Y68" i="344"/>
  <c r="AG63" i="344"/>
  <c r="AA42" i="344"/>
  <c r="Q65" i="344"/>
  <c r="T66" i="344"/>
  <c r="Z68" i="344"/>
  <c r="AC69" i="344"/>
  <c r="R65" i="344"/>
  <c r="AA34" i="344"/>
  <c r="M40" i="344"/>
  <c r="M63" i="344"/>
  <c r="V66" i="344"/>
  <c r="AE69" i="344"/>
  <c r="AN64" i="344"/>
  <c r="Q64" i="344"/>
  <c r="AF69" i="344"/>
  <c r="AN65" i="344"/>
  <c r="O63" i="344"/>
  <c r="R64" i="344"/>
  <c r="X66" i="344"/>
  <c r="M32" i="344"/>
  <c r="AH34" i="344"/>
  <c r="T40" i="344"/>
  <c r="V65" i="344"/>
  <c r="Y66" i="344"/>
  <c r="AE68" i="344"/>
  <c r="AH69" i="344"/>
  <c r="AM63" i="344"/>
  <c r="Q63" i="344"/>
  <c r="AF68" i="344"/>
  <c r="AN67" i="344"/>
  <c r="AL66" i="344"/>
  <c r="O68" i="344"/>
  <c r="AJ64" i="344"/>
  <c r="AH37" i="344"/>
  <c r="R63" i="344"/>
  <c r="X65" i="344"/>
  <c r="AA66" i="344"/>
  <c r="AJ69" i="344"/>
  <c r="AE64" i="344"/>
  <c r="Q69" i="344"/>
  <c r="R69" i="344"/>
  <c r="S69" i="344"/>
  <c r="Q68" i="344"/>
  <c r="R68" i="344"/>
  <c r="Q67" i="344"/>
  <c r="S67" i="344"/>
  <c r="Y65" i="344"/>
  <c r="AC64" i="344"/>
  <c r="AJ66" i="344"/>
  <c r="AJ65" i="344"/>
  <c r="AN66" i="344"/>
  <c r="AL65" i="344"/>
  <c r="AC66" i="344"/>
  <c r="AF67" i="344"/>
  <c r="AL69" i="344"/>
  <c r="AM67" i="344"/>
  <c r="AF64" i="344"/>
  <c r="R43" i="344"/>
  <c r="AM69" i="344"/>
  <c r="AJ67" i="344"/>
  <c r="AL67" i="344"/>
  <c r="T35" i="344"/>
  <c r="AH40" i="344"/>
  <c r="AE37" i="344"/>
  <c r="AE33" i="344"/>
  <c r="AF33" i="344"/>
  <c r="AC43" i="344"/>
  <c r="AG41" i="344"/>
  <c r="S32" i="344"/>
  <c r="S36" i="344"/>
  <c r="X34" i="344"/>
  <c r="AF32" i="344"/>
  <c r="AL32" i="344"/>
  <c r="AF42" i="344"/>
  <c r="O39" i="344"/>
  <c r="Z41" i="344"/>
  <c r="AF37" i="344"/>
  <c r="AG37" i="344"/>
  <c r="X38" i="344"/>
  <c r="Y38" i="344"/>
  <c r="Z38" i="344"/>
  <c r="AF40" i="344"/>
  <c r="AG40" i="344"/>
  <c r="AL34" i="344"/>
  <c r="Y35" i="344"/>
  <c r="AC33" i="344"/>
  <c r="Z35" i="344"/>
  <c r="AF41" i="344"/>
  <c r="AN33" i="344"/>
  <c r="AN35" i="344"/>
  <c r="AF43" i="344"/>
  <c r="Q32" i="344"/>
  <c r="AG43" i="344"/>
  <c r="R32" i="344"/>
  <c r="O36" i="344"/>
  <c r="AJ43" i="344"/>
  <c r="Q36" i="344"/>
  <c r="AL43" i="344"/>
  <c r="V34" i="344"/>
  <c r="AM43" i="344"/>
  <c r="AE32" i="344"/>
  <c r="Y34" i="344"/>
  <c r="AC42" i="344"/>
  <c r="AE40" i="344"/>
  <c r="AM32" i="344"/>
  <c r="AN32" i="344"/>
  <c r="Q39" i="344"/>
  <c r="AN40" i="344"/>
  <c r="Z39" i="344"/>
  <c r="AL39" i="344"/>
  <c r="AM39" i="344"/>
  <c r="AN39" i="344"/>
  <c r="X40" i="344"/>
  <c r="AE42" i="344"/>
  <c r="S33" i="344"/>
  <c r="T37" i="344"/>
  <c r="R39" i="344"/>
  <c r="O34" i="344"/>
  <c r="R35" i="344"/>
  <c r="S35" i="344"/>
  <c r="V36" i="344"/>
  <c r="Y37" i="344"/>
  <c r="AE39" i="344"/>
  <c r="AN42" i="344"/>
  <c r="Q34" i="344"/>
  <c r="Z37" i="344"/>
  <c r="AC38" i="344"/>
  <c r="AF39" i="344"/>
  <c r="AL41" i="344"/>
  <c r="O44" i="344"/>
  <c r="O33" i="344"/>
  <c r="R34" i="344"/>
  <c r="X36" i="344"/>
  <c r="AG39" i="344"/>
  <c r="AJ40" i="344"/>
  <c r="AM41" i="344"/>
  <c r="V35" i="344"/>
  <c r="Y36" i="344"/>
  <c r="AE38" i="344"/>
  <c r="AN41" i="344"/>
  <c r="Q44" i="344"/>
  <c r="Q33" i="344"/>
  <c r="AF38" i="344"/>
  <c r="AL40" i="344"/>
  <c r="R44" i="344"/>
  <c r="AA36" i="344"/>
  <c r="M42" i="344"/>
  <c r="AL42" i="344"/>
  <c r="AC36" i="344"/>
  <c r="O42" i="344"/>
  <c r="X33" i="344"/>
  <c r="AJ37" i="344"/>
  <c r="S42" i="344"/>
  <c r="X43" i="344"/>
  <c r="X32" i="344"/>
  <c r="AG35" i="344"/>
  <c r="AJ36" i="344"/>
  <c r="AM37" i="344"/>
  <c r="S41" i="344"/>
  <c r="V42" i="344"/>
  <c r="Y43" i="344"/>
  <c r="AE36" i="344"/>
  <c r="AL38" i="344"/>
  <c r="V43" i="344"/>
  <c r="Q41" i="344"/>
  <c r="Y32" i="344"/>
  <c r="AE34" i="344"/>
  <c r="AH35" i="344"/>
  <c r="AN37" i="344"/>
  <c r="Q40" i="344"/>
  <c r="T41" i="344"/>
  <c r="AC44" i="344"/>
  <c r="O35" i="344"/>
  <c r="Y33" i="344"/>
  <c r="R41" i="344"/>
  <c r="Z32" i="344"/>
  <c r="AF34" i="344"/>
  <c r="AL36" i="344"/>
  <c r="R40" i="344"/>
  <c r="X42" i="344"/>
  <c r="Z33" i="344"/>
  <c r="AA32" i="344"/>
  <c r="AG34" i="344"/>
  <c r="AJ35" i="344"/>
  <c r="AM36" i="344"/>
  <c r="M38" i="344"/>
  <c r="S40" i="344"/>
  <c r="V41" i="344"/>
  <c r="Y42" i="344"/>
  <c r="AE44" i="344"/>
  <c r="AF44" i="344"/>
  <c r="AC32" i="344"/>
  <c r="AL35" i="344"/>
  <c r="O38" i="344"/>
  <c r="X41" i="344"/>
  <c r="AJ42" i="344"/>
  <c r="Q42" i="344"/>
  <c r="Y44" i="344"/>
  <c r="Z44" i="344"/>
  <c r="AF35" i="344"/>
  <c r="AJ34" i="344"/>
  <c r="M37" i="344"/>
  <c r="V40" i="344"/>
  <c r="AH44" i="344"/>
  <c r="AF36" i="344"/>
  <c r="AH33" i="344"/>
  <c r="Q38" i="344"/>
  <c r="T39" i="344"/>
  <c r="AE35" i="344"/>
  <c r="O37" i="344"/>
  <c r="R38" i="344"/>
  <c r="AJ44" i="344"/>
  <c r="Q35" i="344"/>
  <c r="AJ33" i="344"/>
  <c r="AM34" i="344"/>
  <c r="V39" i="344"/>
  <c r="Y40" i="344"/>
  <c r="AM38" i="344"/>
  <c r="AN38" i="344"/>
  <c r="AH32" i="344"/>
  <c r="Q37" i="344"/>
  <c r="T38" i="344"/>
  <c r="AC41" i="344"/>
  <c r="AL44" i="344"/>
  <c r="AM42" i="344"/>
  <c r="V44" i="344"/>
  <c r="AL33" i="344"/>
  <c r="R37" i="344"/>
  <c r="X39" i="344"/>
  <c r="AM44" i="344"/>
  <c r="V37" i="344"/>
  <c r="Q47" i="344"/>
  <c r="R46" i="344"/>
  <c r="AH62" i="344"/>
  <c r="S78" i="344"/>
  <c r="S57" i="344"/>
  <c r="R57" i="344"/>
  <c r="AG38" i="380"/>
  <c r="AF38" i="380"/>
  <c r="AE38" i="380"/>
  <c r="Z50" i="380"/>
  <c r="Y50" i="380"/>
  <c r="X50" i="380"/>
  <c r="V50" i="380"/>
  <c r="V52" i="380"/>
  <c r="AJ60" i="380"/>
  <c r="R64" i="380"/>
  <c r="Q64" i="380"/>
  <c r="S64" i="380"/>
  <c r="O64" i="380"/>
  <c r="AN42" i="380"/>
  <c r="AM42" i="380"/>
  <c r="Z34" i="380"/>
  <c r="Y34" i="380"/>
  <c r="X34" i="380"/>
  <c r="AJ42" i="380"/>
  <c r="V34" i="380"/>
  <c r="AJ45" i="380"/>
  <c r="T37" i="380"/>
  <c r="AL42" i="380"/>
  <c r="AA54" i="380"/>
  <c r="AE57" i="380"/>
  <c r="S33" i="380"/>
  <c r="AG39" i="380"/>
  <c r="AF39" i="380"/>
  <c r="AC41" i="380"/>
  <c r="AF57" i="380"/>
  <c r="AN59" i="380"/>
  <c r="AM59" i="380"/>
  <c r="AN61" i="380"/>
  <c r="AC39" i="380"/>
  <c r="V53" i="380"/>
  <c r="AG57" i="380"/>
  <c r="AJ59" i="380"/>
  <c r="Z33" i="380"/>
  <c r="Y33" i="380"/>
  <c r="X33" i="380"/>
  <c r="V33" i="380"/>
  <c r="AE41" i="380"/>
  <c r="S65" i="380"/>
  <c r="R65" i="380"/>
  <c r="X37" i="380"/>
  <c r="AF41" i="380"/>
  <c r="O65" i="380"/>
  <c r="AG41" i="380"/>
  <c r="Y51" i="380"/>
  <c r="Z51" i="380"/>
  <c r="X51" i="380"/>
  <c r="Z53" i="380"/>
  <c r="Q65" i="380"/>
  <c r="V37" i="380"/>
  <c r="S31" i="380"/>
  <c r="R31" i="380"/>
  <c r="O31" i="380"/>
  <c r="O33" i="380"/>
  <c r="AJ61" i="380"/>
  <c r="Y37" i="380"/>
  <c r="Q31" i="380"/>
  <c r="Q33" i="380"/>
  <c r="R33" i="380"/>
  <c r="AM41" i="380"/>
  <c r="AN41" i="380"/>
  <c r="AL41" i="380"/>
  <c r="AJ41" i="380"/>
  <c r="Q48" i="380"/>
  <c r="S48" i="380"/>
  <c r="R48" i="380"/>
  <c r="O48" i="380"/>
  <c r="AL44" i="380"/>
  <c r="AN58" i="380"/>
  <c r="AL58" i="380"/>
  <c r="AM58" i="380"/>
  <c r="AM44" i="380"/>
  <c r="V51" i="380"/>
  <c r="O32" i="380"/>
  <c r="V35" i="380"/>
  <c r="AM61" i="380"/>
  <c r="S30" i="380"/>
  <c r="R30" i="380"/>
  <c r="Q30" i="380"/>
  <c r="Q32" i="380"/>
  <c r="X35" i="380"/>
  <c r="AE54" i="380"/>
  <c r="AG54" i="380"/>
  <c r="AF54" i="380"/>
  <c r="AL61" i="380"/>
  <c r="O30" i="380"/>
  <c r="Y35" i="380"/>
  <c r="T52" i="380"/>
  <c r="AE55" i="380"/>
  <c r="AH60" i="380"/>
  <c r="V31" i="380"/>
  <c r="R62" i="380"/>
  <c r="Y32" i="380"/>
  <c r="AC34" i="380"/>
  <c r="AE35" i="380"/>
  <c r="AG37" i="380"/>
  <c r="AM40" i="380"/>
  <c r="R46" i="380"/>
  <c r="V48" i="380"/>
  <c r="Z49" i="380"/>
  <c r="AF52" i="380"/>
  <c r="AJ54" i="380"/>
  <c r="AL55" i="380"/>
  <c r="AN57" i="380"/>
  <c r="S62" i="380"/>
  <c r="V30" i="380"/>
  <c r="X31" i="380"/>
  <c r="Z32" i="380"/>
  <c r="AF35" i="380"/>
  <c r="AH37" i="380"/>
  <c r="AJ38" i="380"/>
  <c r="AL39" i="380"/>
  <c r="AN40" i="380"/>
  <c r="M42" i="380"/>
  <c r="O44" i="380"/>
  <c r="Q45" i="380"/>
  <c r="S46" i="380"/>
  <c r="AA49" i="380"/>
  <c r="AC50" i="380"/>
  <c r="AE51" i="380"/>
  <c r="AG52" i="380"/>
  <c r="AM55" i="380"/>
  <c r="M59" i="380"/>
  <c r="O60" i="380"/>
  <c r="Q61" i="380"/>
  <c r="T62" i="380"/>
  <c r="V64" i="380"/>
  <c r="X65" i="380"/>
  <c r="AC37" i="380"/>
  <c r="V49" i="380"/>
  <c r="AJ57" i="380"/>
  <c r="V32" i="380"/>
  <c r="AJ40" i="380"/>
  <c r="Q47" i="380"/>
  <c r="AC52" i="380"/>
  <c r="AE37" i="380"/>
  <c r="R47" i="380"/>
  <c r="X49" i="380"/>
  <c r="AF53" i="380"/>
  <c r="AJ55" i="380"/>
  <c r="AL57" i="380"/>
  <c r="Y31" i="380"/>
  <c r="AE34" i="380"/>
  <c r="AG35" i="380"/>
  <c r="AM39" i="380"/>
  <c r="R45" i="380"/>
  <c r="Y65" i="380"/>
  <c r="X30" i="380"/>
  <c r="AF34" i="380"/>
  <c r="AH35" i="380"/>
  <c r="AJ37" i="380"/>
  <c r="AL38" i="380"/>
  <c r="AN39" i="380"/>
  <c r="O42" i="380"/>
  <c r="Q44" i="380"/>
  <c r="S45" i="380"/>
  <c r="Y48" i="380"/>
  <c r="AC49" i="380"/>
  <c r="AE50" i="380"/>
  <c r="AG51" i="380"/>
  <c r="AM54" i="380"/>
  <c r="M58" i="380"/>
  <c r="O59" i="380"/>
  <c r="Q60" i="380"/>
  <c r="S61" i="380"/>
  <c r="V62" i="380"/>
  <c r="X64" i="380"/>
  <c r="Z65" i="380"/>
  <c r="S47" i="380"/>
  <c r="Y30" i="380"/>
  <c r="AA31" i="380"/>
  <c r="AM38" i="380"/>
  <c r="R44" i="380"/>
  <c r="Z48" i="380"/>
  <c r="AF50" i="380"/>
  <c r="AN54" i="380"/>
  <c r="R60" i="380"/>
  <c r="T61" i="380"/>
  <c r="Y64" i="380"/>
  <c r="AA65" i="380"/>
  <c r="AF51" i="380"/>
  <c r="AJ35" i="380"/>
  <c r="AL37" i="380"/>
  <c r="Q42" i="380"/>
  <c r="AE49" i="380"/>
  <c r="O58" i="380"/>
  <c r="Q59" i="380"/>
  <c r="X62" i="380"/>
  <c r="AA30" i="380"/>
  <c r="AC31" i="380"/>
  <c r="AM37" i="380"/>
  <c r="M40" i="380"/>
  <c r="O41" i="380"/>
  <c r="R42" i="380"/>
  <c r="T44" i="380"/>
  <c r="V45" i="380"/>
  <c r="AF49" i="380"/>
  <c r="AH50" i="380"/>
  <c r="AJ51" i="380"/>
  <c r="R59" i="380"/>
  <c r="T60" i="380"/>
  <c r="V61" i="380"/>
  <c r="Y62" i="380"/>
  <c r="AA64" i="380"/>
  <c r="AC65" i="380"/>
  <c r="AA47" i="380"/>
  <c r="AC30" i="380"/>
  <c r="AE31" i="380"/>
  <c r="AM35" i="380"/>
  <c r="O40" i="380"/>
  <c r="Q41" i="380"/>
  <c r="V44" i="380"/>
  <c r="X45" i="380"/>
  <c r="AJ50" i="380"/>
  <c r="AL51" i="380"/>
  <c r="R58" i="380"/>
  <c r="V60" i="380"/>
  <c r="X61" i="380"/>
  <c r="AC64" i="380"/>
  <c r="AE65" i="380"/>
  <c r="AF31" i="380"/>
  <c r="AH32" i="380"/>
  <c r="AJ33" i="380"/>
  <c r="AA46" i="380"/>
  <c r="AC47" i="380"/>
  <c r="M54" i="380"/>
  <c r="O55" i="380"/>
  <c r="Y61" i="380"/>
  <c r="AF65" i="380"/>
  <c r="O46" i="380"/>
  <c r="AE30" i="380"/>
  <c r="T58" i="380"/>
  <c r="X60" i="380"/>
  <c r="AE64" i="380"/>
  <c r="AE53" i="380"/>
  <c r="AF30" i="380"/>
  <c r="AJ32" i="380"/>
  <c r="R40" i="380"/>
  <c r="Y44" i="380"/>
  <c r="AC46" i="380"/>
  <c r="AE47" i="380"/>
  <c r="AM50" i="380"/>
  <c r="O54" i="380"/>
  <c r="Y60" i="380"/>
  <c r="AF64" i="380"/>
  <c r="AC53" i="380"/>
  <c r="AM33" i="380"/>
  <c r="O38" i="380"/>
  <c r="AF47" i="380"/>
  <c r="R55" i="380"/>
  <c r="T57" i="380"/>
  <c r="V58" i="380"/>
  <c r="X59" i="380"/>
  <c r="AE62" i="380"/>
  <c r="AJ31" i="380"/>
  <c r="AL32" i="380"/>
  <c r="R39" i="380"/>
  <c r="V41" i="380"/>
  <c r="Y42" i="380"/>
  <c r="AC45" i="380"/>
  <c r="AE46" i="380"/>
  <c r="AM49" i="380"/>
  <c r="O53" i="380"/>
  <c r="Q54" i="380"/>
  <c r="Y59" i="380"/>
  <c r="AC61" i="380"/>
  <c r="AF62" i="380"/>
  <c r="AJ65" i="380"/>
  <c r="O62" i="380"/>
  <c r="AM32" i="380"/>
  <c r="O37" i="380"/>
  <c r="Q38" i="380"/>
  <c r="AF46" i="380"/>
  <c r="AJ48" i="380"/>
  <c r="R54" i="380"/>
  <c r="V57" i="380"/>
  <c r="X58" i="380"/>
  <c r="AJ30" i="380"/>
  <c r="AL31" i="380"/>
  <c r="R38" i="380"/>
  <c r="T39" i="380"/>
  <c r="V40" i="380"/>
  <c r="X41" i="380"/>
  <c r="AA42" i="380"/>
  <c r="AC44" i="380"/>
  <c r="AE45" i="380"/>
  <c r="M51" i="380"/>
  <c r="O52" i="380"/>
  <c r="Q53" i="380"/>
  <c r="Y58" i="380"/>
  <c r="AA59" i="380"/>
  <c r="AC60" i="380"/>
  <c r="AE61" i="380"/>
  <c r="AH62" i="380"/>
  <c r="AJ64" i="380"/>
  <c r="AL65" i="380"/>
  <c r="AM31" i="380"/>
  <c r="Q37" i="380"/>
  <c r="Y41" i="380"/>
  <c r="AF45" i="380"/>
  <c r="AL48" i="380"/>
  <c r="R53" i="380"/>
  <c r="X57" i="380"/>
  <c r="AF61" i="380"/>
  <c r="AM65" i="380"/>
  <c r="O61" i="380"/>
  <c r="AL30" i="380"/>
  <c r="R37" i="380"/>
  <c r="X40" i="380"/>
  <c r="AE44" i="380"/>
  <c r="AM48" i="380"/>
  <c r="Q52" i="380"/>
  <c r="Y57" i="380"/>
  <c r="AE60" i="380"/>
  <c r="AL64" i="380"/>
  <c r="AC44" i="379"/>
  <c r="AJ47" i="379"/>
  <c r="V66" i="379"/>
  <c r="O32" i="379"/>
  <c r="AE44" i="379"/>
  <c r="V64" i="379"/>
  <c r="R33" i="379"/>
  <c r="V38" i="379"/>
  <c r="X39" i="379"/>
  <c r="AF44" i="379"/>
  <c r="AM47" i="379"/>
  <c r="Q50" i="379"/>
  <c r="Y66" i="379"/>
  <c r="AC73" i="379"/>
  <c r="AE74" i="379"/>
  <c r="O31" i="379"/>
  <c r="Q32" i="379"/>
  <c r="S33" i="379"/>
  <c r="Y39" i="379"/>
  <c r="AC41" i="379"/>
  <c r="AE42" i="379"/>
  <c r="AG44" i="379"/>
  <c r="AJ45" i="379"/>
  <c r="AL46" i="379"/>
  <c r="AN47" i="379"/>
  <c r="R50" i="379"/>
  <c r="V63" i="379"/>
  <c r="X64" i="379"/>
  <c r="Z66" i="379"/>
  <c r="R32" i="379"/>
  <c r="V37" i="379"/>
  <c r="X38" i="379"/>
  <c r="Z39" i="379"/>
  <c r="AF42" i="379"/>
  <c r="AM46" i="379"/>
  <c r="S50" i="379"/>
  <c r="Y64" i="379"/>
  <c r="AC68" i="379"/>
  <c r="AE73" i="379"/>
  <c r="AG74" i="379"/>
  <c r="O30" i="379"/>
  <c r="Q31" i="379"/>
  <c r="Y38" i="379"/>
  <c r="AC40" i="379"/>
  <c r="AE41" i="379"/>
  <c r="AG42" i="379"/>
  <c r="AL45" i="379"/>
  <c r="AN46" i="379"/>
  <c r="V51" i="379"/>
  <c r="X63" i="379"/>
  <c r="AF73" i="379"/>
  <c r="AJ75" i="379"/>
  <c r="R31" i="379"/>
  <c r="V33" i="379"/>
  <c r="X37" i="379"/>
  <c r="AF41" i="379"/>
  <c r="AJ44" i="379"/>
  <c r="AM45" i="379"/>
  <c r="O49" i="379"/>
  <c r="Y63" i="379"/>
  <c r="AC66" i="379"/>
  <c r="AE68" i="379"/>
  <c r="Q30" i="379"/>
  <c r="Y37" i="379"/>
  <c r="AC39" i="379"/>
  <c r="AE40" i="379"/>
  <c r="V50" i="379"/>
  <c r="X51" i="379"/>
  <c r="AF68" i="379"/>
  <c r="AJ74" i="379"/>
  <c r="AL75" i="379"/>
  <c r="R30" i="379"/>
  <c r="V32" i="379"/>
  <c r="X33" i="379"/>
  <c r="AF40" i="379"/>
  <c r="AJ42" i="379"/>
  <c r="AL44" i="379"/>
  <c r="O48" i="379"/>
  <c r="Q49" i="379"/>
  <c r="Y51" i="379"/>
  <c r="AC64" i="379"/>
  <c r="AE66" i="379"/>
  <c r="AM75" i="379"/>
  <c r="Y33" i="379"/>
  <c r="AC38" i="379"/>
  <c r="AE39" i="379"/>
  <c r="AM44" i="379"/>
  <c r="R49" i="379"/>
  <c r="X50" i="379"/>
  <c r="AF66" i="379"/>
  <c r="AJ73" i="379"/>
  <c r="AL74" i="379"/>
  <c r="V31" i="379"/>
  <c r="X32" i="379"/>
  <c r="AF39" i="379"/>
  <c r="AJ41" i="379"/>
  <c r="AL42" i="379"/>
  <c r="O47" i="379"/>
  <c r="Q48" i="379"/>
  <c r="Y50" i="379"/>
  <c r="AC63" i="379"/>
  <c r="AE64" i="379"/>
  <c r="AM74" i="379"/>
  <c r="Y32" i="379"/>
  <c r="AE38" i="379"/>
  <c r="AM42" i="379"/>
  <c r="R48" i="379"/>
  <c r="AF64" i="379"/>
  <c r="AL73" i="379"/>
  <c r="AH39" i="379"/>
  <c r="M45" i="379"/>
  <c r="AA50" i="379"/>
  <c r="AC74" i="379"/>
  <c r="AG30" i="379"/>
  <c r="AM33" i="379"/>
  <c r="M39" i="379"/>
  <c r="O40" i="379"/>
  <c r="Q41" i="379"/>
  <c r="S42" i="379"/>
  <c r="X45" i="379"/>
  <c r="Z46" i="379"/>
  <c r="AF49" i="379"/>
  <c r="AL50" i="379"/>
  <c r="AN51" i="379"/>
  <c r="R73" i="379"/>
  <c r="T74" i="379"/>
  <c r="V75" i="379"/>
  <c r="Q33" i="379"/>
  <c r="X66" i="379"/>
  <c r="AL39" i="379"/>
  <c r="AE50" i="379"/>
  <c r="AE32" i="379"/>
  <c r="AL64" i="379"/>
  <c r="AL38" i="379"/>
  <c r="AM64" i="379"/>
  <c r="O74" i="379"/>
  <c r="AC30" i="379"/>
  <c r="V46" i="379"/>
  <c r="AJ33" i="379"/>
  <c r="Y47" i="379"/>
  <c r="AM63" i="379"/>
  <c r="AM37" i="379"/>
  <c r="Q42" i="379"/>
  <c r="X46" i="379"/>
  <c r="AL51" i="379"/>
  <c r="AN63" i="379"/>
  <c r="AL33" i="379"/>
  <c r="R41" i="379"/>
  <c r="AM50" i="379"/>
  <c r="AM32" i="379"/>
  <c r="M38" i="379"/>
  <c r="O39" i="379"/>
  <c r="Q40" i="379"/>
  <c r="S41" i="379"/>
  <c r="Z45" i="379"/>
  <c r="AF48" i="379"/>
  <c r="AH49" i="379"/>
  <c r="AN50" i="379"/>
  <c r="R68" i="379"/>
  <c r="T73" i="379"/>
  <c r="V74" i="379"/>
  <c r="X75" i="379"/>
  <c r="AL47" i="379"/>
  <c r="AC50" i="379"/>
  <c r="V47" i="379"/>
  <c r="AJ63" i="379"/>
  <c r="Q75" i="379"/>
  <c r="AE31" i="379"/>
  <c r="X47" i="379"/>
  <c r="AL37" i="379"/>
  <c r="AC49" i="379"/>
  <c r="O73" i="379"/>
  <c r="S75" i="379"/>
  <c r="R74" i="379"/>
  <c r="AE49" i="379"/>
  <c r="AL31" i="379"/>
  <c r="AN32" i="379"/>
  <c r="R40" i="379"/>
  <c r="X44" i="379"/>
  <c r="AE47" i="379"/>
  <c r="AG48" i="379"/>
  <c r="Q66" i="379"/>
  <c r="S68" i="379"/>
  <c r="Y75" i="379"/>
  <c r="O33" i="379"/>
  <c r="V48" i="379"/>
  <c r="AJ64" i="379"/>
  <c r="Q45" i="379"/>
  <c r="O75" i="379"/>
  <c r="AC31" i="379"/>
  <c r="AG32" i="379"/>
  <c r="AM38" i="379"/>
  <c r="O42" i="379"/>
  <c r="Z48" i="379"/>
  <c r="AJ51" i="379"/>
  <c r="AN38" i="379"/>
  <c r="R44" i="379"/>
  <c r="V45" i="379"/>
  <c r="AN37" i="379"/>
  <c r="O68" i="379"/>
  <c r="AE48" i="379"/>
  <c r="S73" i="379"/>
  <c r="AM31" i="379"/>
  <c r="M37" i="379"/>
  <c r="O38" i="379"/>
  <c r="Q39" i="379"/>
  <c r="Y44" i="379"/>
  <c r="AF47" i="379"/>
  <c r="AH48" i="379"/>
  <c r="AJ49" i="379"/>
  <c r="R66" i="379"/>
  <c r="T68" i="379"/>
  <c r="V73" i="379"/>
  <c r="X74" i="379"/>
  <c r="AJ39" i="379"/>
  <c r="O45" i="379"/>
  <c r="AC32" i="379"/>
  <c r="O44" i="379"/>
  <c r="AN39" i="379"/>
  <c r="Y48" i="379"/>
  <c r="AF31" i="379"/>
  <c r="AF30" i="379"/>
  <c r="S74" i="379"/>
  <c r="AL32" i="379"/>
  <c r="R39" i="379"/>
  <c r="Y74" i="379"/>
  <c r="R45" i="379"/>
  <c r="AF50" i="379"/>
  <c r="Q44" i="379"/>
  <c r="AM63" i="377"/>
  <c r="AN63" i="377"/>
  <c r="M73" i="370"/>
  <c r="T53" i="376"/>
  <c r="M62" i="344"/>
  <c r="M177" i="374"/>
  <c r="AN64" i="377"/>
  <c r="AM75" i="344"/>
  <c r="R30" i="344"/>
  <c r="O75" i="344"/>
  <c r="S30" i="344"/>
  <c r="AA70" i="344"/>
  <c r="AG77" i="344"/>
  <c r="AA79" i="344"/>
  <c r="Q75" i="344"/>
  <c r="R75" i="344"/>
  <c r="AE70" i="344"/>
  <c r="AJ62" i="344"/>
  <c r="Q71" i="344"/>
  <c r="Z75" i="344"/>
  <c r="S71" i="344"/>
  <c r="M79" i="344"/>
  <c r="AE79" i="344"/>
  <c r="AM62" i="344"/>
  <c r="AG70" i="344"/>
  <c r="Z72" i="344"/>
  <c r="AE77" i="344"/>
  <c r="AA72" i="344"/>
  <c r="AA75" i="344"/>
  <c r="T76" i="344"/>
  <c r="M72" i="344"/>
  <c r="AC72" i="344"/>
  <c r="M73" i="344"/>
  <c r="Y73" i="344"/>
  <c r="AC75" i="344"/>
  <c r="M76" i="344"/>
  <c r="AG79" i="344"/>
  <c r="AE72" i="344"/>
  <c r="O73" i="344"/>
  <c r="AA74" i="344"/>
  <c r="S75" i="344"/>
  <c r="AE75" i="344"/>
  <c r="O76" i="344"/>
  <c r="AA77" i="344"/>
  <c r="AE78" i="344"/>
  <c r="AH79" i="344"/>
  <c r="AE71" i="344"/>
  <c r="AG72" i="344"/>
  <c r="AG75" i="344"/>
  <c r="AF78" i="344"/>
  <c r="T62" i="344"/>
  <c r="AF71" i="344"/>
  <c r="AH72" i="344"/>
  <c r="Q73" i="344"/>
  <c r="Q76" i="344"/>
  <c r="Q78" i="344"/>
  <c r="Z79" i="344"/>
  <c r="S73" i="344"/>
  <c r="S76" i="344"/>
  <c r="AJ76" i="344"/>
  <c r="O72" i="344"/>
  <c r="O79" i="344"/>
  <c r="V77" i="344"/>
  <c r="O62" i="344"/>
  <c r="Y62" i="344"/>
  <c r="Y70" i="344"/>
  <c r="AL70" i="344"/>
  <c r="AG71" i="344"/>
  <c r="AH73" i="344"/>
  <c r="T74" i="344"/>
  <c r="AE74" i="344"/>
  <c r="AM76" i="344"/>
  <c r="Y77" i="344"/>
  <c r="AL77" i="344"/>
  <c r="AG78" i="344"/>
  <c r="X71" i="344"/>
  <c r="Q72" i="344"/>
  <c r="AM72" i="344"/>
  <c r="AG74" i="344"/>
  <c r="Y76" i="344"/>
  <c r="X78" i="344"/>
  <c r="Q79" i="344"/>
  <c r="AC79" i="344"/>
  <c r="Q55" i="344"/>
  <c r="V70" i="344"/>
  <c r="Q62" i="344"/>
  <c r="M71" i="344"/>
  <c r="AA71" i="344"/>
  <c r="R72" i="344"/>
  <c r="T73" i="344"/>
  <c r="AJ73" i="344"/>
  <c r="V74" i="344"/>
  <c r="AH75" i="344"/>
  <c r="M78" i="344"/>
  <c r="AA78" i="344"/>
  <c r="R79" i="344"/>
  <c r="R62" i="344"/>
  <c r="AN71" i="344"/>
  <c r="AN78" i="344"/>
  <c r="R55" i="344"/>
  <c r="T70" i="344"/>
  <c r="AM73" i="344"/>
  <c r="Y74" i="344"/>
  <c r="AL74" i="344"/>
  <c r="AH76" i="344"/>
  <c r="T77" i="344"/>
  <c r="AC56" i="344"/>
  <c r="M56" i="344"/>
  <c r="M45" i="344"/>
  <c r="S48" i="344"/>
  <c r="M31" i="344"/>
  <c r="S45" i="344"/>
  <c r="M47" i="344"/>
  <c r="M54" i="344"/>
  <c r="T46" i="344"/>
  <c r="Q46" i="344"/>
  <c r="Q54" i="344"/>
  <c r="Q58" i="344"/>
  <c r="O52" i="344"/>
  <c r="O50" i="344"/>
  <c r="O58" i="344"/>
  <c r="O56" i="344"/>
  <c r="O54" i="344"/>
  <c r="O48" i="344"/>
  <c r="O46" i="344"/>
  <c r="O31" i="344"/>
  <c r="S46" i="344"/>
  <c r="AE48" i="344"/>
  <c r="S54" i="344"/>
  <c r="AJ55" i="344"/>
  <c r="AF48" i="344"/>
  <c r="AE56" i="344"/>
  <c r="AL31" i="344"/>
  <c r="AE45" i="344"/>
  <c r="T55" i="344"/>
  <c r="O53" i="344"/>
  <c r="O51" i="344"/>
  <c r="O49" i="344"/>
  <c r="O59" i="344"/>
  <c r="O57" i="344"/>
  <c r="O55" i="344"/>
  <c r="O47" i="344"/>
  <c r="O45" i="344"/>
  <c r="O30" i="344"/>
  <c r="T47" i="344"/>
  <c r="T30" i="344"/>
  <c r="V31" i="344"/>
  <c r="AH45" i="344"/>
  <c r="AE46" i="344"/>
  <c r="AG48" i="344"/>
  <c r="Y54" i="344"/>
  <c r="AM57" i="344"/>
  <c r="AG46" i="344"/>
  <c r="AF56" i="344"/>
  <c r="AA48" i="344"/>
  <c r="AG56" i="344"/>
  <c r="AA57" i="344"/>
  <c r="AM45" i="344"/>
  <c r="X45" i="344"/>
  <c r="AN45" i="344"/>
  <c r="Y46" i="344"/>
  <c r="AA46" i="344"/>
  <c r="AF57" i="344"/>
  <c r="Q30" i="344"/>
  <c r="AJ30" i="344"/>
  <c r="AA31" i="344"/>
  <c r="R45" i="344"/>
  <c r="V48" i="344"/>
  <c r="AA54" i="344"/>
  <c r="X57" i="344"/>
  <c r="AA58" i="344"/>
  <c r="AA62" i="344"/>
  <c r="M70" i="344"/>
  <c r="AC70" i="344"/>
  <c r="O71" i="344"/>
  <c r="AM71" i="344"/>
  <c r="Y72" i="344"/>
  <c r="AA73" i="344"/>
  <c r="M74" i="344"/>
  <c r="AC74" i="344"/>
  <c r="Y75" i="344"/>
  <c r="AA76" i="344"/>
  <c r="M77" i="344"/>
  <c r="AC77" i="344"/>
  <c r="O78" i="344"/>
  <c r="AM78" i="344"/>
  <c r="Y79" i="344"/>
  <c r="AC31" i="344"/>
  <c r="AF45" i="344"/>
  <c r="AJ47" i="344"/>
  <c r="V56" i="344"/>
  <c r="R58" i="344"/>
  <c r="AC62" i="344"/>
  <c r="O70" i="344"/>
  <c r="AM70" i="344"/>
  <c r="Y71" i="344"/>
  <c r="AC73" i="344"/>
  <c r="O74" i="344"/>
  <c r="AM74" i="344"/>
  <c r="AC76" i="344"/>
  <c r="O77" i="344"/>
  <c r="AM77" i="344"/>
  <c r="Y78" i="344"/>
  <c r="AG45" i="344"/>
  <c r="AH46" i="344"/>
  <c r="S47" i="344"/>
  <c r="AL48" i="344"/>
  <c r="T54" i="344"/>
  <c r="AE54" i="344"/>
  <c r="Q57" i="344"/>
  <c r="AC57" i="344"/>
  <c r="AN57" i="344"/>
  <c r="S58" i="344"/>
  <c r="AE58" i="344"/>
  <c r="V62" i="344"/>
  <c r="AL62" i="344"/>
  <c r="X70" i="344"/>
  <c r="AN70" i="344"/>
  <c r="Z71" i="344"/>
  <c r="AH71" i="344"/>
  <c r="T72" i="344"/>
  <c r="AJ72" i="344"/>
  <c r="V73" i="344"/>
  <c r="AL73" i="344"/>
  <c r="X74" i="344"/>
  <c r="AN74" i="344"/>
  <c r="T75" i="344"/>
  <c r="AJ75" i="344"/>
  <c r="V76" i="344"/>
  <c r="AL76" i="344"/>
  <c r="X77" i="344"/>
  <c r="AN77" i="344"/>
  <c r="Z78" i="344"/>
  <c r="AH78" i="344"/>
  <c r="T79" i="344"/>
  <c r="AJ79" i="344"/>
  <c r="AE31" i="344"/>
  <c r="AG54" i="344"/>
  <c r="AG58" i="344"/>
  <c r="AE62" i="344"/>
  <c r="Q70" i="344"/>
  <c r="AE73" i="344"/>
  <c r="Q74" i="344"/>
  <c r="AE76" i="344"/>
  <c r="Q77" i="344"/>
  <c r="AF31" i="344"/>
  <c r="AA45" i="344"/>
  <c r="Z46" i="344"/>
  <c r="AH54" i="344"/>
  <c r="S55" i="344"/>
  <c r="AL56" i="344"/>
  <c r="AE57" i="344"/>
  <c r="AH58" i="344"/>
  <c r="X62" i="344"/>
  <c r="AF62" i="344"/>
  <c r="R70" i="344"/>
  <c r="AH70" i="344"/>
  <c r="T71" i="344"/>
  <c r="AJ71" i="344"/>
  <c r="V72" i="344"/>
  <c r="AL72" i="344"/>
  <c r="X73" i="344"/>
  <c r="AF73" i="344"/>
  <c r="R74" i="344"/>
  <c r="AH74" i="344"/>
  <c r="V75" i="344"/>
  <c r="AL75" i="344"/>
  <c r="X76" i="344"/>
  <c r="AF76" i="344"/>
  <c r="R77" i="344"/>
  <c r="AH77" i="344"/>
  <c r="T78" i="344"/>
  <c r="AJ78" i="344"/>
  <c r="V79" i="344"/>
  <c r="AL79" i="344"/>
  <c r="Y58" i="344"/>
  <c r="AM79" i="344"/>
  <c r="Z54" i="344"/>
  <c r="Z58" i="344"/>
  <c r="AA30" i="344"/>
  <c r="AA47" i="344"/>
  <c r="AA55" i="344"/>
  <c r="AC30" i="344"/>
  <c r="AM31" i="344"/>
  <c r="Y45" i="344"/>
  <c r="AC47" i="344"/>
  <c r="AM48" i="344"/>
  <c r="AC55" i="344"/>
  <c r="AM56" i="344"/>
  <c r="Y57" i="344"/>
  <c r="V30" i="344"/>
  <c r="AL30" i="344"/>
  <c r="X31" i="344"/>
  <c r="AN31" i="344"/>
  <c r="Z45" i="344"/>
  <c r="AJ46" i="344"/>
  <c r="V47" i="344"/>
  <c r="AL47" i="344"/>
  <c r="X48" i="344"/>
  <c r="AN48" i="344"/>
  <c r="AJ54" i="344"/>
  <c r="V55" i="344"/>
  <c r="AL55" i="344"/>
  <c r="X56" i="344"/>
  <c r="AN56" i="344"/>
  <c r="Z57" i="344"/>
  <c r="AH57" i="344"/>
  <c r="T58" i="344"/>
  <c r="AJ58" i="344"/>
  <c r="AE30" i="344"/>
  <c r="AM30" i="344"/>
  <c r="Q31" i="344"/>
  <c r="Y31" i="344"/>
  <c r="AC46" i="344"/>
  <c r="AE47" i="344"/>
  <c r="AM47" i="344"/>
  <c r="Q48" i="344"/>
  <c r="Y48" i="344"/>
  <c r="AC54" i="344"/>
  <c r="AE55" i="344"/>
  <c r="AM55" i="344"/>
  <c r="Q56" i="344"/>
  <c r="Y56" i="344"/>
  <c r="AC58" i="344"/>
  <c r="X30" i="344"/>
  <c r="AF30" i="344"/>
  <c r="AN30" i="344"/>
  <c r="R31" i="344"/>
  <c r="Z31" i="344"/>
  <c r="AH31" i="344"/>
  <c r="T45" i="344"/>
  <c r="AJ45" i="344"/>
  <c r="V46" i="344"/>
  <c r="AL46" i="344"/>
  <c r="X47" i="344"/>
  <c r="AF47" i="344"/>
  <c r="AN47" i="344"/>
  <c r="R48" i="344"/>
  <c r="Z48" i="344"/>
  <c r="AH48" i="344"/>
  <c r="V54" i="344"/>
  <c r="AL54" i="344"/>
  <c r="X55" i="344"/>
  <c r="AF55" i="344"/>
  <c r="AN55" i="344"/>
  <c r="R56" i="344"/>
  <c r="Z56" i="344"/>
  <c r="AH56" i="344"/>
  <c r="T57" i="344"/>
  <c r="AJ57" i="344"/>
  <c r="V58" i="344"/>
  <c r="AL58" i="344"/>
  <c r="Y30" i="344"/>
  <c r="AM46" i="344"/>
  <c r="Y47" i="344"/>
  <c r="AM54" i="344"/>
  <c r="Y55" i="344"/>
  <c r="AM58" i="344"/>
  <c r="AH57" i="378"/>
  <c r="Z58" i="378"/>
  <c r="Y58" i="378"/>
  <c r="AG57" i="378"/>
  <c r="AA58" i="378"/>
  <c r="X57" i="378"/>
  <c r="AM57" i="378"/>
  <c r="AF57" i="378"/>
  <c r="AA47" i="378"/>
  <c r="M58" i="378"/>
  <c r="AA57" i="378"/>
  <c r="Q58" i="378"/>
  <c r="R58" i="378"/>
  <c r="M57" i="378"/>
  <c r="AC57" i="378"/>
  <c r="AL57" i="378"/>
  <c r="AH58" i="378"/>
  <c r="AN57" i="378"/>
  <c r="X58" i="378"/>
  <c r="O57" i="378"/>
  <c r="S58" i="378"/>
  <c r="T58" i="378"/>
  <c r="V57" i="378"/>
  <c r="AG58" i="378"/>
  <c r="Q57" i="378"/>
  <c r="Y57" i="378"/>
  <c r="AJ58" i="378"/>
  <c r="M47" i="378"/>
  <c r="R57" i="378"/>
  <c r="Z57" i="378"/>
  <c r="AC58" i="378"/>
  <c r="AL58" i="378"/>
  <c r="AE58" i="378"/>
  <c r="AM58" i="378"/>
  <c r="AG47" i="378"/>
  <c r="AA70" i="378"/>
  <c r="Q47" i="378"/>
  <c r="AH47" i="378"/>
  <c r="R47" i="378"/>
  <c r="Z47" i="378"/>
  <c r="S47" i="378"/>
  <c r="T47" i="378"/>
  <c r="Y47" i="378"/>
  <c r="AH64" i="378"/>
  <c r="AJ47" i="378"/>
  <c r="AC47" i="378"/>
  <c r="AA38" i="378"/>
  <c r="X75" i="378"/>
  <c r="V47" i="378"/>
  <c r="AL47" i="378"/>
  <c r="M55" i="378"/>
  <c r="Y75" i="378"/>
  <c r="AE47" i="378"/>
  <c r="AM47" i="378"/>
  <c r="AC30" i="378"/>
  <c r="AE30" i="378"/>
  <c r="R40" i="378"/>
  <c r="Z75" i="378"/>
  <c r="AH68" i="378"/>
  <c r="AE64" i="378"/>
  <c r="S66" i="378"/>
  <c r="Y71" i="378"/>
  <c r="T72" i="378"/>
  <c r="M33" i="378"/>
  <c r="AF39" i="378"/>
  <c r="AA43" i="378"/>
  <c r="Z71" i="378"/>
  <c r="AA30" i="378"/>
  <c r="V75" i="378"/>
  <c r="AA32" i="378"/>
  <c r="AE39" i="378"/>
  <c r="AH46" i="378"/>
  <c r="AA48" i="378"/>
  <c r="AF31" i="378"/>
  <c r="S38" i="378"/>
  <c r="M39" i="378"/>
  <c r="Z78" i="378"/>
  <c r="AH52" i="378"/>
  <c r="T59" i="378"/>
  <c r="AA78" i="378"/>
  <c r="AC35" i="378"/>
  <c r="Z62" i="378"/>
  <c r="AL68" i="378"/>
  <c r="AF69" i="378"/>
  <c r="AM75" i="378"/>
  <c r="AH41" i="378"/>
  <c r="M69" i="378"/>
  <c r="AG69" i="378"/>
  <c r="AL77" i="378"/>
  <c r="Y51" i="378"/>
  <c r="Q40" i="378"/>
  <c r="AF44" i="378"/>
  <c r="AA51" i="378"/>
  <c r="Z55" i="378"/>
  <c r="M62" i="378"/>
  <c r="M74" i="378"/>
  <c r="AA54" i="378"/>
  <c r="AH31" i="378"/>
  <c r="Y32" i="378"/>
  <c r="AE35" i="378"/>
  <c r="AG39" i="378"/>
  <c r="Q41" i="378"/>
  <c r="AA44" i="378"/>
  <c r="AH54" i="378"/>
  <c r="T64" i="378"/>
  <c r="AH65" i="378"/>
  <c r="AM77" i="378"/>
  <c r="AA79" i="378"/>
  <c r="S31" i="378"/>
  <c r="Z32" i="378"/>
  <c r="R41" i="378"/>
  <c r="S50" i="378"/>
  <c r="Q55" i="378"/>
  <c r="AL59" i="378"/>
  <c r="AG71" i="378"/>
  <c r="Z76" i="378"/>
  <c r="S41" i="378"/>
  <c r="AC44" i="378"/>
  <c r="AM59" i="378"/>
  <c r="AH71" i="378"/>
  <c r="AA76" i="378"/>
  <c r="M38" i="378"/>
  <c r="AA39" i="378"/>
  <c r="M40" i="378"/>
  <c r="AL54" i="378"/>
  <c r="AM78" i="378"/>
  <c r="AA31" i="378"/>
  <c r="AA33" i="378"/>
  <c r="AE44" i="378"/>
  <c r="M52" i="378"/>
  <c r="AM54" i="378"/>
  <c r="Y55" i="378"/>
  <c r="AN60" i="378"/>
  <c r="AJ68" i="378"/>
  <c r="X71" i="378"/>
  <c r="AF73" i="378"/>
  <c r="AE60" i="378"/>
  <c r="V64" i="378"/>
  <c r="AL46" i="378"/>
  <c r="AE51" i="378"/>
  <c r="Y65" i="378"/>
  <c r="AA36" i="378"/>
  <c r="Z40" i="378"/>
  <c r="M41" i="378"/>
  <c r="AG43" i="378"/>
  <c r="AM46" i="378"/>
  <c r="T49" i="378"/>
  <c r="AF51" i="378"/>
  <c r="AJ52" i="378"/>
  <c r="AE54" i="378"/>
  <c r="AG60" i="378"/>
  <c r="AM63" i="378"/>
  <c r="Y64" i="378"/>
  <c r="AA65" i="378"/>
  <c r="M66" i="378"/>
  <c r="AA66" i="378"/>
  <c r="M71" i="378"/>
  <c r="AA71" i="378"/>
  <c r="M72" i="378"/>
  <c r="Q76" i="378"/>
  <c r="R78" i="378"/>
  <c r="AM30" i="378"/>
  <c r="AM40" i="378"/>
  <c r="X65" i="378"/>
  <c r="AN40" i="378"/>
  <c r="AF43" i="378"/>
  <c r="Q51" i="378"/>
  <c r="AL63" i="378"/>
  <c r="AM35" i="378"/>
  <c r="Z41" i="378"/>
  <c r="AE46" i="378"/>
  <c r="AE48" i="378"/>
  <c r="AG51" i="378"/>
  <c r="S62" i="378"/>
  <c r="Z64" i="378"/>
  <c r="AF75" i="378"/>
  <c r="S76" i="378"/>
  <c r="AJ77" i="378"/>
  <c r="T78" i="378"/>
  <c r="AC54" i="378"/>
  <c r="AE31" i="378"/>
  <c r="Q32" i="378"/>
  <c r="AA35" i="378"/>
  <c r="AN35" i="378"/>
  <c r="AA41" i="378"/>
  <c r="AF46" i="378"/>
  <c r="AF48" i="378"/>
  <c r="M50" i="378"/>
  <c r="X51" i="378"/>
  <c r="AJ59" i="378"/>
  <c r="T62" i="378"/>
  <c r="M68" i="378"/>
  <c r="AC71" i="378"/>
  <c r="AG75" i="378"/>
  <c r="AJ63" i="378"/>
  <c r="AL53" i="378"/>
  <c r="AN30" i="378"/>
  <c r="AF60" i="378"/>
  <c r="Z66" i="378"/>
  <c r="Q78" i="378"/>
  <c r="R31" i="378"/>
  <c r="M36" i="378"/>
  <c r="AH40" i="378"/>
  <c r="M44" i="378"/>
  <c r="AG46" i="378"/>
  <c r="AF53" i="378"/>
  <c r="AA60" i="378"/>
  <c r="AM60" i="378"/>
  <c r="AH63" i="378"/>
  <c r="T65" i="378"/>
  <c r="AF65" i="378"/>
  <c r="R66" i="378"/>
  <c r="S72" i="378"/>
  <c r="M73" i="378"/>
  <c r="AG73" i="378"/>
  <c r="R32" i="378"/>
  <c r="AC36" i="378"/>
  <c r="AM36" i="378"/>
  <c r="O48" i="378"/>
  <c r="Q49" i="378"/>
  <c r="R51" i="378"/>
  <c r="Z51" i="378"/>
  <c r="Z52" i="378"/>
  <c r="AM53" i="378"/>
  <c r="AN54" i="378"/>
  <c r="R55" i="378"/>
  <c r="AA64" i="378"/>
  <c r="Q65" i="378"/>
  <c r="Z65" i="378"/>
  <c r="T66" i="378"/>
  <c r="O69" i="378"/>
  <c r="X69" i="378"/>
  <c r="AH69" i="378"/>
  <c r="R70" i="378"/>
  <c r="O73" i="378"/>
  <c r="X73" i="378"/>
  <c r="AH73" i="378"/>
  <c r="R76" i="378"/>
  <c r="S78" i="378"/>
  <c r="AN78" i="378"/>
  <c r="Z79" i="378"/>
  <c r="AJ43" i="378"/>
  <c r="AF30" i="378"/>
  <c r="AC31" i="378"/>
  <c r="AM31" i="378"/>
  <c r="T32" i="378"/>
  <c r="AG32" i="378"/>
  <c r="AF35" i="378"/>
  <c r="AN36" i="378"/>
  <c r="AL39" i="378"/>
  <c r="S40" i="378"/>
  <c r="AE40" i="378"/>
  <c r="AC43" i="378"/>
  <c r="AL43" i="378"/>
  <c r="AM44" i="378"/>
  <c r="AJ46" i="378"/>
  <c r="X48" i="378"/>
  <c r="AG48" i="378"/>
  <c r="R49" i="378"/>
  <c r="AE50" i="378"/>
  <c r="S51" i="378"/>
  <c r="AN53" i="378"/>
  <c r="X54" i="378"/>
  <c r="AF54" i="378"/>
  <c r="S55" i="378"/>
  <c r="X60" i="378"/>
  <c r="AL64" i="378"/>
  <c r="R65" i="378"/>
  <c r="AN65" i="378"/>
  <c r="Y69" i="378"/>
  <c r="S70" i="378"/>
  <c r="Q71" i="378"/>
  <c r="Y73" i="378"/>
  <c r="S74" i="378"/>
  <c r="AG76" i="378"/>
  <c r="AC40" i="378"/>
  <c r="V60" i="378"/>
  <c r="AN31" i="378"/>
  <c r="AH32" i="378"/>
  <c r="O36" i="378"/>
  <c r="AE36" i="378"/>
  <c r="AM39" i="378"/>
  <c r="AF40" i="378"/>
  <c r="Y41" i="378"/>
  <c r="M43" i="378"/>
  <c r="AN43" i="378"/>
  <c r="AN44" i="378"/>
  <c r="AC46" i="378"/>
  <c r="Q48" i="378"/>
  <c r="Y48" i="378"/>
  <c r="S49" i="378"/>
  <c r="AH49" i="378"/>
  <c r="T51" i="378"/>
  <c r="Y54" i="378"/>
  <c r="T55" i="378"/>
  <c r="AN59" i="378"/>
  <c r="Y60" i="378"/>
  <c r="AH60" i="378"/>
  <c r="R62" i="378"/>
  <c r="AM64" i="378"/>
  <c r="S65" i="378"/>
  <c r="Q69" i="378"/>
  <c r="Z69" i="378"/>
  <c r="T70" i="378"/>
  <c r="R71" i="378"/>
  <c r="AN71" i="378"/>
  <c r="Q73" i="378"/>
  <c r="Z73" i="378"/>
  <c r="AJ73" i="378"/>
  <c r="T74" i="378"/>
  <c r="AA75" i="378"/>
  <c r="AL75" i="378"/>
  <c r="AH76" i="378"/>
  <c r="AN77" i="378"/>
  <c r="AE78" i="378"/>
  <c r="V54" i="378"/>
  <c r="AF36" i="378"/>
  <c r="AN39" i="378"/>
  <c r="AG40" i="378"/>
  <c r="R48" i="378"/>
  <c r="Z48" i="378"/>
  <c r="Z54" i="378"/>
  <c r="Z60" i="378"/>
  <c r="AN64" i="378"/>
  <c r="R69" i="378"/>
  <c r="AM69" i="378"/>
  <c r="S71" i="378"/>
  <c r="R73" i="378"/>
  <c r="AF78" i="378"/>
  <c r="R79" i="378"/>
  <c r="S48" i="378"/>
  <c r="AF64" i="378"/>
  <c r="AM68" i="378"/>
  <c r="AN69" i="378"/>
  <c r="AM73" i="378"/>
  <c r="AN75" i="378"/>
  <c r="Y76" i="378"/>
  <c r="O78" i="378"/>
  <c r="X78" i="378"/>
  <c r="AG78" i="378"/>
  <c r="S79" i="378"/>
  <c r="V48" i="378"/>
  <c r="AL30" i="378"/>
  <c r="O32" i="378"/>
  <c r="AL35" i="378"/>
  <c r="AH36" i="378"/>
  <c r="AH43" i="378"/>
  <c r="M49" i="378"/>
  <c r="O51" i="378"/>
  <c r="AJ53" i="378"/>
  <c r="X55" i="378"/>
  <c r="AL60" i="378"/>
  <c r="AG64" i="378"/>
  <c r="M65" i="378"/>
  <c r="AG65" i="378"/>
  <c r="T69" i="378"/>
  <c r="AE69" i="378"/>
  <c r="M70" i="378"/>
  <c r="Z70" i="378"/>
  <c r="AF71" i="378"/>
  <c r="T73" i="378"/>
  <c r="AE73" i="378"/>
  <c r="AN73" i="378"/>
  <c r="AE75" i="378"/>
  <c r="M77" i="378"/>
  <c r="Y78" i="378"/>
  <c r="T79" i="378"/>
  <c r="X36" i="378"/>
  <c r="T38" i="378"/>
  <c r="Y36" i="378"/>
  <c r="Z36" i="378"/>
  <c r="Q36" i="378"/>
  <c r="T41" i="378"/>
  <c r="O44" i="378"/>
  <c r="R36" i="378"/>
  <c r="X40" i="378"/>
  <c r="M35" i="378"/>
  <c r="Y40" i="378"/>
  <c r="M30" i="378"/>
  <c r="M31" i="378"/>
  <c r="S32" i="378"/>
  <c r="X31" i="378"/>
  <c r="O31" i="378"/>
  <c r="Y31" i="378"/>
  <c r="S33" i="378"/>
  <c r="Z31" i="378"/>
  <c r="T33" i="378"/>
  <c r="AL48" i="378"/>
  <c r="AJ48" i="378"/>
  <c r="M75" i="378"/>
  <c r="S75" i="378"/>
  <c r="R75" i="378"/>
  <c r="Q75" i="378"/>
  <c r="AJ33" i="378"/>
  <c r="V39" i="378"/>
  <c r="S59" i="378"/>
  <c r="R59" i="378"/>
  <c r="Q59" i="378"/>
  <c r="O30" i="378"/>
  <c r="AC33" i="378"/>
  <c r="O35" i="378"/>
  <c r="AC38" i="378"/>
  <c r="O39" i="378"/>
  <c r="AJ41" i="378"/>
  <c r="Z44" i="378"/>
  <c r="Y44" i="378"/>
  <c r="AM48" i="378"/>
  <c r="AF49" i="378"/>
  <c r="AE49" i="378"/>
  <c r="Z50" i="378"/>
  <c r="Y50" i="378"/>
  <c r="X50" i="378"/>
  <c r="AH50" i="378"/>
  <c r="AN50" i="378"/>
  <c r="Z53" i="378"/>
  <c r="Y53" i="378"/>
  <c r="O59" i="378"/>
  <c r="V43" i="378"/>
  <c r="AJ55" i="378"/>
  <c r="X30" i="378"/>
  <c r="AJ32" i="378"/>
  <c r="V33" i="378"/>
  <c r="AL33" i="378"/>
  <c r="X35" i="378"/>
  <c r="V38" i="378"/>
  <c r="AL38" i="378"/>
  <c r="X39" i="378"/>
  <c r="X43" i="378"/>
  <c r="V44" i="378"/>
  <c r="AN48" i="378"/>
  <c r="AC49" i="378"/>
  <c r="V50" i="378"/>
  <c r="AJ50" i="378"/>
  <c r="AL51" i="378"/>
  <c r="AJ51" i="378"/>
  <c r="R52" i="378"/>
  <c r="AG52" i="378"/>
  <c r="AF52" i="378"/>
  <c r="AE52" i="378"/>
  <c r="V53" i="378"/>
  <c r="M54" i="378"/>
  <c r="S54" i="378"/>
  <c r="AE55" i="378"/>
  <c r="AC55" i="378"/>
  <c r="M60" i="378"/>
  <c r="S60" i="378"/>
  <c r="R60" i="378"/>
  <c r="AG62" i="378"/>
  <c r="AF62" i="378"/>
  <c r="AE62" i="378"/>
  <c r="AC62" i="378"/>
  <c r="S63" i="378"/>
  <c r="R63" i="378"/>
  <c r="Q63" i="378"/>
  <c r="O63" i="378"/>
  <c r="Z68" i="378"/>
  <c r="Y68" i="378"/>
  <c r="X68" i="378"/>
  <c r="V68" i="378"/>
  <c r="AN70" i="378"/>
  <c r="AM70" i="378"/>
  <c r="AL70" i="378"/>
  <c r="AJ70" i="378"/>
  <c r="AG74" i="378"/>
  <c r="AF74" i="378"/>
  <c r="AE74" i="378"/>
  <c r="AC74" i="378"/>
  <c r="AA77" i="378"/>
  <c r="AG77" i="378"/>
  <c r="AF77" i="378"/>
  <c r="AE77" i="378"/>
  <c r="T46" i="378"/>
  <c r="Z46" i="378"/>
  <c r="AM55" i="378"/>
  <c r="AL55" i="378"/>
  <c r="AH72" i="378"/>
  <c r="AN72" i="378"/>
  <c r="AM72" i="378"/>
  <c r="AL72" i="378"/>
  <c r="V35" i="378"/>
  <c r="V46" i="378"/>
  <c r="AJ72" i="378"/>
  <c r="Q30" i="378"/>
  <c r="Y30" i="378"/>
  <c r="AC32" i="378"/>
  <c r="O33" i="378"/>
  <c r="AE33" i="378"/>
  <c r="AM33" i="378"/>
  <c r="Q35" i="378"/>
  <c r="Y35" i="378"/>
  <c r="O38" i="378"/>
  <c r="AE38" i="378"/>
  <c r="AM38" i="378"/>
  <c r="Q39" i="378"/>
  <c r="Y39" i="378"/>
  <c r="AL41" i="378"/>
  <c r="Q43" i="378"/>
  <c r="Y43" i="378"/>
  <c r="S46" i="378"/>
  <c r="R46" i="378"/>
  <c r="Y46" i="378"/>
  <c r="AC52" i="378"/>
  <c r="O54" i="378"/>
  <c r="O60" i="378"/>
  <c r="M64" i="378"/>
  <c r="S64" i="378"/>
  <c r="R64" i="378"/>
  <c r="Q64" i="378"/>
  <c r="AC77" i="378"/>
  <c r="AA59" i="378"/>
  <c r="AG59" i="378"/>
  <c r="AF59" i="378"/>
  <c r="V30" i="378"/>
  <c r="AJ38" i="378"/>
  <c r="Q52" i="378"/>
  <c r="O52" i="378"/>
  <c r="R30" i="378"/>
  <c r="Z30" i="378"/>
  <c r="AH30" i="378"/>
  <c r="T31" i="378"/>
  <c r="AJ31" i="378"/>
  <c r="V32" i="378"/>
  <c r="AL32" i="378"/>
  <c r="X33" i="378"/>
  <c r="AF33" i="378"/>
  <c r="AN33" i="378"/>
  <c r="R35" i="378"/>
  <c r="Z35" i="378"/>
  <c r="AH35" i="378"/>
  <c r="T36" i="378"/>
  <c r="AJ36" i="378"/>
  <c r="X38" i="378"/>
  <c r="AF38" i="378"/>
  <c r="AN38" i="378"/>
  <c r="R39" i="378"/>
  <c r="Z39" i="378"/>
  <c r="AH39" i="378"/>
  <c r="T40" i="378"/>
  <c r="AJ40" i="378"/>
  <c r="V41" i="378"/>
  <c r="AE41" i="378"/>
  <c r="AM41" i="378"/>
  <c r="R43" i="378"/>
  <c r="Z43" i="378"/>
  <c r="R44" i="378"/>
  <c r="Q44" i="378"/>
  <c r="X44" i="378"/>
  <c r="AJ44" i="378"/>
  <c r="O46" i="378"/>
  <c r="X49" i="378"/>
  <c r="V49" i="378"/>
  <c r="AG49" i="378"/>
  <c r="R50" i="378"/>
  <c r="Q50" i="378"/>
  <c r="AL50" i="378"/>
  <c r="AM51" i="378"/>
  <c r="X53" i="378"/>
  <c r="AF55" i="378"/>
  <c r="Z59" i="378"/>
  <c r="Y59" i="378"/>
  <c r="X59" i="378"/>
  <c r="O64" i="378"/>
  <c r="AA68" i="378"/>
  <c r="AG68" i="378"/>
  <c r="AF68" i="378"/>
  <c r="AE68" i="378"/>
  <c r="AH74" i="378"/>
  <c r="AN74" i="378"/>
  <c r="AM74" i="378"/>
  <c r="AL74" i="378"/>
  <c r="AA63" i="378"/>
  <c r="AG63" i="378"/>
  <c r="AF63" i="378"/>
  <c r="AE63" i="378"/>
  <c r="AE32" i="378"/>
  <c r="AM32" i="378"/>
  <c r="Q33" i="378"/>
  <c r="Y33" i="378"/>
  <c r="Q38" i="378"/>
  <c r="Y38" i="378"/>
  <c r="AF41" i="378"/>
  <c r="S43" i="378"/>
  <c r="AG50" i="378"/>
  <c r="AF50" i="378"/>
  <c r="AM50" i="378"/>
  <c r="AN51" i="378"/>
  <c r="Y52" i="378"/>
  <c r="X52" i="378"/>
  <c r="S53" i="378"/>
  <c r="R53" i="378"/>
  <c r="Q53" i="378"/>
  <c r="AA53" i="378"/>
  <c r="AG53" i="378"/>
  <c r="Q54" i="378"/>
  <c r="AG55" i="378"/>
  <c r="Q60" i="378"/>
  <c r="AN62" i="378"/>
  <c r="AM62" i="378"/>
  <c r="AL62" i="378"/>
  <c r="Z63" i="378"/>
  <c r="Y63" i="378"/>
  <c r="X63" i="378"/>
  <c r="AC68" i="378"/>
  <c r="AG72" i="378"/>
  <c r="AF72" i="378"/>
  <c r="AE72" i="378"/>
  <c r="AC72" i="378"/>
  <c r="AJ74" i="378"/>
  <c r="AN79" i="378"/>
  <c r="AM79" i="378"/>
  <c r="AL79" i="378"/>
  <c r="AJ79" i="378"/>
  <c r="AC59" i="378"/>
  <c r="O75" i="378"/>
  <c r="Z77" i="378"/>
  <c r="Y77" i="378"/>
  <c r="X77" i="378"/>
  <c r="V77" i="378"/>
  <c r="AG41" i="378"/>
  <c r="AL44" i="378"/>
  <c r="Q46" i="378"/>
  <c r="AH48" i="378"/>
  <c r="Y49" i="378"/>
  <c r="AN49" i="378"/>
  <c r="AM49" i="378"/>
  <c r="AL49" i="378"/>
  <c r="AC50" i="378"/>
  <c r="V52" i="378"/>
  <c r="AN52" i="378"/>
  <c r="AM52" i="378"/>
  <c r="O53" i="378"/>
  <c r="AC53" i="378"/>
  <c r="R54" i="378"/>
  <c r="AH55" i="378"/>
  <c r="AJ62" i="378"/>
  <c r="V63" i="378"/>
  <c r="AN66" i="378"/>
  <c r="AM66" i="378"/>
  <c r="AL66" i="378"/>
  <c r="AJ66" i="378"/>
  <c r="AC66" i="378"/>
  <c r="O68" i="378"/>
  <c r="AC70" i="378"/>
  <c r="V72" i="378"/>
  <c r="V74" i="378"/>
  <c r="T76" i="378"/>
  <c r="AJ76" i="378"/>
  <c r="O77" i="378"/>
  <c r="AH78" i="378"/>
  <c r="M79" i="378"/>
  <c r="AC79" i="378"/>
  <c r="V62" i="378"/>
  <c r="AJ65" i="378"/>
  <c r="V66" i="378"/>
  <c r="AA69" i="378"/>
  <c r="V70" i="378"/>
  <c r="T71" i="378"/>
  <c r="AJ71" i="378"/>
  <c r="O72" i="378"/>
  <c r="AA73" i="378"/>
  <c r="O74" i="378"/>
  <c r="AH75" i="378"/>
  <c r="M76" i="378"/>
  <c r="AC76" i="378"/>
  <c r="V79" i="378"/>
  <c r="O62" i="378"/>
  <c r="AC65" i="378"/>
  <c r="O66" i="378"/>
  <c r="AE66" i="378"/>
  <c r="Q68" i="378"/>
  <c r="AJ69" i="378"/>
  <c r="O70" i="378"/>
  <c r="AE70" i="378"/>
  <c r="X72" i="378"/>
  <c r="X74" i="378"/>
  <c r="V76" i="378"/>
  <c r="AL76" i="378"/>
  <c r="Q77" i="378"/>
  <c r="AJ78" i="378"/>
  <c r="O79" i="378"/>
  <c r="AE79" i="378"/>
  <c r="X62" i="378"/>
  <c r="AL65" i="378"/>
  <c r="X66" i="378"/>
  <c r="AF66" i="378"/>
  <c r="R68" i="378"/>
  <c r="X70" i="378"/>
  <c r="AF70" i="378"/>
  <c r="AL71" i="378"/>
  <c r="Q72" i="378"/>
  <c r="Y72" i="378"/>
  <c r="Q74" i="378"/>
  <c r="Y74" i="378"/>
  <c r="AE76" i="378"/>
  <c r="AM76" i="378"/>
  <c r="R77" i="378"/>
  <c r="X79" i="378"/>
  <c r="AF79" i="378"/>
  <c r="AH50" i="363"/>
  <c r="T166" i="374"/>
  <c r="M167" i="374"/>
  <c r="T52" i="376"/>
  <c r="S62" i="377"/>
  <c r="T46" i="354"/>
  <c r="AE39" i="361"/>
  <c r="T47" i="361"/>
  <c r="T80" i="371"/>
  <c r="AA162" i="374"/>
  <c r="AH172" i="374"/>
  <c r="M154" i="374"/>
  <c r="AA166" i="374"/>
  <c r="T168" i="374"/>
  <c r="M62" i="377"/>
  <c r="AM64" i="377"/>
  <c r="AA65" i="377"/>
  <c r="T29" i="361"/>
  <c r="M40" i="361"/>
  <c r="AH76" i="371"/>
  <c r="AG51" i="372"/>
  <c r="M162" i="374"/>
  <c r="T172" i="374"/>
  <c r="AA73" i="361"/>
  <c r="T69" i="363"/>
  <c r="Q62" i="377"/>
  <c r="AG62" i="377"/>
  <c r="Y61" i="363"/>
  <c r="AH53" i="376"/>
  <c r="R62" i="377"/>
  <c r="AH62" i="377"/>
  <c r="AJ54" i="377"/>
  <c r="T63" i="377"/>
  <c r="Y62" i="377"/>
  <c r="AE64" i="377"/>
  <c r="Z62" i="377"/>
  <c r="AF64" i="377"/>
  <c r="R65" i="377"/>
  <c r="AA62" i="377"/>
  <c r="M63" i="377"/>
  <c r="X64" i="377"/>
  <c r="AG64" i="377"/>
  <c r="S65" i="377"/>
  <c r="AH65" i="377"/>
  <c r="Y64" i="377"/>
  <c r="X62" i="377"/>
  <c r="AF62" i="377"/>
  <c r="AN62" i="377"/>
  <c r="S63" i="377"/>
  <c r="AA63" i="377"/>
  <c r="V64" i="377"/>
  <c r="AL64" i="377"/>
  <c r="Q65" i="377"/>
  <c r="Y65" i="377"/>
  <c r="AG65" i="377"/>
  <c r="AC63" i="377"/>
  <c r="V63" i="377"/>
  <c r="T65" i="377"/>
  <c r="AJ65" i="377"/>
  <c r="T62" i="377"/>
  <c r="AJ62" i="377"/>
  <c r="O63" i="377"/>
  <c r="AE63" i="377"/>
  <c r="Z64" i="377"/>
  <c r="AH64" i="377"/>
  <c r="M65" i="377"/>
  <c r="AC65" i="377"/>
  <c r="X63" i="377"/>
  <c r="AF63" i="377"/>
  <c r="AL65" i="377"/>
  <c r="T45" i="377"/>
  <c r="AL62" i="377"/>
  <c r="Q63" i="377"/>
  <c r="Y63" i="377"/>
  <c r="AE65" i="377"/>
  <c r="AM65" i="377"/>
  <c r="AH37" i="377"/>
  <c r="AA30" i="377"/>
  <c r="Y38" i="377"/>
  <c r="M37" i="377"/>
  <c r="AF51" i="377"/>
  <c r="M55" i="377"/>
  <c r="AH57" i="377"/>
  <c r="M45" i="377"/>
  <c r="AJ45" i="377"/>
  <c r="AE46" i="377"/>
  <c r="AC41" i="377"/>
  <c r="V48" i="377"/>
  <c r="S45" i="377"/>
  <c r="AH46" i="377"/>
  <c r="AL37" i="377"/>
  <c r="AF47" i="377"/>
  <c r="AG41" i="377"/>
  <c r="AM43" i="377"/>
  <c r="AH44" i="377"/>
  <c r="AH47" i="377"/>
  <c r="AN43" i="377"/>
  <c r="AH35" i="377"/>
  <c r="T59" i="377"/>
  <c r="AN60" i="377"/>
  <c r="V43" i="377"/>
  <c r="AG44" i="377"/>
  <c r="R47" i="377"/>
  <c r="AC37" i="377"/>
  <c r="AJ46" i="377"/>
  <c r="AJ47" i="377"/>
  <c r="M36" i="377"/>
  <c r="AM41" i="377"/>
  <c r="AE43" i="377"/>
  <c r="AF43" i="377"/>
  <c r="AL46" i="377"/>
  <c r="AL47" i="377"/>
  <c r="AC55" i="377"/>
  <c r="AG43" i="377"/>
  <c r="AM46" i="377"/>
  <c r="AM47" i="377"/>
  <c r="AE47" i="377"/>
  <c r="O43" i="377"/>
  <c r="X44" i="377"/>
  <c r="Z44" i="377"/>
  <c r="Y43" i="377"/>
  <c r="V44" i="377"/>
  <c r="AC46" i="377"/>
  <c r="T47" i="377"/>
  <c r="X43" i="377"/>
  <c r="Q44" i="377"/>
  <c r="Y44" i="377"/>
  <c r="AG47" i="377"/>
  <c r="R44" i="377"/>
  <c r="O47" i="377"/>
  <c r="X47" i="377"/>
  <c r="Z43" i="377"/>
  <c r="S44" i="377"/>
  <c r="AA44" i="377"/>
  <c r="V46" i="377"/>
  <c r="Y47" i="377"/>
  <c r="Q43" i="377"/>
  <c r="Q47" i="377"/>
  <c r="Z47" i="377"/>
  <c r="O46" i="377"/>
  <c r="AH32" i="377"/>
  <c r="AA45" i="377"/>
  <c r="M46" i="377"/>
  <c r="AL32" i="377"/>
  <c r="AG55" i="377"/>
  <c r="O58" i="377"/>
  <c r="R43" i="377"/>
  <c r="AH43" i="377"/>
  <c r="AJ44" i="377"/>
  <c r="V45" i="377"/>
  <c r="AL45" i="377"/>
  <c r="X46" i="377"/>
  <c r="AF46" i="377"/>
  <c r="AC45" i="377"/>
  <c r="AN48" i="377"/>
  <c r="M53" i="377"/>
  <c r="Q55" i="377"/>
  <c r="Y59" i="377"/>
  <c r="S43" i="377"/>
  <c r="AA43" i="377"/>
  <c r="M44" i="377"/>
  <c r="AC44" i="377"/>
  <c r="O45" i="377"/>
  <c r="AE45" i="377"/>
  <c r="AM45" i="377"/>
  <c r="Q46" i="377"/>
  <c r="Y46" i="377"/>
  <c r="AG46" i="377"/>
  <c r="S47" i="377"/>
  <c r="AA47" i="377"/>
  <c r="AH30" i="377"/>
  <c r="AA31" i="377"/>
  <c r="Q58" i="377"/>
  <c r="AJ43" i="377"/>
  <c r="AL44" i="377"/>
  <c r="X45" i="377"/>
  <c r="AF45" i="377"/>
  <c r="AN45" i="377"/>
  <c r="R46" i="377"/>
  <c r="Z46" i="377"/>
  <c r="R58" i="377"/>
  <c r="AE44" i="377"/>
  <c r="AM44" i="377"/>
  <c r="Q45" i="377"/>
  <c r="Y45" i="377"/>
  <c r="AM54" i="377"/>
  <c r="AA55" i="377"/>
  <c r="S58" i="377"/>
  <c r="AG35" i="377"/>
  <c r="AH39" i="377"/>
  <c r="AL41" i="377"/>
  <c r="M54" i="377"/>
  <c r="AA60" i="377"/>
  <c r="AM32" i="377"/>
  <c r="AG33" i="377"/>
  <c r="AM37" i="377"/>
  <c r="V39" i="377"/>
  <c r="Z48" i="377"/>
  <c r="AE49" i="377"/>
  <c r="O51" i="377"/>
  <c r="AG51" i="377"/>
  <c r="O54" i="377"/>
  <c r="S55" i="377"/>
  <c r="AE55" i="377"/>
  <c r="AH58" i="377"/>
  <c r="AN32" i="377"/>
  <c r="AH33" i="377"/>
  <c r="V35" i="377"/>
  <c r="AN37" i="377"/>
  <c r="M40" i="377"/>
  <c r="AF41" i="377"/>
  <c r="AA48" i="377"/>
  <c r="T58" i="377"/>
  <c r="Z39" i="377"/>
  <c r="S51" i="377"/>
  <c r="M31" i="377"/>
  <c r="AG32" i="377"/>
  <c r="AJ33" i="377"/>
  <c r="AA35" i="377"/>
  <c r="AJ38" i="377"/>
  <c r="AA39" i="377"/>
  <c r="AH41" i="377"/>
  <c r="AA57" i="377"/>
  <c r="AM58" i="377"/>
  <c r="AL60" i="377"/>
  <c r="Q38" i="377"/>
  <c r="AF48" i="377"/>
  <c r="Y58" i="377"/>
  <c r="AN33" i="377"/>
  <c r="T36" i="377"/>
  <c r="AA49" i="377"/>
  <c r="AC57" i="377"/>
  <c r="Z58" i="377"/>
  <c r="S36" i="377"/>
  <c r="M38" i="377"/>
  <c r="Z38" i="377"/>
  <c r="Q39" i="377"/>
  <c r="R39" i="377"/>
  <c r="T40" i="377"/>
  <c r="M41" i="377"/>
  <c r="S39" i="377"/>
  <c r="R38" i="377"/>
  <c r="AC50" i="377"/>
  <c r="Y35" i="377"/>
  <c r="AE37" i="377"/>
  <c r="S38" i="377"/>
  <c r="AM38" i="377"/>
  <c r="T39" i="377"/>
  <c r="AA41" i="377"/>
  <c r="T48" i="377"/>
  <c r="M50" i="377"/>
  <c r="M51" i="377"/>
  <c r="AH51" i="377"/>
  <c r="O53" i="377"/>
  <c r="Z53" i="377"/>
  <c r="Y54" i="377"/>
  <c r="AC60" i="377"/>
  <c r="Q35" i="377"/>
  <c r="Z35" i="377"/>
  <c r="AA36" i="377"/>
  <c r="AF37" i="377"/>
  <c r="T38" i="377"/>
  <c r="AE38" i="377"/>
  <c r="AN38" i="377"/>
  <c r="AG39" i="377"/>
  <c r="S40" i="377"/>
  <c r="M49" i="377"/>
  <c r="AE50" i="377"/>
  <c r="AA51" i="377"/>
  <c r="AA53" i="377"/>
  <c r="AA54" i="377"/>
  <c r="Q57" i="377"/>
  <c r="AM57" i="377"/>
  <c r="R35" i="377"/>
  <c r="AG37" i="377"/>
  <c r="AF38" i="377"/>
  <c r="AF50" i="377"/>
  <c r="Q53" i="377"/>
  <c r="R57" i="377"/>
  <c r="AN57" i="377"/>
  <c r="AE60" i="377"/>
  <c r="O57" i="377"/>
  <c r="S35" i="377"/>
  <c r="AG38" i="377"/>
  <c r="AG49" i="377"/>
  <c r="AG50" i="377"/>
  <c r="AC51" i="377"/>
  <c r="AM51" i="377"/>
  <c r="R53" i="377"/>
  <c r="Q54" i="377"/>
  <c r="S57" i="377"/>
  <c r="AE57" i="377"/>
  <c r="AJ59" i="377"/>
  <c r="V60" i="377"/>
  <c r="AF60" i="377"/>
  <c r="AM33" i="377"/>
  <c r="T35" i="377"/>
  <c r="X38" i="377"/>
  <c r="AH38" i="377"/>
  <c r="Y39" i="377"/>
  <c r="AN41" i="377"/>
  <c r="X48" i="377"/>
  <c r="AH48" i="377"/>
  <c r="T49" i="377"/>
  <c r="Q51" i="377"/>
  <c r="S54" i="377"/>
  <c r="O55" i="377"/>
  <c r="AF57" i="377"/>
  <c r="AJ58" i="377"/>
  <c r="V59" i="377"/>
  <c r="AA40" i="377"/>
  <c r="AF32" i="377"/>
  <c r="AF33" i="377"/>
  <c r="Y30" i="377"/>
  <c r="Q33" i="377"/>
  <c r="Z30" i="377"/>
  <c r="AA32" i="377"/>
  <c r="AC32" i="377"/>
  <c r="T30" i="377"/>
  <c r="AG30" i="377"/>
  <c r="T31" i="377"/>
  <c r="AE33" i="377"/>
  <c r="Z33" i="377"/>
  <c r="M33" i="377"/>
  <c r="S30" i="377"/>
  <c r="O33" i="377"/>
  <c r="X33" i="377"/>
  <c r="V30" i="377"/>
  <c r="S31" i="377"/>
  <c r="Y33" i="377"/>
  <c r="M32" i="377"/>
  <c r="R33" i="377"/>
  <c r="Q30" i="377"/>
  <c r="R30" i="377"/>
  <c r="T33" i="377"/>
  <c r="Z50" i="377"/>
  <c r="T50" i="377"/>
  <c r="AJ31" i="377"/>
  <c r="V32" i="377"/>
  <c r="AC31" i="377"/>
  <c r="O32" i="377"/>
  <c r="AC36" i="377"/>
  <c r="O37" i="377"/>
  <c r="AC40" i="377"/>
  <c r="O41" i="377"/>
  <c r="M48" i="377"/>
  <c r="O48" i="377"/>
  <c r="V49" i="377"/>
  <c r="T51" i="377"/>
  <c r="V51" i="377"/>
  <c r="AL55" i="377"/>
  <c r="AE58" i="377"/>
  <c r="AC58" i="377"/>
  <c r="AA58" i="377"/>
  <c r="AF58" i="377"/>
  <c r="AJ30" i="377"/>
  <c r="V31" i="377"/>
  <c r="AL31" i="377"/>
  <c r="X32" i="377"/>
  <c r="AJ35" i="377"/>
  <c r="V36" i="377"/>
  <c r="AL36" i="377"/>
  <c r="X37" i="377"/>
  <c r="AJ39" i="377"/>
  <c r="V40" i="377"/>
  <c r="AL40" i="377"/>
  <c r="X41" i="377"/>
  <c r="AN49" i="377"/>
  <c r="AH49" i="377"/>
  <c r="X50" i="377"/>
  <c r="AC53" i="377"/>
  <c r="AC54" i="377"/>
  <c r="AL53" i="377"/>
  <c r="AN53" i="377"/>
  <c r="V37" i="377"/>
  <c r="AJ40" i="377"/>
  <c r="M30" i="377"/>
  <c r="AC30" i="377"/>
  <c r="O31" i="377"/>
  <c r="AE31" i="377"/>
  <c r="AM31" i="377"/>
  <c r="Q32" i="377"/>
  <c r="Y32" i="377"/>
  <c r="AA33" i="377"/>
  <c r="M35" i="377"/>
  <c r="AC35" i="377"/>
  <c r="O36" i="377"/>
  <c r="AE36" i="377"/>
  <c r="AM36" i="377"/>
  <c r="Q37" i="377"/>
  <c r="Y37" i="377"/>
  <c r="AA38" i="377"/>
  <c r="M39" i="377"/>
  <c r="AC39" i="377"/>
  <c r="O40" i="377"/>
  <c r="AE40" i="377"/>
  <c r="AM40" i="377"/>
  <c r="Q41" i="377"/>
  <c r="Y41" i="377"/>
  <c r="Q48" i="377"/>
  <c r="O49" i="377"/>
  <c r="AJ49" i="377"/>
  <c r="O50" i="377"/>
  <c r="Y50" i="377"/>
  <c r="AH50" i="377"/>
  <c r="AJ50" i="377"/>
  <c r="X51" i="377"/>
  <c r="Z55" i="377"/>
  <c r="T55" i="377"/>
  <c r="AG58" i="377"/>
  <c r="Q59" i="377"/>
  <c r="O59" i="377"/>
  <c r="M59" i="377"/>
  <c r="R59" i="377"/>
  <c r="AJ36" i="377"/>
  <c r="AL30" i="377"/>
  <c r="X31" i="377"/>
  <c r="AF31" i="377"/>
  <c r="AN31" i="377"/>
  <c r="R32" i="377"/>
  <c r="Z32" i="377"/>
  <c r="AL35" i="377"/>
  <c r="X36" i="377"/>
  <c r="AF36" i="377"/>
  <c r="AN36" i="377"/>
  <c r="R37" i="377"/>
  <c r="Z37" i="377"/>
  <c r="AL39" i="377"/>
  <c r="X40" i="377"/>
  <c r="AF40" i="377"/>
  <c r="AN40" i="377"/>
  <c r="R41" i="377"/>
  <c r="Z41" i="377"/>
  <c r="R48" i="377"/>
  <c r="AJ48" i="377"/>
  <c r="Y51" i="377"/>
  <c r="V53" i="377"/>
  <c r="X53" i="377"/>
  <c r="AE53" i="377"/>
  <c r="X54" i="377"/>
  <c r="Z54" i="377"/>
  <c r="AE54" i="377"/>
  <c r="V55" i="377"/>
  <c r="T57" i="377"/>
  <c r="Y57" i="377"/>
  <c r="V57" i="377"/>
  <c r="AG59" i="377"/>
  <c r="AF59" i="377"/>
  <c r="AE59" i="377"/>
  <c r="AC59" i="377"/>
  <c r="S60" i="377"/>
  <c r="R60" i="377"/>
  <c r="Q60" i="377"/>
  <c r="O60" i="377"/>
  <c r="AE30" i="377"/>
  <c r="AM30" i="377"/>
  <c r="Q31" i="377"/>
  <c r="Y31" i="377"/>
  <c r="AE35" i="377"/>
  <c r="AM35" i="377"/>
  <c r="Q36" i="377"/>
  <c r="Y36" i="377"/>
  <c r="AE39" i="377"/>
  <c r="AM39" i="377"/>
  <c r="Q40" i="377"/>
  <c r="Y40" i="377"/>
  <c r="S48" i="377"/>
  <c r="Q49" i="377"/>
  <c r="AL49" i="377"/>
  <c r="Q50" i="377"/>
  <c r="AL50" i="377"/>
  <c r="Z51" i="377"/>
  <c r="AG53" i="377"/>
  <c r="V54" i="377"/>
  <c r="AG54" i="377"/>
  <c r="S59" i="377"/>
  <c r="AH55" i="377"/>
  <c r="AM55" i="377"/>
  <c r="AJ55" i="377"/>
  <c r="V41" i="377"/>
  <c r="X49" i="377"/>
  <c r="Z49" i="377"/>
  <c r="V50" i="377"/>
  <c r="AJ53" i="377"/>
  <c r="AC48" i="377"/>
  <c r="AE48" i="377"/>
  <c r="AL48" i="377"/>
  <c r="S49" i="377"/>
  <c r="AC49" i="377"/>
  <c r="AM49" i="377"/>
  <c r="S50" i="377"/>
  <c r="AM50" i="377"/>
  <c r="AJ51" i="377"/>
  <c r="AL51" i="377"/>
  <c r="Y53" i="377"/>
  <c r="AH53" i="377"/>
  <c r="AN54" i="377"/>
  <c r="AH54" i="377"/>
  <c r="X55" i="377"/>
  <c r="X57" i="377"/>
  <c r="AN59" i="377"/>
  <c r="AM59" i="377"/>
  <c r="AH59" i="377"/>
  <c r="Z60" i="377"/>
  <c r="Y60" i="377"/>
  <c r="T60" i="377"/>
  <c r="AL57" i="377"/>
  <c r="X58" i="377"/>
  <c r="AN58" i="377"/>
  <c r="Z59" i="377"/>
  <c r="AJ60" i="377"/>
  <c r="AM60" i="377"/>
  <c r="M54" i="359"/>
  <c r="M32" i="361"/>
  <c r="AH35" i="361"/>
  <c r="AH56" i="361"/>
  <c r="AA71" i="361"/>
  <c r="T73" i="370"/>
  <c r="AA34" i="376"/>
  <c r="T39" i="376"/>
  <c r="T67" i="376"/>
  <c r="S32" i="361"/>
  <c r="S67" i="363"/>
  <c r="AE175" i="374"/>
  <c r="AC175" i="374"/>
  <c r="Y36" i="372"/>
  <c r="V51" i="372"/>
  <c r="AM51" i="372"/>
  <c r="M35" i="376"/>
  <c r="AH51" i="376"/>
  <c r="M66" i="376"/>
  <c r="AM66" i="362"/>
  <c r="T78" i="365"/>
  <c r="Z81" i="371"/>
  <c r="T161" i="374"/>
  <c r="T60" i="376"/>
  <c r="AH50" i="361"/>
  <c r="AN66" i="362"/>
  <c r="AG80" i="371"/>
  <c r="Y51" i="372"/>
  <c r="AA158" i="374"/>
  <c r="M176" i="374"/>
  <c r="AH176" i="374"/>
  <c r="AA177" i="374"/>
  <c r="M68" i="376"/>
  <c r="AH48" i="376"/>
  <c r="T62" i="376"/>
  <c r="M49" i="376"/>
  <c r="AH30" i="376"/>
  <c r="M40" i="376"/>
  <c r="M56" i="376"/>
  <c r="T41" i="376"/>
  <c r="T58" i="376"/>
  <c r="AH68" i="376"/>
  <c r="M34" i="376"/>
  <c r="T43" i="376"/>
  <c r="M64" i="376"/>
  <c r="AN67" i="376"/>
  <c r="AN68" i="376"/>
  <c r="AA66" i="376"/>
  <c r="T48" i="376"/>
  <c r="M67" i="376"/>
  <c r="O66" i="376"/>
  <c r="S66" i="376"/>
  <c r="V66" i="376"/>
  <c r="AC68" i="376"/>
  <c r="AG68" i="376"/>
  <c r="AE66" i="376"/>
  <c r="AF66" i="376"/>
  <c r="AG66" i="376"/>
  <c r="AL68" i="376"/>
  <c r="AA45" i="376"/>
  <c r="AH66" i="376"/>
  <c r="AM68" i="376"/>
  <c r="V67" i="376"/>
  <c r="AH67" i="376"/>
  <c r="X67" i="376"/>
  <c r="Y67" i="376"/>
  <c r="O68" i="376"/>
  <c r="O67" i="376"/>
  <c r="R68" i="376"/>
  <c r="S68" i="376"/>
  <c r="AH46" i="376"/>
  <c r="M54" i="376"/>
  <c r="Q67" i="376"/>
  <c r="T68" i="376"/>
  <c r="Q66" i="376"/>
  <c r="AJ66" i="376"/>
  <c r="AM66" i="376"/>
  <c r="R67" i="376"/>
  <c r="V68" i="376"/>
  <c r="AA43" i="376"/>
  <c r="X68" i="376"/>
  <c r="Y68" i="376"/>
  <c r="T66" i="376"/>
  <c r="AA68" i="376"/>
  <c r="AA48" i="376"/>
  <c r="X66" i="376"/>
  <c r="AA67" i="376"/>
  <c r="Y66" i="376"/>
  <c r="AE68" i="376"/>
  <c r="AC67" i="376"/>
  <c r="AJ67" i="376"/>
  <c r="AN66" i="376"/>
  <c r="AE67" i="376"/>
  <c r="AM67" i="376"/>
  <c r="AF67" i="376"/>
  <c r="M58" i="376"/>
  <c r="AA62" i="376"/>
  <c r="T51" i="376"/>
  <c r="AA39" i="376"/>
  <c r="T35" i="376"/>
  <c r="T55" i="376"/>
  <c r="T50" i="376"/>
  <c r="M31" i="376"/>
  <c r="AA64" i="376"/>
  <c r="AH58" i="376"/>
  <c r="M36" i="376"/>
  <c r="M45" i="376"/>
  <c r="AA50" i="376"/>
  <c r="AH40" i="376"/>
  <c r="M52" i="376"/>
  <c r="M55" i="376"/>
  <c r="Z48" i="376"/>
  <c r="M50" i="376"/>
  <c r="AC49" i="376"/>
  <c r="AA31" i="376"/>
  <c r="AG49" i="376"/>
  <c r="AE49" i="376"/>
  <c r="AF49" i="376"/>
  <c r="AA40" i="376"/>
  <c r="AH49" i="376"/>
  <c r="AH62" i="376"/>
  <c r="AH33" i="376"/>
  <c r="M48" i="376"/>
  <c r="T38" i="376"/>
  <c r="T59" i="376"/>
  <c r="X50" i="376"/>
  <c r="Y50" i="376"/>
  <c r="AA55" i="376"/>
  <c r="Z50" i="376"/>
  <c r="T49" i="376"/>
  <c r="AH41" i="376"/>
  <c r="AA63" i="376"/>
  <c r="AA30" i="376"/>
  <c r="M39" i="376"/>
  <c r="Q50" i="376"/>
  <c r="AL49" i="376"/>
  <c r="R50" i="376"/>
  <c r="AJ48" i="376"/>
  <c r="AM49" i="376"/>
  <c r="S50" i="376"/>
  <c r="AN49" i="376"/>
  <c r="AL48" i="376"/>
  <c r="AM48" i="376"/>
  <c r="AA46" i="376"/>
  <c r="M53" i="376"/>
  <c r="AH55" i="376"/>
  <c r="AA59" i="376"/>
  <c r="AC48" i="376"/>
  <c r="AE48" i="376"/>
  <c r="AF48" i="376"/>
  <c r="O49" i="376"/>
  <c r="Q49" i="376"/>
  <c r="AC50" i="376"/>
  <c r="O48" i="376"/>
  <c r="S49" i="376"/>
  <c r="Q48" i="376"/>
  <c r="AF50" i="376"/>
  <c r="R48" i="376"/>
  <c r="AG50" i="376"/>
  <c r="AH31" i="376"/>
  <c r="AH56" i="376"/>
  <c r="T64" i="376"/>
  <c r="V49" i="376"/>
  <c r="AH50" i="376"/>
  <c r="V48" i="376"/>
  <c r="Y49" i="376"/>
  <c r="AJ50" i="376"/>
  <c r="Z49" i="376"/>
  <c r="AL50" i="376"/>
  <c r="T33" i="376"/>
  <c r="X48" i="376"/>
  <c r="AM50" i="376"/>
  <c r="AA36" i="376"/>
  <c r="AA54" i="376"/>
  <c r="AH64" i="376"/>
  <c r="AF59" i="376"/>
  <c r="AG59" i="376"/>
  <c r="AG31" i="376"/>
  <c r="AF31" i="376"/>
  <c r="AA56" i="376"/>
  <c r="T40" i="376"/>
  <c r="AE59" i="376"/>
  <c r="AA44" i="376"/>
  <c r="M38" i="376"/>
  <c r="AG58" i="376"/>
  <c r="S62" i="376"/>
  <c r="AG34" i="376"/>
  <c r="AL55" i="376"/>
  <c r="AM55" i="376"/>
  <c r="AL64" i="376"/>
  <c r="O51" i="376"/>
  <c r="AN55" i="376"/>
  <c r="Q51" i="376"/>
  <c r="AC31" i="376"/>
  <c r="R45" i="376"/>
  <c r="S45" i="376"/>
  <c r="AM62" i="376"/>
  <c r="T45" i="376"/>
  <c r="T56" i="376"/>
  <c r="AN62" i="376"/>
  <c r="AF56" i="376"/>
  <c r="S52" i="376"/>
  <c r="S43" i="376"/>
  <c r="Q43" i="376"/>
  <c r="AL39" i="376"/>
  <c r="AE56" i="376"/>
  <c r="AG56" i="376"/>
  <c r="R43" i="376"/>
  <c r="T44" i="376"/>
  <c r="Q34" i="376"/>
  <c r="R34" i="376"/>
  <c r="S34" i="376"/>
  <c r="Y55" i="376"/>
  <c r="S44" i="376"/>
  <c r="O46" i="376"/>
  <c r="X55" i="376"/>
  <c r="O63" i="376"/>
  <c r="Q63" i="376"/>
  <c r="Q44" i="376"/>
  <c r="Z34" i="376"/>
  <c r="Y34" i="376"/>
  <c r="X34" i="376"/>
  <c r="R44" i="376"/>
  <c r="Q46" i="376"/>
  <c r="Z55" i="376"/>
  <c r="AL56" i="376"/>
  <c r="R63" i="376"/>
  <c r="V34" i="376"/>
  <c r="Y39" i="376"/>
  <c r="R46" i="376"/>
  <c r="AG53" i="376"/>
  <c r="AA53" i="376"/>
  <c r="AM56" i="376"/>
  <c r="Q60" i="376"/>
  <c r="S63" i="376"/>
  <c r="Z39" i="376"/>
  <c r="AC41" i="376"/>
  <c r="S46" i="376"/>
  <c r="AN56" i="376"/>
  <c r="R60" i="376"/>
  <c r="AC55" i="376"/>
  <c r="S60" i="376"/>
  <c r="AE41" i="376"/>
  <c r="AJ53" i="376"/>
  <c r="AE55" i="376"/>
  <c r="AE39" i="376"/>
  <c r="AF55" i="376"/>
  <c r="AF39" i="376"/>
  <c r="AL53" i="376"/>
  <c r="AE60" i="376"/>
  <c r="AA60" i="376"/>
  <c r="AL36" i="376"/>
  <c r="AG39" i="376"/>
  <c r="AG44" i="376"/>
  <c r="AM53" i="376"/>
  <c r="AM36" i="376"/>
  <c r="AJ39" i="376"/>
  <c r="AM39" i="376"/>
  <c r="AF60" i="376"/>
  <c r="AN36" i="376"/>
  <c r="O43" i="376"/>
  <c r="AJ44" i="376"/>
  <c r="AN44" i="376"/>
  <c r="AM44" i="376"/>
  <c r="AL44" i="376"/>
  <c r="R52" i="376"/>
  <c r="AG60" i="376"/>
  <c r="O44" i="376"/>
  <c r="AJ60" i="376"/>
  <c r="AN60" i="376"/>
  <c r="AM60" i="376"/>
  <c r="AL60" i="376"/>
  <c r="AC33" i="376"/>
  <c r="Z54" i="376"/>
  <c r="V54" i="376"/>
  <c r="AE33" i="376"/>
  <c r="S35" i="376"/>
  <c r="X52" i="376"/>
  <c r="Y52" i="376"/>
  <c r="V64" i="376"/>
  <c r="AF33" i="376"/>
  <c r="Z52" i="376"/>
  <c r="X54" i="376"/>
  <c r="AG33" i="376"/>
  <c r="X35" i="376"/>
  <c r="AC52" i="376"/>
  <c r="AE52" i="376"/>
  <c r="X64" i="376"/>
  <c r="Y35" i="376"/>
  <c r="X38" i="376"/>
  <c r="Y64" i="376"/>
  <c r="Z35" i="376"/>
  <c r="Y38" i="376"/>
  <c r="AF52" i="376"/>
  <c r="AJ33" i="376"/>
  <c r="Z38" i="376"/>
  <c r="AH54" i="376"/>
  <c r="AN54" i="376"/>
  <c r="AM54" i="376"/>
  <c r="AL54" i="376"/>
  <c r="AJ54" i="376"/>
  <c r="AC35" i="376"/>
  <c r="AF35" i="376"/>
  <c r="AM43" i="376"/>
  <c r="AJ64" i="376"/>
  <c r="AN64" i="376"/>
  <c r="AG52" i="376"/>
  <c r="AJ43" i="376"/>
  <c r="AE35" i="376"/>
  <c r="AH38" i="376"/>
  <c r="AN38" i="376"/>
  <c r="AM38" i="376"/>
  <c r="AL38" i="376"/>
  <c r="AJ38" i="376"/>
  <c r="AL43" i="376"/>
  <c r="T31" i="376"/>
  <c r="AG35" i="376"/>
  <c r="AN43" i="376"/>
  <c r="AN45" i="376"/>
  <c r="AC51" i="376"/>
  <c r="AJ63" i="376"/>
  <c r="AJ46" i="376"/>
  <c r="O33" i="376"/>
  <c r="AE51" i="376"/>
  <c r="AL63" i="376"/>
  <c r="AC34" i="376"/>
  <c r="AE43" i="376"/>
  <c r="AL46" i="376"/>
  <c r="AF51" i="376"/>
  <c r="O62" i="376"/>
  <c r="Q33" i="376"/>
  <c r="AG40" i="376"/>
  <c r="AF43" i="376"/>
  <c r="O45" i="376"/>
  <c r="AM46" i="376"/>
  <c r="AG51" i="376"/>
  <c r="Y53" i="376"/>
  <c r="AE34" i="376"/>
  <c r="AG43" i="376"/>
  <c r="Z53" i="376"/>
  <c r="Q62" i="376"/>
  <c r="AF40" i="376"/>
  <c r="Z56" i="376"/>
  <c r="Z36" i="376"/>
  <c r="R62" i="376"/>
  <c r="M30" i="376"/>
  <c r="R31" i="376"/>
  <c r="S31" i="376"/>
  <c r="Q30" i="376"/>
  <c r="R30" i="376"/>
  <c r="S30" i="376"/>
  <c r="X30" i="376"/>
  <c r="Y30" i="376"/>
  <c r="Z30" i="376"/>
  <c r="T46" i="376"/>
  <c r="Z46" i="376"/>
  <c r="X46" i="376"/>
  <c r="Y46" i="376"/>
  <c r="AH35" i="376"/>
  <c r="AL35" i="376"/>
  <c r="AM35" i="376"/>
  <c r="AN35" i="376"/>
  <c r="V46" i="376"/>
  <c r="AN52" i="376"/>
  <c r="AJ52" i="376"/>
  <c r="AL52" i="376"/>
  <c r="AM52" i="376"/>
  <c r="AJ35" i="376"/>
  <c r="Z63" i="376"/>
  <c r="V63" i="376"/>
  <c r="Y63" i="376"/>
  <c r="X63" i="376"/>
  <c r="M59" i="376"/>
  <c r="S59" i="376"/>
  <c r="R59" i="376"/>
  <c r="Q59" i="376"/>
  <c r="AG30" i="376"/>
  <c r="AF30" i="376"/>
  <c r="AE30" i="376"/>
  <c r="AJ34" i="376"/>
  <c r="AM34" i="376"/>
  <c r="AL34" i="376"/>
  <c r="AN34" i="376"/>
  <c r="Q41" i="376"/>
  <c r="O41" i="376"/>
  <c r="R41" i="376"/>
  <c r="S41" i="376"/>
  <c r="O58" i="376"/>
  <c r="O40" i="376"/>
  <c r="AJ51" i="376"/>
  <c r="AC46" i="376"/>
  <c r="AL31" i="376"/>
  <c r="AN31" i="376"/>
  <c r="R38" i="376"/>
  <c r="S55" i="376"/>
  <c r="AM30" i="376"/>
  <c r="O35" i="376"/>
  <c r="Q36" i="376"/>
  <c r="S38" i="376"/>
  <c r="Y41" i="376"/>
  <c r="AC44" i="376"/>
  <c r="AE45" i="376"/>
  <c r="AG46" i="376"/>
  <c r="R54" i="376"/>
  <c r="V56" i="376"/>
  <c r="X58" i="376"/>
  <c r="Z59" i="376"/>
  <c r="AF63" i="376"/>
  <c r="V44" i="376"/>
  <c r="R40" i="376"/>
  <c r="S58" i="376"/>
  <c r="V59" i="376"/>
  <c r="R39" i="376"/>
  <c r="X43" i="376"/>
  <c r="Y60" i="376"/>
  <c r="O36" i="376"/>
  <c r="Y43" i="376"/>
  <c r="Z60" i="376"/>
  <c r="V40" i="376"/>
  <c r="AF46" i="376"/>
  <c r="AN30" i="376"/>
  <c r="R36" i="376"/>
  <c r="V39" i="376"/>
  <c r="X40" i="376"/>
  <c r="Z41" i="376"/>
  <c r="AF45" i="376"/>
  <c r="O52" i="376"/>
  <c r="Q53" i="376"/>
  <c r="S54" i="376"/>
  <c r="Y58" i="376"/>
  <c r="AC60" i="376"/>
  <c r="AE62" i="376"/>
  <c r="AG63" i="376"/>
  <c r="V62" i="376"/>
  <c r="Q58" i="376"/>
  <c r="O39" i="376"/>
  <c r="Y44" i="376"/>
  <c r="AJ30" i="376"/>
  <c r="AN33" i="376"/>
  <c r="V41" i="376"/>
  <c r="Z44" i="376"/>
  <c r="AN51" i="376"/>
  <c r="O54" i="376"/>
  <c r="Q55" i="376"/>
  <c r="AC63" i="376"/>
  <c r="V58" i="376"/>
  <c r="Z43" i="376"/>
  <c r="M33" i="376"/>
  <c r="Q35" i="376"/>
  <c r="Y40" i="376"/>
  <c r="AA41" i="376"/>
  <c r="AE44" i="376"/>
  <c r="AG45" i="376"/>
  <c r="M51" i="376"/>
  <c r="R53" i="376"/>
  <c r="T54" i="376"/>
  <c r="X56" i="376"/>
  <c r="AF62" i="376"/>
  <c r="AH63" i="376"/>
  <c r="X45" i="376"/>
  <c r="Z45" i="376"/>
  <c r="Q39" i="376"/>
  <c r="S56" i="376"/>
  <c r="AE64" i="376"/>
  <c r="AM31" i="376"/>
  <c r="Q38" i="376"/>
  <c r="R55" i="376"/>
  <c r="X59" i="376"/>
  <c r="AF64" i="376"/>
  <c r="O53" i="376"/>
  <c r="AC62" i="376"/>
  <c r="AG64" i="376"/>
  <c r="T36" i="376"/>
  <c r="AH45" i="376"/>
  <c r="AA58" i="376"/>
  <c r="O56" i="376"/>
  <c r="AJ45" i="376"/>
  <c r="AC58" i="376"/>
  <c r="AC40" i="376"/>
  <c r="R33" i="376"/>
  <c r="X36" i="376"/>
  <c r="AF41" i="376"/>
  <c r="AL45" i="376"/>
  <c r="R51" i="376"/>
  <c r="Y54" i="376"/>
  <c r="AE58" i="376"/>
  <c r="AM63" i="376"/>
  <c r="V45" i="376"/>
  <c r="Q40" i="376"/>
  <c r="V60" i="376"/>
  <c r="X62" i="376"/>
  <c r="AL33" i="376"/>
  <c r="AL51" i="376"/>
  <c r="Q56" i="376"/>
  <c r="Y62" i="376"/>
  <c r="V36" i="376"/>
  <c r="O31" i="376"/>
  <c r="V53" i="376"/>
  <c r="AJ62" i="376"/>
  <c r="AA38" i="376"/>
  <c r="AH59" i="376"/>
  <c r="T30" i="376"/>
  <c r="V31" i="376"/>
  <c r="X33" i="376"/>
  <c r="AF38" i="376"/>
  <c r="AH39" i="376"/>
  <c r="AJ40" i="376"/>
  <c r="AL41" i="376"/>
  <c r="X51" i="376"/>
  <c r="AA52" i="376"/>
  <c r="AC53" i="376"/>
  <c r="AE54" i="376"/>
  <c r="AM59" i="376"/>
  <c r="M63" i="376"/>
  <c r="O64" i="376"/>
  <c r="Y33" i="376"/>
  <c r="AE36" i="376"/>
  <c r="AG38" i="376"/>
  <c r="AM41" i="376"/>
  <c r="Y51" i="376"/>
  <c r="AF54" i="376"/>
  <c r="AL58" i="376"/>
  <c r="AN59" i="376"/>
  <c r="AC38" i="376"/>
  <c r="AJ59" i="376"/>
  <c r="V33" i="376"/>
  <c r="AJ41" i="376"/>
  <c r="V51" i="376"/>
  <c r="AC54" i="376"/>
  <c r="AC36" i="376"/>
  <c r="AJ58" i="376"/>
  <c r="X31" i="376"/>
  <c r="AF36" i="376"/>
  <c r="AL40" i="376"/>
  <c r="AE53" i="376"/>
  <c r="AM58" i="376"/>
  <c r="Q64" i="376"/>
  <c r="Y31" i="376"/>
  <c r="AM40" i="376"/>
  <c r="AF53" i="376"/>
  <c r="R64" i="376"/>
  <c r="AH36" i="376"/>
  <c r="M60" i="376"/>
  <c r="AA77" i="371"/>
  <c r="T42" i="363"/>
  <c r="AM65" i="361"/>
  <c r="M63" i="361"/>
  <c r="M44" i="367"/>
  <c r="AH167" i="374"/>
  <c r="O49" i="361"/>
  <c r="AF39" i="361"/>
  <c r="M168" i="374"/>
  <c r="T40" i="361"/>
  <c r="R177" i="375"/>
  <c r="AA167" i="375"/>
  <c r="AH167" i="375"/>
  <c r="V153" i="375"/>
  <c r="S154" i="375"/>
  <c r="AA153" i="375"/>
  <c r="T156" i="375"/>
  <c r="T165" i="375"/>
  <c r="V175" i="375"/>
  <c r="M133" i="375"/>
  <c r="AL146" i="375"/>
  <c r="AN172" i="375"/>
  <c r="V172" i="375"/>
  <c r="AH132" i="375"/>
  <c r="T175" i="375"/>
  <c r="AH147" i="375"/>
  <c r="AA170" i="375"/>
  <c r="Z139" i="375"/>
  <c r="AJ165" i="375"/>
  <c r="Z176" i="375"/>
  <c r="AG134" i="375"/>
  <c r="AA168" i="375"/>
  <c r="R170" i="375"/>
  <c r="AC172" i="375"/>
  <c r="T148" i="375"/>
  <c r="AA158" i="375"/>
  <c r="S170" i="375"/>
  <c r="M171" i="375"/>
  <c r="X173" i="375"/>
  <c r="AF147" i="375"/>
  <c r="S152" i="375"/>
  <c r="R166" i="375"/>
  <c r="AE168" i="375"/>
  <c r="Y173" i="375"/>
  <c r="AG147" i="375"/>
  <c r="AF168" i="375"/>
  <c r="Z173" i="375"/>
  <c r="AL149" i="375"/>
  <c r="AA151" i="375"/>
  <c r="Z167" i="375"/>
  <c r="M114" i="375"/>
  <c r="AH130" i="375"/>
  <c r="AN135" i="375"/>
  <c r="AM149" i="375"/>
  <c r="X166" i="375"/>
  <c r="Q173" i="375"/>
  <c r="AJ166" i="375"/>
  <c r="X109" i="375"/>
  <c r="M139" i="375"/>
  <c r="AH139" i="375"/>
  <c r="AN149" i="375"/>
  <c r="AA152" i="375"/>
  <c r="Y166" i="375"/>
  <c r="O167" i="375"/>
  <c r="AL168" i="375"/>
  <c r="Z170" i="375"/>
  <c r="T173" i="375"/>
  <c r="O176" i="375"/>
  <c r="AC177" i="375"/>
  <c r="Y109" i="375"/>
  <c r="AM147" i="375"/>
  <c r="Z166" i="375"/>
  <c r="AF173" i="375"/>
  <c r="Q130" i="375"/>
  <c r="AN130" i="375"/>
  <c r="AJ139" i="375"/>
  <c r="AN147" i="375"/>
  <c r="AH148" i="375"/>
  <c r="O166" i="375"/>
  <c r="R167" i="375"/>
  <c r="S171" i="375"/>
  <c r="AG173" i="375"/>
  <c r="AC113" i="375"/>
  <c r="M132" i="375"/>
  <c r="AE147" i="375"/>
  <c r="AH149" i="375"/>
  <c r="Q151" i="375"/>
  <c r="AG152" i="375"/>
  <c r="X153" i="375"/>
  <c r="Q154" i="375"/>
  <c r="AJ156" i="375"/>
  <c r="AH157" i="375"/>
  <c r="T167" i="375"/>
  <c r="Q170" i="375"/>
  <c r="AC170" i="375"/>
  <c r="AL172" i="375"/>
  <c r="Q177" i="375"/>
  <c r="M111" i="375"/>
  <c r="AH128" i="375"/>
  <c r="T158" i="375"/>
  <c r="AH170" i="375"/>
  <c r="AF119" i="375"/>
  <c r="Y120" i="375"/>
  <c r="S127" i="375"/>
  <c r="S135" i="375"/>
  <c r="M148" i="375"/>
  <c r="T154" i="375"/>
  <c r="AE157" i="375"/>
  <c r="M165" i="375"/>
  <c r="Q166" i="375"/>
  <c r="Q167" i="375"/>
  <c r="AA171" i="375"/>
  <c r="AC176" i="375"/>
  <c r="AL176" i="375"/>
  <c r="S177" i="375"/>
  <c r="Z109" i="375"/>
  <c r="AM115" i="375"/>
  <c r="AG119" i="375"/>
  <c r="Z120" i="375"/>
  <c r="T128" i="375"/>
  <c r="AL128" i="375"/>
  <c r="AM138" i="375"/>
  <c r="AL156" i="375"/>
  <c r="Y158" i="375"/>
  <c r="AL166" i="375"/>
  <c r="AN170" i="375"/>
  <c r="AE172" i="375"/>
  <c r="Q176" i="375"/>
  <c r="AM176" i="375"/>
  <c r="AF177" i="375"/>
  <c r="M108" i="375"/>
  <c r="AM128" i="375"/>
  <c r="AF134" i="375"/>
  <c r="S137" i="375"/>
  <c r="Z158" i="375"/>
  <c r="AE166" i="375"/>
  <c r="AM166" i="375"/>
  <c r="S167" i="375"/>
  <c r="AC171" i="375"/>
  <c r="AF172" i="375"/>
  <c r="AE176" i="375"/>
  <c r="AN176" i="375"/>
  <c r="AG177" i="375"/>
  <c r="M129" i="375"/>
  <c r="AJ147" i="375"/>
  <c r="S148" i="375"/>
  <c r="R151" i="375"/>
  <c r="AC152" i="375"/>
  <c r="AL165" i="375"/>
  <c r="V166" i="375"/>
  <c r="AF166" i="375"/>
  <c r="AN166" i="375"/>
  <c r="AM168" i="375"/>
  <c r="AE170" i="375"/>
  <c r="X172" i="375"/>
  <c r="AG172" i="375"/>
  <c r="S173" i="375"/>
  <c r="AA173" i="375"/>
  <c r="AJ175" i="375"/>
  <c r="V176" i="375"/>
  <c r="AF176" i="375"/>
  <c r="M177" i="375"/>
  <c r="Y177" i="375"/>
  <c r="AH177" i="375"/>
  <c r="Z132" i="375"/>
  <c r="S151" i="375"/>
  <c r="AM165" i="375"/>
  <c r="AG166" i="375"/>
  <c r="AC168" i="375"/>
  <c r="AN168" i="375"/>
  <c r="X170" i="375"/>
  <c r="AF170" i="375"/>
  <c r="Y172" i="375"/>
  <c r="AG176" i="375"/>
  <c r="Z177" i="375"/>
  <c r="AA132" i="375"/>
  <c r="AJ146" i="375"/>
  <c r="AF152" i="375"/>
  <c r="M168" i="375"/>
  <c r="Y170" i="375"/>
  <c r="AL175" i="375"/>
  <c r="Y176" i="375"/>
  <c r="AH176" i="375"/>
  <c r="AA177" i="375"/>
  <c r="AH111" i="375"/>
  <c r="AL115" i="375"/>
  <c r="AJ128" i="375"/>
  <c r="X132" i="375"/>
  <c r="AA133" i="375"/>
  <c r="T135" i="375"/>
  <c r="AL138" i="375"/>
  <c r="Y139" i="375"/>
  <c r="M146" i="375"/>
  <c r="T147" i="375"/>
  <c r="R148" i="375"/>
  <c r="Z151" i="375"/>
  <c r="AH151" i="375"/>
  <c r="R152" i="375"/>
  <c r="AG153" i="375"/>
  <c r="AA154" i="375"/>
  <c r="T157" i="375"/>
  <c r="M158" i="375"/>
  <c r="S165" i="375"/>
  <c r="AA165" i="375"/>
  <c r="Y167" i="375"/>
  <c r="AG167" i="375"/>
  <c r="T168" i="375"/>
  <c r="AJ168" i="375"/>
  <c r="O170" i="375"/>
  <c r="AM170" i="375"/>
  <c r="R171" i="375"/>
  <c r="Z171" i="375"/>
  <c r="AH171" i="375"/>
  <c r="M172" i="375"/>
  <c r="AN173" i="375"/>
  <c r="S175" i="375"/>
  <c r="AA175" i="375"/>
  <c r="AC133" i="375"/>
  <c r="V147" i="375"/>
  <c r="V157" i="375"/>
  <c r="AC165" i="375"/>
  <c r="V168" i="375"/>
  <c r="T171" i="375"/>
  <c r="AJ171" i="375"/>
  <c r="O172" i="375"/>
  <c r="AM172" i="375"/>
  <c r="R173" i="375"/>
  <c r="AH173" i="375"/>
  <c r="M175" i="375"/>
  <c r="AC175" i="375"/>
  <c r="X176" i="375"/>
  <c r="AA110" i="375"/>
  <c r="AL111" i="375"/>
  <c r="AH113" i="375"/>
  <c r="AA114" i="375"/>
  <c r="T127" i="375"/>
  <c r="AG129" i="375"/>
  <c r="T137" i="375"/>
  <c r="AE138" i="375"/>
  <c r="T146" i="375"/>
  <c r="AC149" i="375"/>
  <c r="AC151" i="375"/>
  <c r="AM151" i="375"/>
  <c r="AL153" i="375"/>
  <c r="V154" i="375"/>
  <c r="AF154" i="375"/>
  <c r="V156" i="375"/>
  <c r="Q158" i="375"/>
  <c r="V165" i="375"/>
  <c r="AJ167" i="375"/>
  <c r="O168" i="375"/>
  <c r="T177" i="375"/>
  <c r="AJ177" i="375"/>
  <c r="AE128" i="375"/>
  <c r="R133" i="375"/>
  <c r="AE133" i="375"/>
  <c r="AG138" i="375"/>
  <c r="X147" i="375"/>
  <c r="AN151" i="375"/>
  <c r="AC153" i="375"/>
  <c r="AN153" i="375"/>
  <c r="AG154" i="375"/>
  <c r="X157" i="375"/>
  <c r="R158" i="375"/>
  <c r="O165" i="375"/>
  <c r="AE165" i="375"/>
  <c r="AC167" i="375"/>
  <c r="X168" i="375"/>
  <c r="V171" i="375"/>
  <c r="AL171" i="375"/>
  <c r="Q172" i="375"/>
  <c r="AJ173" i="375"/>
  <c r="O175" i="375"/>
  <c r="AE175" i="375"/>
  <c r="AM175" i="375"/>
  <c r="R176" i="375"/>
  <c r="V116" i="375"/>
  <c r="T118" i="375"/>
  <c r="O128" i="375"/>
  <c r="AG128" i="375"/>
  <c r="AC130" i="375"/>
  <c r="AF132" i="375"/>
  <c r="S133" i="375"/>
  <c r="AF133" i="375"/>
  <c r="AA134" i="375"/>
  <c r="O138" i="375"/>
  <c r="AH138" i="375"/>
  <c r="T139" i="375"/>
  <c r="O147" i="375"/>
  <c r="Y147" i="375"/>
  <c r="O148" i="375"/>
  <c r="Y148" i="375"/>
  <c r="M149" i="375"/>
  <c r="AE149" i="375"/>
  <c r="M151" i="375"/>
  <c r="AE151" i="375"/>
  <c r="M152" i="375"/>
  <c r="X154" i="375"/>
  <c r="Y156" i="375"/>
  <c r="O157" i="375"/>
  <c r="Y157" i="375"/>
  <c r="AL157" i="375"/>
  <c r="S158" i="375"/>
  <c r="X165" i="375"/>
  <c r="AF165" i="375"/>
  <c r="AN165" i="375"/>
  <c r="S166" i="375"/>
  <c r="AA166" i="375"/>
  <c r="V167" i="375"/>
  <c r="AL167" i="375"/>
  <c r="Q168" i="375"/>
  <c r="Y168" i="375"/>
  <c r="T170" i="375"/>
  <c r="AJ170" i="375"/>
  <c r="O171" i="375"/>
  <c r="AE171" i="375"/>
  <c r="AM171" i="375"/>
  <c r="R172" i="375"/>
  <c r="Z172" i="375"/>
  <c r="AH172" i="375"/>
  <c r="M173" i="375"/>
  <c r="AC173" i="375"/>
  <c r="X175" i="375"/>
  <c r="AF175" i="375"/>
  <c r="AN175" i="375"/>
  <c r="S176" i="375"/>
  <c r="V177" i="375"/>
  <c r="AL177" i="375"/>
  <c r="AM109" i="375"/>
  <c r="AG110" i="375"/>
  <c r="Y127" i="375"/>
  <c r="Y137" i="375"/>
  <c r="Z148" i="375"/>
  <c r="X151" i="375"/>
  <c r="AF151" i="375"/>
  <c r="AE153" i="375"/>
  <c r="Y154" i="375"/>
  <c r="AM157" i="375"/>
  <c r="AG158" i="375"/>
  <c r="Q165" i="375"/>
  <c r="Y165" i="375"/>
  <c r="AE167" i="375"/>
  <c r="AM167" i="375"/>
  <c r="R168" i="375"/>
  <c r="X171" i="375"/>
  <c r="AF171" i="375"/>
  <c r="AL173" i="375"/>
  <c r="Q175" i="375"/>
  <c r="Y175" i="375"/>
  <c r="AM177" i="375"/>
  <c r="Z127" i="375"/>
  <c r="O130" i="375"/>
  <c r="AC134" i="375"/>
  <c r="Z137" i="375"/>
  <c r="Q147" i="375"/>
  <c r="AA148" i="375"/>
  <c r="Y151" i="375"/>
  <c r="Q157" i="375"/>
  <c r="AN157" i="375"/>
  <c r="AH158" i="375"/>
  <c r="AL109" i="375"/>
  <c r="M113" i="375"/>
  <c r="AA116" i="375"/>
  <c r="T129" i="375"/>
  <c r="AH129" i="375"/>
  <c r="Q135" i="375"/>
  <c r="AA135" i="375"/>
  <c r="S146" i="375"/>
  <c r="AA146" i="375"/>
  <c r="AG148" i="375"/>
  <c r="T149" i="375"/>
  <c r="Z152" i="375"/>
  <c r="AH152" i="375"/>
  <c r="M153" i="375"/>
  <c r="AN154" i="375"/>
  <c r="S156" i="375"/>
  <c r="AA156" i="375"/>
  <c r="AC116" i="375"/>
  <c r="AJ129" i="375"/>
  <c r="V134" i="375"/>
  <c r="AC146" i="375"/>
  <c r="V149" i="375"/>
  <c r="T152" i="375"/>
  <c r="AJ152" i="375"/>
  <c r="O153" i="375"/>
  <c r="AM153" i="375"/>
  <c r="R154" i="375"/>
  <c r="AH154" i="375"/>
  <c r="M156" i="375"/>
  <c r="AC156" i="375"/>
  <c r="AF157" i="375"/>
  <c r="Q113" i="375"/>
  <c r="Y129" i="375"/>
  <c r="O132" i="375"/>
  <c r="AF135" i="375"/>
  <c r="V138" i="375"/>
  <c r="V146" i="375"/>
  <c r="AJ148" i="375"/>
  <c r="O149" i="375"/>
  <c r="AG157" i="375"/>
  <c r="AJ158" i="375"/>
  <c r="AF124" i="375"/>
  <c r="R113" i="375"/>
  <c r="AG116" i="375"/>
  <c r="V128" i="375"/>
  <c r="O129" i="375"/>
  <c r="Z129" i="375"/>
  <c r="AL129" i="375"/>
  <c r="R130" i="375"/>
  <c r="AM132" i="375"/>
  <c r="AL134" i="375"/>
  <c r="V135" i="375"/>
  <c r="AG135" i="375"/>
  <c r="Q139" i="375"/>
  <c r="O146" i="375"/>
  <c r="AE146" i="375"/>
  <c r="AM146" i="375"/>
  <c r="R147" i="375"/>
  <c r="AC148" i="375"/>
  <c r="X149" i="375"/>
  <c r="AF149" i="375"/>
  <c r="V152" i="375"/>
  <c r="AL152" i="375"/>
  <c r="Q153" i="375"/>
  <c r="Y153" i="375"/>
  <c r="AJ154" i="375"/>
  <c r="O156" i="375"/>
  <c r="AE156" i="375"/>
  <c r="AM156" i="375"/>
  <c r="R157" i="375"/>
  <c r="AC158" i="375"/>
  <c r="M105" i="375"/>
  <c r="T109" i="375"/>
  <c r="AM113" i="375"/>
  <c r="AC115" i="375"/>
  <c r="AH116" i="375"/>
  <c r="X119" i="375"/>
  <c r="V127" i="375"/>
  <c r="AJ127" i="375"/>
  <c r="AM129" i="375"/>
  <c r="S130" i="375"/>
  <c r="AJ130" i="375"/>
  <c r="R132" i="375"/>
  <c r="AC132" i="375"/>
  <c r="AN132" i="375"/>
  <c r="Z133" i="375"/>
  <c r="AN134" i="375"/>
  <c r="V137" i="375"/>
  <c r="AJ137" i="375"/>
  <c r="Y138" i="375"/>
  <c r="R139" i="375"/>
  <c r="AG139" i="375"/>
  <c r="X146" i="375"/>
  <c r="AF146" i="375"/>
  <c r="AN146" i="375"/>
  <c r="S147" i="375"/>
  <c r="AA147" i="375"/>
  <c r="V148" i="375"/>
  <c r="AL148" i="375"/>
  <c r="Q149" i="375"/>
  <c r="Y149" i="375"/>
  <c r="AG149" i="375"/>
  <c r="T151" i="375"/>
  <c r="AJ151" i="375"/>
  <c r="O152" i="375"/>
  <c r="AM152" i="375"/>
  <c r="R153" i="375"/>
  <c r="Z153" i="375"/>
  <c r="AH153" i="375"/>
  <c r="M154" i="375"/>
  <c r="AC154" i="375"/>
  <c r="X156" i="375"/>
  <c r="AF156" i="375"/>
  <c r="AN156" i="375"/>
  <c r="S157" i="375"/>
  <c r="AA157" i="375"/>
  <c r="V158" i="375"/>
  <c r="AL158" i="375"/>
  <c r="Z119" i="375"/>
  <c r="Y128" i="375"/>
  <c r="Q129" i="375"/>
  <c r="S132" i="375"/>
  <c r="X135" i="375"/>
  <c r="Z138" i="375"/>
  <c r="Q146" i="375"/>
  <c r="Y146" i="375"/>
  <c r="AE148" i="375"/>
  <c r="AM148" i="375"/>
  <c r="R149" i="375"/>
  <c r="X152" i="375"/>
  <c r="AL154" i="375"/>
  <c r="Q156" i="375"/>
  <c r="AE158" i="375"/>
  <c r="AM158" i="375"/>
  <c r="AN111" i="375"/>
  <c r="AA119" i="375"/>
  <c r="Z128" i="375"/>
  <c r="R129" i="375"/>
  <c r="AM130" i="375"/>
  <c r="AE132" i="375"/>
  <c r="Y135" i="375"/>
  <c r="AA138" i="375"/>
  <c r="AA109" i="375"/>
  <c r="T110" i="375"/>
  <c r="T111" i="375"/>
  <c r="T114" i="375"/>
  <c r="M118" i="375"/>
  <c r="M120" i="375"/>
  <c r="AA127" i="375"/>
  <c r="T130" i="375"/>
  <c r="AH133" i="375"/>
  <c r="M134" i="375"/>
  <c r="AA137" i="375"/>
  <c r="AA108" i="375"/>
  <c r="AN109" i="375"/>
  <c r="V110" i="375"/>
  <c r="AH110" i="375"/>
  <c r="AM111" i="375"/>
  <c r="S113" i="375"/>
  <c r="AN113" i="375"/>
  <c r="M115" i="375"/>
  <c r="AN115" i="375"/>
  <c r="AF116" i="375"/>
  <c r="Y119" i="375"/>
  <c r="AH119" i="375"/>
  <c r="AA120" i="375"/>
  <c r="M127" i="375"/>
  <c r="AC127" i="375"/>
  <c r="AF128" i="375"/>
  <c r="AA129" i="375"/>
  <c r="V130" i="375"/>
  <c r="Y132" i="375"/>
  <c r="T133" i="375"/>
  <c r="AJ133" i="375"/>
  <c r="O134" i="375"/>
  <c r="AM134" i="375"/>
  <c r="R135" i="375"/>
  <c r="AH135" i="375"/>
  <c r="M137" i="375"/>
  <c r="AC137" i="375"/>
  <c r="X138" i="375"/>
  <c r="AF138" i="375"/>
  <c r="AN138" i="375"/>
  <c r="S139" i="375"/>
  <c r="AA139" i="375"/>
  <c r="Q141" i="375"/>
  <c r="AE109" i="375"/>
  <c r="AE113" i="375"/>
  <c r="Z114" i="375"/>
  <c r="AE115" i="375"/>
  <c r="X116" i="375"/>
  <c r="S118" i="375"/>
  <c r="Q120" i="375"/>
  <c r="AL127" i="375"/>
  <c r="Q128" i="375"/>
  <c r="AE130" i="375"/>
  <c r="X134" i="375"/>
  <c r="AL137" i="375"/>
  <c r="Q138" i="375"/>
  <c r="AF109" i="375"/>
  <c r="Y110" i="375"/>
  <c r="AF113" i="375"/>
  <c r="AF115" i="375"/>
  <c r="Y116" i="375"/>
  <c r="R120" i="375"/>
  <c r="AC120" i="375"/>
  <c r="O127" i="375"/>
  <c r="AE127" i="375"/>
  <c r="AM127" i="375"/>
  <c r="R128" i="375"/>
  <c r="AC129" i="375"/>
  <c r="X130" i="375"/>
  <c r="AF130" i="375"/>
  <c r="V133" i="375"/>
  <c r="AL133" i="375"/>
  <c r="Q134" i="375"/>
  <c r="Y134" i="375"/>
  <c r="AJ135" i="375"/>
  <c r="O137" i="375"/>
  <c r="AE137" i="375"/>
  <c r="AM137" i="375"/>
  <c r="R138" i="375"/>
  <c r="AC139" i="375"/>
  <c r="AG109" i="375"/>
  <c r="Q110" i="375"/>
  <c r="Z110" i="375"/>
  <c r="X113" i="375"/>
  <c r="AG113" i="375"/>
  <c r="AG115" i="375"/>
  <c r="Q116" i="375"/>
  <c r="Z116" i="375"/>
  <c r="AL119" i="375"/>
  <c r="S120" i="375"/>
  <c r="AF127" i="375"/>
  <c r="AN127" i="375"/>
  <c r="S128" i="375"/>
  <c r="AA128" i="375"/>
  <c r="V129" i="375"/>
  <c r="Y130" i="375"/>
  <c r="AG130" i="375"/>
  <c r="T132" i="375"/>
  <c r="AJ132" i="375"/>
  <c r="O133" i="375"/>
  <c r="AM133" i="375"/>
  <c r="R134" i="375"/>
  <c r="Z134" i="375"/>
  <c r="AH134" i="375"/>
  <c r="M135" i="375"/>
  <c r="AC135" i="375"/>
  <c r="AF137" i="375"/>
  <c r="AN137" i="375"/>
  <c r="S138" i="375"/>
  <c r="V139" i="375"/>
  <c r="AL139" i="375"/>
  <c r="S108" i="375"/>
  <c r="R110" i="375"/>
  <c r="Y113" i="375"/>
  <c r="R114" i="375"/>
  <c r="R116" i="375"/>
  <c r="AM119" i="375"/>
  <c r="AG120" i="375"/>
  <c r="Q127" i="375"/>
  <c r="AE129" i="375"/>
  <c r="X133" i="375"/>
  <c r="AL135" i="375"/>
  <c r="Q137" i="375"/>
  <c r="AE139" i="375"/>
  <c r="AM139" i="375"/>
  <c r="AC163" i="375"/>
  <c r="T108" i="375"/>
  <c r="S110" i="375"/>
  <c r="Z113" i="375"/>
  <c r="S114" i="375"/>
  <c r="AH114" i="375"/>
  <c r="S116" i="375"/>
  <c r="AN116" i="375"/>
  <c r="AA118" i="375"/>
  <c r="V119" i="375"/>
  <c r="AE119" i="375"/>
  <c r="AN119" i="375"/>
  <c r="AH120" i="375"/>
  <c r="M125" i="375"/>
  <c r="AJ108" i="375"/>
  <c r="AC108" i="375"/>
  <c r="V111" i="375"/>
  <c r="AJ114" i="375"/>
  <c r="O115" i="375"/>
  <c r="AC118" i="375"/>
  <c r="AC111" i="375"/>
  <c r="Z105" i="375"/>
  <c r="V108" i="375"/>
  <c r="AL108" i="375"/>
  <c r="Q109" i="375"/>
  <c r="AJ110" i="375"/>
  <c r="O111" i="375"/>
  <c r="AE111" i="375"/>
  <c r="AC114" i="375"/>
  <c r="X115" i="375"/>
  <c r="V118" i="375"/>
  <c r="AL118" i="375"/>
  <c r="Q119" i="375"/>
  <c r="T120" i="375"/>
  <c r="AJ120" i="375"/>
  <c r="AJ118" i="375"/>
  <c r="O108" i="375"/>
  <c r="AE108" i="375"/>
  <c r="AM108" i="375"/>
  <c r="R109" i="375"/>
  <c r="AH109" i="375"/>
  <c r="M110" i="375"/>
  <c r="AC110" i="375"/>
  <c r="X111" i="375"/>
  <c r="AF111" i="375"/>
  <c r="V114" i="375"/>
  <c r="AL114" i="375"/>
  <c r="Q115" i="375"/>
  <c r="Y115" i="375"/>
  <c r="AJ116" i="375"/>
  <c r="O118" i="375"/>
  <c r="AE118" i="375"/>
  <c r="AM118" i="375"/>
  <c r="R119" i="375"/>
  <c r="O109" i="375"/>
  <c r="X108" i="375"/>
  <c r="AF108" i="375"/>
  <c r="AN108" i="375"/>
  <c r="S109" i="375"/>
  <c r="AL110" i="375"/>
  <c r="Q111" i="375"/>
  <c r="Y111" i="375"/>
  <c r="AG111" i="375"/>
  <c r="T113" i="375"/>
  <c r="AJ113" i="375"/>
  <c r="O114" i="375"/>
  <c r="AE114" i="375"/>
  <c r="AM114" i="375"/>
  <c r="R115" i="375"/>
  <c r="Z115" i="375"/>
  <c r="AH115" i="375"/>
  <c r="M116" i="375"/>
  <c r="X118" i="375"/>
  <c r="AF118" i="375"/>
  <c r="AN118" i="375"/>
  <c r="S119" i="375"/>
  <c r="V120" i="375"/>
  <c r="AL120" i="375"/>
  <c r="O119" i="375"/>
  <c r="Q108" i="375"/>
  <c r="Y108" i="375"/>
  <c r="AE110" i="375"/>
  <c r="AM110" i="375"/>
  <c r="R111" i="375"/>
  <c r="X114" i="375"/>
  <c r="AF114" i="375"/>
  <c r="AL116" i="375"/>
  <c r="Q118" i="375"/>
  <c r="Y118" i="375"/>
  <c r="AE120" i="375"/>
  <c r="AM120" i="375"/>
  <c r="V115" i="375"/>
  <c r="AH160" i="375"/>
  <c r="T102" i="375"/>
  <c r="AE144" i="375"/>
  <c r="X141" i="375"/>
  <c r="M141" i="375"/>
  <c r="AN93" i="375"/>
  <c r="AF123" i="375"/>
  <c r="O141" i="375"/>
  <c r="AC142" i="375"/>
  <c r="AE104" i="375"/>
  <c r="M123" i="375"/>
  <c r="AG123" i="375"/>
  <c r="AN104" i="375"/>
  <c r="V122" i="375"/>
  <c r="AC124" i="375"/>
  <c r="Y142" i="375"/>
  <c r="M143" i="375"/>
  <c r="AJ143" i="375"/>
  <c r="Z142" i="375"/>
  <c r="AJ89" i="375"/>
  <c r="AE124" i="375"/>
  <c r="AG144" i="375"/>
  <c r="AH124" i="375"/>
  <c r="Z160" i="375"/>
  <c r="AN95" i="375"/>
  <c r="AL122" i="375"/>
  <c r="V103" i="375"/>
  <c r="AC122" i="375"/>
  <c r="O142" i="375"/>
  <c r="Z161" i="375"/>
  <c r="S104" i="375"/>
  <c r="AF104" i="375"/>
  <c r="AG124" i="375"/>
  <c r="O125" i="375"/>
  <c r="AA160" i="375"/>
  <c r="AG104" i="375"/>
  <c r="R105" i="375"/>
  <c r="AF105" i="375"/>
  <c r="AE122" i="375"/>
  <c r="Z124" i="375"/>
  <c r="Q142" i="375"/>
  <c r="AJ102" i="375"/>
  <c r="S105" i="375"/>
  <c r="AG105" i="375"/>
  <c r="Q125" i="375"/>
  <c r="R142" i="375"/>
  <c r="V88" i="375"/>
  <c r="AN89" i="375"/>
  <c r="AH161" i="375"/>
  <c r="AG103" i="375"/>
  <c r="AA104" i="375"/>
  <c r="AH105" i="375"/>
  <c r="X123" i="375"/>
  <c r="S125" i="375"/>
  <c r="AM141" i="375"/>
  <c r="S142" i="375"/>
  <c r="AL144" i="375"/>
  <c r="Y123" i="375"/>
  <c r="AN141" i="375"/>
  <c r="Q160" i="375"/>
  <c r="AF75" i="375"/>
  <c r="Y88" i="375"/>
  <c r="M95" i="375"/>
  <c r="AH100" i="375"/>
  <c r="Q161" i="375"/>
  <c r="AJ161" i="375"/>
  <c r="Y105" i="375"/>
  <c r="AJ106" i="375"/>
  <c r="AA122" i="375"/>
  <c r="O124" i="375"/>
  <c r="Q90" i="375"/>
  <c r="Z96" i="375"/>
  <c r="R161" i="375"/>
  <c r="AG161" i="375"/>
  <c r="S162" i="375"/>
  <c r="AE163" i="375"/>
  <c r="Q102" i="375"/>
  <c r="AA103" i="375"/>
  <c r="AL103" i="375"/>
  <c r="AA105" i="375"/>
  <c r="AG122" i="375"/>
  <c r="O123" i="375"/>
  <c r="AA123" i="375"/>
  <c r="Q124" i="375"/>
  <c r="AJ125" i="375"/>
  <c r="S141" i="375"/>
  <c r="AE142" i="375"/>
  <c r="O143" i="375"/>
  <c r="V144" i="375"/>
  <c r="AH144" i="375"/>
  <c r="R160" i="375"/>
  <c r="AC160" i="375"/>
  <c r="S161" i="375"/>
  <c r="AG163" i="375"/>
  <c r="R102" i="375"/>
  <c r="AM103" i="375"/>
  <c r="X104" i="375"/>
  <c r="AM123" i="375"/>
  <c r="R124" i="375"/>
  <c r="AE141" i="375"/>
  <c r="AG142" i="375"/>
  <c r="S160" i="375"/>
  <c r="T161" i="375"/>
  <c r="S102" i="375"/>
  <c r="AC103" i="375"/>
  <c r="M104" i="375"/>
  <c r="Y104" i="375"/>
  <c r="AC105" i="375"/>
  <c r="M106" i="375"/>
  <c r="Q123" i="375"/>
  <c r="AC123" i="375"/>
  <c r="AN123" i="375"/>
  <c r="S124" i="375"/>
  <c r="T125" i="375"/>
  <c r="AF141" i="375"/>
  <c r="AH142" i="375"/>
  <c r="Q143" i="375"/>
  <c r="AA144" i="375"/>
  <c r="AG160" i="375"/>
  <c r="S123" i="375"/>
  <c r="AG141" i="375"/>
  <c r="S143" i="375"/>
  <c r="AJ60" i="375"/>
  <c r="AC141" i="375"/>
  <c r="Z94" i="375"/>
  <c r="M161" i="375"/>
  <c r="AA163" i="375"/>
  <c r="AE103" i="375"/>
  <c r="AM104" i="375"/>
  <c r="AM122" i="375"/>
  <c r="Y141" i="375"/>
  <c r="AA142" i="375"/>
  <c r="T143" i="375"/>
  <c r="AC144" i="375"/>
  <c r="AM144" i="375"/>
  <c r="M160" i="375"/>
  <c r="Y160" i="375"/>
  <c r="T96" i="375"/>
  <c r="Q104" i="375"/>
  <c r="T106" i="375"/>
  <c r="Y124" i="375"/>
  <c r="O106" i="375"/>
  <c r="M102" i="375"/>
  <c r="O105" i="375"/>
  <c r="Q106" i="375"/>
  <c r="O104" i="375"/>
  <c r="R106" i="375"/>
  <c r="AC102" i="375"/>
  <c r="AH91" i="375"/>
  <c r="AA94" i="375"/>
  <c r="AA102" i="375"/>
  <c r="M103" i="375"/>
  <c r="AA106" i="375"/>
  <c r="M122" i="375"/>
  <c r="AA125" i="375"/>
  <c r="AA143" i="375"/>
  <c r="M144" i="375"/>
  <c r="R94" i="375"/>
  <c r="AF94" i="375"/>
  <c r="AA95" i="375"/>
  <c r="AG98" i="375"/>
  <c r="T162" i="375"/>
  <c r="AL163" i="375"/>
  <c r="V102" i="375"/>
  <c r="AL102" i="375"/>
  <c r="X103" i="375"/>
  <c r="AN103" i="375"/>
  <c r="Z104" i="375"/>
  <c r="AH104" i="375"/>
  <c r="T105" i="375"/>
  <c r="AJ105" i="375"/>
  <c r="V106" i="375"/>
  <c r="AL106" i="375"/>
  <c r="X122" i="375"/>
  <c r="AN122" i="375"/>
  <c r="Z123" i="375"/>
  <c r="AH123" i="375"/>
  <c r="T124" i="375"/>
  <c r="AJ124" i="375"/>
  <c r="V125" i="375"/>
  <c r="AL125" i="375"/>
  <c r="Z141" i="375"/>
  <c r="AH141" i="375"/>
  <c r="T142" i="375"/>
  <c r="AJ142" i="375"/>
  <c r="V143" i="375"/>
  <c r="AL143" i="375"/>
  <c r="X144" i="375"/>
  <c r="AN144" i="375"/>
  <c r="T160" i="375"/>
  <c r="AJ160" i="375"/>
  <c r="AJ91" i="375"/>
  <c r="O103" i="375"/>
  <c r="O122" i="375"/>
  <c r="AC143" i="375"/>
  <c r="AM91" i="375"/>
  <c r="AG93" i="375"/>
  <c r="S94" i="375"/>
  <c r="AM163" i="375"/>
  <c r="AE102" i="375"/>
  <c r="AM102" i="375"/>
  <c r="Q103" i="375"/>
  <c r="Y103" i="375"/>
  <c r="AE106" i="375"/>
  <c r="AM106" i="375"/>
  <c r="Q122" i="375"/>
  <c r="Y122" i="375"/>
  <c r="AE125" i="375"/>
  <c r="AM125" i="375"/>
  <c r="AE143" i="375"/>
  <c r="AM143" i="375"/>
  <c r="Q144" i="375"/>
  <c r="Y144" i="375"/>
  <c r="Z90" i="375"/>
  <c r="AN91" i="375"/>
  <c r="AH93" i="375"/>
  <c r="AC95" i="375"/>
  <c r="Y161" i="375"/>
  <c r="V162" i="375"/>
  <c r="M163" i="375"/>
  <c r="AN163" i="375"/>
  <c r="X102" i="375"/>
  <c r="AF102" i="375"/>
  <c r="AN102" i="375"/>
  <c r="R103" i="375"/>
  <c r="Z103" i="375"/>
  <c r="AH103" i="375"/>
  <c r="T104" i="375"/>
  <c r="AJ104" i="375"/>
  <c r="V105" i="375"/>
  <c r="AL105" i="375"/>
  <c r="X106" i="375"/>
  <c r="AF106" i="375"/>
  <c r="AN106" i="375"/>
  <c r="R122" i="375"/>
  <c r="Z122" i="375"/>
  <c r="AH122" i="375"/>
  <c r="T123" i="375"/>
  <c r="AJ123" i="375"/>
  <c r="V124" i="375"/>
  <c r="AL124" i="375"/>
  <c r="X125" i="375"/>
  <c r="AF125" i="375"/>
  <c r="AN125" i="375"/>
  <c r="T141" i="375"/>
  <c r="AJ141" i="375"/>
  <c r="V142" i="375"/>
  <c r="AL142" i="375"/>
  <c r="X143" i="375"/>
  <c r="AF143" i="375"/>
  <c r="AN143" i="375"/>
  <c r="R144" i="375"/>
  <c r="Z144" i="375"/>
  <c r="V160" i="375"/>
  <c r="AL160" i="375"/>
  <c r="Y102" i="375"/>
  <c r="AM105" i="375"/>
  <c r="Y106" i="375"/>
  <c r="AG106" i="375"/>
  <c r="AM124" i="375"/>
  <c r="Y125" i="375"/>
  <c r="AG125" i="375"/>
  <c r="AM142" i="375"/>
  <c r="Y143" i="375"/>
  <c r="S144" i="375"/>
  <c r="AE160" i="375"/>
  <c r="AM160" i="375"/>
  <c r="M90" i="375"/>
  <c r="V98" i="375"/>
  <c r="AA162" i="375"/>
  <c r="M72" i="375"/>
  <c r="AH89" i="375"/>
  <c r="Z93" i="375"/>
  <c r="AH99" i="375"/>
  <c r="R100" i="375"/>
  <c r="AJ100" i="375"/>
  <c r="AA161" i="375"/>
  <c r="M162" i="375"/>
  <c r="AC162" i="375"/>
  <c r="O163" i="375"/>
  <c r="AA88" i="375"/>
  <c r="T89" i="375"/>
  <c r="AA93" i="375"/>
  <c r="S96" i="375"/>
  <c r="AF96" i="375"/>
  <c r="S100" i="375"/>
  <c r="AL162" i="375"/>
  <c r="X163" i="375"/>
  <c r="AJ162" i="375"/>
  <c r="AG96" i="375"/>
  <c r="AC161" i="375"/>
  <c r="O162" i="375"/>
  <c r="AE162" i="375"/>
  <c r="AM162" i="375"/>
  <c r="Q163" i="375"/>
  <c r="Y163" i="375"/>
  <c r="R90" i="375"/>
  <c r="M94" i="375"/>
  <c r="AF95" i="375"/>
  <c r="AA98" i="375"/>
  <c r="AL99" i="375"/>
  <c r="V161" i="375"/>
  <c r="AL161" i="375"/>
  <c r="X162" i="375"/>
  <c r="AF162" i="375"/>
  <c r="AN162" i="375"/>
  <c r="R163" i="375"/>
  <c r="Z163" i="375"/>
  <c r="AH163" i="375"/>
  <c r="O70" i="375"/>
  <c r="AG88" i="375"/>
  <c r="Y89" i="375"/>
  <c r="AL89" i="375"/>
  <c r="S90" i="375"/>
  <c r="AM90" i="375"/>
  <c r="R93" i="375"/>
  <c r="AE93" i="375"/>
  <c r="AM99" i="375"/>
  <c r="AE161" i="375"/>
  <c r="AM161" i="375"/>
  <c r="Q162" i="375"/>
  <c r="Y162" i="375"/>
  <c r="V163" i="375"/>
  <c r="AG70" i="375"/>
  <c r="V80" i="375"/>
  <c r="Z89" i="375"/>
  <c r="AN90" i="375"/>
  <c r="S93" i="375"/>
  <c r="AF93" i="375"/>
  <c r="AC94" i="375"/>
  <c r="X96" i="375"/>
  <c r="AN96" i="375"/>
  <c r="Y99" i="375"/>
  <c r="AN99" i="375"/>
  <c r="AA76" i="375"/>
  <c r="T91" i="375"/>
  <c r="AC72" i="375"/>
  <c r="X74" i="375"/>
  <c r="M91" i="375"/>
  <c r="AN94" i="375"/>
  <c r="Y96" i="375"/>
  <c r="T100" i="375"/>
  <c r="AG46" i="375"/>
  <c r="Q70" i="375"/>
  <c r="AA74" i="375"/>
  <c r="S75" i="375"/>
  <c r="AF76" i="375"/>
  <c r="Y80" i="375"/>
  <c r="AG90" i="375"/>
  <c r="Z91" i="375"/>
  <c r="Y98" i="375"/>
  <c r="AG99" i="375"/>
  <c r="M100" i="375"/>
  <c r="AA80" i="375"/>
  <c r="T81" i="375"/>
  <c r="Z88" i="375"/>
  <c r="T90" i="375"/>
  <c r="AH90" i="375"/>
  <c r="O91" i="375"/>
  <c r="M93" i="375"/>
  <c r="AA96" i="375"/>
  <c r="Z98" i="375"/>
  <c r="AG89" i="375"/>
  <c r="O100" i="375"/>
  <c r="X100" i="375"/>
  <c r="AJ69" i="375"/>
  <c r="Y70" i="375"/>
  <c r="AF74" i="375"/>
  <c r="Z75" i="375"/>
  <c r="S88" i="375"/>
  <c r="AJ90" i="375"/>
  <c r="R91" i="375"/>
  <c r="O93" i="375"/>
  <c r="AG94" i="375"/>
  <c r="S95" i="375"/>
  <c r="AG95" i="375"/>
  <c r="V99" i="375"/>
  <c r="Y100" i="375"/>
  <c r="AM100" i="375"/>
  <c r="AE80" i="375"/>
  <c r="Y81" i="375"/>
  <c r="T88" i="375"/>
  <c r="V89" i="375"/>
  <c r="Y90" i="375"/>
  <c r="S91" i="375"/>
  <c r="AM93" i="375"/>
  <c r="AH94" i="375"/>
  <c r="AE96" i="375"/>
  <c r="T98" i="375"/>
  <c r="Z100" i="375"/>
  <c r="AN100" i="375"/>
  <c r="S98" i="375"/>
  <c r="AG100" i="375"/>
  <c r="AJ70" i="375"/>
  <c r="R71" i="375"/>
  <c r="AJ71" i="375"/>
  <c r="AM72" i="375"/>
  <c r="AG74" i="375"/>
  <c r="AG76" i="375"/>
  <c r="Y77" i="375"/>
  <c r="AJ88" i="375"/>
  <c r="O89" i="375"/>
  <c r="AE89" i="375"/>
  <c r="AC91" i="375"/>
  <c r="X93" i="375"/>
  <c r="V95" i="375"/>
  <c r="AL95" i="375"/>
  <c r="Q96" i="375"/>
  <c r="AJ98" i="375"/>
  <c r="O99" i="375"/>
  <c r="AE99" i="375"/>
  <c r="V70" i="375"/>
  <c r="T71" i="375"/>
  <c r="M74" i="375"/>
  <c r="Z74" i="375"/>
  <c r="AA77" i="375"/>
  <c r="S79" i="375"/>
  <c r="M88" i="375"/>
  <c r="AC88" i="375"/>
  <c r="AF89" i="375"/>
  <c r="AA90" i="375"/>
  <c r="V91" i="375"/>
  <c r="Y93" i="375"/>
  <c r="T94" i="375"/>
  <c r="AJ94" i="375"/>
  <c r="O95" i="375"/>
  <c r="AM95" i="375"/>
  <c r="R96" i="375"/>
  <c r="AH96" i="375"/>
  <c r="M98" i="375"/>
  <c r="AC98" i="375"/>
  <c r="X99" i="375"/>
  <c r="AF99" i="375"/>
  <c r="AA100" i="375"/>
  <c r="AM70" i="375"/>
  <c r="V71" i="375"/>
  <c r="O74" i="375"/>
  <c r="AC77" i="375"/>
  <c r="V79" i="375"/>
  <c r="O88" i="375"/>
  <c r="AE88" i="375"/>
  <c r="AM88" i="375"/>
  <c r="R89" i="375"/>
  <c r="AC90" i="375"/>
  <c r="X91" i="375"/>
  <c r="AF91" i="375"/>
  <c r="V94" i="375"/>
  <c r="AL94" i="375"/>
  <c r="Q95" i="375"/>
  <c r="Y95" i="375"/>
  <c r="AJ96" i="375"/>
  <c r="O98" i="375"/>
  <c r="AE98" i="375"/>
  <c r="AM98" i="375"/>
  <c r="R99" i="375"/>
  <c r="Z99" i="375"/>
  <c r="AC100" i="375"/>
  <c r="AE91" i="375"/>
  <c r="AL98" i="375"/>
  <c r="AN70" i="375"/>
  <c r="O72" i="375"/>
  <c r="AE72" i="375"/>
  <c r="AC74" i="375"/>
  <c r="AC76" i="375"/>
  <c r="AN88" i="375"/>
  <c r="S89" i="375"/>
  <c r="AA89" i="375"/>
  <c r="V90" i="375"/>
  <c r="AG91" i="375"/>
  <c r="T93" i="375"/>
  <c r="AJ93" i="375"/>
  <c r="O94" i="375"/>
  <c r="Z95" i="375"/>
  <c r="AH95" i="375"/>
  <c r="M96" i="375"/>
  <c r="AN98" i="375"/>
  <c r="S99" i="375"/>
  <c r="AA99" i="375"/>
  <c r="Q89" i="375"/>
  <c r="X95" i="375"/>
  <c r="Q99" i="375"/>
  <c r="S74" i="375"/>
  <c r="Y79" i="375"/>
  <c r="Q88" i="375"/>
  <c r="AE90" i="375"/>
  <c r="X94" i="375"/>
  <c r="AL96" i="375"/>
  <c r="Q98" i="375"/>
  <c r="AE100" i="375"/>
  <c r="AL70" i="375"/>
  <c r="AL88" i="375"/>
  <c r="O71" i="375"/>
  <c r="R72" i="375"/>
  <c r="AJ72" i="375"/>
  <c r="V77" i="375"/>
  <c r="AH81" i="375"/>
  <c r="V69" i="375"/>
  <c r="AL69" i="375"/>
  <c r="Y71" i="375"/>
  <c r="Q74" i="375"/>
  <c r="AL76" i="375"/>
  <c r="AF77" i="375"/>
  <c r="T79" i="375"/>
  <c r="AJ79" i="375"/>
  <c r="AF80" i="375"/>
  <c r="Z81" i="375"/>
  <c r="X70" i="375"/>
  <c r="Q71" i="375"/>
  <c r="Z71" i="375"/>
  <c r="AM71" i="375"/>
  <c r="AL72" i="375"/>
  <c r="AM74" i="375"/>
  <c r="AN76" i="375"/>
  <c r="X77" i="375"/>
  <c r="AG77" i="375"/>
  <c r="X80" i="375"/>
  <c r="AG80" i="375"/>
  <c r="Q81" i="375"/>
  <c r="R81" i="375"/>
  <c r="Z70" i="375"/>
  <c r="S71" i="375"/>
  <c r="AN72" i="375"/>
  <c r="M75" i="375"/>
  <c r="AA75" i="375"/>
  <c r="Z77" i="375"/>
  <c r="O80" i="375"/>
  <c r="Z80" i="375"/>
  <c r="S81" i="375"/>
  <c r="AG81" i="375"/>
  <c r="AN74" i="375"/>
  <c r="AG71" i="375"/>
  <c r="Q77" i="375"/>
  <c r="AN77" i="375"/>
  <c r="AL80" i="375"/>
  <c r="AH71" i="375"/>
  <c r="AC75" i="375"/>
  <c r="V76" i="375"/>
  <c r="S77" i="375"/>
  <c r="AM80" i="375"/>
  <c r="Y69" i="375"/>
  <c r="Y58" i="375"/>
  <c r="T69" i="375"/>
  <c r="AE70" i="375"/>
  <c r="AH74" i="375"/>
  <c r="R75" i="375"/>
  <c r="AN80" i="375"/>
  <c r="S69" i="375"/>
  <c r="AA69" i="375"/>
  <c r="T72" i="375"/>
  <c r="AH75" i="375"/>
  <c r="M76" i="375"/>
  <c r="AA79" i="375"/>
  <c r="V52" i="375"/>
  <c r="M69" i="375"/>
  <c r="AC69" i="375"/>
  <c r="AF70" i="375"/>
  <c r="AA71" i="375"/>
  <c r="V72" i="375"/>
  <c r="Y74" i="375"/>
  <c r="T75" i="375"/>
  <c r="AJ75" i="375"/>
  <c r="O76" i="375"/>
  <c r="AM76" i="375"/>
  <c r="R77" i="375"/>
  <c r="AH77" i="375"/>
  <c r="M79" i="375"/>
  <c r="AC79" i="375"/>
  <c r="AA81" i="375"/>
  <c r="X76" i="375"/>
  <c r="AL79" i="375"/>
  <c r="Q80" i="375"/>
  <c r="AJ81" i="375"/>
  <c r="Y53" i="375"/>
  <c r="O69" i="375"/>
  <c r="AE69" i="375"/>
  <c r="AM69" i="375"/>
  <c r="R70" i="375"/>
  <c r="AC71" i="375"/>
  <c r="X72" i="375"/>
  <c r="AF72" i="375"/>
  <c r="V75" i="375"/>
  <c r="AL75" i="375"/>
  <c r="Q76" i="375"/>
  <c r="Y76" i="375"/>
  <c r="AJ77" i="375"/>
  <c r="O79" i="375"/>
  <c r="AE79" i="375"/>
  <c r="AM79" i="375"/>
  <c r="R80" i="375"/>
  <c r="AH80" i="375"/>
  <c r="M81" i="375"/>
  <c r="AC81" i="375"/>
  <c r="Z53" i="375"/>
  <c r="X69" i="375"/>
  <c r="AF69" i="375"/>
  <c r="AN69" i="375"/>
  <c r="S70" i="375"/>
  <c r="AA70" i="375"/>
  <c r="AL71" i="375"/>
  <c r="Q72" i="375"/>
  <c r="Y72" i="375"/>
  <c r="AG72" i="375"/>
  <c r="T74" i="375"/>
  <c r="AJ74" i="375"/>
  <c r="O75" i="375"/>
  <c r="AE75" i="375"/>
  <c r="AM75" i="375"/>
  <c r="R76" i="375"/>
  <c r="Z76" i="375"/>
  <c r="AH76" i="375"/>
  <c r="M77" i="375"/>
  <c r="X79" i="375"/>
  <c r="AF79" i="375"/>
  <c r="AN79" i="375"/>
  <c r="S80" i="375"/>
  <c r="V81" i="375"/>
  <c r="AL81" i="375"/>
  <c r="Q69" i="375"/>
  <c r="AE71" i="375"/>
  <c r="X75" i="375"/>
  <c r="AL77" i="375"/>
  <c r="Q79" i="375"/>
  <c r="AE81" i="375"/>
  <c r="AM81" i="375"/>
  <c r="T60" i="375"/>
  <c r="AF57" i="375"/>
  <c r="AA52" i="375"/>
  <c r="AF53" i="375"/>
  <c r="V53" i="375"/>
  <c r="AG53" i="375"/>
  <c r="AC50" i="375"/>
  <c r="AC61" i="375"/>
  <c r="Y62" i="375"/>
  <c r="T55" i="375"/>
  <c r="AF52" i="375"/>
  <c r="AA62" i="375"/>
  <c r="AG52" i="375"/>
  <c r="X53" i="375"/>
  <c r="AH53" i="375"/>
  <c r="AL51" i="375"/>
  <c r="Y60" i="375"/>
  <c r="AL61" i="375"/>
  <c r="AC62" i="375"/>
  <c r="V55" i="375"/>
  <c r="AL52" i="375"/>
  <c r="V61" i="375"/>
  <c r="R57" i="375"/>
  <c r="AN57" i="375"/>
  <c r="AC52" i="375"/>
  <c r="AA53" i="375"/>
  <c r="AN58" i="375"/>
  <c r="Y55" i="375"/>
  <c r="AL53" i="375"/>
  <c r="AC53" i="375"/>
  <c r="AN53" i="375"/>
  <c r="M57" i="375"/>
  <c r="Q53" i="375"/>
  <c r="AF51" i="375"/>
  <c r="Q58" i="375"/>
  <c r="AC58" i="375"/>
  <c r="O56" i="375"/>
  <c r="AC56" i="375"/>
  <c r="AL56" i="375"/>
  <c r="AG57" i="375"/>
  <c r="O52" i="375"/>
  <c r="AM52" i="375"/>
  <c r="R53" i="375"/>
  <c r="AG51" i="375"/>
  <c r="S58" i="375"/>
  <c r="O61" i="375"/>
  <c r="AF61" i="375"/>
  <c r="Z55" i="375"/>
  <c r="AM56" i="375"/>
  <c r="Y57" i="375"/>
  <c r="AH57" i="375"/>
  <c r="X52" i="375"/>
  <c r="AN52" i="375"/>
  <c r="S53" i="375"/>
  <c r="AE56" i="375"/>
  <c r="Z57" i="375"/>
  <c r="Q52" i="375"/>
  <c r="Y52" i="375"/>
  <c r="AJ53" i="375"/>
  <c r="V51" i="375"/>
  <c r="V58" i="375"/>
  <c r="Z62" i="375"/>
  <c r="V56" i="375"/>
  <c r="AF56" i="375"/>
  <c r="AA57" i="375"/>
  <c r="R52" i="375"/>
  <c r="Z52" i="375"/>
  <c r="AH52" i="375"/>
  <c r="M53" i="375"/>
  <c r="AG56" i="375"/>
  <c r="S52" i="375"/>
  <c r="AA51" i="375"/>
  <c r="AN51" i="375"/>
  <c r="X58" i="375"/>
  <c r="AM61" i="375"/>
  <c r="AJ55" i="375"/>
  <c r="Y56" i="375"/>
  <c r="AH56" i="375"/>
  <c r="Q57" i="375"/>
  <c r="AC57" i="375"/>
  <c r="S55" i="375"/>
  <c r="AA55" i="375"/>
  <c r="R50" i="375"/>
  <c r="S60" i="375"/>
  <c r="AE61" i="375"/>
  <c r="M55" i="375"/>
  <c r="AC55" i="375"/>
  <c r="X56" i="375"/>
  <c r="AN56" i="375"/>
  <c r="S57" i="375"/>
  <c r="S50" i="375"/>
  <c r="AF50" i="375"/>
  <c r="AF58" i="375"/>
  <c r="X61" i="375"/>
  <c r="Q62" i="375"/>
  <c r="AL55" i="375"/>
  <c r="Q56" i="375"/>
  <c r="T57" i="375"/>
  <c r="AJ57" i="375"/>
  <c r="AG58" i="375"/>
  <c r="Y61" i="375"/>
  <c r="AG61" i="375"/>
  <c r="R62" i="375"/>
  <c r="O55" i="375"/>
  <c r="AE55" i="375"/>
  <c r="AM55" i="375"/>
  <c r="R56" i="375"/>
  <c r="Z56" i="375"/>
  <c r="AC51" i="375"/>
  <c r="V60" i="375"/>
  <c r="Z61" i="375"/>
  <c r="AG62" i="375"/>
  <c r="AF55" i="375"/>
  <c r="AN55" i="375"/>
  <c r="S56" i="375"/>
  <c r="V57" i="375"/>
  <c r="AL57" i="375"/>
  <c r="Z50" i="375"/>
  <c r="AH62" i="375"/>
  <c r="Q55" i="375"/>
  <c r="M50" i="375"/>
  <c r="AA50" i="375"/>
  <c r="AA58" i="375"/>
  <c r="T46" i="375"/>
  <c r="AH50" i="375"/>
  <c r="M51" i="375"/>
  <c r="AA60" i="375"/>
  <c r="T50" i="375"/>
  <c r="AJ50" i="375"/>
  <c r="O51" i="375"/>
  <c r="AM51" i="375"/>
  <c r="R58" i="375"/>
  <c r="Z58" i="375"/>
  <c r="AH58" i="375"/>
  <c r="M60" i="375"/>
  <c r="AC60" i="375"/>
  <c r="AN61" i="375"/>
  <c r="S62" i="375"/>
  <c r="Y46" i="375"/>
  <c r="X51" i="375"/>
  <c r="AL60" i="375"/>
  <c r="Q61" i="375"/>
  <c r="T62" i="375"/>
  <c r="AJ62" i="375"/>
  <c r="Z46" i="375"/>
  <c r="V50" i="375"/>
  <c r="AL50" i="375"/>
  <c r="Q51" i="375"/>
  <c r="Y51" i="375"/>
  <c r="AJ58" i="375"/>
  <c r="O60" i="375"/>
  <c r="AE60" i="375"/>
  <c r="AM60" i="375"/>
  <c r="R61" i="375"/>
  <c r="AH61" i="375"/>
  <c r="M62" i="375"/>
  <c r="AA46" i="375"/>
  <c r="O50" i="375"/>
  <c r="AE50" i="375"/>
  <c r="AM50" i="375"/>
  <c r="R51" i="375"/>
  <c r="Z51" i="375"/>
  <c r="AH51" i="375"/>
  <c r="M58" i="375"/>
  <c r="X60" i="375"/>
  <c r="AF60" i="375"/>
  <c r="AN60" i="375"/>
  <c r="S61" i="375"/>
  <c r="V62" i="375"/>
  <c r="AL62" i="375"/>
  <c r="X50" i="375"/>
  <c r="AL58" i="375"/>
  <c r="Q60" i="375"/>
  <c r="AE62" i="375"/>
  <c r="AM62" i="375"/>
  <c r="Q46" i="375"/>
  <c r="R46" i="375"/>
  <c r="S46" i="375"/>
  <c r="M46" i="375"/>
  <c r="AH46" i="375"/>
  <c r="AJ46" i="375"/>
  <c r="Q41" i="375"/>
  <c r="AC46" i="375"/>
  <c r="V46" i="375"/>
  <c r="AL46" i="375"/>
  <c r="AE46" i="375"/>
  <c r="AM46" i="375"/>
  <c r="AJ31" i="375"/>
  <c r="AC37" i="375"/>
  <c r="T36" i="375"/>
  <c r="AH45" i="375"/>
  <c r="M64" i="375"/>
  <c r="T66" i="375"/>
  <c r="AF36" i="375"/>
  <c r="T43" i="375"/>
  <c r="X63" i="375"/>
  <c r="Q67" i="375"/>
  <c r="AE85" i="375"/>
  <c r="AG36" i="375"/>
  <c r="AL65" i="375"/>
  <c r="X86" i="375"/>
  <c r="Y30" i="375"/>
  <c r="AL85" i="375"/>
  <c r="AJ29" i="375"/>
  <c r="AN85" i="375"/>
  <c r="X65" i="375"/>
  <c r="AL30" i="375"/>
  <c r="T41" i="375"/>
  <c r="AG47" i="375"/>
  <c r="T67" i="375"/>
  <c r="M86" i="375"/>
  <c r="Z30" i="375"/>
  <c r="AH32" i="375"/>
  <c r="AA34" i="375"/>
  <c r="AL66" i="375"/>
  <c r="AG85" i="375"/>
  <c r="AM29" i="375"/>
  <c r="AN31" i="375"/>
  <c r="X41" i="375"/>
  <c r="AM66" i="375"/>
  <c r="R86" i="375"/>
  <c r="AN30" i="375"/>
  <c r="AJ33" i="375"/>
  <c r="X36" i="375"/>
  <c r="M41" i="375"/>
  <c r="Z41" i="375"/>
  <c r="AL48" i="375"/>
  <c r="AE63" i="375"/>
  <c r="R64" i="375"/>
  <c r="V84" i="375"/>
  <c r="S86" i="375"/>
  <c r="AH30" i="375"/>
  <c r="AG63" i="375"/>
  <c r="AG30" i="375"/>
  <c r="T31" i="375"/>
  <c r="AM33" i="375"/>
  <c r="AG37" i="375"/>
  <c r="AM39" i="375"/>
  <c r="M45" i="375"/>
  <c r="AA45" i="375"/>
  <c r="M47" i="375"/>
  <c r="V48" i="375"/>
  <c r="AN48" i="375"/>
  <c r="V65" i="375"/>
  <c r="Z67" i="375"/>
  <c r="AH84" i="375"/>
  <c r="AC39" i="375"/>
  <c r="O45" i="375"/>
  <c r="AN65" i="375"/>
  <c r="AJ84" i="375"/>
  <c r="X31" i="375"/>
  <c r="AN38" i="375"/>
  <c r="AA42" i="375"/>
  <c r="AG45" i="375"/>
  <c r="S63" i="375"/>
  <c r="V64" i="375"/>
  <c r="M65" i="375"/>
  <c r="R67" i="375"/>
  <c r="AA83" i="375"/>
  <c r="AM85" i="375"/>
  <c r="T86" i="375"/>
  <c r="Y31" i="375"/>
  <c r="V34" i="375"/>
  <c r="AF39" i="375"/>
  <c r="R45" i="375"/>
  <c r="AL84" i="375"/>
  <c r="S36" i="375"/>
  <c r="S41" i="375"/>
  <c r="S45" i="375"/>
  <c r="AA47" i="375"/>
  <c r="AM84" i="375"/>
  <c r="S32" i="375"/>
  <c r="AF31" i="375"/>
  <c r="O33" i="375"/>
  <c r="AJ36" i="375"/>
  <c r="V39" i="375"/>
  <c r="AL39" i="375"/>
  <c r="AC47" i="375"/>
  <c r="AM48" i="375"/>
  <c r="AJ65" i="375"/>
  <c r="Y67" i="375"/>
  <c r="AH85" i="375"/>
  <c r="Z86" i="375"/>
  <c r="O31" i="375"/>
  <c r="AC32" i="375"/>
  <c r="V37" i="375"/>
  <c r="AF41" i="375"/>
  <c r="O43" i="375"/>
  <c r="AJ43" i="375"/>
  <c r="AM47" i="375"/>
  <c r="V85" i="375"/>
  <c r="AN29" i="375"/>
  <c r="AA30" i="375"/>
  <c r="AN33" i="375"/>
  <c r="AC34" i="375"/>
  <c r="AL34" i="375"/>
  <c r="AH37" i="375"/>
  <c r="AE39" i="375"/>
  <c r="AN39" i="375"/>
  <c r="AG41" i="375"/>
  <c r="S42" i="375"/>
  <c r="AC42" i="375"/>
  <c r="Z45" i="375"/>
  <c r="M63" i="375"/>
  <c r="AF63" i="375"/>
  <c r="AM65" i="375"/>
  <c r="V66" i="375"/>
  <c r="AE66" i="375"/>
  <c r="AN66" i="375"/>
  <c r="S67" i="375"/>
  <c r="AF85" i="375"/>
  <c r="AH86" i="375"/>
  <c r="S31" i="375"/>
  <c r="AG32" i="375"/>
  <c r="AM34" i="375"/>
  <c r="Y37" i="375"/>
  <c r="AN43" i="375"/>
  <c r="AF66" i="375"/>
  <c r="X85" i="375"/>
  <c r="AC30" i="375"/>
  <c r="AG31" i="375"/>
  <c r="AE34" i="375"/>
  <c r="AN34" i="375"/>
  <c r="Y36" i="375"/>
  <c r="Z37" i="375"/>
  <c r="AG39" i="375"/>
  <c r="AJ41" i="375"/>
  <c r="V42" i="375"/>
  <c r="AG42" i="375"/>
  <c r="O63" i="375"/>
  <c r="Y63" i="375"/>
  <c r="X66" i="375"/>
  <c r="AG66" i="375"/>
  <c r="Y85" i="375"/>
  <c r="AJ86" i="375"/>
  <c r="AM30" i="375"/>
  <c r="AF34" i="375"/>
  <c r="Z36" i="375"/>
  <c r="AN36" i="375"/>
  <c r="AA37" i="375"/>
  <c r="AJ38" i="375"/>
  <c r="Z39" i="375"/>
  <c r="AH39" i="375"/>
  <c r="O41" i="375"/>
  <c r="Y41" i="375"/>
  <c r="AH42" i="375"/>
  <c r="AC45" i="375"/>
  <c r="AE47" i="375"/>
  <c r="S48" i="375"/>
  <c r="AJ48" i="375"/>
  <c r="Z63" i="375"/>
  <c r="AJ64" i="375"/>
  <c r="Y66" i="375"/>
  <c r="AH66" i="375"/>
  <c r="M67" i="375"/>
  <c r="Z85" i="375"/>
  <c r="Y86" i="375"/>
  <c r="AE30" i="375"/>
  <c r="AM41" i="375"/>
  <c r="Y42" i="375"/>
  <c r="T48" i="375"/>
  <c r="Q63" i="375"/>
  <c r="AA63" i="375"/>
  <c r="X67" i="375"/>
  <c r="AA85" i="375"/>
  <c r="Q86" i="375"/>
  <c r="AN86" i="375"/>
  <c r="AA32" i="375"/>
  <c r="AH34" i="375"/>
  <c r="T38" i="375"/>
  <c r="AN41" i="375"/>
  <c r="Z42" i="375"/>
  <c r="AA66" i="375"/>
  <c r="M36" i="375"/>
  <c r="R37" i="375"/>
  <c r="M38" i="375"/>
  <c r="S43" i="375"/>
  <c r="S37" i="375"/>
  <c r="O36" i="375"/>
  <c r="O38" i="375"/>
  <c r="Q36" i="375"/>
  <c r="S38" i="375"/>
  <c r="R42" i="375"/>
  <c r="M43" i="375"/>
  <c r="O29" i="375"/>
  <c r="Q31" i="375"/>
  <c r="Z31" i="375"/>
  <c r="V32" i="375"/>
  <c r="S33" i="375"/>
  <c r="S29" i="375"/>
  <c r="V30" i="375"/>
  <c r="R31" i="375"/>
  <c r="T33" i="375"/>
  <c r="Y34" i="375"/>
  <c r="T29" i="375"/>
  <c r="Z32" i="375"/>
  <c r="Z34" i="375"/>
  <c r="M33" i="375"/>
  <c r="M29" i="375"/>
  <c r="R32" i="375"/>
  <c r="AA29" i="375"/>
  <c r="M30" i="375"/>
  <c r="AE31" i="375"/>
  <c r="AM31" i="375"/>
  <c r="Q32" i="375"/>
  <c r="Y32" i="375"/>
  <c r="AA33" i="375"/>
  <c r="M34" i="375"/>
  <c r="AE36" i="375"/>
  <c r="AM36" i="375"/>
  <c r="Q37" i="375"/>
  <c r="AA38" i="375"/>
  <c r="M39" i="375"/>
  <c r="AE41" i="375"/>
  <c r="Q42" i="375"/>
  <c r="AA43" i="375"/>
  <c r="Y45" i="375"/>
  <c r="T47" i="375"/>
  <c r="AL47" i="375"/>
  <c r="Q48" i="375"/>
  <c r="AA48" i="375"/>
  <c r="AL63" i="375"/>
  <c r="AJ63" i="375"/>
  <c r="AG64" i="375"/>
  <c r="AF64" i="375"/>
  <c r="AE64" i="375"/>
  <c r="AE67" i="375"/>
  <c r="AC67" i="375"/>
  <c r="AN67" i="375"/>
  <c r="S84" i="375"/>
  <c r="R84" i="375"/>
  <c r="Q84" i="375"/>
  <c r="AA84" i="375"/>
  <c r="AG84" i="375"/>
  <c r="AE84" i="375"/>
  <c r="AE86" i="375"/>
  <c r="AC86" i="375"/>
  <c r="AA86" i="375"/>
  <c r="AF86" i="375"/>
  <c r="M66" i="375"/>
  <c r="S66" i="375"/>
  <c r="Y83" i="375"/>
  <c r="X83" i="375"/>
  <c r="AC29" i="375"/>
  <c r="O30" i="375"/>
  <c r="AC33" i="375"/>
  <c r="O34" i="375"/>
  <c r="AC38" i="375"/>
  <c r="O39" i="375"/>
  <c r="AC43" i="375"/>
  <c r="V47" i="375"/>
  <c r="AC48" i="375"/>
  <c r="O66" i="375"/>
  <c r="V83" i="375"/>
  <c r="AN83" i="375"/>
  <c r="AM83" i="375"/>
  <c r="V29" i="375"/>
  <c r="AL29" i="375"/>
  <c r="X30" i="375"/>
  <c r="AH31" i="375"/>
  <c r="T32" i="375"/>
  <c r="AJ32" i="375"/>
  <c r="V33" i="375"/>
  <c r="AL33" i="375"/>
  <c r="X34" i="375"/>
  <c r="AH36" i="375"/>
  <c r="T37" i="375"/>
  <c r="AJ37" i="375"/>
  <c r="V38" i="375"/>
  <c r="AL38" i="375"/>
  <c r="X39" i="375"/>
  <c r="AH41" i="375"/>
  <c r="T42" i="375"/>
  <c r="AJ42" i="375"/>
  <c r="V43" i="375"/>
  <c r="AL43" i="375"/>
  <c r="AJ45" i="375"/>
  <c r="O47" i="375"/>
  <c r="AN63" i="375"/>
  <c r="Y64" i="375"/>
  <c r="X64" i="375"/>
  <c r="S65" i="375"/>
  <c r="R65" i="375"/>
  <c r="Q65" i="375"/>
  <c r="AA65" i="375"/>
  <c r="AG65" i="375"/>
  <c r="AG67" i="375"/>
  <c r="AJ83" i="375"/>
  <c r="AF84" i="375"/>
  <c r="AE29" i="375"/>
  <c r="Q30" i="375"/>
  <c r="AA31" i="375"/>
  <c r="M32" i="375"/>
  <c r="AE33" i="375"/>
  <c r="Q34" i="375"/>
  <c r="AA36" i="375"/>
  <c r="M37" i="375"/>
  <c r="AE38" i="375"/>
  <c r="AM38" i="375"/>
  <c r="Q39" i="375"/>
  <c r="Y39" i="375"/>
  <c r="AA41" i="375"/>
  <c r="M42" i="375"/>
  <c r="AE43" i="375"/>
  <c r="AM43" i="375"/>
  <c r="T45" i="375"/>
  <c r="Y47" i="375"/>
  <c r="AH47" i="375"/>
  <c r="M48" i="375"/>
  <c r="AE48" i="375"/>
  <c r="AN64" i="375"/>
  <c r="AM64" i="375"/>
  <c r="Q66" i="375"/>
  <c r="Q83" i="375"/>
  <c r="O83" i="375"/>
  <c r="Z83" i="375"/>
  <c r="Z84" i="375"/>
  <c r="Y84" i="375"/>
  <c r="M85" i="375"/>
  <c r="S85" i="375"/>
  <c r="Q85" i="375"/>
  <c r="X29" i="375"/>
  <c r="AF29" i="375"/>
  <c r="R30" i="375"/>
  <c r="AL32" i="375"/>
  <c r="X33" i="375"/>
  <c r="AF33" i="375"/>
  <c r="R34" i="375"/>
  <c r="AL37" i="375"/>
  <c r="X38" i="375"/>
  <c r="AF38" i="375"/>
  <c r="R39" i="375"/>
  <c r="AL42" i="375"/>
  <c r="X43" i="375"/>
  <c r="AF43" i="375"/>
  <c r="AM45" i="375"/>
  <c r="Q47" i="375"/>
  <c r="Z47" i="375"/>
  <c r="AF48" i="375"/>
  <c r="R66" i="375"/>
  <c r="AM67" i="375"/>
  <c r="AL67" i="375"/>
  <c r="AL83" i="375"/>
  <c r="Q29" i="375"/>
  <c r="Y29" i="375"/>
  <c r="AE32" i="375"/>
  <c r="AM32" i="375"/>
  <c r="Q33" i="375"/>
  <c r="Y33" i="375"/>
  <c r="AE37" i="375"/>
  <c r="AM37" i="375"/>
  <c r="Q38" i="375"/>
  <c r="Y38" i="375"/>
  <c r="AE42" i="375"/>
  <c r="AM42" i="375"/>
  <c r="Q43" i="375"/>
  <c r="Y43" i="375"/>
  <c r="AE45" i="375"/>
  <c r="AN45" i="375"/>
  <c r="R47" i="375"/>
  <c r="AJ47" i="375"/>
  <c r="O48" i="375"/>
  <c r="X48" i="375"/>
  <c r="Q64" i="375"/>
  <c r="O64" i="375"/>
  <c r="Z64" i="375"/>
  <c r="AE65" i="375"/>
  <c r="AJ67" i="375"/>
  <c r="R83" i="375"/>
  <c r="AG83" i="375"/>
  <c r="AF83" i="375"/>
  <c r="AE83" i="375"/>
  <c r="X45" i="375"/>
  <c r="Y48" i="375"/>
  <c r="AH63" i="375"/>
  <c r="AA64" i="375"/>
  <c r="AL64" i="375"/>
  <c r="Z65" i="375"/>
  <c r="Y65" i="375"/>
  <c r="AF65" i="375"/>
  <c r="AA67" i="375"/>
  <c r="S83" i="375"/>
  <c r="M84" i="375"/>
  <c r="X84" i="375"/>
  <c r="R85" i="375"/>
  <c r="T63" i="375"/>
  <c r="AL86" i="375"/>
  <c r="AH162" i="374"/>
  <c r="T177" i="374"/>
  <c r="X177" i="374"/>
  <c r="M153" i="374"/>
  <c r="Y177" i="374"/>
  <c r="AA168" i="374"/>
  <c r="M175" i="374"/>
  <c r="Z177" i="374"/>
  <c r="AA148" i="374"/>
  <c r="S175" i="374"/>
  <c r="AE177" i="374"/>
  <c r="AF177" i="374"/>
  <c r="AA175" i="374"/>
  <c r="T170" i="374"/>
  <c r="AJ176" i="374"/>
  <c r="AM176" i="374"/>
  <c r="AL176" i="374"/>
  <c r="AH158" i="374"/>
  <c r="Q175" i="374"/>
  <c r="R175" i="374"/>
  <c r="AG175" i="374"/>
  <c r="AG177" i="374"/>
  <c r="AA161" i="374"/>
  <c r="O176" i="374"/>
  <c r="Q176" i="374"/>
  <c r="R176" i="374"/>
  <c r="O177" i="374"/>
  <c r="Q177" i="374"/>
  <c r="R177" i="374"/>
  <c r="AA133" i="374"/>
  <c r="AM175" i="374"/>
  <c r="AN175" i="374"/>
  <c r="V175" i="374"/>
  <c r="Y176" i="374"/>
  <c r="X176" i="374"/>
  <c r="Z176" i="374"/>
  <c r="X175" i="374"/>
  <c r="AA176" i="374"/>
  <c r="Y175" i="374"/>
  <c r="Z175" i="374"/>
  <c r="AC176" i="374"/>
  <c r="AE176" i="374"/>
  <c r="AH177" i="374"/>
  <c r="AA157" i="374"/>
  <c r="AF176" i="374"/>
  <c r="AJ177" i="374"/>
  <c r="AL175" i="374"/>
  <c r="AA167" i="374"/>
  <c r="AL177" i="374"/>
  <c r="AA154" i="374"/>
  <c r="AM177" i="374"/>
  <c r="AJ175" i="374"/>
  <c r="M172" i="374"/>
  <c r="AN171" i="374"/>
  <c r="AM167" i="374"/>
  <c r="X163" i="374"/>
  <c r="Y163" i="374"/>
  <c r="Z163" i="374"/>
  <c r="Q171" i="374"/>
  <c r="AC171" i="374"/>
  <c r="X168" i="374"/>
  <c r="Y168" i="374"/>
  <c r="AE171" i="374"/>
  <c r="R166" i="374"/>
  <c r="Z168" i="374"/>
  <c r="S166" i="374"/>
  <c r="AJ171" i="374"/>
  <c r="AL171" i="374"/>
  <c r="AH168" i="374"/>
  <c r="AM171" i="374"/>
  <c r="V170" i="374"/>
  <c r="Z170" i="374"/>
  <c r="AL172" i="374"/>
  <c r="AN170" i="374"/>
  <c r="AM172" i="374"/>
  <c r="R170" i="374"/>
  <c r="M158" i="374"/>
  <c r="X172" i="374"/>
  <c r="Y172" i="374"/>
  <c r="AJ172" i="374"/>
  <c r="AL170" i="374"/>
  <c r="AJ167" i="374"/>
  <c r="AM170" i="374"/>
  <c r="M149" i="374"/>
  <c r="AL167" i="374"/>
  <c r="M171" i="374"/>
  <c r="AA131" i="374"/>
  <c r="AJ170" i="374"/>
  <c r="Q172" i="374"/>
  <c r="O171" i="374"/>
  <c r="R172" i="374"/>
  <c r="T158" i="374"/>
  <c r="M170" i="374"/>
  <c r="S172" i="374"/>
  <c r="O170" i="374"/>
  <c r="R171" i="374"/>
  <c r="V172" i="374"/>
  <c r="Q170" i="374"/>
  <c r="T171" i="374"/>
  <c r="X171" i="374"/>
  <c r="AA172" i="374"/>
  <c r="Z171" i="374"/>
  <c r="AC172" i="374"/>
  <c r="Y171" i="374"/>
  <c r="T159" i="374"/>
  <c r="X170" i="374"/>
  <c r="AA171" i="374"/>
  <c r="AA149" i="374"/>
  <c r="AE172" i="374"/>
  <c r="AF172" i="374"/>
  <c r="AA159" i="374"/>
  <c r="AA170" i="374"/>
  <c r="AC170" i="374"/>
  <c r="AF171" i="374"/>
  <c r="M131" i="374"/>
  <c r="AH163" i="374"/>
  <c r="AE170" i="374"/>
  <c r="M161" i="374"/>
  <c r="AF170" i="374"/>
  <c r="M166" i="374"/>
  <c r="R167" i="374"/>
  <c r="S167" i="374"/>
  <c r="AN166" i="374"/>
  <c r="O168" i="374"/>
  <c r="Q168" i="374"/>
  <c r="O167" i="374"/>
  <c r="R168" i="374"/>
  <c r="S158" i="374"/>
  <c r="O166" i="374"/>
  <c r="T153" i="374"/>
  <c r="T167" i="374"/>
  <c r="AM166" i="374"/>
  <c r="Z166" i="374"/>
  <c r="AG168" i="374"/>
  <c r="AN162" i="374"/>
  <c r="AC166" i="374"/>
  <c r="AF167" i="374"/>
  <c r="R161" i="374"/>
  <c r="AA163" i="374"/>
  <c r="M163" i="374"/>
  <c r="AG167" i="374"/>
  <c r="AJ168" i="374"/>
  <c r="S161" i="374"/>
  <c r="V166" i="374"/>
  <c r="AC168" i="374"/>
  <c r="X166" i="374"/>
  <c r="AE168" i="374"/>
  <c r="AM162" i="374"/>
  <c r="AE166" i="374"/>
  <c r="X167" i="374"/>
  <c r="AL162" i="374"/>
  <c r="T131" i="374"/>
  <c r="AH159" i="374"/>
  <c r="AF166" i="374"/>
  <c r="AL168" i="374"/>
  <c r="V167" i="374"/>
  <c r="AE167" i="374"/>
  <c r="AA150" i="374"/>
  <c r="T163" i="374"/>
  <c r="AM168" i="374"/>
  <c r="AJ166" i="374"/>
  <c r="AL166" i="374"/>
  <c r="Y167" i="374"/>
  <c r="AE152" i="374"/>
  <c r="AL161" i="374"/>
  <c r="AN161" i="374"/>
  <c r="AM157" i="374"/>
  <c r="O162" i="374"/>
  <c r="S163" i="374"/>
  <c r="Q162" i="374"/>
  <c r="O161" i="374"/>
  <c r="R162" i="374"/>
  <c r="AJ161" i="374"/>
  <c r="Q163" i="374"/>
  <c r="AN157" i="374"/>
  <c r="Q158" i="374"/>
  <c r="AM161" i="374"/>
  <c r="O163" i="374"/>
  <c r="AL157" i="374"/>
  <c r="T140" i="374"/>
  <c r="R158" i="374"/>
  <c r="T162" i="374"/>
  <c r="AM149" i="374"/>
  <c r="AN149" i="374"/>
  <c r="Z162" i="374"/>
  <c r="Y154" i="374"/>
  <c r="Y161" i="374"/>
  <c r="AE163" i="374"/>
  <c r="Z154" i="374"/>
  <c r="AF163" i="374"/>
  <c r="AE162" i="374"/>
  <c r="AN158" i="374"/>
  <c r="AF161" i="374"/>
  <c r="AL163" i="374"/>
  <c r="V162" i="374"/>
  <c r="X162" i="374"/>
  <c r="V161" i="374"/>
  <c r="AC163" i="374"/>
  <c r="X154" i="374"/>
  <c r="AC158" i="374"/>
  <c r="X161" i="374"/>
  <c r="AE158" i="374"/>
  <c r="AC162" i="374"/>
  <c r="AC161" i="374"/>
  <c r="AF162" i="374"/>
  <c r="AL158" i="374"/>
  <c r="AJ163" i="374"/>
  <c r="AM158" i="374"/>
  <c r="AE161" i="374"/>
  <c r="T152" i="374"/>
  <c r="M159" i="374"/>
  <c r="AM163" i="374"/>
  <c r="T148" i="374"/>
  <c r="T157" i="374"/>
  <c r="AJ157" i="374"/>
  <c r="S152" i="374"/>
  <c r="O159" i="374"/>
  <c r="Q159" i="374"/>
  <c r="R159" i="374"/>
  <c r="AC152" i="374"/>
  <c r="M157" i="374"/>
  <c r="V157" i="374"/>
  <c r="Y158" i="374"/>
  <c r="V159" i="374"/>
  <c r="Q157" i="374"/>
  <c r="X159" i="374"/>
  <c r="Y159" i="374"/>
  <c r="AA134" i="374"/>
  <c r="Z158" i="374"/>
  <c r="AC159" i="374"/>
  <c r="X157" i="374"/>
  <c r="Y157" i="374"/>
  <c r="AE159" i="374"/>
  <c r="AH153" i="374"/>
  <c r="AF159" i="374"/>
  <c r="R152" i="374"/>
  <c r="AL153" i="374"/>
  <c r="AC157" i="374"/>
  <c r="AF158" i="374"/>
  <c r="O157" i="374"/>
  <c r="V158" i="374"/>
  <c r="AM153" i="374"/>
  <c r="AJ159" i="374"/>
  <c r="AE157" i="374"/>
  <c r="M132" i="374"/>
  <c r="AF157" i="374"/>
  <c r="AL159" i="374"/>
  <c r="AM159" i="374"/>
  <c r="R157" i="374"/>
  <c r="AH150" i="374"/>
  <c r="T154" i="374"/>
  <c r="X150" i="374"/>
  <c r="Q148" i="374"/>
  <c r="AF153" i="374"/>
  <c r="S148" i="374"/>
  <c r="AG153" i="374"/>
  <c r="Y150" i="374"/>
  <c r="Z150" i="374"/>
  <c r="AE153" i="374"/>
  <c r="R148" i="374"/>
  <c r="AA123" i="374"/>
  <c r="AA139" i="374"/>
  <c r="Q152" i="374"/>
  <c r="AN153" i="374"/>
  <c r="AC153" i="374"/>
  <c r="T149" i="374"/>
  <c r="AL152" i="374"/>
  <c r="AM152" i="374"/>
  <c r="AL149" i="374"/>
  <c r="AN152" i="374"/>
  <c r="AJ152" i="374"/>
  <c r="Q154" i="374"/>
  <c r="O153" i="374"/>
  <c r="R154" i="374"/>
  <c r="M152" i="374"/>
  <c r="S154" i="374"/>
  <c r="Q153" i="374"/>
  <c r="R153" i="374"/>
  <c r="T125" i="374"/>
  <c r="T134" i="374"/>
  <c r="Z153" i="374"/>
  <c r="AH149" i="374"/>
  <c r="X152" i="374"/>
  <c r="Y152" i="374"/>
  <c r="AE154" i="374"/>
  <c r="Z152" i="374"/>
  <c r="AF154" i="374"/>
  <c r="AA152" i="374"/>
  <c r="AG154" i="374"/>
  <c r="AH154" i="374"/>
  <c r="M150" i="374"/>
  <c r="AJ154" i="374"/>
  <c r="Y153" i="374"/>
  <c r="AF152" i="374"/>
  <c r="AL154" i="374"/>
  <c r="V153" i="374"/>
  <c r="AH132" i="374"/>
  <c r="T150" i="374"/>
  <c r="AM154" i="374"/>
  <c r="M148" i="374"/>
  <c r="S150" i="374"/>
  <c r="Q149" i="374"/>
  <c r="AM148" i="374"/>
  <c r="O150" i="374"/>
  <c r="Q150" i="374"/>
  <c r="R149" i="374"/>
  <c r="AJ148" i="374"/>
  <c r="AL148" i="374"/>
  <c r="AN148" i="374"/>
  <c r="O149" i="374"/>
  <c r="AC148" i="374"/>
  <c r="AE148" i="374"/>
  <c r="X149" i="374"/>
  <c r="V148" i="374"/>
  <c r="Y149" i="374"/>
  <c r="AC150" i="374"/>
  <c r="Y148" i="374"/>
  <c r="AE150" i="374"/>
  <c r="AC149" i="374"/>
  <c r="AF149" i="374"/>
  <c r="AJ150" i="374"/>
  <c r="T121" i="374"/>
  <c r="AF148" i="374"/>
  <c r="AL150" i="374"/>
  <c r="AM150" i="374"/>
  <c r="V149" i="374"/>
  <c r="X148" i="374"/>
  <c r="AF150" i="374"/>
  <c r="AE149" i="374"/>
  <c r="AH140" i="374"/>
  <c r="AA121" i="374"/>
  <c r="M140" i="374"/>
  <c r="S140" i="374"/>
  <c r="Y139" i="374"/>
  <c r="AA132" i="374"/>
  <c r="AH135" i="374"/>
  <c r="AA140" i="374"/>
  <c r="T136" i="374"/>
  <c r="AA136" i="374"/>
  <c r="X139" i="374"/>
  <c r="Z139" i="374"/>
  <c r="AH141" i="374"/>
  <c r="AM140" i="374"/>
  <c r="AN140" i="374"/>
  <c r="AL140" i="374"/>
  <c r="M125" i="374"/>
  <c r="AH130" i="374"/>
  <c r="M141" i="374"/>
  <c r="O141" i="374"/>
  <c r="V139" i="374"/>
  <c r="T141" i="374"/>
  <c r="AE141" i="374"/>
  <c r="AE139" i="374"/>
  <c r="AG141" i="374"/>
  <c r="AL141" i="374"/>
  <c r="Q140" i="374"/>
  <c r="AM141" i="374"/>
  <c r="AC141" i="374"/>
  <c r="AF141" i="374"/>
  <c r="R140" i="374"/>
  <c r="AN141" i="374"/>
  <c r="Q141" i="374"/>
  <c r="R141" i="374"/>
  <c r="M139" i="374"/>
  <c r="S139" i="374"/>
  <c r="V140" i="374"/>
  <c r="Y141" i="374"/>
  <c r="AJ139" i="374"/>
  <c r="AN139" i="374"/>
  <c r="X141" i="374"/>
  <c r="Z141" i="374"/>
  <c r="R139" i="374"/>
  <c r="M113" i="374"/>
  <c r="AA122" i="374"/>
  <c r="AH131" i="374"/>
  <c r="X140" i="374"/>
  <c r="Y140" i="374"/>
  <c r="T117" i="374"/>
  <c r="M127" i="374"/>
  <c r="M135" i="374"/>
  <c r="AA113" i="374"/>
  <c r="M123" i="374"/>
  <c r="T127" i="374"/>
  <c r="T135" i="374"/>
  <c r="AC140" i="374"/>
  <c r="AE140" i="374"/>
  <c r="Q139" i="374"/>
  <c r="AC139" i="374"/>
  <c r="AF140" i="374"/>
  <c r="AM139" i="374"/>
  <c r="Z131" i="374"/>
  <c r="AH138" i="374"/>
  <c r="T118" i="374"/>
  <c r="AF139" i="374"/>
  <c r="M130" i="374"/>
  <c r="AL139" i="374"/>
  <c r="AH123" i="374"/>
  <c r="M136" i="374"/>
  <c r="AC132" i="374"/>
  <c r="AC134" i="374"/>
  <c r="AH143" i="374"/>
  <c r="AA130" i="374"/>
  <c r="M133" i="374"/>
  <c r="AH133" i="374"/>
  <c r="AC133" i="374"/>
  <c r="AG143" i="374"/>
  <c r="AE133" i="374"/>
  <c r="O130" i="374"/>
  <c r="AG133" i="374"/>
  <c r="AL135" i="374"/>
  <c r="AJ135" i="374"/>
  <c r="Q130" i="374"/>
  <c r="AL131" i="374"/>
  <c r="AM135" i="374"/>
  <c r="R130" i="374"/>
  <c r="AM131" i="374"/>
  <c r="AN131" i="374"/>
  <c r="Z121" i="374"/>
  <c r="X130" i="374"/>
  <c r="Y130" i="374"/>
  <c r="Z130" i="374"/>
  <c r="AG136" i="374"/>
  <c r="AG134" i="374"/>
  <c r="O131" i="374"/>
  <c r="Q131" i="374"/>
  <c r="S135" i="374"/>
  <c r="V131" i="374"/>
  <c r="M122" i="374"/>
  <c r="AE136" i="374"/>
  <c r="AE132" i="374"/>
  <c r="AE134" i="374"/>
  <c r="AF132" i="374"/>
  <c r="AN132" i="374"/>
  <c r="AL122" i="374"/>
  <c r="R131" i="374"/>
  <c r="Q135" i="374"/>
  <c r="AM122" i="374"/>
  <c r="R135" i="374"/>
  <c r="Z123" i="374"/>
  <c r="AE131" i="374"/>
  <c r="AJ133" i="374"/>
  <c r="AN134" i="374"/>
  <c r="AL126" i="374"/>
  <c r="AC130" i="374"/>
  <c r="AF131" i="374"/>
  <c r="O136" i="374"/>
  <c r="AM126" i="374"/>
  <c r="AG131" i="374"/>
  <c r="AJ132" i="374"/>
  <c r="AL133" i="374"/>
  <c r="AN126" i="374"/>
  <c r="AE130" i="374"/>
  <c r="AM133" i="374"/>
  <c r="Q136" i="374"/>
  <c r="X121" i="374"/>
  <c r="AF130" i="374"/>
  <c r="AL132" i="374"/>
  <c r="R136" i="374"/>
  <c r="Y121" i="374"/>
  <c r="M134" i="374"/>
  <c r="Q134" i="374"/>
  <c r="O133" i="374"/>
  <c r="R133" i="374"/>
  <c r="V134" i="374"/>
  <c r="Y135" i="374"/>
  <c r="AL130" i="374"/>
  <c r="S134" i="374"/>
  <c r="X135" i="374"/>
  <c r="AH147" i="374"/>
  <c r="Q132" i="374"/>
  <c r="S133" i="374"/>
  <c r="Z135" i="374"/>
  <c r="AC136" i="374"/>
  <c r="M118" i="374"/>
  <c r="R132" i="374"/>
  <c r="T133" i="374"/>
  <c r="X134" i="374"/>
  <c r="AA135" i="374"/>
  <c r="S132" i="374"/>
  <c r="Y134" i="374"/>
  <c r="AM134" i="374"/>
  <c r="X127" i="374"/>
  <c r="T132" i="374"/>
  <c r="V133" i="374"/>
  <c r="AC135" i="374"/>
  <c r="AL125" i="374"/>
  <c r="Y123" i="374"/>
  <c r="O134" i="374"/>
  <c r="X136" i="374"/>
  <c r="AM130" i="374"/>
  <c r="AM125" i="374"/>
  <c r="V132" i="374"/>
  <c r="X133" i="374"/>
  <c r="AE135" i="374"/>
  <c r="AH136" i="374"/>
  <c r="R125" i="374"/>
  <c r="AN125" i="374"/>
  <c r="Y133" i="374"/>
  <c r="AF135" i="374"/>
  <c r="AF126" i="374"/>
  <c r="M126" i="374"/>
  <c r="X132" i="374"/>
  <c r="AJ136" i="374"/>
  <c r="Z127" i="374"/>
  <c r="Y132" i="374"/>
  <c r="AJ126" i="374"/>
  <c r="V136" i="374"/>
  <c r="S125" i="374"/>
  <c r="Z136" i="374"/>
  <c r="AA143" i="374"/>
  <c r="T114" i="374"/>
  <c r="AN122" i="374"/>
  <c r="T130" i="374"/>
  <c r="AL136" i="374"/>
  <c r="AJ130" i="374"/>
  <c r="X131" i="374"/>
  <c r="AM136" i="374"/>
  <c r="AJ134" i="374"/>
  <c r="X123" i="374"/>
  <c r="AL134" i="374"/>
  <c r="Y127" i="374"/>
  <c r="T147" i="374"/>
  <c r="AA112" i="374"/>
  <c r="AJ125" i="374"/>
  <c r="O127" i="374"/>
  <c r="Q127" i="374"/>
  <c r="AL121" i="374"/>
  <c r="O126" i="374"/>
  <c r="R127" i="374"/>
  <c r="AM121" i="374"/>
  <c r="AN121" i="374"/>
  <c r="Q126" i="374"/>
  <c r="O125" i="374"/>
  <c r="R126" i="374"/>
  <c r="T126" i="374"/>
  <c r="Y126" i="374"/>
  <c r="AE122" i="374"/>
  <c r="Z126" i="374"/>
  <c r="AC127" i="374"/>
  <c r="V125" i="374"/>
  <c r="M129" i="374"/>
  <c r="T156" i="374"/>
  <c r="AA114" i="374"/>
  <c r="AF122" i="374"/>
  <c r="X125" i="374"/>
  <c r="AA126" i="374"/>
  <c r="Y125" i="374"/>
  <c r="AE127" i="374"/>
  <c r="AC126" i="374"/>
  <c r="AF127" i="374"/>
  <c r="AA145" i="374"/>
  <c r="AA156" i="374"/>
  <c r="AA125" i="374"/>
  <c r="AG127" i="374"/>
  <c r="AE126" i="374"/>
  <c r="AH127" i="374"/>
  <c r="AC125" i="374"/>
  <c r="X126" i="374"/>
  <c r="AJ127" i="374"/>
  <c r="AE125" i="374"/>
  <c r="AC121" i="374"/>
  <c r="AF125" i="374"/>
  <c r="AL127" i="374"/>
  <c r="AE121" i="374"/>
  <c r="M138" i="374"/>
  <c r="M147" i="374"/>
  <c r="T123" i="374"/>
  <c r="AM127" i="374"/>
  <c r="O123" i="374"/>
  <c r="Q123" i="374"/>
  <c r="O122" i="374"/>
  <c r="R123" i="374"/>
  <c r="Q122" i="374"/>
  <c r="R122" i="374"/>
  <c r="T122" i="374"/>
  <c r="Z122" i="374"/>
  <c r="AC123" i="374"/>
  <c r="AE123" i="374"/>
  <c r="AC122" i="374"/>
  <c r="AF123" i="374"/>
  <c r="V122" i="374"/>
  <c r="AJ123" i="374"/>
  <c r="AH122" i="374"/>
  <c r="X122" i="374"/>
  <c r="AL123" i="374"/>
  <c r="AM123" i="374"/>
  <c r="AH129" i="374"/>
  <c r="AJ121" i="374"/>
  <c r="AA138" i="374"/>
  <c r="M112" i="374"/>
  <c r="M121" i="374"/>
  <c r="Q121" i="374"/>
  <c r="S121" i="374"/>
  <c r="R112" i="374"/>
  <c r="AA124" i="374"/>
  <c r="M151" i="374"/>
  <c r="R121" i="374"/>
  <c r="AH151" i="374"/>
  <c r="AF121" i="374"/>
  <c r="AA117" i="374"/>
  <c r="T145" i="374"/>
  <c r="M156" i="374"/>
  <c r="M114" i="374"/>
  <c r="Z113" i="374"/>
  <c r="AM113" i="374"/>
  <c r="AE151" i="374"/>
  <c r="X113" i="374"/>
  <c r="Y113" i="374"/>
  <c r="X156" i="374"/>
  <c r="AN113" i="374"/>
  <c r="M124" i="374"/>
  <c r="X114" i="374"/>
  <c r="AN117" i="374"/>
  <c r="AH114" i="374"/>
  <c r="AM117" i="374"/>
  <c r="M117" i="374"/>
  <c r="AJ114" i="374"/>
  <c r="AC145" i="374"/>
  <c r="AL113" i="374"/>
  <c r="Z156" i="374"/>
  <c r="AC118" i="374"/>
  <c r="AE116" i="374"/>
  <c r="AM147" i="374"/>
  <c r="Q117" i="374"/>
  <c r="Q124" i="374"/>
  <c r="AN147" i="374"/>
  <c r="O114" i="374"/>
  <c r="S117" i="374"/>
  <c r="S124" i="374"/>
  <c r="R145" i="374"/>
  <c r="O113" i="374"/>
  <c r="S114" i="374"/>
  <c r="AG138" i="374"/>
  <c r="S113" i="374"/>
  <c r="V114" i="374"/>
  <c r="AJ112" i="374"/>
  <c r="AN112" i="374"/>
  <c r="Q114" i="374"/>
  <c r="S145" i="374"/>
  <c r="AE138" i="374"/>
  <c r="AF138" i="374"/>
  <c r="Q113" i="374"/>
  <c r="O112" i="374"/>
  <c r="AH124" i="374"/>
  <c r="AC151" i="374"/>
  <c r="Q112" i="374"/>
  <c r="T113" i="374"/>
  <c r="AL112" i="374"/>
  <c r="AM112" i="374"/>
  <c r="AE156" i="374"/>
  <c r="AF156" i="374"/>
  <c r="R117" i="374"/>
  <c r="R124" i="374"/>
  <c r="Q145" i="374"/>
  <c r="AG156" i="374"/>
  <c r="Y114" i="374"/>
  <c r="AL117" i="374"/>
  <c r="M143" i="374"/>
  <c r="AE145" i="374"/>
  <c r="AG151" i="374"/>
  <c r="T112" i="374"/>
  <c r="AG114" i="374"/>
  <c r="AC129" i="374"/>
  <c r="V143" i="374"/>
  <c r="AE113" i="374"/>
  <c r="T116" i="374"/>
  <c r="AC112" i="374"/>
  <c r="AF113" i="374"/>
  <c r="O143" i="374"/>
  <c r="Z112" i="374"/>
  <c r="AF129" i="374"/>
  <c r="Y143" i="374"/>
  <c r="AA147" i="374"/>
  <c r="AE112" i="374"/>
  <c r="AH113" i="374"/>
  <c r="AL147" i="374"/>
  <c r="Q143" i="374"/>
  <c r="X112" i="374"/>
  <c r="AE114" i="374"/>
  <c r="S143" i="374"/>
  <c r="AC113" i="374"/>
  <c r="AE129" i="374"/>
  <c r="X143" i="374"/>
  <c r="AA116" i="374"/>
  <c r="AG118" i="374"/>
  <c r="AG129" i="374"/>
  <c r="AF112" i="374"/>
  <c r="AL114" i="374"/>
  <c r="V112" i="374"/>
  <c r="AF114" i="374"/>
  <c r="S147" i="374"/>
  <c r="AM114" i="374"/>
  <c r="AM151" i="374"/>
  <c r="AN151" i="374"/>
  <c r="M101" i="374"/>
  <c r="AE147" i="374"/>
  <c r="Y156" i="374"/>
  <c r="Q156" i="374"/>
  <c r="X116" i="374"/>
  <c r="AJ124" i="374"/>
  <c r="AL129" i="374"/>
  <c r="AN138" i="374"/>
  <c r="R156" i="374"/>
  <c r="Y116" i="374"/>
  <c r="AM129" i="374"/>
  <c r="M145" i="374"/>
  <c r="O147" i="374"/>
  <c r="Q151" i="374"/>
  <c r="S156" i="374"/>
  <c r="O151" i="374"/>
  <c r="AL124" i="374"/>
  <c r="AN129" i="374"/>
  <c r="R151" i="374"/>
  <c r="AM124" i="374"/>
  <c r="Q147" i="374"/>
  <c r="AA101" i="374"/>
  <c r="AC116" i="374"/>
  <c r="T151" i="374"/>
  <c r="V116" i="374"/>
  <c r="AA97" i="374"/>
  <c r="R138" i="374"/>
  <c r="T143" i="374"/>
  <c r="V145" i="374"/>
  <c r="X147" i="374"/>
  <c r="Z151" i="374"/>
  <c r="Q129" i="374"/>
  <c r="S138" i="374"/>
  <c r="Y147" i="374"/>
  <c r="AA151" i="374"/>
  <c r="AC124" i="374"/>
  <c r="AG124" i="374"/>
  <c r="R129" i="374"/>
  <c r="T138" i="374"/>
  <c r="X145" i="374"/>
  <c r="Z147" i="374"/>
  <c r="AF124" i="374"/>
  <c r="S129" i="374"/>
  <c r="Y145" i="374"/>
  <c r="T129" i="374"/>
  <c r="V138" i="374"/>
  <c r="Y151" i="374"/>
  <c r="AC147" i="374"/>
  <c r="AJ145" i="374"/>
  <c r="AN143" i="374"/>
  <c r="AM138" i="374"/>
  <c r="V151" i="374"/>
  <c r="T124" i="374"/>
  <c r="V129" i="374"/>
  <c r="X138" i="374"/>
  <c r="AH156" i="374"/>
  <c r="Y138" i="374"/>
  <c r="V124" i="374"/>
  <c r="X129" i="374"/>
  <c r="AF147" i="374"/>
  <c r="AJ156" i="374"/>
  <c r="AJ143" i="374"/>
  <c r="AM145" i="374"/>
  <c r="AJ138" i="374"/>
  <c r="Y129" i="374"/>
  <c r="AC143" i="374"/>
  <c r="AL145" i="374"/>
  <c r="X124" i="374"/>
  <c r="AF145" i="374"/>
  <c r="AJ151" i="374"/>
  <c r="AL156" i="374"/>
  <c r="AL143" i="374"/>
  <c r="O138" i="374"/>
  <c r="AA103" i="374"/>
  <c r="AH117" i="374"/>
  <c r="Y124" i="374"/>
  <c r="AE143" i="374"/>
  <c r="AM156" i="374"/>
  <c r="AN145" i="374"/>
  <c r="O118" i="374"/>
  <c r="Q118" i="374"/>
  <c r="R118" i="374"/>
  <c r="M116" i="374"/>
  <c r="V117" i="374"/>
  <c r="Z118" i="374"/>
  <c r="V118" i="374"/>
  <c r="X118" i="374"/>
  <c r="X117" i="374"/>
  <c r="AA118" i="374"/>
  <c r="R116" i="374"/>
  <c r="S116" i="374"/>
  <c r="Y117" i="374"/>
  <c r="AE118" i="374"/>
  <c r="AJ116" i="374"/>
  <c r="AL116" i="374"/>
  <c r="AM116" i="374"/>
  <c r="T97" i="374"/>
  <c r="AC117" i="374"/>
  <c r="AE117" i="374"/>
  <c r="AH118" i="374"/>
  <c r="AF117" i="374"/>
  <c r="O116" i="374"/>
  <c r="AJ118" i="374"/>
  <c r="AF116" i="374"/>
  <c r="AL118" i="374"/>
  <c r="AM118" i="374"/>
  <c r="AN116" i="374"/>
  <c r="M80" i="374"/>
  <c r="M98" i="374"/>
  <c r="AA102" i="374"/>
  <c r="AH102" i="374"/>
  <c r="M63" i="374"/>
  <c r="AA98" i="374"/>
  <c r="M74" i="374"/>
  <c r="AH84" i="374"/>
  <c r="T102" i="374"/>
  <c r="M94" i="374"/>
  <c r="M102" i="374"/>
  <c r="AA70" i="374"/>
  <c r="M93" i="374"/>
  <c r="M91" i="374"/>
  <c r="T99" i="374"/>
  <c r="AH103" i="374"/>
  <c r="Z102" i="374"/>
  <c r="Y102" i="374"/>
  <c r="M89" i="374"/>
  <c r="AL102" i="374"/>
  <c r="X102" i="374"/>
  <c r="AM102" i="374"/>
  <c r="AA66" i="374"/>
  <c r="M84" i="374"/>
  <c r="AN102" i="374"/>
  <c r="M103" i="374"/>
  <c r="M90" i="374"/>
  <c r="AA94" i="374"/>
  <c r="T62" i="374"/>
  <c r="T103" i="374"/>
  <c r="M92" i="374"/>
  <c r="AJ101" i="374"/>
  <c r="V97" i="374"/>
  <c r="X97" i="374"/>
  <c r="O103" i="374"/>
  <c r="Y97" i="374"/>
  <c r="Q103" i="374"/>
  <c r="O102" i="374"/>
  <c r="R103" i="374"/>
  <c r="AC97" i="374"/>
  <c r="Q102" i="374"/>
  <c r="AE97" i="374"/>
  <c r="O101" i="374"/>
  <c r="R102" i="374"/>
  <c r="AF97" i="374"/>
  <c r="V103" i="374"/>
  <c r="Q101" i="374"/>
  <c r="R101" i="374"/>
  <c r="X103" i="374"/>
  <c r="Y103" i="374"/>
  <c r="T79" i="374"/>
  <c r="AC93" i="374"/>
  <c r="T101" i="374"/>
  <c r="AN101" i="374"/>
  <c r="V101" i="374"/>
  <c r="AC103" i="374"/>
  <c r="X101" i="374"/>
  <c r="AN89" i="374"/>
  <c r="Y101" i="374"/>
  <c r="AC102" i="374"/>
  <c r="AG103" i="374"/>
  <c r="AC101" i="374"/>
  <c r="AF102" i="374"/>
  <c r="AJ103" i="374"/>
  <c r="AM84" i="374"/>
  <c r="Z90" i="374"/>
  <c r="AM98" i="374"/>
  <c r="AF101" i="374"/>
  <c r="AL103" i="374"/>
  <c r="T70" i="374"/>
  <c r="AN98" i="374"/>
  <c r="AG101" i="374"/>
  <c r="AM103" i="374"/>
  <c r="AL101" i="374"/>
  <c r="AM101" i="374"/>
  <c r="X99" i="374"/>
  <c r="AE103" i="374"/>
  <c r="AF98" i="374"/>
  <c r="AG98" i="374"/>
  <c r="AE102" i="374"/>
  <c r="Y90" i="374"/>
  <c r="AL98" i="374"/>
  <c r="AH80" i="374"/>
  <c r="M97" i="374"/>
  <c r="M99" i="374"/>
  <c r="AL94" i="374"/>
  <c r="S99" i="374"/>
  <c r="O97" i="374"/>
  <c r="R98" i="374"/>
  <c r="S98" i="374"/>
  <c r="V99" i="374"/>
  <c r="AA79" i="374"/>
  <c r="Q97" i="374"/>
  <c r="T98" i="374"/>
  <c r="AM97" i="374"/>
  <c r="AF94" i="374"/>
  <c r="O98" i="374"/>
  <c r="Y99" i="374"/>
  <c r="M105" i="374"/>
  <c r="M70" i="374"/>
  <c r="AA74" i="374"/>
  <c r="AA84" i="374"/>
  <c r="X98" i="374"/>
  <c r="AA99" i="374"/>
  <c r="Z98" i="374"/>
  <c r="AC99" i="374"/>
  <c r="AE99" i="374"/>
  <c r="M75" i="374"/>
  <c r="AL93" i="374"/>
  <c r="AC98" i="374"/>
  <c r="AF99" i="374"/>
  <c r="AM93" i="374"/>
  <c r="O99" i="374"/>
  <c r="Q99" i="374"/>
  <c r="X90" i="374"/>
  <c r="AN93" i="374"/>
  <c r="AH99" i="374"/>
  <c r="AJ99" i="374"/>
  <c r="AA75" i="374"/>
  <c r="AA90" i="374"/>
  <c r="O94" i="374"/>
  <c r="AH98" i="374"/>
  <c r="AL99" i="374"/>
  <c r="AJ97" i="374"/>
  <c r="AL97" i="374"/>
  <c r="AG94" i="374"/>
  <c r="AC92" i="374"/>
  <c r="AF92" i="374"/>
  <c r="S97" i="374"/>
  <c r="Y98" i="374"/>
  <c r="T94" i="374"/>
  <c r="AM99" i="374"/>
  <c r="R88" i="374"/>
  <c r="AE94" i="374"/>
  <c r="AN97" i="374"/>
  <c r="AH90" i="374"/>
  <c r="S94" i="374"/>
  <c r="O92" i="374"/>
  <c r="R93" i="374"/>
  <c r="S93" i="374"/>
  <c r="V94" i="374"/>
  <c r="AJ84" i="374"/>
  <c r="Q92" i="374"/>
  <c r="T93" i="374"/>
  <c r="AJ92" i="374"/>
  <c r="R94" i="374"/>
  <c r="Q93" i="374"/>
  <c r="X94" i="374"/>
  <c r="V93" i="374"/>
  <c r="AC89" i="374"/>
  <c r="T92" i="374"/>
  <c r="Z94" i="374"/>
  <c r="S92" i="374"/>
  <c r="X93" i="374"/>
  <c r="AJ88" i="374"/>
  <c r="AE89" i="374"/>
  <c r="V92" i="374"/>
  <c r="Y93" i="374"/>
  <c r="M66" i="374"/>
  <c r="T71" i="374"/>
  <c r="AF89" i="374"/>
  <c r="AA85" i="374"/>
  <c r="AH89" i="374"/>
  <c r="X92" i="374"/>
  <c r="AA93" i="374"/>
  <c r="Y92" i="374"/>
  <c r="M62" i="374"/>
  <c r="AH85" i="374"/>
  <c r="AL89" i="374"/>
  <c r="AA92" i="374"/>
  <c r="AM89" i="374"/>
  <c r="AE93" i="374"/>
  <c r="AH94" i="374"/>
  <c r="AF93" i="374"/>
  <c r="AJ94" i="374"/>
  <c r="AE88" i="374"/>
  <c r="AH66" i="374"/>
  <c r="AE92" i="374"/>
  <c r="AH93" i="374"/>
  <c r="AN92" i="374"/>
  <c r="AN88" i="374"/>
  <c r="AA62" i="374"/>
  <c r="S88" i="374"/>
  <c r="T90" i="374"/>
  <c r="AM94" i="374"/>
  <c r="AL92" i="374"/>
  <c r="AM92" i="374"/>
  <c r="AL88" i="374"/>
  <c r="AM88" i="374"/>
  <c r="AA56" i="374"/>
  <c r="AA83" i="374"/>
  <c r="T88" i="374"/>
  <c r="AH67" i="374"/>
  <c r="AH72" i="374"/>
  <c r="M83" i="374"/>
  <c r="T85" i="374"/>
  <c r="Q90" i="374"/>
  <c r="O89" i="374"/>
  <c r="R90" i="374"/>
  <c r="T61" i="374"/>
  <c r="AA65" i="374"/>
  <c r="M88" i="374"/>
  <c r="S90" i="374"/>
  <c r="O88" i="374"/>
  <c r="R89" i="374"/>
  <c r="S89" i="374"/>
  <c r="M71" i="374"/>
  <c r="T84" i="374"/>
  <c r="T89" i="374"/>
  <c r="Z89" i="374"/>
  <c r="AC90" i="374"/>
  <c r="Y89" i="374"/>
  <c r="M81" i="374"/>
  <c r="X88" i="374"/>
  <c r="AA89" i="374"/>
  <c r="Z84" i="374"/>
  <c r="AH71" i="374"/>
  <c r="Y88" i="374"/>
  <c r="AE90" i="374"/>
  <c r="V88" i="374"/>
  <c r="AF90" i="374"/>
  <c r="T81" i="374"/>
  <c r="AA88" i="374"/>
  <c r="AC88" i="374"/>
  <c r="AA76" i="374"/>
  <c r="AA81" i="374"/>
  <c r="AL84" i="374"/>
  <c r="AJ90" i="374"/>
  <c r="V89" i="374"/>
  <c r="AA72" i="374"/>
  <c r="AF88" i="374"/>
  <c r="AL90" i="374"/>
  <c r="X84" i="374"/>
  <c r="Y84" i="374"/>
  <c r="M107" i="374"/>
  <c r="AH76" i="374"/>
  <c r="AH81" i="374"/>
  <c r="M85" i="374"/>
  <c r="AM90" i="374"/>
  <c r="T63" i="374"/>
  <c r="AE81" i="374"/>
  <c r="O84" i="374"/>
  <c r="AG81" i="374"/>
  <c r="Q85" i="374"/>
  <c r="AE79" i="374"/>
  <c r="R85" i="374"/>
  <c r="S85" i="374"/>
  <c r="Q84" i="374"/>
  <c r="O83" i="374"/>
  <c r="R84" i="374"/>
  <c r="V85" i="374"/>
  <c r="Q83" i="374"/>
  <c r="R83" i="374"/>
  <c r="X85" i="374"/>
  <c r="Y85" i="374"/>
  <c r="M72" i="374"/>
  <c r="T83" i="374"/>
  <c r="AN83" i="374"/>
  <c r="X83" i="374"/>
  <c r="Y76" i="374"/>
  <c r="AE85" i="374"/>
  <c r="AC84" i="374"/>
  <c r="AE84" i="374"/>
  <c r="AG84" i="374"/>
  <c r="AE83" i="374"/>
  <c r="Z79" i="374"/>
  <c r="AL80" i="374"/>
  <c r="AM80" i="374"/>
  <c r="AN80" i="374"/>
  <c r="M65" i="374"/>
  <c r="AF83" i="374"/>
  <c r="AL85" i="374"/>
  <c r="AC81" i="374"/>
  <c r="X79" i="374"/>
  <c r="Y79" i="374"/>
  <c r="V83" i="374"/>
  <c r="Y83" i="374"/>
  <c r="AC83" i="374"/>
  <c r="AJ85" i="374"/>
  <c r="AM85" i="374"/>
  <c r="AJ83" i="374"/>
  <c r="AL83" i="374"/>
  <c r="AM83" i="374"/>
  <c r="AC85" i="374"/>
  <c r="X76" i="374"/>
  <c r="Z76" i="374"/>
  <c r="AF85" i="374"/>
  <c r="T74" i="374"/>
  <c r="X81" i="374"/>
  <c r="M79" i="374"/>
  <c r="S81" i="374"/>
  <c r="AJ79" i="374"/>
  <c r="AL79" i="374"/>
  <c r="Q80" i="374"/>
  <c r="O79" i="374"/>
  <c r="R80" i="374"/>
  <c r="S80" i="374"/>
  <c r="V81" i="374"/>
  <c r="AH62" i="374"/>
  <c r="AA71" i="374"/>
  <c r="Q79" i="374"/>
  <c r="T80" i="374"/>
  <c r="R81" i="374"/>
  <c r="Y81" i="374"/>
  <c r="M67" i="374"/>
  <c r="X80" i="374"/>
  <c r="Y80" i="374"/>
  <c r="AA107" i="374"/>
  <c r="AH75" i="374"/>
  <c r="AA80" i="374"/>
  <c r="AA63" i="374"/>
  <c r="AA67" i="374"/>
  <c r="T72" i="374"/>
  <c r="AC80" i="374"/>
  <c r="AL75" i="374"/>
  <c r="AM75" i="374"/>
  <c r="AE80" i="374"/>
  <c r="AN75" i="374"/>
  <c r="AC79" i="374"/>
  <c r="AF80" i="374"/>
  <c r="AN79" i="374"/>
  <c r="V80" i="374"/>
  <c r="M76" i="374"/>
  <c r="AJ81" i="374"/>
  <c r="AM79" i="374"/>
  <c r="O81" i="374"/>
  <c r="AF79" i="374"/>
  <c r="AL81" i="374"/>
  <c r="R74" i="374"/>
  <c r="S74" i="374"/>
  <c r="S79" i="374"/>
  <c r="T76" i="374"/>
  <c r="AM81" i="374"/>
  <c r="T65" i="374"/>
  <c r="AN74" i="374"/>
  <c r="O75" i="374"/>
  <c r="Q75" i="374"/>
  <c r="S75" i="374"/>
  <c r="AJ74" i="374"/>
  <c r="AL74" i="374"/>
  <c r="AM74" i="374"/>
  <c r="O76" i="374"/>
  <c r="Q76" i="374"/>
  <c r="R76" i="374"/>
  <c r="O74" i="374"/>
  <c r="T75" i="374"/>
  <c r="V75" i="374"/>
  <c r="X75" i="374"/>
  <c r="V74" i="374"/>
  <c r="Y75" i="374"/>
  <c r="X74" i="374"/>
  <c r="AE76" i="374"/>
  <c r="Z74" i="374"/>
  <c r="AC75" i="374"/>
  <c r="AL71" i="374"/>
  <c r="AJ76" i="374"/>
  <c r="AM71" i="374"/>
  <c r="AE74" i="374"/>
  <c r="Z67" i="374"/>
  <c r="AG74" i="374"/>
  <c r="AM76" i="374"/>
  <c r="AC76" i="374"/>
  <c r="AF76" i="374"/>
  <c r="AE75" i="374"/>
  <c r="AC74" i="374"/>
  <c r="AF75" i="374"/>
  <c r="X67" i="374"/>
  <c r="Y67" i="374"/>
  <c r="AN71" i="374"/>
  <c r="AL76" i="374"/>
  <c r="M61" i="374"/>
  <c r="AN70" i="374"/>
  <c r="O72" i="374"/>
  <c r="Q72" i="374"/>
  <c r="O71" i="374"/>
  <c r="R71" i="374"/>
  <c r="V70" i="374"/>
  <c r="AC71" i="374"/>
  <c r="AF71" i="374"/>
  <c r="AJ72" i="374"/>
  <c r="AE70" i="374"/>
  <c r="S65" i="374"/>
  <c r="S72" i="374"/>
  <c r="V72" i="374"/>
  <c r="X72" i="374"/>
  <c r="Y72" i="374"/>
  <c r="AC72" i="374"/>
  <c r="AE72" i="374"/>
  <c r="AF72" i="374"/>
  <c r="AH63" i="374"/>
  <c r="AF70" i="374"/>
  <c r="AL72" i="374"/>
  <c r="AJ70" i="374"/>
  <c r="AL70" i="374"/>
  <c r="AM70" i="374"/>
  <c r="Q71" i="374"/>
  <c r="V71" i="374"/>
  <c r="Y71" i="374"/>
  <c r="Z71" i="374"/>
  <c r="X70" i="374"/>
  <c r="Y70" i="374"/>
  <c r="AL66" i="374"/>
  <c r="AE71" i="374"/>
  <c r="AN66" i="374"/>
  <c r="T67" i="374"/>
  <c r="AG70" i="374"/>
  <c r="AM72" i="374"/>
  <c r="R65" i="374"/>
  <c r="O70" i="374"/>
  <c r="Q70" i="374"/>
  <c r="R70" i="374"/>
  <c r="AM66" i="374"/>
  <c r="M56" i="374"/>
  <c r="AJ65" i="374"/>
  <c r="AL65" i="374"/>
  <c r="AN65" i="374"/>
  <c r="Q67" i="374"/>
  <c r="R67" i="374"/>
  <c r="S67" i="374"/>
  <c r="O65" i="374"/>
  <c r="R66" i="374"/>
  <c r="AA52" i="374"/>
  <c r="S66" i="374"/>
  <c r="AM65" i="374"/>
  <c r="O66" i="374"/>
  <c r="T66" i="374"/>
  <c r="V66" i="374"/>
  <c r="X66" i="374"/>
  <c r="Y66" i="374"/>
  <c r="AC66" i="374"/>
  <c r="AE66" i="374"/>
  <c r="AF66" i="374"/>
  <c r="AN62" i="374"/>
  <c r="AL67" i="374"/>
  <c r="AG65" i="374"/>
  <c r="AM67" i="374"/>
  <c r="V65" i="374"/>
  <c r="AC67" i="374"/>
  <c r="AE62" i="374"/>
  <c r="X65" i="374"/>
  <c r="AF62" i="374"/>
  <c r="Y65" i="374"/>
  <c r="AE67" i="374"/>
  <c r="AG62" i="374"/>
  <c r="AF67" i="374"/>
  <c r="AC65" i="374"/>
  <c r="AL62" i="374"/>
  <c r="AJ67" i="374"/>
  <c r="AM62" i="374"/>
  <c r="AE65" i="374"/>
  <c r="AH78" i="374"/>
  <c r="AJ61" i="374"/>
  <c r="O63" i="374"/>
  <c r="Q63" i="374"/>
  <c r="R63" i="374"/>
  <c r="V63" i="374"/>
  <c r="Q61" i="374"/>
  <c r="X63" i="374"/>
  <c r="S61" i="374"/>
  <c r="Y63" i="374"/>
  <c r="V61" i="374"/>
  <c r="Y62" i="374"/>
  <c r="Z62" i="374"/>
  <c r="AC63" i="374"/>
  <c r="X61" i="374"/>
  <c r="Y61" i="374"/>
  <c r="AE63" i="374"/>
  <c r="AF63" i="374"/>
  <c r="AA61" i="374"/>
  <c r="R61" i="374"/>
  <c r="AL63" i="374"/>
  <c r="AG61" i="374"/>
  <c r="AM63" i="374"/>
  <c r="AL61" i="374"/>
  <c r="AM61" i="374"/>
  <c r="AN61" i="374"/>
  <c r="O62" i="374"/>
  <c r="Q62" i="374"/>
  <c r="R62" i="374"/>
  <c r="V62" i="374"/>
  <c r="AC61" i="374"/>
  <c r="AJ63" i="374"/>
  <c r="AE61" i="374"/>
  <c r="T64" i="374"/>
  <c r="M48" i="374"/>
  <c r="AH107" i="374"/>
  <c r="AH96" i="374"/>
  <c r="M109" i="374"/>
  <c r="AA54" i="374"/>
  <c r="T100" i="374"/>
  <c r="T56" i="374"/>
  <c r="AH82" i="374"/>
  <c r="T69" i="374"/>
  <c r="AA69" i="374"/>
  <c r="AH109" i="374"/>
  <c r="AH87" i="374"/>
  <c r="AH100" i="374"/>
  <c r="AA109" i="374"/>
  <c r="AH57" i="374"/>
  <c r="T91" i="374"/>
  <c r="AA91" i="374"/>
  <c r="AA105" i="374"/>
  <c r="AH105" i="374"/>
  <c r="AA64" i="374"/>
  <c r="M96" i="374"/>
  <c r="M49" i="374"/>
  <c r="M82" i="374"/>
  <c r="Q96" i="374"/>
  <c r="AH54" i="374"/>
  <c r="A69" i="374"/>
  <c r="A87" i="374" s="1"/>
  <c r="A105" i="374" s="1"/>
  <c r="AH91" i="374"/>
  <c r="AA82" i="374"/>
  <c r="T53" i="374"/>
  <c r="T57" i="374"/>
  <c r="M73" i="374"/>
  <c r="M87" i="374"/>
  <c r="Q78" i="374"/>
  <c r="AA53" i="374"/>
  <c r="AM100" i="374"/>
  <c r="R91" i="374"/>
  <c r="S91" i="374"/>
  <c r="AH53" i="374"/>
  <c r="AA73" i="374"/>
  <c r="AA87" i="374"/>
  <c r="R100" i="374"/>
  <c r="AF82" i="374"/>
  <c r="Y107" i="374"/>
  <c r="AM73" i="374"/>
  <c r="AN73" i="374"/>
  <c r="X69" i="374"/>
  <c r="O78" i="374"/>
  <c r="AH34" i="374"/>
  <c r="M57" i="374"/>
  <c r="Y69" i="374"/>
  <c r="O96" i="374"/>
  <c r="AL100" i="374"/>
  <c r="Z73" i="374"/>
  <c r="AM64" i="374"/>
  <c r="Q100" i="374"/>
  <c r="S100" i="374"/>
  <c r="AL73" i="374"/>
  <c r="Z69" i="374"/>
  <c r="AL64" i="374"/>
  <c r="R78" i="374"/>
  <c r="R96" i="374"/>
  <c r="Q105" i="374"/>
  <c r="AG87" i="374"/>
  <c r="X64" i="374"/>
  <c r="AL57" i="374"/>
  <c r="Y64" i="374"/>
  <c r="AM57" i="374"/>
  <c r="AF109" i="374"/>
  <c r="AN57" i="374"/>
  <c r="AL96" i="374"/>
  <c r="AG109" i="374"/>
  <c r="AM96" i="374"/>
  <c r="R73" i="374"/>
  <c r="O91" i="374"/>
  <c r="AN96" i="374"/>
  <c r="O100" i="374"/>
  <c r="AN64" i="374"/>
  <c r="X107" i="374"/>
  <c r="AF87" i="374"/>
  <c r="AE64" i="374"/>
  <c r="S73" i="374"/>
  <c r="AE82" i="374"/>
  <c r="AG82" i="374"/>
  <c r="Z107" i="374"/>
  <c r="AN100" i="374"/>
  <c r="S78" i="374"/>
  <c r="X109" i="374"/>
  <c r="AL69" i="374"/>
  <c r="Y109" i="374"/>
  <c r="V64" i="374"/>
  <c r="AM69" i="374"/>
  <c r="S105" i="374"/>
  <c r="Z109" i="374"/>
  <c r="AN69" i="374"/>
  <c r="AM78" i="374"/>
  <c r="AN78" i="374"/>
  <c r="AG64" i="374"/>
  <c r="T73" i="374"/>
  <c r="AN105" i="374"/>
  <c r="AC107" i="374"/>
  <c r="V91" i="374"/>
  <c r="AE107" i="374"/>
  <c r="Z78" i="374"/>
  <c r="Y78" i="374"/>
  <c r="X78" i="374"/>
  <c r="V78" i="374"/>
  <c r="AF107" i="374"/>
  <c r="X91" i="374"/>
  <c r="O87" i="374"/>
  <c r="Y91" i="374"/>
  <c r="V105" i="374"/>
  <c r="Q87" i="374"/>
  <c r="O73" i="374"/>
  <c r="R87" i="374"/>
  <c r="X105" i="374"/>
  <c r="Y105" i="374"/>
  <c r="AJ64" i="374"/>
  <c r="T87" i="374"/>
  <c r="Z105" i="374"/>
  <c r="AG96" i="374"/>
  <c r="AF96" i="374"/>
  <c r="AE96" i="374"/>
  <c r="AC96" i="374"/>
  <c r="V87" i="374"/>
  <c r="AC105" i="374"/>
  <c r="O82" i="374"/>
  <c r="V100" i="374"/>
  <c r="AF105" i="374"/>
  <c r="S69" i="374"/>
  <c r="R69" i="374"/>
  <c r="Q82" i="374"/>
  <c r="X100" i="374"/>
  <c r="O69" i="374"/>
  <c r="R82" i="374"/>
  <c r="Y100" i="374"/>
  <c r="AC109" i="374"/>
  <c r="Q69" i="374"/>
  <c r="T96" i="374"/>
  <c r="S64" i="374"/>
  <c r="R64" i="374"/>
  <c r="Q64" i="374"/>
  <c r="Y96" i="374"/>
  <c r="X96" i="374"/>
  <c r="AN109" i="374"/>
  <c r="AM109" i="374"/>
  <c r="AL109" i="374"/>
  <c r="O64" i="374"/>
  <c r="Z96" i="374"/>
  <c r="X87" i="374"/>
  <c r="Y87" i="374"/>
  <c r="AE105" i="374"/>
  <c r="Z82" i="374"/>
  <c r="Y82" i="374"/>
  <c r="X82" i="374"/>
  <c r="AG100" i="374"/>
  <c r="AF100" i="374"/>
  <c r="AE100" i="374"/>
  <c r="V82" i="374"/>
  <c r="AC100" i="374"/>
  <c r="AA96" i="374"/>
  <c r="AJ69" i="374"/>
  <c r="V107" i="374"/>
  <c r="AJ107" i="374"/>
  <c r="AC91" i="374"/>
  <c r="V73" i="374"/>
  <c r="AJ105" i="374"/>
  <c r="AL107" i="374"/>
  <c r="AC87" i="374"/>
  <c r="AE91" i="374"/>
  <c r="AM107" i="374"/>
  <c r="X73" i="374"/>
  <c r="AF91" i="374"/>
  <c r="AL105" i="374"/>
  <c r="AA78" i="374"/>
  <c r="AF73" i="374"/>
  <c r="AJ82" i="374"/>
  <c r="AL87" i="374"/>
  <c r="AN91" i="374"/>
  <c r="R109" i="374"/>
  <c r="AC64" i="374"/>
  <c r="AE69" i="374"/>
  <c r="AG73" i="374"/>
  <c r="AM87" i="374"/>
  <c r="O105" i="374"/>
  <c r="Q107" i="374"/>
  <c r="S109" i="374"/>
  <c r="AC78" i="374"/>
  <c r="AJ91" i="374"/>
  <c r="AC73" i="374"/>
  <c r="AE78" i="374"/>
  <c r="O109" i="374"/>
  <c r="AF78" i="374"/>
  <c r="AJ87" i="374"/>
  <c r="AL91" i="374"/>
  <c r="AF69" i="374"/>
  <c r="AH73" i="374"/>
  <c r="AJ78" i="374"/>
  <c r="AL82" i="374"/>
  <c r="R107" i="374"/>
  <c r="T109" i="374"/>
  <c r="AG69" i="374"/>
  <c r="AM82" i="374"/>
  <c r="S107" i="374"/>
  <c r="AH44" i="374"/>
  <c r="AA48" i="374"/>
  <c r="T54" i="374"/>
  <c r="M115" i="374"/>
  <c r="T37" i="374"/>
  <c r="M58" i="374"/>
  <c r="T58" i="374"/>
  <c r="AA58" i="374"/>
  <c r="AE58" i="374"/>
  <c r="AF58" i="374"/>
  <c r="Y56" i="374"/>
  <c r="AG58" i="374"/>
  <c r="Z56" i="374"/>
  <c r="AH58" i="374"/>
  <c r="M53" i="374"/>
  <c r="O57" i="374"/>
  <c r="V58" i="374"/>
  <c r="Q56" i="374"/>
  <c r="R56" i="374"/>
  <c r="X58" i="374"/>
  <c r="S56" i="374"/>
  <c r="V57" i="374"/>
  <c r="Y58" i="374"/>
  <c r="X53" i="374"/>
  <c r="Y53" i="374"/>
  <c r="X57" i="374"/>
  <c r="Z53" i="374"/>
  <c r="V56" i="374"/>
  <c r="Y57" i="374"/>
  <c r="AH40" i="374"/>
  <c r="AA57" i="374"/>
  <c r="AJ56" i="374"/>
  <c r="AL56" i="374"/>
  <c r="AM56" i="374"/>
  <c r="AN56" i="374"/>
  <c r="AN52" i="374"/>
  <c r="S57" i="374"/>
  <c r="AC56" i="374"/>
  <c r="AM53" i="374"/>
  <c r="AN53" i="374"/>
  <c r="AF56" i="374"/>
  <c r="AL58" i="374"/>
  <c r="O58" i="374"/>
  <c r="Q58" i="374"/>
  <c r="R58" i="374"/>
  <c r="Q57" i="374"/>
  <c r="AJ53" i="374"/>
  <c r="AJ58" i="374"/>
  <c r="M52" i="374"/>
  <c r="M54" i="374"/>
  <c r="AG56" i="374"/>
  <c r="AM58" i="374"/>
  <c r="AL52" i="374"/>
  <c r="AM52" i="374"/>
  <c r="AC57" i="374"/>
  <c r="AE57" i="374"/>
  <c r="AF57" i="374"/>
  <c r="AJ52" i="374"/>
  <c r="O54" i="374"/>
  <c r="Q54" i="374"/>
  <c r="O53" i="374"/>
  <c r="R54" i="374"/>
  <c r="Q53" i="374"/>
  <c r="O52" i="374"/>
  <c r="R53" i="374"/>
  <c r="V54" i="374"/>
  <c r="Q52" i="374"/>
  <c r="R52" i="374"/>
  <c r="X54" i="374"/>
  <c r="Y54" i="374"/>
  <c r="T52" i="374"/>
  <c r="AF54" i="374"/>
  <c r="AE53" i="374"/>
  <c r="AF53" i="374"/>
  <c r="AJ54" i="374"/>
  <c r="AE52" i="374"/>
  <c r="AA40" i="374"/>
  <c r="AF52" i="374"/>
  <c r="AL54" i="374"/>
  <c r="AE54" i="374"/>
  <c r="Z52" i="374"/>
  <c r="AC52" i="374"/>
  <c r="AM54" i="374"/>
  <c r="V52" i="374"/>
  <c r="AC54" i="374"/>
  <c r="X52" i="374"/>
  <c r="AC53" i="374"/>
  <c r="T45" i="374"/>
  <c r="AH42" i="374"/>
  <c r="AA37" i="374"/>
  <c r="AA45" i="374"/>
  <c r="AA42" i="374"/>
  <c r="T49" i="374"/>
  <c r="AA38" i="374"/>
  <c r="M35" i="374"/>
  <c r="T46" i="374"/>
  <c r="AA49" i="374"/>
  <c r="M43" i="374"/>
  <c r="AA46" i="374"/>
  <c r="M42" i="374"/>
  <c r="AM48" i="374"/>
  <c r="AL48" i="374"/>
  <c r="AN48" i="374"/>
  <c r="AH30" i="374"/>
  <c r="AA51" i="374"/>
  <c r="M40" i="374"/>
  <c r="M45" i="374"/>
  <c r="M38" i="374"/>
  <c r="T38" i="374"/>
  <c r="AH45" i="374"/>
  <c r="AN47" i="374"/>
  <c r="T55" i="374"/>
  <c r="AH48" i="374"/>
  <c r="AL47" i="374"/>
  <c r="AH39" i="374"/>
  <c r="AA43" i="374"/>
  <c r="M44" i="374"/>
  <c r="AH46" i="374"/>
  <c r="T40" i="374"/>
  <c r="T44" i="374"/>
  <c r="M47" i="374"/>
  <c r="T34" i="374"/>
  <c r="T47" i="374"/>
  <c r="AM47" i="374"/>
  <c r="AA47" i="374"/>
  <c r="R38" i="374"/>
  <c r="Q44" i="374"/>
  <c r="S42" i="374"/>
  <c r="Z44" i="374"/>
  <c r="AC46" i="374"/>
  <c r="AE46" i="374"/>
  <c r="AF46" i="374"/>
  <c r="O44" i="374"/>
  <c r="S38" i="374"/>
  <c r="R44" i="374"/>
  <c r="M39" i="374"/>
  <c r="AN42" i="374"/>
  <c r="X43" i="374"/>
  <c r="Y43" i="374"/>
  <c r="Z43" i="374"/>
  <c r="AE49" i="374"/>
  <c r="AC47" i="374"/>
  <c r="AH37" i="374"/>
  <c r="X40" i="374"/>
  <c r="AH43" i="374"/>
  <c r="AG45" i="374"/>
  <c r="AG49" i="374"/>
  <c r="R45" i="374"/>
  <c r="S45" i="374"/>
  <c r="Y47" i="374"/>
  <c r="AC45" i="374"/>
  <c r="AE45" i="374"/>
  <c r="X47" i="374"/>
  <c r="Z47" i="374"/>
  <c r="AF49" i="374"/>
  <c r="M34" i="374"/>
  <c r="T42" i="374"/>
  <c r="AA44" i="374"/>
  <c r="AJ47" i="374"/>
  <c r="V42" i="374"/>
  <c r="AF44" i="374"/>
  <c r="AG44" i="374"/>
  <c r="AG37" i="374"/>
  <c r="R49" i="374"/>
  <c r="AC42" i="374"/>
  <c r="AG43" i="374"/>
  <c r="S49" i="374"/>
  <c r="AE42" i="374"/>
  <c r="AL44" i="374"/>
  <c r="O47" i="374"/>
  <c r="AF42" i="374"/>
  <c r="AJ43" i="374"/>
  <c r="AM44" i="374"/>
  <c r="S48" i="374"/>
  <c r="V49" i="374"/>
  <c r="T111" i="374"/>
  <c r="AN44" i="374"/>
  <c r="M46" i="374"/>
  <c r="Q47" i="374"/>
  <c r="T48" i="374"/>
  <c r="AL39" i="374"/>
  <c r="AJ45" i="374"/>
  <c r="AN39" i="374"/>
  <c r="O48" i="374"/>
  <c r="Q48" i="374"/>
  <c r="AL43" i="374"/>
  <c r="X49" i="374"/>
  <c r="Y40" i="374"/>
  <c r="AM43" i="374"/>
  <c r="O46" i="374"/>
  <c r="S47" i="374"/>
  <c r="V48" i="374"/>
  <c r="Y49" i="374"/>
  <c r="Z40" i="374"/>
  <c r="AJ42" i="374"/>
  <c r="O45" i="374"/>
  <c r="Q46" i="374"/>
  <c r="X48" i="374"/>
  <c r="AL42" i="374"/>
  <c r="R46" i="374"/>
  <c r="Y48" i="374"/>
  <c r="AM39" i="374"/>
  <c r="AF43" i="374"/>
  <c r="O43" i="374"/>
  <c r="V45" i="374"/>
  <c r="X46" i="374"/>
  <c r="AE48" i="374"/>
  <c r="AH49" i="374"/>
  <c r="X42" i="374"/>
  <c r="Z42" i="374"/>
  <c r="AN45" i="374"/>
  <c r="R43" i="374"/>
  <c r="X45" i="374"/>
  <c r="Z46" i="374"/>
  <c r="AG48" i="374"/>
  <c r="AJ49" i="374"/>
  <c r="Y46" i="374"/>
  <c r="O42" i="374"/>
  <c r="S43" i="374"/>
  <c r="V44" i="374"/>
  <c r="Y45" i="374"/>
  <c r="AE47" i="374"/>
  <c r="AC44" i="374"/>
  <c r="AF37" i="374"/>
  <c r="AE43" i="374"/>
  <c r="T43" i="374"/>
  <c r="AF47" i="374"/>
  <c r="AL49" i="374"/>
  <c r="AJ46" i="374"/>
  <c r="O49" i="374"/>
  <c r="AE37" i="374"/>
  <c r="AL46" i="374"/>
  <c r="AL45" i="374"/>
  <c r="AC48" i="374"/>
  <c r="Q42" i="374"/>
  <c r="X44" i="374"/>
  <c r="AM49" i="374"/>
  <c r="AM46" i="374"/>
  <c r="AA39" i="374"/>
  <c r="AM38" i="374"/>
  <c r="AJ37" i="374"/>
  <c r="AN38" i="374"/>
  <c r="O40" i="374"/>
  <c r="AL37" i="374"/>
  <c r="AM37" i="374"/>
  <c r="Q40" i="374"/>
  <c r="O39" i="374"/>
  <c r="R40" i="374"/>
  <c r="Q39" i="374"/>
  <c r="O38" i="374"/>
  <c r="R39" i="374"/>
  <c r="M37" i="374"/>
  <c r="T39" i="374"/>
  <c r="O37" i="374"/>
  <c r="AC40" i="374"/>
  <c r="AE40" i="374"/>
  <c r="AF40" i="374"/>
  <c r="AJ40" i="374"/>
  <c r="AE38" i="374"/>
  <c r="AL38" i="374"/>
  <c r="Q37" i="374"/>
  <c r="Y39" i="374"/>
  <c r="Z38" i="374"/>
  <c r="AF39" i="374"/>
  <c r="Z37" i="374"/>
  <c r="T178" i="374"/>
  <c r="AF38" i="374"/>
  <c r="AL40" i="374"/>
  <c r="AJ38" i="374"/>
  <c r="V39" i="374"/>
  <c r="X39" i="374"/>
  <c r="R37" i="374"/>
  <c r="X38" i="374"/>
  <c r="AC39" i="374"/>
  <c r="AE39" i="374"/>
  <c r="Y37" i="374"/>
  <c r="AG38" i="374"/>
  <c r="AM40" i="374"/>
  <c r="V38" i="374"/>
  <c r="V37" i="374"/>
  <c r="M165" i="374"/>
  <c r="AH180" i="374"/>
  <c r="AJ174" i="374"/>
  <c r="T180" i="374"/>
  <c r="AH115" i="374"/>
  <c r="AA180" i="374"/>
  <c r="R60" i="374"/>
  <c r="M55" i="374"/>
  <c r="AJ180" i="374"/>
  <c r="AN180" i="374"/>
  <c r="V115" i="374"/>
  <c r="AC33" i="374"/>
  <c r="X55" i="374"/>
  <c r="M32" i="374"/>
  <c r="Z55" i="374"/>
  <c r="X115" i="374"/>
  <c r="AF35" i="374"/>
  <c r="AE180" i="374"/>
  <c r="Y115" i="374"/>
  <c r="AA178" i="374"/>
  <c r="AH35" i="374"/>
  <c r="Z115" i="374"/>
  <c r="AN120" i="374"/>
  <c r="M29" i="374"/>
  <c r="AH165" i="374"/>
  <c r="AH178" i="374"/>
  <c r="AA32" i="374"/>
  <c r="AL111" i="374"/>
  <c r="AL174" i="374"/>
  <c r="AE51" i="374"/>
  <c r="V35" i="374"/>
  <c r="AG31" i="374"/>
  <c r="V55" i="374"/>
  <c r="M60" i="374"/>
  <c r="AA29" i="374"/>
  <c r="AE32" i="374"/>
  <c r="AH110" i="374"/>
  <c r="AA36" i="374"/>
  <c r="Q115" i="374"/>
  <c r="M51" i="374"/>
  <c r="M120" i="374"/>
  <c r="AC51" i="374"/>
  <c r="AG51" i="374"/>
  <c r="S60" i="374"/>
  <c r="AM180" i="374"/>
  <c r="T51" i="374"/>
  <c r="M111" i="374"/>
  <c r="AH31" i="374"/>
  <c r="AG35" i="374"/>
  <c r="AE29" i="374"/>
  <c r="AE165" i="374"/>
  <c r="Z34" i="374"/>
  <c r="AH29" i="374"/>
  <c r="AF165" i="374"/>
  <c r="M30" i="374"/>
  <c r="Q120" i="374"/>
  <c r="S178" i="374"/>
  <c r="AA30" i="374"/>
  <c r="AA33" i="374"/>
  <c r="AH120" i="374"/>
  <c r="AA169" i="374"/>
  <c r="M180" i="374"/>
  <c r="Q35" i="374"/>
  <c r="M36" i="374"/>
  <c r="R35" i="374"/>
  <c r="S35" i="374"/>
  <c r="AG33" i="374"/>
  <c r="O60" i="374"/>
  <c r="AN111" i="374"/>
  <c r="T35" i="374"/>
  <c r="T36" i="374"/>
  <c r="T60" i="374"/>
  <c r="T174" i="374"/>
  <c r="X35" i="374"/>
  <c r="AA31" i="374"/>
  <c r="AC35" i="374"/>
  <c r="AH36" i="374"/>
  <c r="AH160" i="374"/>
  <c r="AA174" i="374"/>
  <c r="AE35" i="374"/>
  <c r="AG55" i="374"/>
  <c r="AF55" i="374"/>
  <c r="AE55" i="374"/>
  <c r="AC55" i="374"/>
  <c r="AF34" i="374"/>
  <c r="AE34" i="374"/>
  <c r="AG34" i="374"/>
  <c r="AC34" i="374"/>
  <c r="AH33" i="374"/>
  <c r="AN33" i="374"/>
  <c r="AL33" i="374"/>
  <c r="AN169" i="374"/>
  <c r="AM169" i="374"/>
  <c r="AL169" i="374"/>
  <c r="AJ169" i="374"/>
  <c r="X160" i="374"/>
  <c r="T160" i="374"/>
  <c r="AC31" i="374"/>
  <c r="AG29" i="374"/>
  <c r="AF29" i="374"/>
  <c r="AG160" i="374"/>
  <c r="AF160" i="374"/>
  <c r="AC160" i="374"/>
  <c r="AJ34" i="374"/>
  <c r="AM35" i="374"/>
  <c r="S36" i="374"/>
  <c r="AL29" i="374"/>
  <c r="O174" i="374"/>
  <c r="AL178" i="374"/>
  <c r="AM178" i="374"/>
  <c r="AL34" i="374"/>
  <c r="V32" i="374"/>
  <c r="Q174" i="374"/>
  <c r="AN178" i="374"/>
  <c r="AM34" i="374"/>
  <c r="V36" i="374"/>
  <c r="AJ111" i="374"/>
  <c r="R174" i="374"/>
  <c r="V111" i="374"/>
  <c r="AJ115" i="374"/>
  <c r="O36" i="374"/>
  <c r="AJ35" i="374"/>
  <c r="X111" i="374"/>
  <c r="AL115" i="374"/>
  <c r="Q36" i="374"/>
  <c r="Y111" i="374"/>
  <c r="AM115" i="374"/>
  <c r="AL160" i="374"/>
  <c r="AL35" i="374"/>
  <c r="Y32" i="374"/>
  <c r="S174" i="374"/>
  <c r="X36" i="374"/>
  <c r="Y36" i="374"/>
  <c r="AM111" i="374"/>
  <c r="AE30" i="374"/>
  <c r="AJ165" i="374"/>
  <c r="AE36" i="374"/>
  <c r="AF30" i="374"/>
  <c r="X60" i="374"/>
  <c r="O115" i="374"/>
  <c r="AJ120" i="374"/>
  <c r="AF174" i="374"/>
  <c r="AC180" i="374"/>
  <c r="Q34" i="374"/>
  <c r="AF36" i="374"/>
  <c r="AG30" i="374"/>
  <c r="AA110" i="374"/>
  <c r="AN165" i="374"/>
  <c r="R34" i="374"/>
  <c r="AG36" i="374"/>
  <c r="AC174" i="374"/>
  <c r="AG180" i="374"/>
  <c r="Q29" i="374"/>
  <c r="Y33" i="374"/>
  <c r="AG110" i="374"/>
  <c r="M160" i="374"/>
  <c r="T169" i="374"/>
  <c r="V34" i="374"/>
  <c r="Y35" i="374"/>
  <c r="X33" i="374"/>
  <c r="AJ36" i="374"/>
  <c r="R29" i="374"/>
  <c r="AL36" i="374"/>
  <c r="O34" i="374"/>
  <c r="AC110" i="374"/>
  <c r="S29" i="374"/>
  <c r="X34" i="374"/>
  <c r="AM36" i="374"/>
  <c r="S115" i="374"/>
  <c r="X169" i="374"/>
  <c r="R178" i="374"/>
  <c r="Q32" i="374"/>
  <c r="O30" i="374"/>
  <c r="Q30" i="374"/>
  <c r="R30" i="374"/>
  <c r="AE31" i="374"/>
  <c r="AG32" i="374"/>
  <c r="AE110" i="374"/>
  <c r="AL120" i="374"/>
  <c r="AN160" i="374"/>
  <c r="R180" i="374"/>
  <c r="AH32" i="374"/>
  <c r="AJ33" i="374"/>
  <c r="M169" i="374"/>
  <c r="Q178" i="374"/>
  <c r="S180" i="374"/>
  <c r="AM31" i="374"/>
  <c r="Q51" i="374"/>
  <c r="S55" i="374"/>
  <c r="AM110" i="374"/>
  <c r="R165" i="374"/>
  <c r="V174" i="374"/>
  <c r="X178" i="374"/>
  <c r="Z180" i="374"/>
  <c r="AJ29" i="374"/>
  <c r="AL30" i="374"/>
  <c r="AN31" i="374"/>
  <c r="R51" i="374"/>
  <c r="V60" i="374"/>
  <c r="AN110" i="374"/>
  <c r="O120" i="374"/>
  <c r="Q160" i="374"/>
  <c r="S165" i="374"/>
  <c r="Y178" i="374"/>
  <c r="AM30" i="374"/>
  <c r="M33" i="374"/>
  <c r="S51" i="374"/>
  <c r="R160" i="374"/>
  <c r="T165" i="374"/>
  <c r="V169" i="374"/>
  <c r="X174" i="374"/>
  <c r="Z178" i="374"/>
  <c r="AM29" i="374"/>
  <c r="O33" i="374"/>
  <c r="Y60" i="374"/>
  <c r="R120" i="374"/>
  <c r="V165" i="374"/>
  <c r="Z174" i="374"/>
  <c r="V51" i="374"/>
  <c r="O111" i="374"/>
  <c r="Y169" i="374"/>
  <c r="AC178" i="374"/>
  <c r="M31" i="374"/>
  <c r="O32" i="374"/>
  <c r="Q33" i="374"/>
  <c r="AA60" i="374"/>
  <c r="M110" i="374"/>
  <c r="T120" i="374"/>
  <c r="V160" i="374"/>
  <c r="X165" i="374"/>
  <c r="AJ32" i="374"/>
  <c r="O169" i="374"/>
  <c r="O55" i="374"/>
  <c r="AJ31" i="374"/>
  <c r="AL32" i="374"/>
  <c r="AJ110" i="374"/>
  <c r="O165" i="374"/>
  <c r="Q169" i="374"/>
  <c r="AM32" i="374"/>
  <c r="Q55" i="374"/>
  <c r="R169" i="374"/>
  <c r="X180" i="374"/>
  <c r="AJ30" i="374"/>
  <c r="O160" i="374"/>
  <c r="Y180" i="374"/>
  <c r="R32" i="374"/>
  <c r="T33" i="374"/>
  <c r="Z51" i="374"/>
  <c r="S111" i="374"/>
  <c r="Y160" i="374"/>
  <c r="AA165" i="374"/>
  <c r="AC169" i="374"/>
  <c r="AE174" i="374"/>
  <c r="AG178" i="374"/>
  <c r="Q31" i="374"/>
  <c r="AE60" i="374"/>
  <c r="Q110" i="374"/>
  <c r="X120" i="374"/>
  <c r="Z160" i="374"/>
  <c r="R31" i="374"/>
  <c r="T32" i="374"/>
  <c r="V33" i="374"/>
  <c r="AF60" i="374"/>
  <c r="R110" i="374"/>
  <c r="Y120" i="374"/>
  <c r="AA160" i="374"/>
  <c r="AC165" i="374"/>
  <c r="AE169" i="374"/>
  <c r="S31" i="374"/>
  <c r="AG60" i="374"/>
  <c r="S110" i="374"/>
  <c r="Z120" i="374"/>
  <c r="AF169" i="374"/>
  <c r="AH174" i="374"/>
  <c r="S33" i="374"/>
  <c r="T31" i="374"/>
  <c r="AH60" i="374"/>
  <c r="T110" i="374"/>
  <c r="AA120" i="374"/>
  <c r="Y51" i="374"/>
  <c r="Z165" i="374"/>
  <c r="T30" i="374"/>
  <c r="V31" i="374"/>
  <c r="X32" i="374"/>
  <c r="AH55" i="374"/>
  <c r="AJ60" i="374"/>
  <c r="V110" i="374"/>
  <c r="AA115" i="374"/>
  <c r="AC120" i="374"/>
  <c r="AE160" i="374"/>
  <c r="AF178" i="374"/>
  <c r="T29" i="374"/>
  <c r="V30" i="374"/>
  <c r="X31" i="374"/>
  <c r="AH51" i="374"/>
  <c r="AJ55" i="374"/>
  <c r="AL60" i="374"/>
  <c r="X110" i="374"/>
  <c r="AA111" i="374"/>
  <c r="AC115" i="374"/>
  <c r="AE120" i="374"/>
  <c r="AM174" i="374"/>
  <c r="R111" i="374"/>
  <c r="Y31" i="374"/>
  <c r="AM60" i="374"/>
  <c r="Y110" i="374"/>
  <c r="AF120" i="374"/>
  <c r="V29" i="374"/>
  <c r="X30" i="374"/>
  <c r="AJ51" i="374"/>
  <c r="AL55" i="374"/>
  <c r="AC111" i="374"/>
  <c r="AE115" i="374"/>
  <c r="Y30" i="374"/>
  <c r="AC32" i="374"/>
  <c r="AE33" i="374"/>
  <c r="AM55" i="374"/>
  <c r="AF115" i="374"/>
  <c r="AJ160" i="374"/>
  <c r="AL165" i="374"/>
  <c r="X29" i="374"/>
  <c r="AL51" i="374"/>
  <c r="AE111" i="374"/>
  <c r="M178" i="374"/>
  <c r="O180" i="374"/>
  <c r="Y29" i="374"/>
  <c r="AM51" i="374"/>
  <c r="AF111" i="374"/>
  <c r="AN50" i="361"/>
  <c r="AN47" i="361"/>
  <c r="AG44" i="361"/>
  <c r="Y58" i="363"/>
  <c r="V58" i="363"/>
  <c r="AL62" i="361"/>
  <c r="X34" i="361"/>
  <c r="R49" i="361"/>
  <c r="R47" i="363"/>
  <c r="AA52" i="363"/>
  <c r="O70" i="361"/>
  <c r="AM77" i="371"/>
  <c r="M67" i="362"/>
  <c r="AH61" i="370"/>
  <c r="V39" i="361"/>
  <c r="V46" i="363"/>
  <c r="Q73" i="361"/>
  <c r="AL68" i="363"/>
  <c r="AL49" i="352"/>
  <c r="AH28" i="361"/>
  <c r="R32" i="361"/>
  <c r="X51" i="372"/>
  <c r="AA48" i="373"/>
  <c r="V74" i="370"/>
  <c r="AC48" i="373"/>
  <c r="AM75" i="371"/>
  <c r="AC51" i="372"/>
  <c r="X74" i="370"/>
  <c r="Y74" i="370"/>
  <c r="V48" i="372"/>
  <c r="AF51" i="372"/>
  <c r="AH51" i="372"/>
  <c r="AA71" i="370"/>
  <c r="AN51" i="372"/>
  <c r="AC49" i="373"/>
  <c r="Q46" i="373"/>
  <c r="Y38" i="363"/>
  <c r="AF47" i="363"/>
  <c r="Z51" i="363"/>
  <c r="Q75" i="370"/>
  <c r="AF48" i="361"/>
  <c r="M77" i="371"/>
  <c r="S46" i="373"/>
  <c r="AG49" i="373"/>
  <c r="AH49" i="373"/>
  <c r="AE47" i="363"/>
  <c r="T41" i="361"/>
  <c r="AL76" i="365"/>
  <c r="AA38" i="373"/>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39" i="382" l="1"/>
  <c r="L40" i="382"/>
  <c r="L41" i="382"/>
  <c r="L38" i="382"/>
  <c r="L32" i="382"/>
  <c r="L56" i="382"/>
  <c r="L64" i="382"/>
  <c r="L55" i="382"/>
  <c r="L58" i="382"/>
  <c r="L42" i="382"/>
  <c r="L66" i="382"/>
  <c r="L33" i="382"/>
  <c r="L61" i="382"/>
  <c r="L35" i="382"/>
  <c r="L31" i="382"/>
  <c r="L54" i="382"/>
  <c r="L30" i="382"/>
  <c r="L53" i="382"/>
  <c r="L57" i="382"/>
  <c r="L68" i="382"/>
  <c r="L63" i="382"/>
  <c r="L37" i="382"/>
  <c r="L34" i="382"/>
  <c r="L46" i="382"/>
  <c r="L7" i="382"/>
  <c r="C19" i="382"/>
  <c r="L19" i="382" s="1"/>
  <c r="L70" i="382"/>
  <c r="L65" i="382"/>
  <c r="L60" i="382"/>
  <c r="L67" i="382"/>
  <c r="L45" i="382"/>
  <c r="L69" i="382"/>
  <c r="L52" i="382"/>
  <c r="L49" i="382"/>
  <c r="L43" i="382"/>
  <c r="L48" i="382"/>
  <c r="L47" i="382"/>
  <c r="L44" i="382"/>
  <c r="L36" i="382"/>
  <c r="L30" i="381"/>
  <c r="L52" i="381"/>
  <c r="L60" i="381"/>
  <c r="L67" i="381"/>
  <c r="L45" i="381"/>
  <c r="L49" i="381"/>
  <c r="L42" i="381"/>
  <c r="L54" i="381"/>
  <c r="L46" i="381"/>
  <c r="L63" i="381"/>
  <c r="L56" i="381"/>
  <c r="L64" i="381"/>
  <c r="L59" i="381"/>
  <c r="L53" i="381"/>
  <c r="L55" i="381"/>
  <c r="L66" i="381"/>
  <c r="L40" i="381"/>
  <c r="L44" i="381"/>
  <c r="L41" i="381"/>
  <c r="L31" i="381"/>
  <c r="L35" i="381"/>
  <c r="L34" i="381"/>
  <c r="L43" i="381"/>
  <c r="L36" i="381"/>
  <c r="L38" i="381"/>
  <c r="L7" i="381"/>
  <c r="L48" i="381"/>
  <c r="L72" i="381"/>
  <c r="L32" i="381"/>
  <c r="L69" i="381"/>
  <c r="L70" i="381"/>
  <c r="L50" i="381"/>
  <c r="L61" i="381"/>
  <c r="L71" i="381"/>
  <c r="L65" i="381"/>
  <c r="L37" i="381"/>
  <c r="L47" i="381"/>
  <c r="L62" i="381"/>
  <c r="L68" i="381"/>
  <c r="L57" i="381"/>
  <c r="L33" i="381"/>
  <c r="L45" i="380"/>
  <c r="L33" i="380"/>
  <c r="L30" i="380"/>
  <c r="L34" i="380"/>
  <c r="L38" i="380"/>
  <c r="L35" i="380"/>
  <c r="L65" i="380"/>
  <c r="L32" i="380"/>
  <c r="L55" i="380"/>
  <c r="L57" i="380"/>
  <c r="L48" i="380"/>
  <c r="L52" i="379"/>
  <c r="L55" i="379"/>
  <c r="L58" i="379"/>
  <c r="L54" i="379"/>
  <c r="L60" i="379"/>
  <c r="L56" i="379"/>
  <c r="L59" i="379"/>
  <c r="L53" i="379"/>
  <c r="L61" i="379"/>
  <c r="L70" i="379"/>
  <c r="L69" i="379"/>
  <c r="L72" i="379"/>
  <c r="L71" i="379"/>
  <c r="L35" i="379"/>
  <c r="L34" i="379"/>
  <c r="L63" i="379"/>
  <c r="L73" i="379"/>
  <c r="L51" i="379"/>
  <c r="L46" i="379"/>
  <c r="L41" i="379"/>
  <c r="L33" i="379"/>
  <c r="L64" i="379"/>
  <c r="L88" i="344"/>
  <c r="L86" i="344"/>
  <c r="L87" i="344"/>
  <c r="L98" i="344"/>
  <c r="L89" i="344"/>
  <c r="L90" i="344"/>
  <c r="L99" i="344"/>
  <c r="L94" i="344"/>
  <c r="L85" i="344"/>
  <c r="L97" i="344"/>
  <c r="L96" i="344"/>
  <c r="L100" i="344"/>
  <c r="L95" i="344"/>
  <c r="L91" i="344"/>
  <c r="L62" i="380"/>
  <c r="L53" i="380"/>
  <c r="L46" i="380"/>
  <c r="L47" i="380"/>
  <c r="L60" i="380"/>
  <c r="L58" i="380"/>
  <c r="L59" i="380"/>
  <c r="L51" i="380"/>
  <c r="L64" i="380"/>
  <c r="L52" i="380"/>
  <c r="L40" i="380"/>
  <c r="L54" i="380"/>
  <c r="L44" i="380"/>
  <c r="L31" i="380"/>
  <c r="L61" i="380"/>
  <c r="L42" i="380"/>
  <c r="L37" i="380"/>
  <c r="L74" i="379"/>
  <c r="L66" i="379"/>
  <c r="L30" i="379"/>
  <c r="L37" i="379"/>
  <c r="L49" i="379"/>
  <c r="L45" i="379"/>
  <c r="L47" i="379"/>
  <c r="L75" i="379"/>
  <c r="L39" i="379"/>
  <c r="L48" i="379"/>
  <c r="L42" i="379"/>
  <c r="L31" i="379"/>
  <c r="L68" i="379"/>
  <c r="L44" i="379"/>
  <c r="L40" i="379"/>
  <c r="L32" i="379"/>
  <c r="L38" i="379"/>
  <c r="L75" i="344"/>
  <c r="L72" i="344"/>
  <c r="L79" i="344"/>
  <c r="L77" i="344"/>
  <c r="L76" i="344"/>
  <c r="L70" i="344"/>
  <c r="L78" i="344"/>
  <c r="L71" i="344"/>
  <c r="L74" i="344"/>
  <c r="L62" i="344"/>
  <c r="L73" i="344"/>
  <c r="L55" i="344"/>
  <c r="L30" i="344"/>
  <c r="L58" i="344"/>
  <c r="L48" i="344"/>
  <c r="L47" i="344"/>
  <c r="L54" i="344"/>
  <c r="L57" i="344"/>
  <c r="L46" i="344"/>
  <c r="L31" i="344"/>
  <c r="L45" i="344"/>
  <c r="L56" i="344"/>
  <c r="L58" i="378"/>
  <c r="L57" i="378"/>
  <c r="L65" i="378"/>
  <c r="L53" i="378"/>
  <c r="L54" i="378"/>
  <c r="L59" i="378"/>
  <c r="L52" i="378"/>
  <c r="L62" i="378"/>
  <c r="L64" i="378"/>
  <c r="L63" i="378"/>
  <c r="L55" i="378"/>
  <c r="L60" i="378"/>
  <c r="L66" i="378"/>
  <c r="L47" i="378"/>
  <c r="L46" i="378"/>
  <c r="L50" i="378"/>
  <c r="L49" i="378"/>
  <c r="L48" i="378"/>
  <c r="L41" i="378"/>
  <c r="L78" i="378"/>
  <c r="L69" i="378"/>
  <c r="L71" i="378"/>
  <c r="L43" i="378"/>
  <c r="L39" i="378"/>
  <c r="L44" i="378"/>
  <c r="L40" i="378"/>
  <c r="L32" i="378"/>
  <c r="L36" i="378"/>
  <c r="L35" i="378"/>
  <c r="L38" i="378"/>
  <c r="L31" i="378"/>
  <c r="L30" i="378"/>
  <c r="L33" i="378"/>
  <c r="L77" i="378"/>
  <c r="L76" i="378"/>
  <c r="L75" i="378"/>
  <c r="L70" i="378"/>
  <c r="L72" i="378"/>
  <c r="L79" i="378"/>
  <c r="L64" i="377"/>
  <c r="L65" i="377"/>
  <c r="L63" i="377"/>
  <c r="L59" i="377"/>
  <c r="L58" i="377"/>
  <c r="L57" i="377"/>
  <c r="L60" i="377"/>
  <c r="L53" i="377"/>
  <c r="L54" i="377"/>
  <c r="L55" i="377"/>
  <c r="L49" i="377"/>
  <c r="L51" i="377"/>
  <c r="L50" i="377"/>
  <c r="L46" i="377"/>
  <c r="L45" i="377"/>
  <c r="L47" i="377"/>
  <c r="L44" i="377"/>
  <c r="L43" i="377"/>
  <c r="L40" i="377"/>
  <c r="L36" i="377"/>
  <c r="L37" i="377"/>
  <c r="L38" i="377"/>
  <c r="L39" i="377"/>
  <c r="L35" i="377"/>
  <c r="L41" i="377"/>
  <c r="L33" i="377"/>
  <c r="L31" i="377"/>
  <c r="L30" i="377"/>
  <c r="L32" i="377"/>
  <c r="L67" i="376"/>
  <c r="L68" i="376"/>
  <c r="L64" i="376"/>
  <c r="L62" i="376"/>
  <c r="L63" i="376"/>
  <c r="L59" i="376"/>
  <c r="L60" i="376"/>
  <c r="L58" i="376"/>
  <c r="L54" i="376"/>
  <c r="L56" i="376"/>
  <c r="L53" i="376"/>
  <c r="L55" i="376"/>
  <c r="L52" i="376"/>
  <c r="L50" i="376"/>
  <c r="L49" i="376"/>
  <c r="L45" i="376"/>
  <c r="L43" i="376"/>
  <c r="L44" i="376"/>
  <c r="L46" i="376"/>
  <c r="L40" i="376"/>
  <c r="L41" i="376"/>
  <c r="L39" i="376"/>
  <c r="L38" i="376"/>
  <c r="L36" i="376"/>
  <c r="L33" i="376"/>
  <c r="L35" i="376"/>
  <c r="L34" i="376"/>
  <c r="L31" i="376"/>
  <c r="L30" i="376"/>
  <c r="L170" i="375"/>
  <c r="L168" i="375"/>
  <c r="L176" i="375"/>
  <c r="L177" i="375"/>
  <c r="L171" i="375"/>
  <c r="L166" i="375"/>
  <c r="L167" i="375"/>
  <c r="L152" i="375"/>
  <c r="L173" i="375"/>
  <c r="L151" i="375"/>
  <c r="L149" i="375"/>
  <c r="L154" i="375"/>
  <c r="L157" i="375"/>
  <c r="L172" i="375"/>
  <c r="L158" i="375"/>
  <c r="L175" i="375"/>
  <c r="L148" i="375"/>
  <c r="L147" i="375"/>
  <c r="L139" i="375"/>
  <c r="L119" i="375"/>
  <c r="L109" i="375"/>
  <c r="L138" i="375"/>
  <c r="L129" i="375"/>
  <c r="L153" i="375"/>
  <c r="L156" i="375"/>
  <c r="L130" i="375"/>
  <c r="L132" i="375"/>
  <c r="L133" i="375"/>
  <c r="L128" i="375"/>
  <c r="L142" i="375"/>
  <c r="L137" i="375"/>
  <c r="L160" i="375"/>
  <c r="L161" i="375"/>
  <c r="L113" i="375"/>
  <c r="L115" i="375"/>
  <c r="L120" i="375"/>
  <c r="L135" i="375"/>
  <c r="L134" i="375"/>
  <c r="L162" i="375"/>
  <c r="L163" i="375"/>
  <c r="L143" i="375"/>
  <c r="L141" i="375"/>
  <c r="L144" i="375"/>
  <c r="L124" i="375"/>
  <c r="L122" i="375"/>
  <c r="L123" i="375"/>
  <c r="L125" i="375"/>
  <c r="L118" i="375"/>
  <c r="L114" i="375"/>
  <c r="L110" i="375"/>
  <c r="L111" i="375"/>
  <c r="L116" i="375"/>
  <c r="L106" i="375"/>
  <c r="L104" i="375"/>
  <c r="L105" i="375"/>
  <c r="L102" i="375"/>
  <c r="L103" i="375"/>
  <c r="L93" i="375"/>
  <c r="L100" i="375"/>
  <c r="L90" i="375"/>
  <c r="L99" i="375"/>
  <c r="L89" i="375"/>
  <c r="L94" i="375"/>
  <c r="L91" i="375"/>
  <c r="L95" i="375"/>
  <c r="L98" i="375"/>
  <c r="L77" i="375"/>
  <c r="L96" i="375"/>
  <c r="L75" i="375"/>
  <c r="L83" i="375"/>
  <c r="L72" i="375"/>
  <c r="L80" i="375"/>
  <c r="L85" i="375"/>
  <c r="L86" i="375"/>
  <c r="L71" i="375"/>
  <c r="L74" i="375"/>
  <c r="L70" i="375"/>
  <c r="L84" i="375"/>
  <c r="L81" i="375"/>
  <c r="L76" i="375"/>
  <c r="L79" i="375"/>
  <c r="L64" i="375"/>
  <c r="L67" i="375"/>
  <c r="L65" i="375"/>
  <c r="L66" i="375"/>
  <c r="L53" i="375"/>
  <c r="L52" i="375"/>
  <c r="L55" i="375"/>
  <c r="L57" i="375"/>
  <c r="L56" i="375"/>
  <c r="L61" i="375"/>
  <c r="L48" i="375"/>
  <c r="L60" i="375"/>
  <c r="L51" i="375"/>
  <c r="L46" i="375"/>
  <c r="L58" i="375"/>
  <c r="L62" i="375"/>
  <c r="L47" i="375"/>
  <c r="L45" i="375"/>
  <c r="L41" i="375"/>
  <c r="L31" i="375"/>
  <c r="L43" i="375"/>
  <c r="L37" i="375"/>
  <c r="L33" i="375"/>
  <c r="L42" i="375"/>
  <c r="L39" i="375"/>
  <c r="L38" i="375"/>
  <c r="L36" i="375"/>
  <c r="L29" i="375"/>
  <c r="L32" i="375"/>
  <c r="L30" i="375"/>
  <c r="L34" i="375"/>
  <c r="L180" i="374"/>
  <c r="L178" i="374"/>
  <c r="L177" i="374"/>
  <c r="L176" i="374"/>
  <c r="L172" i="374"/>
  <c r="L171" i="374"/>
  <c r="L163" i="374"/>
  <c r="L167" i="374"/>
  <c r="L168" i="374"/>
  <c r="L158" i="374"/>
  <c r="L162" i="374"/>
  <c r="L159" i="374"/>
  <c r="L154" i="374"/>
  <c r="L153" i="374"/>
  <c r="L150" i="374"/>
  <c r="L149" i="374"/>
  <c r="L169" i="374"/>
  <c r="L147" i="374"/>
  <c r="L165" i="374"/>
  <c r="L151" i="374"/>
  <c r="L174" i="374"/>
  <c r="L156" i="374"/>
  <c r="L160" i="374"/>
  <c r="L140" i="374"/>
  <c r="L141" i="374"/>
  <c r="L145" i="374"/>
  <c r="L131" i="374"/>
  <c r="L135" i="374"/>
  <c r="L132" i="374"/>
  <c r="L133" i="374"/>
  <c r="L136" i="374"/>
  <c r="L129" i="374"/>
  <c r="L126" i="374"/>
  <c r="L127" i="374"/>
  <c r="L122" i="374"/>
  <c r="L123" i="374"/>
  <c r="L143" i="374"/>
  <c r="L120" i="374"/>
  <c r="L124" i="374"/>
  <c r="L138" i="374"/>
  <c r="L113" i="374"/>
  <c r="L114" i="374"/>
  <c r="L117" i="374"/>
  <c r="L115" i="374"/>
  <c r="L118" i="374"/>
  <c r="L111" i="374"/>
  <c r="L107" i="374"/>
  <c r="L105" i="374"/>
  <c r="L93" i="374"/>
  <c r="L94" i="374"/>
  <c r="L102" i="374"/>
  <c r="L103" i="374"/>
  <c r="L98" i="374"/>
  <c r="L99" i="374"/>
  <c r="L90" i="374"/>
  <c r="L89" i="374"/>
  <c r="L85" i="374"/>
  <c r="L80" i="374"/>
  <c r="L84" i="374"/>
  <c r="L81" i="374"/>
  <c r="L75" i="374"/>
  <c r="L76" i="374"/>
  <c r="L71" i="374"/>
  <c r="L72" i="374"/>
  <c r="L67" i="374"/>
  <c r="L66" i="374"/>
  <c r="L62" i="374"/>
  <c r="L63" i="374"/>
  <c r="L100" i="374"/>
  <c r="L87" i="374"/>
  <c r="L96" i="374"/>
  <c r="L82" i="374"/>
  <c r="L69" i="374"/>
  <c r="L60" i="374"/>
  <c r="L73" i="374"/>
  <c r="L91" i="374"/>
  <c r="L78" i="374"/>
  <c r="L64" i="374"/>
  <c r="L109" i="374"/>
  <c r="L58" i="374"/>
  <c r="L57" i="374"/>
  <c r="L55" i="374"/>
  <c r="L51" i="374"/>
  <c r="L53" i="374"/>
  <c r="L54" i="374"/>
  <c r="L42" i="374"/>
  <c r="L44" i="374"/>
  <c r="L48" i="374"/>
  <c r="L46" i="374"/>
  <c r="L49" i="374"/>
  <c r="L45" i="374"/>
  <c r="L39" i="374"/>
  <c r="L40" i="374"/>
  <c r="L37" i="374"/>
  <c r="L35" i="374"/>
  <c r="L32" i="374"/>
  <c r="L29" i="374"/>
  <c r="L36" i="374"/>
  <c r="L33" i="374"/>
  <c r="L31" i="374"/>
  <c r="L30" i="374"/>
  <c r="L77" i="371"/>
  <c r="L48" i="373"/>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s="1"/>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101" i="344"/>
  <c r="AH101" i="344" s="1"/>
  <c r="AB101" i="344"/>
  <c r="AF101" i="344" s="1"/>
  <c r="W101" i="344"/>
  <c r="U101" i="344"/>
  <c r="X101" i="344" s="1"/>
  <c r="P101" i="344"/>
  <c r="N101" i="344"/>
  <c r="O101" i="344" s="1"/>
  <c r="AI82" i="344"/>
  <c r="AL82" i="344" s="1"/>
  <c r="AB82" i="344"/>
  <c r="AC82" i="344" s="1"/>
  <c r="W82" i="344"/>
  <c r="U82" i="344"/>
  <c r="Z82" i="344" s="1"/>
  <c r="P82" i="344"/>
  <c r="N82" i="344"/>
  <c r="M82" i="344" s="1"/>
  <c r="L18"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80" i="344"/>
  <c r="AB80" i="344"/>
  <c r="AG80" i="344" s="1"/>
  <c r="W80" i="344"/>
  <c r="U80" i="344"/>
  <c r="Z80" i="344" s="1"/>
  <c r="P80" i="344"/>
  <c r="N80" i="344"/>
  <c r="S80" i="344" s="1"/>
  <c r="AI61" i="344"/>
  <c r="AN61" i="344" s="1"/>
  <c r="AB61" i="344"/>
  <c r="AF61" i="344" s="1"/>
  <c r="W61" i="344"/>
  <c r="U61" i="344"/>
  <c r="X61" i="344" s="1"/>
  <c r="P61" i="344"/>
  <c r="N61" i="344"/>
  <c r="O61" i="344" s="1"/>
  <c r="AI53" i="344"/>
  <c r="AJ53" i="344" s="1"/>
  <c r="AB53" i="344"/>
  <c r="AC53" i="344" s="1"/>
  <c r="W53" i="344"/>
  <c r="U53" i="344"/>
  <c r="T53" i="344" s="1"/>
  <c r="P53" i="344"/>
  <c r="AI52" i="344"/>
  <c r="AN52" i="344" s="1"/>
  <c r="AB52" i="344"/>
  <c r="W52" i="344"/>
  <c r="U52" i="344"/>
  <c r="Y52" i="344" s="1"/>
  <c r="P52" i="344"/>
  <c r="Q52" i="344"/>
  <c r="AI51" i="344"/>
  <c r="AJ51" i="344" s="1"/>
  <c r="AB51" i="344"/>
  <c r="AC51" i="344" s="1"/>
  <c r="W51" i="344"/>
  <c r="U51" i="344"/>
  <c r="V51" i="344" s="1"/>
  <c r="P51" i="344"/>
  <c r="S51" i="344"/>
  <c r="AI50" i="344"/>
  <c r="AJ50" i="344" s="1"/>
  <c r="AB50" i="344"/>
  <c r="AA50" i="344" s="1"/>
  <c r="W50" i="344"/>
  <c r="U50" i="344"/>
  <c r="V50" i="344" s="1"/>
  <c r="P50" i="344"/>
  <c r="S50" i="344"/>
  <c r="AI49" i="344"/>
  <c r="AN49" i="344" s="1"/>
  <c r="AB49" i="344"/>
  <c r="AF49" i="344" s="1"/>
  <c r="W49" i="344"/>
  <c r="U49" i="344"/>
  <c r="X49" i="344" s="1"/>
  <c r="P49" i="344"/>
  <c r="AI59" i="344"/>
  <c r="AH59" i="344" s="1"/>
  <c r="AB59" i="344"/>
  <c r="AG59" i="344" s="1"/>
  <c r="W59" i="344"/>
  <c r="U59" i="344"/>
  <c r="Z59" i="344" s="1"/>
  <c r="P59" i="344"/>
  <c r="R59" i="344"/>
  <c r="L17"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H52" i="34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T82" i="344"/>
  <c r="T101" i="344"/>
  <c r="AF82" i="344"/>
  <c r="AH82"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101" i="344"/>
  <c r="AG82" i="344"/>
  <c r="V82" i="344"/>
  <c r="Y101" i="344"/>
  <c r="X82" i="344"/>
  <c r="AN82" i="344"/>
  <c r="Z101" i="344"/>
  <c r="Y82" i="344"/>
  <c r="AA101" i="344"/>
  <c r="AA82" i="344"/>
  <c r="T80" i="344"/>
  <c r="V80" i="344"/>
  <c r="R101" i="344"/>
  <c r="O82" i="344"/>
  <c r="Q82" i="344"/>
  <c r="AM82" i="344"/>
  <c r="S101" i="344"/>
  <c r="AG101" i="344"/>
  <c r="R82" i="344"/>
  <c r="AE82" i="344"/>
  <c r="M101" i="344"/>
  <c r="AJ101" i="344"/>
  <c r="S82" i="344"/>
  <c r="AC101" i="344"/>
  <c r="AJ82" i="344"/>
  <c r="V101" i="344"/>
  <c r="AL101" i="344"/>
  <c r="AE101" i="344"/>
  <c r="AM101" i="344"/>
  <c r="AN101" i="344"/>
  <c r="S61" i="344"/>
  <c r="Y51" i="344"/>
  <c r="Z51" i="344"/>
  <c r="AH53" i="344"/>
  <c r="AA61" i="344"/>
  <c r="M61" i="344"/>
  <c r="AC61" i="344"/>
  <c r="AL53" i="344"/>
  <c r="AH61" i="344"/>
  <c r="X80" i="344"/>
  <c r="AA49" i="344"/>
  <c r="Q51" i="344"/>
  <c r="AM53" i="344"/>
  <c r="R51" i="344"/>
  <c r="AN53" i="344"/>
  <c r="AH49" i="344"/>
  <c r="AC50" i="344"/>
  <c r="T52" i="344"/>
  <c r="Y49" i="344"/>
  <c r="R52" i="344"/>
  <c r="Z49" i="344"/>
  <c r="S52" i="344"/>
  <c r="AG51" i="344"/>
  <c r="Z52" i="344"/>
  <c r="Q61" i="344"/>
  <c r="AG61" i="344"/>
  <c r="S59" i="344"/>
  <c r="X51" i="344"/>
  <c r="T61"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52" i="344"/>
  <c r="AA52"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D31" i="340"/>
  <c r="C28" i="337"/>
  <c r="C31" i="337"/>
  <c r="C36" i="337"/>
  <c r="C39" i="337"/>
  <c r="C45" i="337"/>
  <c r="C48" i="337"/>
  <c r="D33" i="338"/>
  <c r="D49" i="338"/>
  <c r="D32" i="339"/>
  <c r="D64" i="339"/>
  <c r="D65" i="339"/>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C27" i="337"/>
  <c r="D56" i="338"/>
  <c r="D66" i="338"/>
  <c r="D47" i="339"/>
  <c r="C49" i="337"/>
  <c r="D30" i="338"/>
  <c r="D38" i="338"/>
  <c r="D41" i="338"/>
  <c r="D50" i="338"/>
  <c r="D59" i="338"/>
  <c r="D28" i="339"/>
  <c r="D29" i="339"/>
  <c r="O62" i="341"/>
  <c r="S62" i="341"/>
  <c r="R62" i="341"/>
  <c r="AM80" i="344"/>
  <c r="AL80" i="344"/>
  <c r="AH80" i="344"/>
  <c r="AN80" i="344"/>
  <c r="C51" i="337"/>
  <c r="D40" i="338"/>
  <c r="D31" i="339"/>
  <c r="D39" i="339"/>
  <c r="D48" i="339"/>
  <c r="C32" i="337"/>
  <c r="C35" i="337"/>
  <c r="C40" i="337"/>
  <c r="C44" i="337"/>
  <c r="C56" i="337"/>
  <c r="C66" i="337"/>
  <c r="D29" i="338"/>
  <c r="D45" i="338"/>
  <c r="D58" i="338"/>
  <c r="AD47" i="343"/>
  <c r="AN42" i="341"/>
  <c r="AH42" i="341"/>
  <c r="AJ51" i="341"/>
  <c r="AL51" i="341"/>
  <c r="AK51" i="341"/>
  <c r="S49" i="344"/>
  <c r="R49" i="344"/>
  <c r="Q49" i="344"/>
  <c r="AL51" i="344"/>
  <c r="AN51" i="344"/>
  <c r="AM51" i="344"/>
  <c r="AH51" i="344"/>
  <c r="AF53" i="344"/>
  <c r="AE53" i="344"/>
  <c r="AA53" i="344"/>
  <c r="AG53" i="344"/>
  <c r="AJ80" i="344"/>
  <c r="C47" i="337"/>
  <c r="C57" i="337"/>
  <c r="C64" i="337"/>
  <c r="D28" i="338"/>
  <c r="D36" i="338"/>
  <c r="D39" i="338"/>
  <c r="D48" i="338"/>
  <c r="D57" i="338"/>
  <c r="D34" i="339"/>
  <c r="D35" i="339"/>
  <c r="D42" i="339"/>
  <c r="D44" i="339"/>
  <c r="D51" i="339"/>
  <c r="D56" i="339"/>
  <c r="D59" i="339"/>
  <c r="AD32" i="343"/>
  <c r="AL41" i="341"/>
  <c r="AM41" i="341"/>
  <c r="AN41" i="341"/>
  <c r="T59" i="344"/>
  <c r="AM50" i="344"/>
  <c r="AL50" i="344"/>
  <c r="AH50" i="344"/>
  <c r="AN50"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59" i="344"/>
  <c r="T49" i="344"/>
  <c r="AG49" i="344"/>
  <c r="T51" i="344"/>
  <c r="AF51" i="344"/>
  <c r="V53" i="344"/>
  <c r="Z61" i="344"/>
  <c r="D33" i="340"/>
  <c r="D41" i="340"/>
  <c r="D50" i="340"/>
  <c r="D64" i="340"/>
  <c r="AD28" i="343"/>
  <c r="AD30" i="343"/>
  <c r="AD34" i="343"/>
  <c r="AD41" i="343"/>
  <c r="AD57" i="343"/>
  <c r="AN38" i="341"/>
  <c r="AL61" i="341"/>
  <c r="D28" i="340"/>
  <c r="D36" i="340"/>
  <c r="D45" i="340"/>
  <c r="D57" i="340"/>
  <c r="AD36" i="343"/>
  <c r="AD38" i="343"/>
  <c r="AD42" i="343"/>
  <c r="AD51" i="343"/>
  <c r="AE51" i="341"/>
  <c r="AJ59" i="341"/>
  <c r="AM61" i="341"/>
  <c r="V49" i="344"/>
  <c r="R61" i="344"/>
  <c r="D29" i="340"/>
  <c r="D37" i="340"/>
  <c r="D46" i="340"/>
  <c r="D66" i="340"/>
  <c r="AD31" i="343"/>
  <c r="AD50" i="343"/>
  <c r="D32" i="340"/>
  <c r="D40" i="340"/>
  <c r="D49" i="340"/>
  <c r="D67" i="340"/>
  <c r="AD29" i="343"/>
  <c r="AD39" i="343"/>
  <c r="AD46" i="343"/>
  <c r="AL45" i="341"/>
  <c r="AG46" i="341"/>
  <c r="AM55" i="341"/>
  <c r="AC59" i="341"/>
  <c r="Y80" i="344"/>
  <c r="D58" i="339"/>
  <c r="D35" i="340"/>
  <c r="D44" i="340"/>
  <c r="D56" i="340"/>
  <c r="AD37" i="343"/>
  <c r="AD58" i="343"/>
  <c r="AJ37" i="341"/>
  <c r="AJ38" i="341"/>
  <c r="AN44" i="341"/>
  <c r="AH53" i="341"/>
  <c r="T54" i="341"/>
  <c r="AE59" i="341"/>
  <c r="T60" i="341"/>
  <c r="AJ61" i="341"/>
  <c r="T64" i="341"/>
  <c r="AE51" i="344"/>
  <c r="Y61"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59" i="344"/>
  <c r="T50" i="344"/>
  <c r="AH52" i="344"/>
  <c r="M80" i="344"/>
  <c r="AJ52" i="344"/>
  <c r="V59" i="344"/>
  <c r="AL59" i="344"/>
  <c r="AJ49" i="344"/>
  <c r="AE50" i="344"/>
  <c r="AC52" i="344"/>
  <c r="X53" i="344"/>
  <c r="AJ61" i="344"/>
  <c r="AE59" i="344"/>
  <c r="AM59" i="344"/>
  <c r="AC49" i="344"/>
  <c r="X50" i="344"/>
  <c r="AF50" i="344"/>
  <c r="AA51" i="344"/>
  <c r="V52" i="344"/>
  <c r="AL52" i="344"/>
  <c r="Q53" i="344"/>
  <c r="Y53" i="344"/>
  <c r="Q80" i="344"/>
  <c r="O80" i="344"/>
  <c r="X59" i="344"/>
  <c r="AF59" i="344"/>
  <c r="AN59" i="344"/>
  <c r="AL49" i="344"/>
  <c r="Q50" i="344"/>
  <c r="Y50" i="344"/>
  <c r="AG50" i="344"/>
  <c r="AE52" i="344"/>
  <c r="AM52" i="344"/>
  <c r="R53" i="344"/>
  <c r="Z53" i="344"/>
  <c r="AL61" i="344"/>
  <c r="R80" i="344"/>
  <c r="AC80" i="344"/>
  <c r="AA80" i="344"/>
  <c r="AE80" i="344"/>
  <c r="AC59" i="344"/>
  <c r="Q59" i="344"/>
  <c r="Y59" i="344"/>
  <c r="AE49" i="344"/>
  <c r="AM49" i="344"/>
  <c r="R50" i="344"/>
  <c r="Z50" i="344"/>
  <c r="X52" i="344"/>
  <c r="AF52" i="344"/>
  <c r="S53" i="344"/>
  <c r="AM61" i="344"/>
  <c r="V61" i="344"/>
  <c r="AE61" i="344"/>
  <c r="AF80"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4" l="1"/>
  <c r="L51" i="344"/>
  <c r="L52" i="344"/>
  <c r="L50" i="344"/>
  <c r="L59" i="344"/>
  <c r="L49" i="344"/>
  <c r="L53" i="346"/>
  <c r="L55" i="346"/>
  <c r="L57" i="346"/>
  <c r="L54" i="346"/>
  <c r="L51" i="346"/>
  <c r="L45" i="346"/>
  <c r="L48" i="346"/>
  <c r="L49" i="346"/>
  <c r="L56" i="346"/>
  <c r="L58" i="346"/>
  <c r="L46" i="346"/>
  <c r="L42" i="346"/>
  <c r="L41" i="346"/>
  <c r="L52" i="346"/>
  <c r="L47" i="346"/>
  <c r="L50" i="346"/>
  <c r="L82" i="344"/>
  <c r="L80" i="344"/>
  <c r="L101"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27" i="345"/>
  <c r="L34" i="345"/>
  <c r="L28" i="345"/>
  <c r="L26" i="345"/>
  <c r="L35" i="345"/>
  <c r="L29" i="345"/>
  <c r="L36" i="345"/>
  <c r="L32" i="345"/>
  <c r="L37" i="345"/>
  <c r="L33" i="345"/>
  <c r="L31" i="345"/>
  <c r="L40" i="345"/>
  <c r="L39" i="345"/>
  <c r="L30" i="345"/>
  <c r="L38" i="345"/>
  <c r="L63" i="341"/>
  <c r="L56" i="341"/>
  <c r="L55" i="341"/>
  <c r="L39" i="341"/>
  <c r="L41" i="341"/>
  <c r="L33" i="341"/>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B24" i="339"/>
  <c r="B23" i="339"/>
  <c r="C1" i="336" a="1"/>
  <c r="C1" i="336" l="1"/>
  <c r="C15" i="340"/>
  <c r="D15" i="340" s="1"/>
  <c r="C1" i="341" a="1"/>
  <c r="C1" i="341" l="1"/>
  <c r="B23" i="340"/>
  <c r="C11" i="340"/>
  <c r="D11" i="340" s="1"/>
  <c r="B24" i="340"/>
  <c r="C1" i="348" a="1"/>
  <c r="C1" i="348" l="1"/>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C12" i="340" s="1"/>
  <c r="D12" i="340" s="1"/>
  <c r="AE60" i="335" a="1"/>
  <c r="AE60" i="335" s="1"/>
  <c r="AI60" i="335" s="1"/>
  <c r="AO146" i="335"/>
  <c r="AP71" i="335"/>
  <c r="AP135" i="335"/>
  <c r="C1" i="345"/>
  <c r="C10" i="348"/>
  <c r="L10" i="348" s="1"/>
  <c r="B23" i="348"/>
  <c r="C14" i="348"/>
  <c r="L14" i="348" s="1"/>
  <c r="B22" i="348"/>
  <c r="AO60" i="335"/>
  <c r="AE95" i="335" a="1"/>
  <c r="AE95" i="335" s="1"/>
  <c r="AI95" i="335" s="1"/>
  <c r="AD122" i="335" a="1"/>
  <c r="AD122" i="335" s="1"/>
  <c r="AD221" i="335" a="1"/>
  <c r="AD221" i="335" s="1"/>
  <c r="AD228" i="335" a="1"/>
  <c r="AD228" i="335" s="1"/>
  <c r="AD145" i="335" a="1"/>
  <c r="AD145" i="335" s="1"/>
  <c r="AO205" i="335"/>
  <c r="G224" i="335" a="1"/>
  <c r="G224" i="335" s="1"/>
  <c r="AK16" i="335"/>
  <c r="AP10" i="335"/>
  <c r="C11" i="348" s="1"/>
  <c r="L11" i="348" s="1"/>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C12" i="339" s="1"/>
  <c r="D12" i="339" s="1"/>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45" i="335" l="1"/>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C23" i="348" s="1"/>
  <c r="L23" i="348" s="1"/>
  <c r="AP10" i="332"/>
  <c r="AN10" i="332"/>
  <c r="AL10" i="332"/>
  <c r="AM10" i="332" s="1"/>
  <c r="AJ10" i="332"/>
  <c r="AI10" i="332"/>
  <c r="AG10" i="332"/>
  <c r="AE10" i="332" a="1"/>
  <c r="AE10" i="332" s="1"/>
  <c r="AP9" i="332"/>
  <c r="AN9" i="332"/>
  <c r="AL9" i="332"/>
  <c r="AQ9" i="332" s="1"/>
  <c r="AJ9" i="332"/>
  <c r="AI9" i="332"/>
  <c r="AG9" i="332"/>
  <c r="AE9" i="332" a="1"/>
  <c r="AE9" i="332" s="1"/>
  <c r="C22" i="348" s="1"/>
  <c r="L22" i="348" s="1"/>
  <c r="AP8" i="332"/>
  <c r="AN8" i="332"/>
  <c r="AL8" i="332"/>
  <c r="AQ8" i="332" s="1"/>
  <c r="AJ8" i="332"/>
  <c r="AI8" i="332"/>
  <c r="AG8" i="332"/>
  <c r="AE8" i="332" a="1"/>
  <c r="AE8" i="332" s="1"/>
  <c r="C24" i="340" s="1"/>
  <c r="D24" i="340" s="1"/>
  <c r="AP7" i="332"/>
  <c r="AN7" i="332"/>
  <c r="AL7" i="332"/>
  <c r="AQ7" i="332" s="1"/>
  <c r="AJ7" i="332"/>
  <c r="AI7" i="332"/>
  <c r="AG7" i="332"/>
  <c r="AE7" i="332" a="1"/>
  <c r="AE7" i="332" s="1"/>
  <c r="C24" i="339" s="1"/>
  <c r="D24" i="339" s="1"/>
  <c r="AP6" i="332"/>
  <c r="AN6" i="332"/>
  <c r="AL6" i="332"/>
  <c r="AM6" i="332" s="1"/>
  <c r="AJ6" i="332"/>
  <c r="AI6" i="332"/>
  <c r="AG6" i="332"/>
  <c r="AE6" i="332" a="1"/>
  <c r="AE6" i="332" s="1"/>
  <c r="C23" i="340" s="1"/>
  <c r="D23" i="340" s="1"/>
  <c r="AP5" i="332"/>
  <c r="AN5" i="332"/>
  <c r="AL5" i="332"/>
  <c r="AQ5" i="332" s="1"/>
  <c r="AJ5" i="332"/>
  <c r="AI5" i="332"/>
  <c r="AG5" i="332"/>
  <c r="AE5" i="332" a="1"/>
  <c r="AE5" i="332" s="1"/>
  <c r="C23" i="339" s="1"/>
  <c r="D23" i="339"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37" i="331" l="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B23" i="345"/>
  <c r="C23" i="345" s="1"/>
  <c r="L23" i="345" s="1"/>
  <c r="C14" i="345"/>
  <c r="L14" i="345" s="1"/>
  <c r="B22" i="345"/>
  <c r="C22" i="345" s="1"/>
  <c r="L22" i="345" s="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C11" i="346"/>
  <c r="L11" i="346" s="1"/>
  <c r="C14" i="346"/>
  <c r="L14" i="346" s="1"/>
  <c r="B23" i="346"/>
  <c r="C23" i="346" s="1"/>
  <c r="L23" i="346"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C14" i="347"/>
  <c r="L14" i="347" s="1"/>
  <c r="C10" i="347"/>
  <c r="L10" i="347" s="1"/>
  <c r="B24" i="347"/>
  <c r="C24" i="347" s="1"/>
  <c r="L24" i="347" s="1"/>
  <c r="B1" i="337"/>
  <c r="A23" i="337" s="1"/>
  <c r="B23" i="337" s="1"/>
  <c r="C23" i="337" s="1"/>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C14" i="349"/>
  <c r="L14" i="349" s="1"/>
  <c r="B15" i="337"/>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B24" i="350"/>
  <c r="C24" i="350" s="1"/>
  <c r="L24" i="350" s="1"/>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B24" i="351"/>
  <c r="C24" i="351" s="1"/>
  <c r="L24" i="351"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B24" i="352"/>
  <c r="C24" i="352" s="1"/>
  <c r="L24" i="352" s="1"/>
  <c r="A490" i="242"/>
  <c r="C490" i="242" s="1"/>
  <c r="B491" i="242"/>
  <c r="B282" i="242"/>
  <c r="A281" i="242"/>
  <c r="C281" i="242" s="1"/>
  <c r="C181" i="242"/>
  <c r="B182" i="242"/>
  <c r="B179" i="240"/>
  <c r="C178" i="240"/>
  <c r="A282" i="240"/>
  <c r="B283" i="240"/>
  <c r="C282" i="240"/>
  <c r="B492" i="240"/>
  <c r="A491" i="240"/>
  <c r="C1" i="354" a="1"/>
  <c r="C1" i="354" l="1"/>
  <c r="C15" i="353"/>
  <c r="L15" i="353" s="1"/>
  <c r="B25" i="353"/>
  <c r="C25" i="353" s="1"/>
  <c r="L25" i="353" s="1"/>
  <c r="B24" i="353"/>
  <c r="C24" i="353" s="1"/>
  <c r="L24" i="353" s="1"/>
  <c r="C11" i="353"/>
  <c r="L11" i="353" s="1"/>
  <c r="C10" i="353"/>
  <c r="L10" i="353" s="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B493" i="242"/>
  <c r="A492" i="242"/>
  <c r="C492" i="242" s="1"/>
  <c r="A283" i="242"/>
  <c r="B284" i="242"/>
  <c r="C283" i="242"/>
  <c r="B184" i="242"/>
  <c r="C183" i="242"/>
  <c r="B181" i="240"/>
  <c r="C180" i="240"/>
  <c r="B285" i="240"/>
  <c r="A284" i="240"/>
  <c r="C284" i="240"/>
  <c r="A493" i="240"/>
  <c r="B494" i="240"/>
  <c r="C1" i="357" a="1"/>
  <c r="C1" i="357" l="1"/>
  <c r="C10" i="355"/>
  <c r="L10" i="355" s="1"/>
  <c r="B25" i="355"/>
  <c r="C25" i="355" s="1"/>
  <c r="L25" i="355" s="1"/>
  <c r="B24" i="355"/>
  <c r="C24" i="355" s="1"/>
  <c r="L24" i="355" s="1"/>
  <c r="C11" i="355"/>
  <c r="L11" i="355" s="1"/>
  <c r="C15" i="355"/>
  <c r="L15" i="355" s="1"/>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B24" i="358"/>
  <c r="C24" i="358" s="1"/>
  <c r="L24" i="358" s="1"/>
  <c r="C11" i="358"/>
  <c r="L11" i="358"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B24" i="359"/>
  <c r="C24" i="359" s="1"/>
  <c r="L24" i="359" s="1"/>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B24" i="361"/>
  <c r="C24" i="361" s="1"/>
  <c r="L24" i="361" s="1"/>
  <c r="C11" i="361"/>
  <c r="L11" i="361" s="1"/>
  <c r="B189" i="242"/>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 i="362" a="1"/>
  <c r="C1" i="362" l="1"/>
  <c r="C10" i="360"/>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B1" i="343" a="1"/>
  <c r="C1" i="363" a="1"/>
  <c r="B1" i="343" l="1"/>
  <c r="A24" i="343" s="1"/>
  <c r="B24" i="343" s="1"/>
  <c r="AD24" i="343" s="1"/>
  <c r="B26" i="379"/>
  <c r="L26" i="379" s="1"/>
  <c r="B27" i="379"/>
  <c r="L27" i="379" s="1"/>
  <c r="C10" i="379"/>
  <c r="L10" i="379" s="1"/>
  <c r="C16" i="379"/>
  <c r="L16" i="379" s="1"/>
  <c r="C11" i="379"/>
  <c r="L11" i="379" s="1"/>
  <c r="C1" i="363"/>
  <c r="B25" i="362"/>
  <c r="C25" i="362" s="1"/>
  <c r="L25" i="362" s="1"/>
  <c r="C10" i="362"/>
  <c r="L10" i="362" s="1"/>
  <c r="C15" i="362"/>
  <c r="L15" i="362" s="1"/>
  <c r="B24" i="362"/>
  <c r="C24" i="362" s="1"/>
  <c r="L24" i="362" s="1"/>
  <c r="C11" i="362"/>
  <c r="L11" i="362"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2" i="343" l="1"/>
  <c r="AD12" i="343" s="1"/>
  <c r="A23" i="343"/>
  <c r="B23" i="343" s="1"/>
  <c r="AD23" i="343" s="1"/>
  <c r="B15" i="343"/>
  <c r="AD15" i="343" s="1"/>
  <c r="B11" i="343"/>
  <c r="AD11" i="343" s="1"/>
  <c r="C1" i="364"/>
  <c r="C15" i="363"/>
  <c r="L15" i="363" s="1"/>
  <c r="C11" i="363"/>
  <c r="L11" i="363" s="1"/>
  <c r="B25" i="363"/>
  <c r="C25" i="363" s="1"/>
  <c r="L25" i="363" s="1"/>
  <c r="C10" i="363"/>
  <c r="L10" i="363" s="1"/>
  <c r="B24" i="363"/>
  <c r="C24" i="363" s="1"/>
  <c r="L24" i="363"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B24" i="364"/>
  <c r="C24" i="364" s="1"/>
  <c r="L24" i="364" s="1"/>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B24" i="365"/>
  <c r="C24" i="365" s="1"/>
  <c r="L24" i="365" s="1"/>
  <c r="C11" i="365"/>
  <c r="L11" i="365" s="1"/>
  <c r="B196" i="242"/>
  <c r="C195" i="242"/>
  <c r="B295" i="242"/>
  <c r="A294" i="242"/>
  <c r="C294" i="242"/>
  <c r="A503" i="242"/>
  <c r="B504" i="242"/>
  <c r="B296" i="240"/>
  <c r="A295" i="240"/>
  <c r="A504" i="240"/>
  <c r="B505" i="240"/>
  <c r="C1" i="367" a="1"/>
  <c r="C1" i="367" l="1"/>
  <c r="B25" i="366"/>
  <c r="C25" i="366" s="1"/>
  <c r="L25" i="366" s="1"/>
  <c r="C10" i="366"/>
  <c r="L10" i="366" s="1"/>
  <c r="C15" i="366"/>
  <c r="L15" i="366" s="1"/>
  <c r="B24" i="366"/>
  <c r="C24" i="366" s="1"/>
  <c r="L24" i="366" s="1"/>
  <c r="C11" i="366"/>
  <c r="L11" i="366" s="1"/>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B25" i="367"/>
  <c r="C25" i="367" s="1"/>
  <c r="L25" i="367" s="1"/>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B199" i="242"/>
  <c r="C198" i="242"/>
  <c r="A506" i="242"/>
  <c r="B507" i="242"/>
  <c r="B298" i="242"/>
  <c r="A297" i="242"/>
  <c r="C297" i="242" s="1"/>
  <c r="A507" i="240"/>
  <c r="B508" i="240"/>
  <c r="A298" i="240"/>
  <c r="B299" i="240"/>
  <c r="C1" i="370" a="1"/>
  <c r="C1" i="370" l="1"/>
  <c r="C10" i="369"/>
  <c r="L10" i="369" s="1"/>
  <c r="C15" i="369"/>
  <c r="L15" i="369" s="1"/>
  <c r="B26" i="369"/>
  <c r="C26" i="369" s="1"/>
  <c r="L26" i="369" s="1"/>
  <c r="B25" i="369"/>
  <c r="C25" i="369" s="1"/>
  <c r="L25" i="369" s="1"/>
  <c r="C11" i="369"/>
  <c r="L11" i="369"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B25" i="370"/>
  <c r="C25" i="370" s="1"/>
  <c r="L25" i="370" s="1"/>
  <c r="C11" i="370"/>
  <c r="L11" i="370"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C11" i="371"/>
  <c r="L11" i="371" s="1"/>
  <c r="B25" i="371"/>
  <c r="C25" i="371" s="1"/>
  <c r="L25" i="371" s="1"/>
  <c r="B202" i="242"/>
  <c r="C201" i="242"/>
  <c r="A300" i="242"/>
  <c r="C300" i="242" s="1"/>
  <c r="B301" i="242"/>
  <c r="A509" i="242"/>
  <c r="B510" i="242"/>
  <c r="A301" i="240"/>
  <c r="B302" i="240"/>
  <c r="B511" i="240"/>
  <c r="A510" i="240"/>
  <c r="C1" i="373" a="1"/>
  <c r="C1" i="373" l="1"/>
  <c r="B26" i="372"/>
  <c r="C26" i="372" s="1"/>
  <c r="L26" i="372" s="1"/>
  <c r="C10" i="372"/>
  <c r="L10" i="372" s="1"/>
  <c r="C15" i="372"/>
  <c r="L15" i="372" s="1"/>
  <c r="B25" i="372"/>
  <c r="C25" i="372" s="1"/>
  <c r="L25" i="372" s="1"/>
  <c r="C11" i="372"/>
  <c r="L11" i="372" s="1"/>
  <c r="B203" i="242"/>
  <c r="C202" i="242"/>
  <c r="B511" i="242"/>
  <c r="A510" i="242"/>
  <c r="A301" i="242"/>
  <c r="C301" i="242" s="1"/>
  <c r="B302" i="242"/>
  <c r="A511" i="240"/>
  <c r="B512" i="240"/>
  <c r="A302" i="240"/>
  <c r="B303" i="240"/>
  <c r="C1" i="374" a="1"/>
  <c r="C1" i="374" l="1"/>
  <c r="B26" i="373"/>
  <c r="C26" i="373" s="1"/>
  <c r="L26" i="373" s="1"/>
  <c r="C10" i="373"/>
  <c r="L10" i="373" s="1"/>
  <c r="C15" i="373"/>
  <c r="L15" i="373" s="1"/>
  <c r="B25" i="373"/>
  <c r="C25" i="373" s="1"/>
  <c r="L25" i="373" s="1"/>
  <c r="C11" i="373"/>
  <c r="L11" i="373" s="1"/>
  <c r="B204" i="242"/>
  <c r="C203" i="242"/>
  <c r="B303" i="242"/>
  <c r="A302" i="242"/>
  <c r="C302" i="242" s="1"/>
  <c r="A511" i="242"/>
  <c r="B512" i="242"/>
  <c r="B304" i="240"/>
  <c r="A303" i="240"/>
  <c r="A512" i="240"/>
  <c r="B513" i="240"/>
  <c r="C1" i="375" a="1"/>
  <c r="C1" i="375" l="1"/>
  <c r="C10" i="374"/>
  <c r="L10" i="374" s="1"/>
  <c r="B25" i="374"/>
  <c r="C25" i="374" s="1"/>
  <c r="L25" i="374" s="1"/>
  <c r="C15" i="374"/>
  <c r="L15" i="374" s="1"/>
  <c r="B26" i="374"/>
  <c r="C26" i="374" s="1"/>
  <c r="L26" i="374" s="1"/>
  <c r="C11" i="374"/>
  <c r="L11" i="374" s="1"/>
  <c r="B205" i="242"/>
  <c r="C204" i="242"/>
  <c r="A512" i="242"/>
  <c r="B513" i="242"/>
  <c r="A303" i="242"/>
  <c r="C303" i="242" s="1"/>
  <c r="B304" i="242"/>
  <c r="B514" i="240"/>
  <c r="A513" i="240"/>
  <c r="A304" i="240"/>
  <c r="B305" i="240"/>
  <c r="C1" i="376" a="1"/>
  <c r="C1" i="376" l="1"/>
  <c r="B26" i="375"/>
  <c r="C26" i="375" s="1"/>
  <c r="L26" i="375" s="1"/>
  <c r="C10" i="375"/>
  <c r="L10" i="375" s="1"/>
  <c r="C15" i="375"/>
  <c r="L15" i="375" s="1"/>
  <c r="L1" i="375"/>
  <c r="B25" i="375"/>
  <c r="C25" i="375" s="1"/>
  <c r="L25" i="375" s="1"/>
  <c r="C11" i="375"/>
  <c r="L11" i="375" s="1"/>
  <c r="B206" i="242"/>
  <c r="C205" i="242"/>
  <c r="B305" i="242"/>
  <c r="C305" i="242" s="1"/>
  <c r="A304" i="242"/>
  <c r="C304" i="242" s="1"/>
  <c r="A513" i="242"/>
  <c r="B514" i="242"/>
  <c r="B306" i="240"/>
  <c r="A305" i="240"/>
  <c r="A514" i="240"/>
  <c r="B515" i="240"/>
  <c r="C1" i="377" a="1"/>
  <c r="C1" i="377" l="1"/>
  <c r="C10" i="376"/>
  <c r="L10" i="376" s="1"/>
  <c r="L1" i="376"/>
  <c r="B26" i="376"/>
  <c r="C26" i="376" s="1"/>
  <c r="L26" i="376" s="1"/>
  <c r="C16" i="376"/>
  <c r="L16" i="376" s="1"/>
  <c r="B27" i="376"/>
  <c r="C27" i="376" s="1"/>
  <c r="L27" i="376" s="1"/>
  <c r="C11" i="376"/>
  <c r="L11" i="376" s="1"/>
  <c r="L178" i="375"/>
  <c r="C7" i="375" a="1"/>
  <c r="C7" i="375" s="1"/>
  <c r="L4" i="375"/>
  <c r="C9" i="375"/>
  <c r="L9" i="375" s="1"/>
  <c r="C8" i="375"/>
  <c r="L8" i="375" s="1"/>
  <c r="B207" i="242"/>
  <c r="C206" i="242"/>
  <c r="A514" i="242"/>
  <c r="B515" i="242"/>
  <c r="B306" i="242"/>
  <c r="C306" i="242" s="1"/>
  <c r="A305" i="242"/>
  <c r="A515" i="240"/>
  <c r="B516" i="240"/>
  <c r="A306" i="240"/>
  <c r="B307" i="240"/>
  <c r="C1" i="378" a="1"/>
  <c r="C1" i="378" l="1"/>
  <c r="C16" i="377"/>
  <c r="L16" i="377" s="1"/>
  <c r="C10" i="377"/>
  <c r="L10" i="377" s="1"/>
  <c r="L1" i="377"/>
  <c r="C11" i="377"/>
  <c r="L11" i="377" s="1"/>
  <c r="B27" i="377"/>
  <c r="C27" i="377" s="1"/>
  <c r="L27" i="377" s="1"/>
  <c r="B26" i="377"/>
  <c r="C26" i="377" s="1"/>
  <c r="L26" i="377" s="1"/>
  <c r="L69" i="376"/>
  <c r="C9" i="376"/>
  <c r="L9" i="376" s="1"/>
  <c r="C7" i="376" a="1"/>
  <c r="C7" i="376" s="1"/>
  <c r="L4" i="376"/>
  <c r="C8" i="376"/>
  <c r="L8" i="376" s="1"/>
  <c r="C18" i="375"/>
  <c r="L18" i="375" s="1"/>
  <c r="L7" i="375"/>
  <c r="B208" i="242"/>
  <c r="C207" i="242"/>
  <c r="A306" i="242"/>
  <c r="B307" i="242"/>
  <c r="C307" i="242" s="1"/>
  <c r="B516" i="242"/>
  <c r="A515" i="242"/>
  <c r="A307" i="240"/>
  <c r="B308" i="240"/>
  <c r="A516" i="240"/>
  <c r="B517" i="240"/>
  <c r="C1" i="380" a="1"/>
  <c r="C1" i="380" l="1"/>
  <c r="C11" i="378"/>
  <c r="L11" i="378" s="1"/>
  <c r="B27" i="378"/>
  <c r="C27" i="378" s="1"/>
  <c r="L27" i="378" s="1"/>
  <c r="C16" i="378"/>
  <c r="L16" i="378" s="1"/>
  <c r="C10" i="378"/>
  <c r="L10" i="378" s="1"/>
  <c r="L1" i="378"/>
  <c r="B26" i="378"/>
  <c r="C26" i="378" s="1"/>
  <c r="L26" i="378" s="1"/>
  <c r="L66" i="377"/>
  <c r="L4" i="377"/>
  <c r="C7" i="377" a="1"/>
  <c r="C7" i="377" s="1"/>
  <c r="C9" i="377"/>
  <c r="L9" i="377" s="1"/>
  <c r="C8" i="377"/>
  <c r="L8" i="377" s="1"/>
  <c r="L7" i="376"/>
  <c r="C19" i="376"/>
  <c r="L19" i="376" s="1"/>
  <c r="B209" i="242"/>
  <c r="C208" i="242"/>
  <c r="A516" i="242"/>
  <c r="B517" i="242"/>
  <c r="A307" i="242"/>
  <c r="B308" i="242"/>
  <c r="C308" i="242" s="1"/>
  <c r="A517" i="240"/>
  <c r="B518" i="240"/>
  <c r="B309" i="240"/>
  <c r="A308" i="240"/>
  <c r="C1" i="344" a="1"/>
  <c r="C1" i="344" l="1"/>
  <c r="C11" i="344" s="1"/>
  <c r="L11" i="344" s="1"/>
  <c r="B26" i="380"/>
  <c r="C26" i="380" s="1"/>
  <c r="L26" i="380" s="1"/>
  <c r="C16" i="380"/>
  <c r="L16" i="380" s="1"/>
  <c r="C11" i="380"/>
  <c r="L11" i="380" s="1"/>
  <c r="C10" i="380"/>
  <c r="L10" i="380" s="1"/>
  <c r="B27" i="380"/>
  <c r="C27" i="380" s="1"/>
  <c r="L27" i="380" s="1"/>
  <c r="L1" i="380"/>
  <c r="L80" i="378"/>
  <c r="C8" i="378"/>
  <c r="L8" i="378" s="1"/>
  <c r="C9" i="378"/>
  <c r="L9" i="378" s="1"/>
  <c r="C7" i="378" a="1"/>
  <c r="C7" i="378" s="1"/>
  <c r="L4" i="378"/>
  <c r="C19" i="377"/>
  <c r="L19" i="377" s="1"/>
  <c r="L7" i="377"/>
  <c r="B210" i="242"/>
  <c r="C209" i="242"/>
  <c r="B309" i="242"/>
  <c r="A308" i="242"/>
  <c r="A517" i="242"/>
  <c r="B518" i="242"/>
  <c r="A309" i="240"/>
  <c r="B310" i="240"/>
  <c r="B519" i="240"/>
  <c r="A518" i="240"/>
  <c r="C10" i="344" l="1"/>
  <c r="L10" i="344" s="1"/>
  <c r="C16" i="344"/>
  <c r="L16" i="344" s="1"/>
  <c r="B26" i="344"/>
  <c r="C26" i="344" s="1"/>
  <c r="L26" i="344" s="1"/>
  <c r="B27" i="344"/>
  <c r="C27" i="344" s="1"/>
  <c r="L27" i="344" s="1"/>
  <c r="L66" i="380"/>
  <c r="C7" i="380" a="1"/>
  <c r="C7" i="380" s="1"/>
  <c r="C8" i="380"/>
  <c r="L8" i="380" s="1"/>
  <c r="C9" i="380"/>
  <c r="L9" i="380" s="1"/>
  <c r="L4" i="380"/>
  <c r="C19" i="378"/>
  <c r="L19" i="378" s="1"/>
  <c r="L7" i="378"/>
  <c r="B211" i="242"/>
  <c r="C210" i="242"/>
  <c r="B519" i="242"/>
  <c r="A518" i="242"/>
  <c r="B310" i="242"/>
  <c r="A309" i="242"/>
  <c r="C309" i="242" s="1"/>
  <c r="A519" i="240"/>
  <c r="B520" i="240"/>
  <c r="A310" i="240"/>
  <c r="B311" i="240"/>
  <c r="C19" i="380" l="1"/>
  <c r="L19" i="380" s="1"/>
  <c r="L7" i="380"/>
  <c r="B212" i="242"/>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D1" i="340" s="1"/>
  <c r="AL8" i="2"/>
  <c r="D1" i="336" s="1"/>
  <c r="AL9" i="2"/>
  <c r="AL10" i="2"/>
  <c r="AL11" i="2"/>
  <c r="L1" i="345" s="1"/>
  <c r="AL12" i="2"/>
  <c r="AL13" i="2"/>
  <c r="G188" i="4" s="1"/>
  <c r="B188" i="4" s="1" a="1"/>
  <c r="B188" i="4" s="1"/>
  <c r="AL14" i="2"/>
  <c r="L1" i="347" s="1"/>
  <c r="AL15" i="2"/>
  <c r="AL16" i="2"/>
  <c r="AL17" i="2"/>
  <c r="AL18" i="2"/>
  <c r="AL19" i="2"/>
  <c r="AL20" i="2"/>
  <c r="AL21" i="2"/>
  <c r="L1" i="352" s="1"/>
  <c r="AL22" i="2"/>
  <c r="L1" i="353" s="1"/>
  <c r="AL23" i="2"/>
  <c r="L1" i="354" s="1"/>
  <c r="AL24" i="2"/>
  <c r="L1" i="355" s="1"/>
  <c r="AL25" i="2"/>
  <c r="L1" i="357" s="1"/>
  <c r="AL26" i="2"/>
  <c r="L1" i="358" s="1"/>
  <c r="AL27" i="2"/>
  <c r="AL28" i="2"/>
  <c r="L1" i="359" s="1"/>
  <c r="AL29" i="2"/>
  <c r="L1" i="361" s="1"/>
  <c r="AL30" i="2"/>
  <c r="L1" i="362" s="1"/>
  <c r="AL31" i="2"/>
  <c r="L1" i="363" s="1"/>
  <c r="AL32" i="2"/>
  <c r="L1" i="364" s="1"/>
  <c r="AL33" i="2"/>
  <c r="L1" i="365" s="1"/>
  <c r="AL34" i="2"/>
  <c r="L1" i="366" s="1"/>
  <c r="AL35" i="2"/>
  <c r="L1" i="367" s="1"/>
  <c r="AL36" i="2"/>
  <c r="AL37" i="2"/>
  <c r="L1" i="368" s="1"/>
  <c r="AL38" i="2"/>
  <c r="L1" i="369" s="1"/>
  <c r="AL39" i="2"/>
  <c r="L1" i="370" s="1"/>
  <c r="AL40" i="2"/>
  <c r="L1" i="371" s="1"/>
  <c r="AL41" i="2"/>
  <c r="L1" i="372" s="1"/>
  <c r="AL42" i="2"/>
  <c r="L1" i="373" s="1"/>
  <c r="AL43" i="2"/>
  <c r="L1" i="374" s="1"/>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L1" i="379" s="1"/>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L76" i="379" l="1"/>
  <c r="C9" i="379"/>
  <c r="L9" i="379" s="1"/>
  <c r="C8" i="379"/>
  <c r="L8" i="379" s="1"/>
  <c r="C7" i="379" a="1"/>
  <c r="C7" i="379" s="1"/>
  <c r="L4" i="379"/>
  <c r="L4" i="372"/>
  <c r="C9" i="372"/>
  <c r="L9" i="372" s="1"/>
  <c r="C8" i="372"/>
  <c r="L8" i="372" s="1"/>
  <c r="C7" i="372" a="1"/>
  <c r="C7" i="372" s="1"/>
  <c r="L54" i="372"/>
  <c r="G16" i="4"/>
  <c r="B16" i="4" s="1" a="1"/>
  <c r="B16" i="4" s="1"/>
  <c r="L1" i="341"/>
  <c r="C7" i="373" a="1"/>
  <c r="C7" i="373" s="1"/>
  <c r="L4" i="373"/>
  <c r="C8" i="373"/>
  <c r="L8" i="373" s="1"/>
  <c r="C9" i="373"/>
  <c r="L9" i="373" s="1"/>
  <c r="L51" i="373"/>
  <c r="C7" i="366" a="1"/>
  <c r="C7" i="366" s="1"/>
  <c r="L4" i="366"/>
  <c r="L73" i="366"/>
  <c r="C8" i="366"/>
  <c r="L8" i="366" s="1"/>
  <c r="C9" i="366"/>
  <c r="L9" i="366" s="1"/>
  <c r="L4" i="358"/>
  <c r="C7" i="358" a="1"/>
  <c r="C7" i="358" s="1"/>
  <c r="C9" i="358"/>
  <c r="L9" i="358" s="1"/>
  <c r="C8" i="358"/>
  <c r="L8" i="358" s="1"/>
  <c r="L63" i="358"/>
  <c r="G23" i="4"/>
  <c r="B23" i="4" s="1" a="1"/>
  <c r="B23" i="4" s="1"/>
  <c r="K23" i="4" s="1"/>
  <c r="L1" i="351"/>
  <c r="G17" i="4"/>
  <c r="B17" i="4" s="1" a="1"/>
  <c r="B17" i="4" s="1"/>
  <c r="K17" i="4" s="1"/>
  <c r="L17" i="4" s="1"/>
  <c r="L1" i="348"/>
  <c r="C7" i="371" a="1"/>
  <c r="C7" i="371" s="1"/>
  <c r="L4" i="371"/>
  <c r="C9" i="371"/>
  <c r="L9" i="371" s="1"/>
  <c r="C8" i="371"/>
  <c r="L8" i="371" s="1"/>
  <c r="L82" i="371"/>
  <c r="C7" i="364" a="1"/>
  <c r="C7" i="364" s="1"/>
  <c r="L4" i="364"/>
  <c r="C9" i="364"/>
  <c r="L9" i="364" s="1"/>
  <c r="C8" i="364"/>
  <c r="L8" i="364" s="1"/>
  <c r="L70" i="364"/>
  <c r="C9" i="355"/>
  <c r="L9" i="355" s="1"/>
  <c r="L4" i="355"/>
  <c r="C8" i="355"/>
  <c r="L8" i="355" s="1"/>
  <c r="C7" i="355" a="1"/>
  <c r="C7" i="355" s="1"/>
  <c r="L81" i="355"/>
  <c r="G21" i="4"/>
  <c r="B21" i="4" s="1" a="1"/>
  <c r="B21" i="4" s="1"/>
  <c r="L1" i="349"/>
  <c r="C7" i="370" a="1"/>
  <c r="C7" i="370" s="1"/>
  <c r="L4" i="370"/>
  <c r="C9" i="370"/>
  <c r="L9" i="370" s="1"/>
  <c r="C8" i="370"/>
  <c r="L8" i="370" s="1"/>
  <c r="L76" i="370"/>
  <c r="C8" i="363"/>
  <c r="L8" i="363" s="1"/>
  <c r="C7" i="363" a="1"/>
  <c r="C7" i="363" s="1"/>
  <c r="L4" i="363"/>
  <c r="C9" i="363"/>
  <c r="L9" i="363" s="1"/>
  <c r="L73" i="363"/>
  <c r="C8" i="354"/>
  <c r="L8" i="354" s="1"/>
  <c r="C9" i="354"/>
  <c r="L9" i="354" s="1"/>
  <c r="C7" i="354" a="1"/>
  <c r="C7" i="354" s="1"/>
  <c r="L4" i="354"/>
  <c r="L59" i="354"/>
  <c r="C9" i="340"/>
  <c r="C10" i="340"/>
  <c r="D10" i="340" s="1"/>
  <c r="D5" i="340"/>
  <c r="C8" i="340" a="1"/>
  <c r="C8" i="340" s="1"/>
  <c r="AD5" i="343"/>
  <c r="B8" i="343" a="1"/>
  <c r="B8" i="343" s="1"/>
  <c r="B9" i="343"/>
  <c r="B10" i="343"/>
  <c r="AD10" i="343" s="1"/>
  <c r="C9" i="369"/>
  <c r="L9" i="369" s="1"/>
  <c r="C8" i="369"/>
  <c r="L8" i="369" s="1"/>
  <c r="C7" i="369" a="1"/>
  <c r="C7" i="369" s="1"/>
  <c r="L74" i="369"/>
  <c r="L4" i="369"/>
  <c r="L73" i="362"/>
  <c r="C7" i="362" a="1"/>
  <c r="C7" i="362" s="1"/>
  <c r="L4" i="362"/>
  <c r="C9" i="362"/>
  <c r="L9" i="362" s="1"/>
  <c r="C8" i="362"/>
  <c r="L8" i="362" s="1"/>
  <c r="C9" i="353"/>
  <c r="L9" i="353" s="1"/>
  <c r="C7" i="353" a="1"/>
  <c r="C7" i="353" s="1"/>
  <c r="C8" i="353"/>
  <c r="L8" i="353" s="1"/>
  <c r="L4" i="353"/>
  <c r="L73" i="353"/>
  <c r="L72" i="347"/>
  <c r="C7" i="347" a="1"/>
  <c r="C7" i="347" s="1"/>
  <c r="C8" i="347"/>
  <c r="L8" i="347" s="1"/>
  <c r="C9" i="347"/>
  <c r="L9" i="347" s="1"/>
  <c r="L4" i="347"/>
  <c r="G13" i="4"/>
  <c r="B13" i="4" s="1" a="1"/>
  <c r="B13" i="4" s="1"/>
  <c r="K13" i="4" s="1"/>
  <c r="D1" i="339"/>
  <c r="C7" i="357" a="1"/>
  <c r="C7" i="357" s="1"/>
  <c r="L4" i="357"/>
  <c r="C8" i="357"/>
  <c r="L8" i="357" s="1"/>
  <c r="C9" i="357"/>
  <c r="L9" i="357" s="1"/>
  <c r="L85" i="357"/>
  <c r="L4" i="360"/>
  <c r="C7" i="360" a="1"/>
  <c r="C7" i="360" s="1"/>
  <c r="C8" i="360"/>
  <c r="L8" i="360" s="1"/>
  <c r="C9" i="360"/>
  <c r="L9" i="360" s="1"/>
  <c r="L64" i="360"/>
  <c r="C9" i="368"/>
  <c r="L9" i="368" s="1"/>
  <c r="C8" i="368"/>
  <c r="L8" i="368" s="1"/>
  <c r="L4" i="368"/>
  <c r="C7" i="368" a="1"/>
  <c r="C7" i="368" s="1"/>
  <c r="L59" i="368"/>
  <c r="L75" i="361"/>
  <c r="L4" i="361"/>
  <c r="C7" i="361" a="1"/>
  <c r="C7" i="361" s="1"/>
  <c r="C9" i="361"/>
  <c r="L9" i="361" s="1"/>
  <c r="C8" i="361"/>
  <c r="L8" i="361" s="1"/>
  <c r="C7" i="352" a="1"/>
  <c r="C7" i="352" s="1"/>
  <c r="L4" i="352"/>
  <c r="C8" i="352"/>
  <c r="L8" i="352" s="1"/>
  <c r="C9" i="352"/>
  <c r="L9" i="352" s="1"/>
  <c r="L56" i="352"/>
  <c r="B9" i="337"/>
  <c r="B10" i="337"/>
  <c r="C10" i="337" s="1"/>
  <c r="C5" i="337"/>
  <c r="B8" i="337" a="1"/>
  <c r="B8" i="337" s="1"/>
  <c r="D151" i="242"/>
  <c r="I1" i="242" s="1"/>
  <c r="A615" i="242" s="1"/>
  <c r="L1" i="344"/>
  <c r="L4" i="359"/>
  <c r="C9" i="359"/>
  <c r="L9" i="359" s="1"/>
  <c r="C8" i="359"/>
  <c r="L8" i="359" s="1"/>
  <c r="C7" i="359" a="1"/>
  <c r="C7" i="359" s="1"/>
  <c r="L57" i="359"/>
  <c r="G19" i="4"/>
  <c r="B19" i="4" s="1" a="1"/>
  <c r="B19" i="4" s="1"/>
  <c r="K19" i="4" s="1"/>
  <c r="L19" i="4" s="1"/>
  <c r="L1" i="346"/>
  <c r="C7" i="365" a="1"/>
  <c r="C7" i="365" s="1"/>
  <c r="L4" i="365"/>
  <c r="C9" i="365"/>
  <c r="L9" i="365" s="1"/>
  <c r="L81" i="365"/>
  <c r="C8" i="365"/>
  <c r="L8" i="365" s="1"/>
  <c r="G22" i="4"/>
  <c r="B22" i="4" s="1" a="1"/>
  <c r="B22" i="4" s="1"/>
  <c r="K22" i="4" s="1"/>
  <c r="L1" i="350"/>
  <c r="C7" i="374" a="1"/>
  <c r="C7" i="374" s="1"/>
  <c r="L4" i="374"/>
  <c r="C8" i="374"/>
  <c r="L8" i="374" s="1"/>
  <c r="L181" i="374"/>
  <c r="C9" i="374"/>
  <c r="L9" i="374" s="1"/>
  <c r="C9" i="367"/>
  <c r="L9" i="367" s="1"/>
  <c r="L63" i="367"/>
  <c r="C8" i="367"/>
  <c r="L8" i="367" s="1"/>
  <c r="C7" i="367" a="1"/>
  <c r="C7" i="367" s="1"/>
  <c r="L4" i="367"/>
  <c r="L67" i="345"/>
  <c r="C7" i="345" a="1"/>
  <c r="C7" i="345" s="1"/>
  <c r="L4" i="345"/>
  <c r="C8" i="345"/>
  <c r="L8" i="345" s="1"/>
  <c r="C9" i="345"/>
  <c r="L9" i="345" s="1"/>
  <c r="G12" i="4"/>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K65" i="4"/>
  <c r="L65" i="4" s="1"/>
  <c r="K81" i="4"/>
  <c r="L81" i="4" s="1"/>
  <c r="G196" i="4"/>
  <c r="B196" i="4" s="1" a="1"/>
  <c r="B196" i="4" s="1"/>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C19" i="379" l="1"/>
  <c r="L19" i="379" s="1"/>
  <c r="L7" i="379"/>
  <c r="A232" i="4"/>
  <c r="D232" i="4" s="1"/>
  <c r="A233" i="3"/>
  <c r="L23" i="4"/>
  <c r="L4" i="344"/>
  <c r="L102" i="344"/>
  <c r="L13" i="4"/>
  <c r="C151" i="242"/>
  <c r="C8" i="339" a="1"/>
  <c r="C8" i="339" s="1"/>
  <c r="C9" i="339"/>
  <c r="C10" i="339"/>
  <c r="D10" i="339" s="1"/>
  <c r="D5" i="339"/>
  <c r="AD8" i="343"/>
  <c r="B17" i="343"/>
  <c r="AD17" i="343" s="1"/>
  <c r="L7" i="354"/>
  <c r="C18" i="354"/>
  <c r="L18" i="354" s="1"/>
  <c r="C18" i="355"/>
  <c r="L18" i="355" s="1"/>
  <c r="L7" i="355"/>
  <c r="L7" i="364"/>
  <c r="C18" i="364"/>
  <c r="L18" i="364" s="1"/>
  <c r="C7" i="351" a="1"/>
  <c r="C7" i="351" s="1"/>
  <c r="L4" i="351"/>
  <c r="C9" i="351"/>
  <c r="L9" i="351" s="1"/>
  <c r="C8" i="351"/>
  <c r="L8" i="351" s="1"/>
  <c r="L73" i="351"/>
  <c r="L7" i="373"/>
  <c r="C18" i="373"/>
  <c r="L18" i="373" s="1"/>
  <c r="C18" i="365"/>
  <c r="L18" i="365" s="1"/>
  <c r="L7" i="365"/>
  <c r="C7" i="344" a="1"/>
  <c r="C7" i="344" s="1"/>
  <c r="C8" i="344"/>
  <c r="L8" i="344" s="1"/>
  <c r="C9" i="344"/>
  <c r="L9" i="344" s="1"/>
  <c r="C18" i="360"/>
  <c r="L18" i="360" s="1"/>
  <c r="L7" i="360"/>
  <c r="L4" i="341"/>
  <c r="C7" i="341" a="1"/>
  <c r="C7" i="341" s="1"/>
  <c r="L67" i="341"/>
  <c r="C8" i="341"/>
  <c r="L8" i="341" s="1"/>
  <c r="C9" i="341"/>
  <c r="L9" i="341" s="1"/>
  <c r="C18" i="367"/>
  <c r="L18" i="367" s="1"/>
  <c r="L7" i="367"/>
  <c r="L7" i="374"/>
  <c r="C18" i="374"/>
  <c r="L18" i="374" s="1"/>
  <c r="C7" i="346" a="1"/>
  <c r="C7" i="346" s="1"/>
  <c r="L4" i="346"/>
  <c r="C9" i="346"/>
  <c r="L9" i="346" s="1"/>
  <c r="C8" i="346"/>
  <c r="L8" i="346" s="1"/>
  <c r="L59" i="346"/>
  <c r="C18" i="368"/>
  <c r="L18" i="368" s="1"/>
  <c r="L7" i="368"/>
  <c r="L7" i="353"/>
  <c r="C18" i="353"/>
  <c r="L18" i="353" s="1"/>
  <c r="C17" i="340"/>
  <c r="D17" i="340" s="1"/>
  <c r="D8" i="340"/>
  <c r="C8" i="350"/>
  <c r="L8" i="350" s="1"/>
  <c r="L4" i="350"/>
  <c r="C7" i="350" a="1"/>
  <c r="C7" i="350" s="1"/>
  <c r="C9" i="350"/>
  <c r="L9" i="350" s="1"/>
  <c r="L66" i="350"/>
  <c r="C8" i="337"/>
  <c r="B17" i="337"/>
  <c r="C17" i="337" s="1"/>
  <c r="L7" i="352"/>
  <c r="C18" i="352"/>
  <c r="L18" i="352" s="1"/>
  <c r="L7" i="369"/>
  <c r="C18" i="369"/>
  <c r="L18" i="369" s="1"/>
  <c r="L7" i="366"/>
  <c r="C18" i="366"/>
  <c r="L18" i="366" s="1"/>
  <c r="L7" i="370"/>
  <c r="C18" i="370"/>
  <c r="L18" i="370" s="1"/>
  <c r="C18" i="372"/>
  <c r="L18" i="372" s="1"/>
  <c r="L7" i="372"/>
  <c r="L7" i="359"/>
  <c r="C18" i="359"/>
  <c r="L18" i="359" s="1"/>
  <c r="L7" i="347"/>
  <c r="C17" i="347"/>
  <c r="L17" i="347" s="1"/>
  <c r="D68" i="340"/>
  <c r="D9" i="340"/>
  <c r="L86" i="349"/>
  <c r="C7" i="349" a="1"/>
  <c r="C7" i="349" s="1"/>
  <c r="L4" i="349"/>
  <c r="C9" i="349"/>
  <c r="L9" i="349" s="1"/>
  <c r="C8" i="349"/>
  <c r="L8" i="349" s="1"/>
  <c r="L7" i="371"/>
  <c r="C18" i="371"/>
  <c r="L18" i="371" s="1"/>
  <c r="C18" i="358"/>
  <c r="L18" i="358" s="1"/>
  <c r="L7" i="358"/>
  <c r="C68" i="337"/>
  <c r="C9" i="337"/>
  <c r="L7" i="361"/>
  <c r="C18" i="361"/>
  <c r="L18" i="361" s="1"/>
  <c r="C18" i="363"/>
  <c r="L18" i="363" s="1"/>
  <c r="L7" i="363"/>
  <c r="C8" i="348"/>
  <c r="L8" i="348" s="1"/>
  <c r="C7" i="348" a="1"/>
  <c r="C7" i="348" s="1"/>
  <c r="L76" i="348"/>
  <c r="L4" i="348"/>
  <c r="C9" i="348"/>
  <c r="L9" i="348" s="1"/>
  <c r="L7" i="345"/>
  <c r="C16" i="345"/>
  <c r="L16" i="345" s="1"/>
  <c r="C18" i="357"/>
  <c r="L18" i="357" s="1"/>
  <c r="L7" i="357"/>
  <c r="C18" i="362"/>
  <c r="L18" i="362" s="1"/>
  <c r="L7" i="362"/>
  <c r="AD9" i="343"/>
  <c r="AD68" i="343"/>
  <c r="AK89" i="2"/>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6" i="348" l="1"/>
  <c r="L16" i="348" s="1"/>
  <c r="L7" i="348"/>
  <c r="C19" i="344"/>
  <c r="L19" i="344" s="1"/>
  <c r="L7" i="344"/>
  <c r="L7" i="346"/>
  <c r="C17" i="346"/>
  <c r="L17" i="346" s="1"/>
  <c r="C16" i="341"/>
  <c r="L16" i="341" s="1"/>
  <c r="L7" i="341"/>
  <c r="L7" i="351"/>
  <c r="C18" i="351"/>
  <c r="L18" i="351" s="1"/>
  <c r="C18" i="350"/>
  <c r="L18" i="350" s="1"/>
  <c r="L7" i="350"/>
  <c r="D9" i="339"/>
  <c r="D68" i="339"/>
  <c r="C17" i="349"/>
  <c r="L17" i="349" s="1"/>
  <c r="L7" i="349"/>
  <c r="D8" i="339"/>
  <c r="C17" i="339"/>
  <c r="D17" i="339" s="1"/>
  <c r="C17" i="338"/>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<sst xmlns="http://schemas.openxmlformats.org/spreadsheetml/2006/main" count="41965" uniqueCount="3174">
  <si>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</si>
  <si>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</si>
  <si>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</si>
  <si>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</si>
  <si>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</si>
  <si>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</si>
  <si>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</si>
  <si>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</si>
  <si>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</si>
  <si>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</si>
  <si>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</si>
  <si>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</si>
  <si>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</si>
  <si>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</si>
  <si>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</si>
  <si>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</si>
  <si>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</si>
  <si>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</si>
  <si>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</si>
  <si>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</si>
  <si>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</si>
  <si>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</si>
  <si>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</si>
  <si>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</si>
  <si>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</si>
  <si>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</si>
  <si>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</si>
  <si>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</si>
  <si>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</si>
  <si>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</si>
  <si>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</si>
  <si>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</si>
  <si>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</si>
  <si>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</si>
  <si>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</si>
  <si>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</si>
  <si>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</si>
  <si>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</si>
  <si>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</si>
  <si>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</si>
  <si>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</si>
  <si>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</si>
  <si>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</si>
  <si>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</si>
  <si>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</si>
  <si>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</si>
  <si>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</si>
  <si>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</si>
  <si>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</si>
  <si>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</si>
  <si>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</si>
  <si>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</si>
  <si>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</si>
  <si>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</si>
  <si>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</si>
  <si>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</si>
  <si>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</si>
  <si>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</si>
  <si>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</si>
  <si>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</si>
  <si>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</si>
  <si>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</si>
  <si>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</si>
  <si>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</si>
  <si>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</si>
  <si>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</si>
  <si>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</si>
  <si>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</si>
  <si>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</si>
  <si>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</si>
  <si>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</si>
  <si>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</si>
  <si>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</si>
  <si>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</si>
  <si>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</si>
  <si>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</si>
  <si>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</si>
  <si>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</si>
  <si>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</si>
  <si>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</si>
  <si>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</si>
  <si>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</si>
  <si>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</si>
  <si>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</si>
  <si>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</si>
  <si>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</si>
  <si>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</si>
  <si>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</si>
  <si>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</si>
  <si>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</si>
  <si>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</si>
  <si>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</si>
  <si>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</si>
  <si>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</si>
  <si>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</si>
  <si>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</si>
  <si>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</si>
  <si>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</si>
  <si>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</si>
  <si>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</si>
  <si>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</si>
  <si>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</si>
  <si>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</si>
  <si>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</si>
  <si>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</si>
  <si>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</si>
  <si>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</si>
  <si>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</si>
  <si>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</si>
  <si>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</si>
  <si>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</si>
  <si>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</si>
  <si>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</si>
  <si>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</si>
  <si>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</si>
  <si>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</si>
  <si>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</si>
  <si>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</si>
  <si>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</si>
  <si>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</si>
  <si>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</si>
  <si>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</si>
  <si>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</si>
  <si>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</si>
  <si>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</si>
  <si>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</si>
  <si>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</si>
  <si>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</si>
  <si>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</si>
  <si>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</si>
  <si>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</si>
  <si>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</si>
  <si>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</si>
  <si>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</si>
  <si>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</si>
  <si>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</si>
  <si>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</si>
  <si>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</si>
  <si>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</si>
  <si>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</si>
  <si>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</si>
  <si>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</si>
  <si>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</si>
  <si>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</si>
  <si>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</si>
  <si>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</si>
  <si>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</si>
  <si>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</si>
  <si>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</si>
  <si>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</si>
  <si>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</si>
  <si>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</si>
  <si>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</si>
  <si>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</si>
  <si>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</si>
  <si>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</si>
  <si>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</si>
  <si>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</si>
  <si>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</si>
  <si>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</si>
  <si>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</si>
  <si>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</si>
  <si>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</si>
  <si>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</si>
  <si>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</si>
  <si>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</si>
  <si>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</si>
  <si>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</si>
  <si>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</si>
  <si>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</si>
  <si>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</si>
  <si>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</si>
  <si>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</si>
  <si>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</si>
  <si>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</si>
  <si>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</si>
  <si>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</si>
  <si>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</si>
  <si>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</si>
  <si>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</si>
  <si>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</si>
  <si>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</si>
  <si>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</si>
  <si>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</si>
  <si>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</si>
  <si>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</si>
  <si>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</si>
  <si>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</si>
  <si>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</si>
  <si>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</si>
  <si>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</si>
  <si>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</si>
  <si>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</si>
  <si>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</si>
  <si>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</si>
  <si>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</si>
  <si>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</si>
  <si>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</si>
  <si>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</si>
  <si>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</si>
  <si>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</si>
  <si>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</si>
  <si>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</si>
  <si>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</si>
  <si>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</si>
  <si>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</si>
  <si>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</si>
  <si>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</si>
  <si>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</si>
  <si>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</si>
  <si>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</si>
  <si>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</si>
  <si>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</si>
  <si>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</si>
  <si>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</si>
  <si>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</si>
  <si>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</si>
  <si>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</si>
  <si>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</si>
  <si>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</si>
  <si>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</si>
  <si>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</si>
  <si>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</si>
  <si>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</si>
  <si>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</si>
  <si>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</si>
  <si>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</si>
  <si>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</si>
  <si>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</si>
  <si>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</si>
  <si>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</si>
  <si>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</si>
  <si>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</si>
  <si>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</si>
  <si>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</si>
  <si>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</si>
  <si>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</si>
  <si>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</si>
  <si>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</si>
  <si>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</si>
  <si>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</si>
  <si>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</si>
  <si>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</si>
  <si>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</si>
  <si>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</si>
  <si>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</si>
  <si>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</si>
  <si>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</si>
  <si>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</si>
  <si>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</si>
  <si>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</si>
  <si>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</si>
  <si>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</si>
  <si>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</si>
  <si>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</si>
  <si>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</si>
  <si>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</si>
  <si>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</si>
  <si>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</si>
  <si>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</si>
  <si>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</si>
  <si>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</si>
  <si>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</si>
  <si>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</si>
  <si>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</si>
  <si>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</si>
  <si>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</si>
  <si>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</si>
  <si>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</si>
  <si>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</si>
  <si>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</si>
  <si>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</si>
  <si>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</si>
  <si>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</si>
  <si>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</si>
  <si>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</si>
  <si>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</si>
  <si>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</si>
  <si>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</si>
  <si>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</si>
  <si>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</si>
  <si>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</si>
  <si>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</si>
  <si>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</si>
  <si>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</si>
  <si>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</si>
  <si>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</si>
  <si>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</si>
  <si>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</si>
  <si>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</si>
  <si>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</si>
  <si>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</si>
  <si>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</si>
  <si>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</si>
  <si>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</si>
  <si>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</si>
  <si>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</si>
  <si>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</si>
  <si>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</si>
  <si>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</si>
  <si>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</si>
  <si>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</si>
  <si>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</si>
  <si>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</si>
  <si>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</si>
  <si>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</si>
  <si>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</si>
  <si>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</si>
  <si>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</si>
  <si>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</si>
  <si>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</si>
  <si>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</si>
  <si>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</si>
  <si>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</si>
  <si>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</si>
  <si>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</si>
  <si>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</si>
  <si>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</si>
  <si>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</si>
  <si>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</si>
  <si>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</si>
  <si>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</si>
  <si>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</si>
  <si>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</si>
  <si>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</si>
  <si>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</si>
  <si>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</si>
  <si>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</si>
  <si>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</si>
  <si>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</si>
  <si>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</si>
  <si>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</si>
  <si>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</si>
  <si>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</si>
  <si>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</si>
  <si>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</si>
  <si>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</si>
  <si>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</si>
  <si>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</si>
  <si>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</si>
  <si>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</si>
  <si>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</si>
  <si>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</si>
  <si>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</si>
  <si>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</si>
  <si>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</si>
  <si>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</si>
  <si>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</si>
  <si>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</si>
  <si>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</si>
  <si>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</si>
  <si>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</si>
  <si>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</si>
  <si>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</si>
  <si>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</si>
  <si>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</si>
  <si>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</si>
  <si>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</si>
  <si>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</si>
  <si>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</si>
  <si>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</si>
  <si>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</si>
  <si>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</si>
  <si>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</si>
  <si>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</si>
  <si>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</si>
  <si>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</si>
  <si>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</si>
  <si>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</si>
  <si>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</si>
  <si>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</si>
  <si>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</si>
  <si>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</si>
  <si>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</si>
  <si>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</si>
  <si>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</si>
  <si>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</si>
  <si>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</si>
  <si>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</si>
  <si>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</si>
  <si>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</si>
  <si>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</si>
  <si>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</si>
  <si>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</si>
  <si>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</si>
  <si>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</si>
  <si>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</si>
  <si>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</si>
  <si>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</si>
  <si>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</si>
  <si>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</si>
  <si>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</si>
  <si>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</si>
  <si>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</si>
  <si>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</si>
  <si>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</si>
  <si>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</si>
  <si>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</si>
  <si>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</si>
  <si>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</si>
  <si>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</si>
  <si>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</si>
  <si>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</si>
  <si>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</si>
  <si>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</si>
  <si>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</si>
  <si>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</si>
  <si>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</si>
  <si>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</si>
  <si>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</si>
  <si>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</si>
  <si>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</si>
  <si>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</si>
  <si>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</si>
  <si>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</si>
  <si>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</si>
  <si>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</si>
  <si>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</si>
  <si>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</si>
  <si>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</si>
  <si>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</si>
  <si>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</si>
  <si>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</si>
  <si>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</si>
  <si>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</si>
  <si>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</si>
  <si>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</si>
  <si>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</si>
  <si>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</si>
  <si>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</si>
  <si>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</si>
  <si>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</si>
  <si>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</si>
  <si>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</si>
  <si>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</si>
  <si>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</si>
  <si>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</si>
  <si>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</si>
  <si>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</si>
  <si>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</si>
  <si>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</si>
  <si>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</si>
  <si>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</si>
  <si>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</si>
  <si>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</si>
  <si>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</si>
  <si>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</si>
  <si>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</si>
  <si>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</si>
  <si>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</si>
  <si>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</si>
  <si>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</si>
  <si>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</si>
  <si>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</si>
  <si>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</si>
  <si>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</si>
  <si>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</si>
  <si>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</si>
  <si>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</si>
  <si>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</si>
  <si>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</si>
  <si>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</si>
  <si>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</si>
  <si>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</si>
  <si>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</si>
  <si>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</si>
  <si>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</si>
  <si>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</si>
  <si>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</si>
  <si>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</si>
  <si>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</si>
  <si>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</si>
  <si>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</si>
  <si>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</si>
  <si>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</si>
  <si>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</si>
  <si>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</si>
  <si>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</si>
  <si>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</si>
  <si>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</si>
  <si>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</si>
  <si>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</si>
  <si>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</si>
  <si>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</si>
  <si>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</si>
  <si>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</si>
  <si>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</si>
  <si>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</si>
  <si>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</si>
  <si>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</si>
  <si>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</si>
  <si>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</si>
  <si>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</si>
  <si>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</si>
  <si>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</si>
  <si>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</si>
  <si>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</si>
  <si>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</si>
  <si>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</si>
  <si>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</si>
  <si>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</si>
  <si>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</si>
  <si>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</si>
  <si>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</si>
  <si>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</si>
  <si>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</si>
  <si>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</si>
  <si>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</si>
  <si>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</si>
  <si>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</si>
  <si>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</si>
  <si>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</si>
  <si>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</si>
  <si>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</si>
  <si>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</si>
  <si>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</si>
  <si>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</si>
  <si>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</si>
  <si>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</si>
  <si>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</si>
  <si>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</si>
  <si>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</si>
  <si>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</si>
  <si>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</si>
  <si>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</si>
  <si>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</si>
  <si>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</si>
  <si>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</si>
  <si>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</si>
  <si>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</si>
  <si>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</si>
  <si>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</si>
  <si>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</si>
  <si>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</si>
  <si>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</si>
  <si>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</si>
  <si>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</si>
  <si>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</si>
  <si>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</si>
  <si>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</si>
  <si>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</si>
  <si>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</si>
  <si>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</si>
  <si>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</si>
  <si>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</si>
  <si>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</si>
  <si>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</si>
  <si>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</si>
  <si>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</si>
  <si>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</si>
  <si>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</si>
  <si>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</si>
  <si>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</si>
  <si>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</si>
  <si>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</si>
  <si>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</si>
  <si>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</si>
  <si>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</si>
  <si>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</si>
  <si>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</si>
  <si>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</si>
  <si>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</si>
  <si>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</si>
  <si>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</si>
  <si>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</si>
  <si>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</si>
  <si>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</si>
  <si>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</si>
  <si>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</si>
  <si>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</si>
  <si>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</si>
  <si>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</si>
  <si>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</si>
  <si>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</si>
  <si>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</si>
  <si>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</si>
  <si>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</si>
  <si>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</si>
  <si>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</si>
  <si>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</si>
  <si>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</si>
  <si>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</si>
  <si>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</si>
  <si>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</si>
  <si>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</si>
  <si>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</si>
  <si>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</si>
  <si>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</si>
  <si>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</si>
  <si>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</si>
  <si>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</si>
  <si>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</si>
  <si>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</si>
  <si>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</si>
  <si>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</si>
  <si>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</si>
  <si>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</si>
  <si>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</si>
  <si>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</si>
  <si>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</si>
  <si>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</si>
  <si>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</si>
  <si>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</si>
  <si>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</si>
  <si>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</si>
  <si>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</si>
  <si>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</si>
  <si>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</si>
  <si>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</si>
  <si>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</si>
  <si>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</si>
  <si>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</si>
  <si>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</si>
  <si>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</si>
  <si>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</si>
  <si>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</si>
  <si>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</si>
  <si>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</si>
  <si>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</si>
  <si>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</si>
  <si>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</si>
  <si>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</si>
  <si>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</si>
  <si>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</si>
  <si>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</si>
  <si>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</si>
  <si>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</si>
  <si>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</si>
  <si>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</si>
  <si>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</si>
  <si>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</si>
  <si>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</si>
  <si>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</si>
  <si>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</si>
  <si>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</si>
  <si>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</si>
  <si>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</si>
  <si>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</si>
  <si>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</si>
  <si>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</si>
  <si>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</si>
  <si>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</si>
  <si>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</si>
  <si>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</si>
  <si>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</si>
  <si>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</si>
  <si>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</si>
  <si>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</si>
  <si>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</si>
  <si>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</si>
  <si>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</si>
  <si>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</si>
  <si>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</si>
  <si>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</si>
  <si>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</si>
  <si>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</si>
  <si>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</si>
  <si>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</si>
  <si>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</si>
  <si>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</si>
  <si>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</si>
  <si>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</si>
  <si>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</si>
  <si>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</si>
  <si>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</si>
  <si>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</si>
  <si>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</si>
  <si>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</si>
  <si>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</si>
  <si>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</si>
  <si>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</si>
  <si>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</si>
  <si>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</si>
  <si>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</si>
  <si>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</si>
  <si>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</si>
  <si>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</si>
  <si>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</si>
  <si>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</si>
  <si>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</si>
  <si>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</si>
  <si>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</si>
  <si>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</si>
  <si>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</si>
  <si>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</si>
  <si>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</si>
  <si>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</si>
  <si>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</si>
  <si>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</si>
  <si>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</si>
  <si>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</si>
  <si>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</si>
  <si>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</si>
  <si>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</si>
  <si>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</si>
  <si>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</si>
  <si>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</si>
  <si>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</si>
  <si>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</si>
  <si>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</si>
  <si>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</si>
  <si>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</si>
  <si>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</si>
  <si>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</si>
  <si>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</si>
  <si>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</si>
  <si>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</si>
  <si>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</si>
  <si>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</si>
  <si>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</si>
  <si>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</si>
  <si>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</si>
  <si>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</si>
  <si>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</si>
  <si>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</si>
  <si>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</si>
  <si>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</si>
  <si>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</si>
  <si>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</si>
  <si>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</si>
  <si>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</si>
  <si>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</si>
  <si>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</si>
  <si>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</si>
  <si>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</si>
  <si>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</si>
  <si>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</si>
  <si>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</si>
  <si>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</si>
  <si>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</si>
  <si>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</si>
  <si>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</si>
  <si>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</si>
  <si>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</si>
  <si>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</si>
  <si>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</si>
  <si>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</si>
  <si>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</si>
  <si>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</si>
  <si>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</si>
  <si>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</si>
  <si>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</si>
  <si>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</si>
  <si>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</si>
  <si>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</si>
  <si>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</si>
  <si>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</si>
  <si>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</si>
  <si>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</si>
  <si>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</si>
  <si>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</si>
  <si>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</si>
  <si>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</si>
  <si>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</si>
  <si>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</si>
  <si>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</si>
  <si>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</si>
  <si>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</si>
  <si>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</si>
  <si>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</si>
  <si>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</si>
  <si>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</si>
  <si>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</si>
  <si>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</si>
  <si>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</si>
  <si>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</si>
  <si>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</si>
  <si>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</si>
  <si>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</si>
  <si>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</si>
  <si>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</si>
  <si>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</si>
  <si>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</si>
  <si>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</si>
  <si>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</si>
  <si>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</si>
  <si>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</si>
  <si>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</si>
  <si>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</si>
  <si>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</si>
  <si>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</si>
  <si>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</si>
  <si>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</si>
  <si>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</si>
  <si>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</si>
  <si>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</si>
  <si>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</si>
  <si>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</si>
  <si>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</si>
  <si>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</si>
  <si>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</si>
  <si>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</si>
  <si>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</si>
  <si>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</si>
  <si>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</si>
  <si>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</si>
  <si>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</si>
  <si>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</si>
  <si>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</si>
  <si>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</si>
  <si>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</si>
  <si>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</si>
  <si>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</si>
  <si>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</si>
  <si>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</si>
  <si>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</si>
  <si>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</si>
  <si>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</si>
  <si>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</si>
  <si>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</si>
  <si>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</si>
  <si>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</si>
  <si>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</si>
  <si>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</si>
  <si>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</si>
  <si>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</si>
  <si>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</si>
  <si>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</si>
  <si>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</si>
  <si>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</si>
  <si>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</si>
  <si>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</si>
  <si>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</si>
  <si>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</si>
  <si>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</si>
  <si>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</si>
  <si>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</si>
  <si>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</si>
  <si>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</si>
  <si>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</si>
  <si>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</si>
  <si>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</si>
  <si>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</si>
  <si>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</si>
  <si>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</si>
  <si>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</si>
  <si>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</si>
  <si>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</si>
  <si>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</si>
  <si>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</si>
  <si>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</si>
  <si>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</si>
  <si>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</si>
  <si>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</si>
  <si>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</si>
  <si>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</si>
  <si>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</si>
  <si>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</si>
  <si>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</si>
  <si>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</si>
  <si>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</si>
  <si>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</si>
  <si>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</si>
  <si>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</si>
  <si>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</si>
  <si>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</si>
  <si>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</si>
  <si>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</si>
  <si>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</si>
  <si>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</si>
  <si>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</si>
  <si>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</si>
  <si>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</si>
  <si>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</si>
  <si>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</si>
  <si>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</si>
  <si>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</si>
  <si>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</si>
  <si>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</si>
  <si>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</si>
  <si>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</si>
  <si>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</si>
  <si>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</si>
  <si>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</si>
  <si>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</si>
  <si>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</si>
  <si>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</si>
  <si>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</si>
  <si>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</si>
  <si>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</si>
  <si>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</si>
  <si>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</si>
  <si>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</si>
  <si>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</si>
  <si>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</si>
  <si>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</si>
  <si>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</si>
  <si>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</si>
  <si>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</si>
  <si>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</si>
  <si>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</si>
  <si>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</si>
  <si>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</si>
  <si>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</si>
  <si>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</si>
  <si>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</si>
  <si>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</si>
  <si>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</si>
  <si>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</si>
  <si>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</si>
  <si>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</si>
  <si>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</si>
  <si>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</si>
  <si>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</si>
  <si>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</si>
  <si>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</si>
  <si>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</si>
  <si>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</si>
  <si>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</si>
  <si>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</si>
  <si>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</si>
  <si>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</si>
  <si>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</si>
  <si>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</si>
  <si>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</si>
  <si>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</si>
  <si>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</si>
  <si>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</si>
  <si>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</si>
  <si>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</si>
  <si>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</si>
  <si>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</si>
  <si>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</si>
  <si>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</si>
  <si>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</si>
  <si>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</si>
  <si>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</si>
  <si>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</si>
  <si>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</si>
  <si>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</si>
  <si>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</si>
  <si>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</si>
  <si>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</si>
  <si>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</si>
  <si>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</si>
  <si>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</si>
  <si>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</si>
  <si>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</si>
  <si>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</si>
  <si>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</si>
  <si>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</si>
  <si>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</si>
  <si>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</si>
  <si>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</si>
  <si>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</si>
  <si>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</si>
  <si>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</si>
  <si>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</si>
  <si>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</si>
  <si>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</si>
  <si>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</si>
  <si>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</si>
  <si>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</si>
  <si>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</si>
  <si>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</si>
  <si>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</si>
  <si>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</si>
  <si>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</si>
  <si>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</si>
  <si>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</si>
  <si>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</si>
  <si>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</si>
  <si>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</si>
  <si>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</si>
  <si>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</si>
  <si>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</si>
  <si>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</si>
  <si>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</si>
  <si>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</si>
  <si>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</si>
  <si>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</si>
  <si>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</si>
  <si>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</si>
  <si>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</si>
  <si>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</si>
  <si>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</si>
  <si>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</si>
  <si>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</si>
  <si>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</si>
  <si>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</si>
  <si>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</si>
  <si>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</si>
  <si>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</si>
  <si>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</si>
  <si>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</si>
  <si>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</si>
  <si>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</si>
  <si>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</si>
  <si>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</si>
  <si>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</si>
  <si>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</si>
  <si>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</si>
  <si>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</si>
  <si>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</si>
  <si>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</si>
  <si>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</si>
  <si>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</si>
  <si>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</si>
  <si>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</si>
  <si>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</si>
  <si>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</si>
  <si>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</si>
  <si>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</si>
  <si>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</si>
  <si>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</si>
  <si>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</si>
  <si>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</si>
  <si>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</si>
  <si>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</si>
  <si>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</si>
  <si>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</si>
  <si>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</si>
  <si>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</si>
  <si>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</si>
  <si>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</si>
  <si>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</si>
  <si>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</si>
  <si>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</si>
  <si>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</si>
  <si>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</si>
  <si>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</si>
  <si>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</si>
  <si>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</si>
  <si>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</si>
  <si>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</si>
  <si>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</si>
  <si>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</si>
  <si>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</si>
  <si>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</si>
  <si>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</si>
  <si>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</si>
  <si>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</si>
  <si>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</si>
  <si>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</si>
  <si>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</si>
  <si>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</si>
  <si>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</si>
  <si>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</si>
  <si>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</si>
  <si>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</si>
  <si>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</si>
  <si>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</si>
  <si>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</si>
  <si>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</si>
  <si>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</si>
  <si>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</si>
  <si>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</si>
  <si>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</si>
  <si>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</si>
  <si>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</si>
  <si>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</si>
  <si>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</si>
  <si>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</si>
  <si>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</si>
  <si>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</si>
  <si>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</si>
  <si>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</si>
  <si>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</si>
  <si>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</si>
  <si>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</si>
  <si>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</si>
  <si>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</si>
  <si>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</si>
  <si>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</si>
  <si>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</si>
  <si>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</si>
  <si>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</si>
  <si>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</si>
  <si>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</si>
  <si>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</si>
  <si>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</si>
  <si>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</si>
  <si>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</si>
  <si>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</si>
  <si>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</si>
  <si>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</si>
  <si>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</si>
  <si>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</si>
  <si>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</si>
  <si>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</si>
  <si>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</si>
  <si>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</si>
  <si>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</si>
  <si>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</si>
  <si>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</si>
  <si>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</si>
  <si>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</si>
  <si>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</si>
  <si>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</si>
  <si>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</si>
  <si>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</si>
  <si>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</si>
  <si>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</si>
  <si>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</si>
  <si>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</si>
  <si>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</si>
  <si>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</si>
  <si>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</si>
  <si>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</si>
  <si>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</si>
  <si>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</si>
  <si>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</si>
  <si>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</si>
  <si>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</si>
  <si>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</si>
  <si>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</si>
  <si>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</si>
  <si>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</si>
  <si>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</si>
  <si>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</si>
  <si>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</si>
  <si>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</si>
  <si>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</si>
  <si>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</si>
  <si>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</si>
  <si>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</si>
  <si>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</si>
  <si>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</si>
  <si>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</si>
  <si>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</si>
  <si>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</si>
  <si>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</si>
  <si>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</si>
  <si>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</si>
  <si>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</si>
  <si>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</si>
  <si>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</si>
  <si>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</si>
  <si>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</si>
  <si>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</si>
  <si>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</si>
  <si>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</si>
  <si>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</si>
  <si>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</si>
  <si>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</si>
  <si>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</si>
  <si>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</si>
  <si>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</si>
  <si>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</si>
  <si>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</si>
  <si>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</si>
  <si>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</si>
  <si>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</si>
  <si>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</si>
  <si>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</si>
  <si>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</si>
  <si>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</si>
  <si>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</si>
  <si>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</si>
  <si>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</si>
  <si>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</si>
  <si>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</si>
  <si>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</si>
  <si>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</si>
  <si>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</si>
  <si>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</si>
  <si>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</si>
  <si>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</si>
  <si>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</si>
  <si>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</si>
  <si>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</si>
  <si>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</si>
  <si>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</si>
  <si>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</si>
  <si>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</si>
  <si>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</si>
  <si>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</si>
  <si>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</si>
  <si>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</si>
  <si>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</si>
  <si>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</si>
  <si>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</si>
  <si>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</si>
  <si>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</si>
  <si>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</si>
  <si>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</si>
  <si>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</si>
  <si>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</si>
  <si>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</si>
  <si>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</si>
  <si>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</si>
  <si>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</si>
  <si>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</si>
  <si>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</si>
  <si>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</si>
  <si>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</si>
  <si>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</si>
  <si>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</si>
  <si>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</si>
  <si>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</si>
  <si>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</si>
  <si>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</si>
  <si>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</si>
  <si>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</si>
  <si>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</si>
  <si>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</si>
  <si>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</si>
  <si>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</si>
  <si>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</si>
  <si>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</si>
  <si>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</si>
  <si>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</si>
  <si>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</si>
  <si>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</si>
  <si>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</si>
  <si>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</si>
  <si>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</si>
  <si>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</si>
  <si>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</si>
  <si>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</si>
  <si>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</si>
  <si>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</si>
  <si>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</si>
  <si>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</si>
  <si>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</si>
  <si>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</si>
  <si>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</si>
  <si>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</si>
  <si>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</si>
  <si>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</si>
  <si>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</si>
  <si>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</si>
  <si>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</si>
  <si>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</si>
  <si>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</si>
  <si>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</si>
  <si>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</si>
  <si>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</si>
  <si>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</si>
  <si>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</si>
  <si>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</si>
  <si>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</si>
  <si>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</si>
  <si>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</si>
  <si>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</si>
  <si>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</si>
  <si>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</si>
  <si>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</si>
  <si>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</si>
  <si>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</si>
  <si>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</si>
  <si>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</si>
  <si>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</si>
  <si>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</si>
  <si>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</si>
  <si>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</si>
  <si>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</si>
  <si>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</si>
  <si>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</si>
  <si>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</si>
  <si>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</si>
  <si>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</si>
  <si>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</si>
  <si>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</si>
  <si>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</si>
  <si>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</si>
  <si>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</si>
  <si>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</si>
  <si>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</si>
  <si>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</si>
  <si>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</si>
  <si>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</si>
  <si>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</si>
  <si>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</si>
  <si>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</si>
  <si>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</si>
  <si>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</si>
  <si>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</si>
  <si>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</si>
  <si>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</si>
  <si>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</si>
  <si>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</si>
  <si>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</si>
  <si>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</si>
  <si>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</si>
  <si>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</si>
  <si>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</si>
  <si>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</si>
  <si>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</si>
  <si>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</si>
  <si>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</si>
  <si>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</si>
  <si>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</si>
  <si>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</si>
  <si>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</si>
  <si>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</si>
  <si>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</si>
  <si>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</si>
  <si>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</si>
  <si>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</si>
  <si>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</si>
  <si>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</si>
  <si>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</si>
  <si>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</si>
  <si>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</si>
  <si>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</si>
  <si>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</si>
  <si>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</si>
  <si>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</si>
  <si>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</si>
  <si>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</si>
  <si>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</si>
  <si>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</si>
  <si>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</si>
  <si>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</si>
  <si>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</si>
  <si>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</si>
  <si>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</si>
  <si>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</si>
  <si>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</si>
  <si>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</si>
  <si>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</si>
  <si>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</si>
  <si>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</si>
  <si>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</si>
  <si>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</si>
  <si>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</si>
  <si>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</si>
  <si>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</si>
  <si>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</si>
  <si>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</si>
  <si>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</si>
  <si>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</si>
  <si>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</si>
  <si>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</si>
  <si>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</si>
  <si>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</si>
  <si>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</si>
  <si>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</si>
  <si>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</si>
  <si>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</si>
  <si>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</si>
  <si>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</si>
  <si>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</si>
  <si>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</si>
  <si>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</si>
  <si>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</si>
  <si>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</si>
  <si>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</si>
  <si>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</si>
  <si>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</si>
  <si>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</si>
  <si>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</si>
  <si>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</si>
  <si>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</si>
  <si>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</si>
  <si>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</si>
  <si>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</si>
  <si>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</si>
  <si>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</si>
  <si>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</si>
  <si>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</si>
  <si>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</si>
  <si>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</si>
  <si>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</si>
  <si>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</si>
  <si>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</si>
  <si>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</si>
  <si>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</si>
  <si>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</si>
  <si>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</si>
  <si>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</si>
  <si>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</si>
  <si>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</si>
  <si>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</si>
  <si>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</si>
  <si>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</si>
  <si>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</si>
  <si>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</si>
  <si>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</si>
  <si>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</si>
  <si>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</si>
  <si>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</si>
  <si>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</si>
  <si>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</si>
  <si>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</si>
  <si>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</si>
  <si>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</si>
  <si>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</si>
  <si>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</si>
  <si>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</si>
  <si>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</si>
  <si>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</si>
  <si>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</si>
  <si>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</si>
  <si>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</si>
  <si>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</si>
  <si>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</si>
  <si>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</si>
  <si>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</si>
  <si>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</si>
  <si>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</si>
  <si>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</si>
  <si>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</si>
  <si>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</si>
  <si>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</si>
  <si>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</si>
  <si>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</si>
  <si>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</si>
  <si>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</si>
  <si>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</si>
  <si>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</si>
  <si>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</si>
  <si>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</si>
  <si>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</si>
  <si>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</si>
  <si>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</si>
  <si>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</si>
  <si>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</si>
  <si>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</si>
  <si>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</si>
  <si>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</si>
  <si>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</si>
  <si>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</si>
  <si>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</si>
  <si>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</si>
  <si>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</si>
  <si>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</si>
  <si>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</si>
  <si>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</si>
  <si>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</si>
  <si>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</si>
  <si>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</si>
  <si>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</si>
  <si>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</si>
  <si>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</si>
  <si>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</si>
  <si>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</si>
  <si>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</si>
  <si>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</si>
  <si>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</si>
  <si>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</si>
  <si>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</si>
  <si>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</si>
  <si>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</si>
  <si>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</si>
  <si>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</si>
  <si>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</si>
  <si>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</si>
  <si>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</si>
  <si>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</si>
  <si>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</si>
  <si>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</si>
  <si>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</si>
  <si>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</si>
  <si>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</si>
  <si>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</si>
  <si>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</si>
  <si>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</si>
  <si>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</si>
  <si>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</si>
  <si>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</si>
  <si>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</si>
  <si>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</si>
  <si>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</si>
  <si>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</si>
  <si>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</si>
  <si>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</si>
  <si>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</si>
  <si>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</si>
  <si>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</si>
  <si>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</si>
  <si>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</si>
  <si>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</si>
  <si>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</si>
  <si>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</si>
  <si>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</si>
  <si>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</si>
  <si>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</si>
  <si>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</si>
  <si>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</si>
  <si>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</si>
  <si>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</si>
  <si>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</si>
  <si>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</si>
  <si>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</si>
  <si>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</si>
  <si>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</si>
  <si>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</si>
  <si>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</si>
  <si>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</si>
  <si>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</si>
  <si>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</si>
  <si>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</si>
  <si>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</si>
  <si>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</si>
  <si>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</si>
  <si>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</si>
  <si>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</si>
  <si>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</si>
  <si>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</si>
  <si>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</si>
  <si>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</si>
  <si>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</si>
  <si>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</si>
  <si>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</si>
  <si>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</si>
  <si>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</si>
  <si>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</si>
  <si>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</si>
  <si>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</si>
  <si>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</si>
  <si>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</si>
  <si>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</si>
  <si>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</si>
  <si>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</si>
  <si>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</si>
  <si>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</si>
  <si>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</si>
  <si>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</si>
  <si>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</si>
  <si>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</si>
  <si>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</si>
  <si>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</si>
  <si>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</si>
  <si>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</si>
  <si>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</si>
  <si>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</si>
  <si>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</si>
  <si>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</si>
  <si>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</si>
  <si>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</si>
  <si>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</si>
  <si>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</si>
  <si>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</si>
  <si>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</si>
  <si>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</si>
  <si>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</si>
  <si>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</si>
  <si>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</si>
  <si>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</si>
  <si>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</si>
  <si>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</si>
  <si>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</si>
  <si>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</si>
  <si>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</si>
  <si>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</si>
  <si>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</si>
  <si>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</si>
  <si>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</si>
  <si>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</si>
  <si>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</si>
  <si>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</si>
  <si>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</si>
  <si>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</si>
  <si>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</si>
  <si>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</si>
  <si>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</si>
  <si>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</si>
  <si>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</si>
  <si>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</si>
  <si>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</si>
  <si>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</si>
  <si>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</si>
  <si>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</si>
  <si>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</si>
  <si>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</si>
  <si>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</si>
  <si>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</si>
  <si>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</si>
  <si>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</si>
  <si>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</si>
  <si>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</si>
  <si>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</si>
  <si>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</si>
  <si>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</si>
  <si>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</si>
  <si>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</si>
  <si>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</si>
  <si>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</si>
  <si>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</si>
  <si>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</si>
  <si>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</si>
  <si>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</si>
  <si>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</si>
  <si>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</si>
  <si>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</si>
  <si>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</si>
  <si>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</si>
  <si>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</si>
  <si>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</si>
  <si>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</si>
  <si>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</si>
  <si>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</si>
  <si>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</si>
  <si>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</si>
  <si>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</si>
  <si>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</si>
  <si>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</si>
  <si>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</si>
  <si>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</si>
  <si>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</si>
  <si>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</si>
  <si>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</si>
  <si>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</si>
  <si>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</si>
  <si>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</si>
  <si>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</si>
  <si>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</si>
  <si>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</si>
  <si>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</si>
  <si>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</si>
  <si>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</si>
  <si>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</si>
  <si>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</si>
  <si>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</si>
  <si>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</si>
  <si>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</si>
  <si>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</si>
  <si>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</si>
  <si>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</si>
  <si>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</si>
  <si>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</si>
  <si>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</si>
  <si>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</si>
  <si>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</si>
  <si>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</si>
  <si>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</si>
  <si>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</si>
  <si>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</si>
  <si>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</si>
  <si>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</si>
  <si>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</si>
  <si>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</si>
  <si>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</si>
  <si>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</si>
  <si>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</si>
  <si>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</si>
  <si>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</si>
  <si>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</si>
  <si>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</si>
  <si>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</si>
  <si>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</si>
  <si>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</si>
  <si>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</si>
  <si>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</si>
  <si>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</si>
  <si>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</si>
  <si>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</si>
  <si>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</si>
  <si>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</si>
  <si>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</si>
  <si>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</si>
  <si>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</si>
  <si>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</si>
  <si>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</si>
  <si>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</si>
  <si>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</si>
  <si>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</si>
  <si>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</si>
  <si>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</si>
  <si>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</si>
  <si>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</si>
  <si>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</si>
  <si>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</si>
  <si>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</si>
  <si>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</si>
  <si>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</si>
  <si>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</si>
  <si>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</si>
  <si>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</si>
  <si>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</si>
  <si>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</si>
  <si>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</si>
  <si>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</si>
  <si>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</si>
  <si>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</si>
  <si>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</si>
  <si>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</si>
  <si>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</si>
  <si>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</si>
  <si>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</si>
  <si>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</si>
  <si>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</si>
  <si>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</si>
  <si>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</si>
  <si>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</si>
  <si>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</si>
  <si>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</si>
  <si>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</si>
  <si>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</si>
  <si>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</si>
  <si>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</si>
  <si>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</si>
  <si>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</si>
  <si>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</si>
  <si>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</si>
  <si>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</si>
  <si>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</si>
  <si>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</si>
  <si>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</si>
  <si>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</si>
  <si>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</si>
  <si>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</si>
  <si>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</si>
  <si>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</si>
  <si>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</si>
  <si>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</si>
  <si>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</si>
  <si>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</si>
  <si>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</si>
  <si>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</si>
  <si>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</si>
  <si>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</si>
  <si>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</si>
  <si>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</si>
  <si>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</si>
  <si>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</si>
  <si>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</si>
  <si>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</si>
  <si>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</si>
  <si>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</si>
  <si>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</si>
  <si>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</si>
  <si>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</si>
  <si>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</si>
  <si>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</si>
  <si>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</si>
  <si>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</si>
  <si>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</si>
  <si>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</si>
  <si>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</si>
  <si>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</si>
  <si>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</si>
  <si>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</si>
  <si>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</si>
  <si>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</si>
  <si>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</si>
  <si>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</si>
  <si>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</si>
  <si>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</si>
  <si>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</si>
  <si>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</si>
  <si>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</si>
  <si>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</si>
  <si>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</si>
  <si>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</si>
  <si>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</si>
  <si>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</si>
  <si>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</si>
  <si>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</si>
  <si>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</si>
  <si>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</si>
  <si>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</si>
  <si>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</si>
  <si>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</si>
  <si>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</si>
  <si>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</si>
  <si>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</si>
  <si>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</si>
  <si>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</si>
  <si>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</si>
  <si>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</si>
  <si>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</si>
  <si>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</si>
  <si>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</si>
  <si>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</si>
  <si>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</si>
  <si>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</si>
  <si>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</si>
  <si>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</si>
  <si>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</si>
  <si>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</si>
  <si>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</si>
  <si>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</si>
  <si>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</si>
  <si>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</si>
  <si>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</si>
  <si>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</si>
  <si>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</si>
  <si>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</si>
  <si>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</si>
  <si>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</si>
  <si>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</si>
  <si>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</si>
  <si>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</si>
  <si>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</si>
  <si>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</si>
  <si>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</si>
  <si>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</si>
  <si>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</si>
  <si>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</si>
  <si>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</si>
  <si>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</si>
  <si>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</si>
  <si>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</si>
  <si>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</si>
  <si>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</si>
  <si>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</si>
  <si>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</si>
  <si>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</si>
  <si>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</si>
  <si>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</si>
  <si>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</si>
  <si>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</si>
  <si>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</si>
  <si>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</si>
  <si>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</si>
  <si>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</si>
  <si>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</si>
  <si>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</si>
  <si>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</si>
  <si>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</si>
  <si>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</si>
  <si>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</si>
  <si>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</si>
  <si>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</si>
  <si>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</si>
  <si>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</si>
  <si>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</si>
  <si>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</si>
  <si>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</si>
  <si>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</si>
  <si>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</si>
  <si>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</si>
  <si>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</si>
  <si>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</si>
  <si>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</si>
  <si>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</si>
  <si>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</si>
  <si>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</si>
  <si>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</si>
  <si>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</si>
  <si>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</si>
  <si>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</si>
  <si>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</si>
  <si>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</si>
  <si>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</si>
  <si>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</si>
  <si>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</si>
  <si>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</si>
  <si>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</si>
  <si>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</si>
  <si>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</si>
  <si>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</si>
  <si>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</si>
  <si>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</si>
  <si>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</si>
  <si>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</si>
  <si>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</si>
  <si>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</si>
  <si>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</si>
  <si>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</si>
  <si>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</si>
  <si>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</si>
  <si>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</si>
  <si>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</si>
  <si>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</si>
  <si>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</si>
  <si>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</si>
  <si>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</si>
  <si>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</si>
  <si>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</si>
  <si>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</si>
  <si>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</si>
  <si>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</si>
  <si>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</si>
  <si>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</si>
  <si>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</si>
  <si>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</si>
  <si>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</si>
  <si>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</si>
  <si>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</si>
  <si>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</si>
  <si>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</si>
  <si>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</si>
  <si>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</si>
  <si>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</si>
  <si>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</si>
  <si>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</si>
  <si>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</si>
  <si>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</si>
  <si>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</si>
  <si>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</si>
  <si>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</si>
  <si>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</si>
  <si>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</si>
  <si>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</si>
  <si>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</si>
  <si>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</si>
  <si>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</si>
  <si>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</si>
  <si>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</si>
  <si>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</si>
  <si>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</si>
  <si>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</si>
  <si>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</si>
  <si>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</si>
  <si>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</si>
  <si>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</si>
  <si>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</si>
  <si>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</si>
  <si>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</si>
  <si>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</si>
  <si>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</si>
  <si>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</si>
  <si>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</si>
  <si>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</si>
  <si>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</si>
  <si>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</si>
  <si>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</si>
  <si>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</si>
  <si>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</si>
  <si>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</si>
  <si>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</si>
  <si>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</si>
  <si>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</si>
  <si>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</si>
  <si>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</si>
  <si>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</si>
  <si>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</si>
  <si>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</si>
  <si>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</si>
  <si>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</si>
  <si>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</si>
  <si>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</si>
  <si>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</si>
  <si>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</si>
  <si>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</si>
  <si>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</si>
  <si>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</si>
  <si>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</si>
  <si>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</si>
  <si>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</si>
  <si>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</si>
  <si>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</si>
  <si>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</si>
  <si>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</si>
  <si>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</si>
  <si>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</si>
  <si>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</si>
  <si>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</si>
  <si>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</si>
  <si>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</si>
  <si>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</si>
  <si>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</si>
  <si>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</si>
  <si>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</si>
  <si>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</si>
  <si>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</si>
  <si>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</si>
  <si>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</si>
  <si>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</si>
  <si>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</si>
  <si>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</si>
  <si>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</si>
  <si>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</si>
  <si>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</si>
  <si>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</si>
  <si>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</si>
  <si>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</si>
  <si>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</si>
  <si>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</si>
  <si>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</si>
  <si>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</si>
  <si>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</si>
  <si>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</si>
  <si>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</si>
  <si>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</si>
  <si>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</si>
  <si>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</si>
  <si>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</si>
  <si>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</si>
  <si>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</si>
  <si>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</si>
  <si>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</si>
  <si>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</si>
  <si>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</si>
  <si>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</si>
  <si>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</si>
  <si>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</si>
  <si>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</si>
  <si>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</si>
  <si>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</si>
  <si>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</si>
  <si>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</si>
  <si>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</si>
  <si>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</si>
  <si>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</si>
  <si>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</si>
  <si>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</si>
  <si>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</si>
  <si>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</si>
  <si>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</si>
  <si>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</si>
  <si>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</si>
  <si>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</si>
  <si>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</si>
  <si>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</si>
  <si>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</si>
  <si>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</si>
  <si>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</si>
  <si>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</si>
  <si>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</si>
  <si>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</si>
  <si>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</si>
  <si>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</si>
  <si>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</si>
  <si>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</si>
  <si>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</si>
  <si>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</si>
  <si>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</si>
  <si>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</si>
  <si>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</si>
  <si>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</si>
  <si>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</si>
  <si>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</si>
  <si>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</si>
  <si>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</si>
  <si>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</si>
  <si>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</si>
  <si>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</si>
  <si>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</si>
  <si>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</si>
  <si>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</si>
  <si>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</si>
  <si>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</si>
  <si>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</si>
  <si>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</si>
  <si>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</si>
  <si>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</si>
  <si>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</si>
  <si>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</si>
  <si>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</si>
  <si>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</si>
  <si>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</si>
  <si>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</si>
  <si>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</si>
  <si>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</si>
  <si>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</si>
  <si>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</si>
  <si>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</si>
  <si>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</si>
  <si>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</si>
  <si>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</si>
  <si>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</si>
  <si>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</si>
  <si>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</si>
  <si>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</si>
  <si>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</si>
  <si>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</si>
  <si>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</si>
  <si>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</si>
  <si>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</si>
  <si>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</si>
  <si>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</si>
  <si>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</si>
  <si>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</si>
  <si>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</si>
  <si>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</si>
  <si>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</si>
  <si>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</si>
  <si>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</si>
  <si>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</si>
  <si>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</si>
  <si>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</si>
  <si>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</si>
  <si>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</si>
  <si>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</si>
  <si>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</si>
  <si>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</si>
  <si>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</si>
  <si>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</si>
  <si>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</si>
  <si>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</si>
  <si>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</si>
  <si>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</si>
  <si>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</si>
  <si>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</si>
  <si>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</si>
  <si>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</si>
  <si>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</si>
  <si>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</si>
  <si>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</si>
  <si>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</si>
  <si>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</si>
  <si>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</si>
  <si>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</si>
  <si>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</si>
  <si>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</si>
  <si>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</si>
  <si>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</si>
  <si>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</si>
  <si>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</si>
  <si>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</si>
  <si>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</si>
  <si>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</si>
  <si>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</si>
  <si>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</si>
  <si>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</si>
  <si>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</si>
  <si>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</si>
  <si>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</si>
  <si>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</si>
  <si>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</si>
  <si>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</si>
  <si>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</si>
  <si>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</si>
  <si>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</si>
  <si>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</si>
  <si>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</si>
  <si>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</si>
  <si>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</si>
  <si>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</si>
  <si>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</si>
  <si>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</si>
  <si>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</si>
  <si>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</si>
  <si>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</si>
  <si>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</si>
  <si>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</si>
  <si>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</si>
  <si>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</si>
  <si>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</si>
  <si>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</si>
  <si>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</si>
  <si>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</si>
  <si>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</si>
  <si>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</si>
  <si>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</si>
  <si>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</si>
  <si>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</si>
  <si>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</si>
  <si>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</si>
  <si>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</si>
  <si>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</si>
  <si>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</si>
  <si>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</si>
  <si>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</si>
  <si>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</si>
  <si>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</si>
  <si>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</si>
  <si>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</si>
  <si>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</si>
  <si>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</si>
  <si>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</si>
  <si>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</si>
  <si>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</si>
  <si>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</si>
  <si>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</si>
  <si>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</si>
  <si>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</si>
  <si>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</si>
  <si>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</si>
  <si>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</si>
  <si>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</si>
  <si>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</si>
  <si>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</si>
  <si>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</si>
  <si>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</si>
  <si>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</si>
  <si>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</si>
  <si>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</si>
  <si>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</si>
  <si>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</si>
  <si>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</si>
  <si>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</si>
  <si>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</si>
  <si>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</si>
  <si>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</si>
  <si>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</si>
  <si>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</si>
  <si>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</si>
  <si>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</si>
  <si>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</si>
  <si>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</si>
  <si>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</si>
  <si>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</si>
  <si>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</si>
  <si>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</si>
  <si>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</si>
  <si>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</si>
  <si>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</si>
  <si>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</si>
  <si>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</si>
  <si>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</si>
  <si>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</si>
  <si>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</si>
  <si>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</si>
  <si>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</si>
  <si>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</si>
  <si>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</si>
  <si>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</si>
  <si>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</si>
  <si>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</si>
  <si>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</si>
  <si>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</si>
  <si>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</si>
  <si>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</si>
  <si>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</si>
  <si>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</si>
  <si>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</si>
  <si>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</si>
  <si>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</si>
  <si>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</si>
  <si>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</si>
  <si>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</si>
  <si>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</si>
  <si>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</si>
  <si>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</si>
  <si>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</si>
  <si>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</si>
  <si>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</si>
  <si>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</si>
  <si>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</si>
  <si>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</si>
  <si>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</si>
  <si>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</si>
  <si>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</si>
  <si>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</si>
  <si>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</si>
  <si>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</si>
  <si>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</si>
  <si>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</si>
  <si>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</si>
  <si>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</si>
  <si>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</si>
  <si>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</si>
  <si>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</si>
  <si>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</si>
  <si>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</si>
  <si>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</si>
  <si>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</si>
  <si>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</si>
  <si>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</si>
  <si>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</si>
  <si>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</si>
  <si>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</si>
  <si>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</si>
  <si>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</si>
  <si>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</si>
  <si>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</si>
  <si>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</si>
  <si>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</si>
  <si>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</si>
  <si>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</si>
  <si>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</si>
  <si>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</si>
  <si>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</si>
  <si>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</si>
  <si>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</si>
  <si>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</si>
  <si>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</si>
  <si>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</si>
  <si>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</si>
  <si>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</si>
  <si>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</si>
  <si>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</si>
  <si>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</si>
  <si>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</si>
  <si>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</si>
  <si>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</si>
  <si>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</si>
  <si>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</si>
  <si>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</si>
  <si>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</si>
  <si>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</si>
  <si>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</si>
  <si>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</si>
  <si>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</si>
  <si>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</si>
  <si>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</si>
  <si>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</si>
  <si>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</si>
  <si>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</si>
  <si>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</si>
  <si>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</si>
  <si>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</si>
  <si>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</si>
  <si>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</si>
  <si>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</si>
  <si>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</si>
  <si>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</si>
  <si>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</si>
  <si>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</si>
  <si>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</si>
  <si>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</si>
  <si>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</si>
  <si>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</si>
  <si>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</si>
  <si>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</si>
  <si>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</si>
  <si>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</si>
  <si>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</si>
  <si>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</si>
  <si>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</si>
  <si>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</si>
  <si>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</si>
  <si>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</si>
  <si>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</si>
  <si>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</si>
  <si>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</si>
  <si>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</si>
  <si>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</si>
  <si>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</si>
  <si>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</si>
  <si>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</si>
  <si>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</si>
  <si>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</si>
  <si>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</si>
  <si>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</si>
  <si>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</si>
  <si>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</si>
  <si>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</si>
  <si>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</si>
  <si>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</si>
  <si>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</si>
  <si>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</si>
  <si>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</si>
  <si>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</si>
  <si>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</si>
  <si>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</si>
  <si>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</si>
  <si>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</si>
  <si>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</si>
  <si>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</si>
  <si>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</si>
  <si>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</si>
  <si>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</si>
  <si>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</si>
  <si>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</si>
  <si>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</si>
  <si>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</si>
  <si>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</si>
  <si>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</si>
  <si>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</si>
  <si>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</si>
  <si>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</si>
  <si>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</si>
  <si>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</si>
  <si>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</si>
  <si>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</si>
  <si>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</si>
  <si>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</si>
  <si>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</si>
  <si>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</si>
  <si>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</si>
  <si>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</si>
  <si>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</si>
  <si>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</si>
  <si>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</si>
  <si>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</si>
  <si>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</si>
  <si>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</si>
  <si>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</si>
  <si>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</si>
  <si>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</si>
  <si>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</si>
  <si>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</si>
  <si>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</si>
  <si>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</si>
  <si>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</si>
  <si>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</si>
  <si>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</si>
  <si>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</si>
  <si>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</si>
  <si>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</si>
  <si>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</si>
  <si>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</si>
  <si>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</si>
  <si>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</si>
  <si>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</si>
  <si>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</si>
  <si>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</si>
  <si>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</si>
  <si>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</si>
  <si>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</si>
  <si>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</si>
  <si>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</si>
  <si>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</si>
  <si>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</si>
  <si>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</si>
  <si>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</si>
  <si>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</si>
  <si>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</si>
  <si>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</si>
  <si>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</si>
  <si>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</si>
  <si>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</si>
  <si>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</si>
  <si>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</si>
  <si>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</si>
  <si>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</si>
  <si>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</si>
  <si>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</si>
  <si>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</si>
  <si>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</si>
  <si>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</si>
  <si>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</si>
  <si>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</si>
  <si>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</si>
  <si>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</si>
  <si>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</si>
  <si>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</si>
  <si>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</si>
  <si>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</si>
  <si>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</si>
  <si>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</si>
  <si>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</si>
  <si>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</si>
  <si>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</si>
  <si>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</si>
  <si>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</si>
  <si>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</si>
  <si>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</si>
  <si>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</si>
  <si>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</si>
  <si>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</si>
  <si>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</si>
  <si>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</si>
  <si>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</si>
  <si>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</si>
  <si>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</si>
  <si>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</si>
  <si>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</si>
  <si>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</si>
  <si>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</si>
  <si>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</si>
  <si>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</si>
  <si>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</si>
  <si>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</si>
  <si>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</si>
  <si>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</si>
  <si>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</si>
  <si>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</si>
  <si>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</si>
  <si>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</si>
  <si>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</si>
  <si>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</si>
  <si>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</si>
  <si>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</si>
  <si>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</si>
  <si>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</si>
  <si>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</si>
  <si>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</si>
  <si>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</si>
  <si>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</si>
  <si>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</si>
  <si>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</si>
  <si>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</si>
  <si>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</si>
  <si>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</si>
  <si>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</si>
  <si>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</si>
  <si>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</si>
  <si>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</si>
  <si>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</si>
  <si>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</si>
  <si>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</si>
  <si>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</si>
  <si>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</si>
  <si>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</si>
  <si>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</si>
  <si>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</si>
  <si>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</si>
  <si>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</si>
  <si>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</si>
  <si>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</si>
  <si>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</si>
  <si>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</si>
  <si>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</si>
  <si>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</si>
  <si>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</si>
  <si>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</si>
  <si>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</si>
  <si>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</si>
  <si>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</si>
  <si>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</si>
  <si>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</si>
  <si>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</si>
  <si>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</si>
  <si>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</si>
  <si>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</si>
  <si>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</si>
  <si>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</si>
  <si>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</si>
  <si>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</si>
  <si>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</si>
  <si>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</si>
  <si>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</si>
  <si>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</si>
  <si>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</si>
  <si>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</si>
  <si>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</si>
  <si>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</si>
  <si>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</si>
  <si>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</si>
  <si>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</si>
  <si>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</si>
  <si>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</si>
  <si>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</si>
  <si>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</si>
  <si>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</si>
  <si>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</si>
  <si>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</si>
  <si>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</si>
  <si>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</si>
  <si>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</si>
  <si>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</si>
  <si>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</si>
  <si>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</si>
  <si>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</si>
  <si>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</si>
  <si>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</si>
  <si>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</si>
  <si>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</si>
  <si>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</si>
  <si>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</si>
  <si>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</si>
  <si>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</si>
  <si>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</si>
  <si>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</si>
  <si>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</si>
  <si>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</si>
  <si>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</si>
  <si>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</si>
  <si>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</si>
  <si>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</si>
  <si>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</si>
  <si>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</si>
  <si>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</si>
  <si>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</si>
  <si>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</si>
  <si>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</si>
  <si>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</si>
  <si>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</si>
  <si>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</si>
  <si>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</si>
  <si>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</si>
  <si>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</si>
  <si>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</si>
  <si>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</si>
  <si>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</si>
  <si>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</si>
  <si>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</si>
  <si>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</si>
  <si>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</si>
  <si>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</si>
  <si>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</si>
  <si>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</si>
  <si>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</si>
  <si>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</si>
  <si>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</si>
  <si>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</si>
  <si>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</si>
  <si>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</si>
  <si>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</si>
  <si>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</si>
  <si>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</si>
  <si>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</si>
  <si>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</si>
  <si>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</si>
  <si>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</si>
  <si>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</si>
  <si>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</si>
  <si>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</si>
  <si>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</si>
  <si>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</si>
  <si>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</si>
  <si>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</si>
  <si>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</si>
  <si>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</si>
  <si>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</si>
  <si>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</si>
  <si>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</si>
  <si>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</si>
  <si>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</si>
  <si>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</si>
  <si>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</si>
  <si>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</si>
  <si>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</si>
  <si>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</si>
  <si>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</si>
  <si>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</si>
  <si>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</si>
  <si>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</si>
  <si>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</si>
  <si>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</si>
  <si>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</si>
  <si>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</si>
  <si>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</si>
  <si>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</si>
  <si>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</si>
  <si>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</si>
  <si>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</si>
  <si>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</si>
  <si>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</si>
  <si>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</si>
  <si>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</si>
  <si>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</si>
  <si>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</si>
  <si>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</si>
  <si>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</si>
  <si>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</si>
  <si>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</si>
  <si>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</si>
  <si>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</si>
  <si>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</si>
  <si>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</si>
  <si>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</si>
  <si>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</si>
  <si>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</si>
  <si>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</si>
  <si>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</si>
  <si>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</si>
  <si>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</si>
  <si>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</si>
  <si>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</si>
  <si>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</si>
  <si>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</si>
  <si>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</si>
  <si>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</si>
  <si>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</si>
  <si>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</si>
  <si>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</si>
  <si>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</si>
  <si>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</si>
  <si>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</si>
  <si>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</si>
  <si>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</si>
  <si>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</si>
  <si>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</si>
  <si>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</si>
  <si>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</si>
  <si>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</si>
  <si>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</si>
  <si>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</si>
  <si>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</si>
  <si>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</si>
  <si>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</si>
  <si>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</si>
  <si>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</si>
  <si>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</si>
  <si>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</si>
  <si>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</si>
  <si>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</si>
  <si>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</si>
  <si>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</si>
  <si>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</si>
  <si>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</si>
  <si>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</si>
  <si>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</si>
  <si>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</si>
  <si>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</si>
  <si>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</si>
  <si>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</si>
  <si>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</si>
  <si>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</si>
  <si>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</si>
  <si>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</si>
  <si>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</si>
  <si>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</si>
  <si>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</si>
  <si>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</si>
  <si>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</si>
  <si>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</si>
  <si>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</si>
  <si>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</si>
  <si>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</si>
  <si>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</si>
  <si>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</si>
  <si>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</si>
  <si>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</si>
  <si>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</si>
  <si>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</si>
  <si>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</si>
  <si>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</si>
  <si>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</si>
  <si>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</si>
  <si>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</si>
  <si>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</si>
  <si>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</si>
  <si>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</si>
  <si>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</si>
  <si>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</si>
  <si>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</si>
  <si>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</si>
  <si>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</si>
  <si>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</si>
  <si>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</si>
  <si>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</si>
  <si>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</si>
  <si>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</si>
  <si>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</si>
  <si>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</si>
  <si>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</si>
  <si>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</si>
  <si>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</si>
  <si>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</si>
  <si>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</si>
  <si>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</si>
  <si>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</si>
  <si>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</si>
  <si>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</si>
  <si>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</si>
  <si>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</si>
  <si>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</si>
  <si>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</si>
  <si>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</si>
  <si>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</si>
  <si>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</si>
  <si>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</si>
  <si>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</si>
  <si>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</si>
  <si>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</si>
  <si>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</si>
  <si>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</si>
  <si>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</si>
  <si>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</si>
  <si>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</si>
  <si>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</si>
  <si>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</si>
  <si>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</si>
  <si>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</si>
  <si>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</si>
  <si>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</si>
  <si>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</si>
  <si>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</si>
  <si>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</si>
  <si>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</si>
  <si>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</si>
  <si>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</si>
  <si>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</si>
  <si>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</si>
  <si>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</si>
  <si>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</si>
  <si>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</si>
  <si>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</si>
  <si>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</si>
  <si>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</si>
  <si>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</si>
  <si>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</si>
  <si>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</si>
  <si>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</si>
  <si>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</si>
  <si>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</si>
  <si>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</si>
  <si>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</si>
  <si>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</si>
  <si>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</si>
  <si>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</si>
  <si>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</si>
  <si>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</si>
  <si>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</si>
  <si>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</si>
  <si>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</si>
  <si>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</si>
  <si>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</si>
  <si>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</si>
  <si>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</si>
  <si>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</si>
  <si>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</si>
  <si>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</si>
  <si>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</si>
  <si>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</si>
  <si>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</si>
  <si>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</si>
  <si>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</si>
  <si>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</si>
  <si>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</si>
  <si>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</si>
  <si>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</si>
  <si>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</si>
  <si>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</si>
  <si>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</si>
  <si>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</si>
  <si>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</si>
  <si>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</si>
  <si>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</si>
  <si>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</si>
  <si>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</si>
  <si>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</si>
  <si>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</si>
  <si>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</si>
  <si>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</si>
  <si>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</si>
  <si>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</si>
  <si>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</si>
  <si>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</si>
  <si>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</si>
  <si>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</si>
  <si>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</si>
  <si>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</si>
  <si>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</si>
  <si>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</si>
  <si>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</si>
  <si>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</si>
  <si>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</si>
  <si>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</si>
  <si>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</si>
  <si>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</si>
  <si>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</si>
  <si>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</si>
  <si>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</si>
  <si>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</si>
  <si>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</si>
  <si>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</si>
  <si>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</si>
  <si>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</si>
  <si>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</si>
  <si>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</si>
  <si>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</si>
  <si>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</si>
  <si>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</si>
  <si>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</si>
  <si>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</si>
  <si>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</si>
  <si>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</si>
  <si>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</si>
  <si>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</si>
  <si>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</si>
  <si>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</si>
  <si>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</si>
  <si>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</si>
  <si>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</si>
  <si>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</si>
  <si>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</si>
  <si>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</si>
  <si>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</si>
  <si>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</si>
  <si>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</si>
  <si>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</si>
  <si>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</si>
  <si>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</si>
  <si>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</si>
  <si>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</si>
  <si>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</si>
  <si>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</si>
  <si>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</si>
  <si>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</si>
  <si>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</si>
  <si>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</si>
  <si>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</si>
  <si>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</si>
  <si>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</si>
  <si>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</si>
  <si>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</si>
  <si>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</si>
  <si>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</si>
  <si>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</si>
  <si>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</si>
  <si>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</si>
  <si>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</si>
  <si>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</si>
  <si>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</si>
  <si>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</si>
  <si>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</si>
  <si>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</si>
  <si>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</si>
  <si>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</si>
  <si>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</si>
  <si>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</si>
  <si>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</si>
  <si>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</si>
  <si>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</si>
  <si>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</si>
  <si>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</si>
  <si>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</si>
  <si>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</si>
  <si>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</si>
  <si>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</si>
  <si>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</si>
  <si>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</si>
  <si>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</si>
  <si>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</si>
  <si>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</si>
  <si>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</si>
  <si>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</si>
  <si>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</si>
  <si>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</si>
  <si>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</si>
  <si>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</si>
  <si>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</si>
  <si>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</si>
  <si>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</si>
  <si>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</si>
  <si>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</si>
  <si>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</si>
  <si>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</si>
  <si>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</si>
  <si>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</si>
  <si>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</si>
  <si>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</si>
  <si>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</si>
  <si>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</si>
  <si>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</si>
  <si>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</si>
  <si>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</si>
  <si>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</si>
  <si>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</si>
  <si>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</si>
  <si>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</si>
  <si>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</si>
  <si>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</si>
  <si>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</si>
  <si>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</si>
  <si>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</si>
  <si>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</si>
  <si>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</si>
  <si>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</si>
  <si>
    <t>Ensalzadlo</t>
  </si>
  <si>
    <t>Ángeles del Señor,</t>
  </si>
  <si>
    <t>AL SEÑOR.</t>
  </si>
  <si>
    <t>BENDECID</t>
  </si>
  <si>
    <t>Cielos,</t>
  </si>
  <si>
    <t>Aguas del espacio,</t>
  </si>
  <si>
    <t>Ejércitos del Señor,</t>
  </si>
  <si>
    <t>Sol y Luna,</t>
  </si>
  <si>
    <t>Astros del Cielo,</t>
  </si>
  <si>
    <t>Vientos todos,</t>
  </si>
  <si>
    <t>Fuego y calor,</t>
  </si>
  <si>
    <t>Fríos y heladas,</t>
  </si>
  <si>
    <t>Rocíos y nevadas,</t>
  </si>
  <si>
    <t>Témpanos y hielos,</t>
  </si>
  <si>
    <t>Escarchas y nieves,</t>
  </si>
  <si>
    <t>Noche y día,</t>
  </si>
  <si>
    <t>Luz y tinieblas,</t>
  </si>
  <si>
    <t>Rayos y nubes,</t>
  </si>
  <si>
    <t>Bendiga la tierra al Señor</t>
  </si>
  <si>
    <t>LO ENSALCE</t>
  </si>
  <si>
    <t>Montes y cumbres,</t>
  </si>
  <si>
    <t>Cuanto germina en la tierra,</t>
  </si>
  <si>
    <t>BENDIGA</t>
  </si>
  <si>
    <t>Manantiales,</t>
  </si>
  <si>
    <t>Mares y ríos,</t>
  </si>
  <si>
    <t>Cetáceos y peces,</t>
  </si>
  <si>
    <t>Aves del cielo,</t>
  </si>
  <si>
    <t>Fieras y ganados,</t>
  </si>
  <si>
    <t>Hijos de los hombres,</t>
  </si>
  <si>
    <t>Bendiga Israel al Señor,</t>
  </si>
  <si>
    <t>Sacerdotes del Señor,</t>
  </si>
  <si>
    <t>Siervos del Señor,</t>
  </si>
  <si>
    <t>Almas y espíritus justos,</t>
  </si>
  <si>
    <t>Santos y humildes de corazón,</t>
  </si>
  <si>
    <t>Ananías, Azarías y Misael,</t>
  </si>
  <si>
    <t>CON HIMNOS POR LOS SIGLOS</t>
  </si>
  <si>
    <t>ta</t>
  </si>
  <si>
    <t>¡CARITAS CHRISTI URGET NOS!</t>
  </si>
  <si>
    <t>El amor de Cristo</t>
  </si>
  <si>
    <t>nos apremia al pensar,</t>
  </si>
  <si>
    <t>EL AMOR DE CRISTO</t>
  </si>
  <si>
    <t>NOS APREMIA AL PENSAR,</t>
  </si>
  <si>
    <t>que si uno murió por todos,</t>
  </si>
  <si>
    <t>todos por tanto murieron.</t>
  </si>
  <si>
    <t>QUE SI CRISTO MURIÓ POR TODOS,</t>
  </si>
  <si>
    <t>TODOS MURIERON.</t>
  </si>
  <si>
    <t>Y murió por todos para que los que viven</t>
  </si>
  <si>
    <t>no vivan más para sí,</t>
  </si>
  <si>
    <t>sino para aquel que murió</t>
  </si>
  <si>
    <t>y resucitó por ellos.</t>
  </si>
  <si>
    <t>El que está en Cristo es una nueva creación;</t>
  </si>
  <si>
    <t>pasó lo viejo, todo es nuevo.</t>
  </si>
  <si>
    <t>A quien no conoció pecado,</t>
  </si>
  <si>
    <t>Dios le hizo pecado,</t>
  </si>
  <si>
    <t>para que fuésemos justicia de Dios en Él.</t>
  </si>
  <si>
    <t>¡Ay de mí si no anunciase</t>
  </si>
  <si>
    <t>el Evangelio!</t>
  </si>
  <si>
    <t>¡Ay de mí! ¡Ay de mí!</t>
  </si>
  <si>
    <t>¡AY DE MÍ SI NO ANUNCIASE</t>
  </si>
  <si>
    <t>EL EVANGELIO!</t>
  </si>
  <si>
    <t>¡AY DE MÍ! ¡AY DE MÍ!</t>
  </si>
  <si>
    <t>╔════════════════════════════════════════════════════════╗</t>
  </si>
  <si>
    <t>╚════════════════════════════════════════════════════════╝  */</t>
  </si>
  <si>
    <t>Están rotas mis ataduras,</t>
  </si>
  <si>
    <t>pagadas mis deudas,</t>
  </si>
  <si>
    <t>mis puertas de par en par ...</t>
  </si>
  <si>
    <t>¡me voy a todas partes!</t>
  </si>
  <si>
    <t>Ellos, acurrucados en su rincón,</t>
  </si>
  <si>
    <t>siguen tejiendo</t>
  </si>
  <si>
    <t>el pálido lienzo de sus horas;</t>
  </si>
  <si>
    <t>o vuelven a sentarse en el polvo,</t>
  </si>
  <si>
    <t>a contar sus monedas.</t>
  </si>
  <si>
    <t>Y me llaman, y me llaman</t>
  </si>
  <si>
    <t>para que no siga.</t>
  </si>
  <si>
    <t>¡Pero ya mi espada está forjada,</t>
  </si>
  <si>
    <t>ya tengo puesta mi armadura,</t>
  </si>
  <si>
    <t>ya mi caballo se impacienta!...</t>
  </si>
  <si>
    <t>¡Y yo ganaré mi reino!</t>
  </si>
  <si>
    <t>¡GANARÉ MI REINO,</t>
  </si>
  <si>
    <t>GANARÉ MI REINO,</t>
  </si>
  <si>
    <t>ME VOY A TODAS PARTES!</t>
  </si>
  <si>
    <t>ESTÁN ROTAS MIS ATADURAS,</t>
  </si>
  <si>
    <t>PAGADAS MIS DEUDAS,</t>
  </si>
  <si>
    <t>MIS PUERTAS DE PAR EN PAR ...</t>
  </si>
  <si>
    <t>¡ME VOY A TODAS PARTES!</t>
  </si>
  <si>
    <t>* La Cosecha, poema 74, Antes: Están rotas mis ataduras</t>
  </si>
  <si>
    <t>/docs/Tagore La Cosecha.pdf</t>
  </si>
  <si>
    <t>Hasta el presente, pasamos hambre,</t>
  </si>
  <si>
    <t>pasamos sed y desnudez.</t>
  </si>
  <si>
    <t>Somos abofeteados,</t>
  </si>
  <si>
    <t>y andamos errantes.</t>
  </si>
  <si>
    <t>SOMOS ABOFETEADOS,</t>
  </si>
  <si>
    <t>Y ANDAMOS ERRANTES.</t>
  </si>
  <si>
    <t>Insultados, bendecimos,</t>
  </si>
  <si>
    <t>perseguidos, lo soportamos.</t>
  </si>
  <si>
    <t>Si somos difamados,</t>
  </si>
  <si>
    <t>respondemos con amor.</t>
  </si>
  <si>
    <t>SI SOMOS DIFAMADOS,</t>
  </si>
  <si>
    <t>RESPONDEMOS CON AMOR.</t>
  </si>
  <si>
    <t>HEMOS VENIDO A SER,</t>
  </si>
  <si>
    <t>LA BASURA DEL MUNDO,</t>
  </si>
  <si>
    <t>EL ESTROPAJO DE TODOS.</t>
  </si>
  <si>
    <t>Porque pienso que a nosotros,</t>
  </si>
  <si>
    <t>los apóstoles,</t>
  </si>
  <si>
    <t>Dios nos ha asignado</t>
  </si>
  <si>
    <t>el último lugar.</t>
  </si>
  <si>
    <t>COMO CONDENADOS A MUERTE,</t>
  </si>
  <si>
    <t>COMO CONDENADOS A MUERTE.</t>
  </si>
  <si>
    <t>Puestos como espectáculo</t>
  </si>
  <si>
    <t>para el mundo,</t>
  </si>
  <si>
    <t>para los ángeles,</t>
  </si>
  <si>
    <t>para los hombres,</t>
  </si>
  <si>
    <t>para los hombres.</t>
  </si>
  <si>
    <t>* Puede intercalarse el estribillo en hebreo: HINNEH MAH TOV UMAH NA 'IYM, SHEVETH Af;IIYM GAM YAf;IADH</t>
  </si>
  <si>
    <t>¡Cómo es maravilloso</t>
  </si>
  <si>
    <t>estar con los hermanos!</t>
  </si>
  <si>
    <t>¡CÓMO ES MARAVILLOSO</t>
  </si>
  <si>
    <t>ESTAR CON LOS HERMANOS!</t>
  </si>
  <si>
    <t>Maravilloso estar con los hermanos.</t>
  </si>
  <si>
    <t>MARAVILLOSO ESTAR CON LOS HERMANOS.</t>
  </si>
  <si>
    <t>Es como aceite que baja</t>
  </si>
  <si>
    <t>por la barba de Aarón.</t>
  </si>
  <si>
    <t>ES COMO ACEITE QUE BAJA</t>
  </si>
  <si>
    <t>POR LA BARBA DE AARÓN.</t>
  </si>
  <si>
    <t>Como aceite por la barba de Aarón.</t>
  </si>
  <si>
    <t>COMO ACEITE POR LA BARBA DE AARÓN.</t>
  </si>
  <si>
    <t>Como rocío del Hermón que baja sobre Sión.</t>
  </si>
  <si>
    <t>COMO ROCÍO DEL HERMÓN</t>
  </si>
  <si>
    <t>QUE BAJA SOBRE SIÓN.</t>
  </si>
  <si>
    <t>Como rocío que baja sobre Sión.</t>
  </si>
  <si>
    <t>COMO ROCÍO QUE BAJA SOBRE SIÓN.</t>
  </si>
  <si>
    <t>Allí Yahveh nos ha dado</t>
  </si>
  <si>
    <t>toda su bendición.</t>
  </si>
  <si>
    <t>ALLÍYAHVEH NOS HA DADO</t>
  </si>
  <si>
    <t>TODA SU BENDICIÓN.</t>
  </si>
  <si>
    <t>Nos ha dado toda su bendición.</t>
  </si>
  <si>
    <t>NOS HA DADO TODA SU BENDICIÓN.</t>
  </si>
  <si>
    <t>la Vida para siempre.</t>
  </si>
  <si>
    <t>ALLÍ YAHVEH NOS HA DADO</t>
  </si>
  <si>
    <t>LA VIDA PARA SIEMPRE.</t>
  </si>
  <si>
    <t>Nos ha dado la Vida para siempre.</t>
  </si>
  <si>
    <t>NOS HA DADO LA VIDA PARA SIEMPRE.</t>
  </si>
  <si>
    <t>ESTAR CON LOS HERMANOS!*</t>
  </si>
  <si>
    <t>AVE MARÍA I</t>
  </si>
  <si>
    <t>AVE MARÍA II</t>
  </si>
  <si>
    <t>BABILONIA CRIMINAL</t>
  </si>
  <si>
    <t>BENDECIRÉ AL SEÑOR EN TODO TIEM</t>
  </si>
  <si>
    <t>BENDICE, ALMA MÍA, A YAHVEH</t>
  </si>
  <si>
    <t>BENDITA ERES TÚ, MARÍA</t>
  </si>
  <si>
    <t xml:space="preserve">BENDITO ERES, SEÑOR </t>
  </si>
  <si>
    <t>BENEDICTUS</t>
  </si>
  <si>
    <t>CÁNTICO DE LOS TRES JÓVENES</t>
  </si>
  <si>
    <t>CANTO DE MOISÉS</t>
  </si>
  <si>
    <t>CAMEN 63</t>
  </si>
  <si>
    <t>COMO CONDENADOS A MUERTE</t>
  </si>
  <si>
    <t>ASAMBLEA UNO</t>
  </si>
  <si>
    <t>ASAMBLEA DOS</t>
  </si>
  <si>
    <t>ASAMBLEA TRES</t>
  </si>
  <si>
    <t>ASAMBLEA CUATRO</t>
  </si>
  <si>
    <t>ASAMBLEA CISCO</t>
  </si>
  <si>
    <t>ASAMBLEA SEIS</t>
  </si>
  <si>
    <t>ASAMBLEA CIERRE</t>
  </si>
  <si>
    <t>PLEGARIA EUCARÍSTICA IIp1</t>
  </si>
  <si>
    <t>El Señor esté con vosotros.</t>
  </si>
  <si>
    <t>Y CON TU ESPÍRITU.</t>
  </si>
  <si>
    <t xml:space="preserve">La </t>
  </si>
  <si>
    <t>Levantemos el corazón.</t>
  </si>
  <si>
    <t>LO TENEMOS LEVANTADO HACIA EL SEÑOR.</t>
  </si>
  <si>
    <t>Demos gracias al Señor, nuestro Dios.</t>
  </si>
  <si>
    <t>A ES JUSTO Y NECESARIO.</t>
  </si>
  <si>
    <t>En verdad es justo y necesario,</t>
  </si>
  <si>
    <t>es nuestro deber y salvación</t>
  </si>
  <si>
    <t>darte gracias,</t>
  </si>
  <si>
    <t>siempre y en todo lugar,</t>
  </si>
  <si>
    <t>a ti, Padre Santo,</t>
  </si>
  <si>
    <t>por Jesucristo, tu Hijo amado.</t>
  </si>
  <si>
    <t>Por Él, que es tu Palabra,</t>
  </si>
  <si>
    <t>hiciste todas las cosas.</t>
  </si>
  <si>
    <t>Tú nos lo enviaste hecho hombre</t>
  </si>
  <si>
    <t>por obra del Espíritu Santo,</t>
  </si>
  <si>
    <t>para que, nacido de María la Virgen,</t>
  </si>
  <si>
    <t>fuera nuestro Salvador y Redentor.</t>
  </si>
  <si>
    <t>Me lodía adaptable para los prefacios de solemnidade s o de varios tiempos litúrgicos.</t>
  </si>
  <si>
    <t>pa</t>
  </si>
  <si>
    <t>Él, en cumplimiento de tu voluntad,</t>
  </si>
  <si>
    <t>para destruir la muerte</t>
  </si>
  <si>
    <t>y manifestar la resurrección,</t>
  </si>
  <si>
    <t>extendió sus brazos en la cruz,</t>
  </si>
  <si>
    <t>y así adquirió para ti</t>
  </si>
  <si>
    <t>un pueblo santo.</t>
  </si>
  <si>
    <t>DESTRUYÓ NUESTRA MUERTE,</t>
  </si>
  <si>
    <t>RESUCITANDO</t>
  </si>
  <si>
    <t>RESTAURÓ NUESTRA VIDA.</t>
  </si>
  <si>
    <t>Por eso, con los ángeles y los santos,</t>
  </si>
  <si>
    <t>cantamos tu gloria diciendo:</t>
  </si>
  <si>
    <t>TRANSICIÓN</t>
  </si>
  <si>
    <t>Santo eres en verdad, Señor,</t>
  </si>
  <si>
    <t>fuente de toda santidad:</t>
  </si>
  <si>
    <t>EPÍCLESIS. ORACIÓN CONSECRATORIA</t>
  </si>
  <si>
    <t>Santifica estos dones con la efusión</t>
  </si>
  <si>
    <t>de tu Espíritu, de manera que sean para</t>
  </si>
  <si>
    <t>nosotros Cuerpo y ✠ Sangre</t>
  </si>
  <si>
    <t>de Jesucristo,nuestro Señor.</t>
  </si>
  <si>
    <t>SANTO, SANTO, SANTO</t>
  </si>
  <si>
    <t>MURIENDO</t>
  </si>
  <si>
    <t>as b194</t>
  </si>
  <si>
    <t>/resucito/src/index.html?canto=padrenuestro</t>
  </si>
  <si>
    <t>/resucito/src/index.html?canto=plegariaeucaristicaiimIp2</t>
  </si>
  <si>
    <t>El cual, cuando iba a ser entregado a su Pasión,</t>
  </si>
  <si>
    <t>voluntariamente aceptada, tomó el pan,</t>
  </si>
  <si>
    <t>y elevando los ojos a Ti, Padre, Padre,</t>
  </si>
  <si>
    <t>pronunció la bendición,</t>
  </si>
  <si>
    <t>lo partió y lo dio a sus discípulos, diciendo:</t>
  </si>
  <si>
    <t>Tomad y comed todos de él,</t>
  </si>
  <si>
    <t>porque esto es mi Cuerpo,</t>
  </si>
  <si>
    <t>que será entregado por vosotros.</t>
  </si>
  <si>
    <t>Del mismo modo, acabada la cena,</t>
  </si>
  <si>
    <t>tomó el cáliz, lleno del fruto de la vid,</t>
  </si>
  <si>
    <t>lo pasó a sus discípulos, diciendo:</t>
  </si>
  <si>
    <t>Tomad y bebed todos de él,</t>
  </si>
  <si>
    <t>porque este es el cáliz de mi Sangre,</t>
  </si>
  <si>
    <t>Sangre de la alianza nueva y eterna,</t>
  </si>
  <si>
    <t>que será derramada por muchos</t>
  </si>
  <si>
    <t>para el perdón de los pecados.</t>
  </si>
  <si>
    <t>Haced esto como mi memorial.</t>
  </si>
  <si>
    <t>Este es el sacramento de nuestra fe.</t>
  </si>
  <si>
    <t>ANUNCIAMOS TU MUERTE, SEÑOR,</t>
  </si>
  <si>
    <t>PROCLAMAMOS TU RESURRECCIÓN.</t>
  </si>
  <si>
    <t>¡MARANA THÁ! ¡MARANA THÁ!</t>
  </si>
  <si>
    <t>¡MARANA THÁ!</t>
  </si>
  <si>
    <t>¡Ven, Señor Jesús!</t>
  </si>
  <si>
    <t>Así, pues, Padre, al celebrar ahora</t>
  </si>
  <si>
    <t>el memorial de la muerte</t>
  </si>
  <si>
    <t>y resurrección de tu Hijo,</t>
  </si>
  <si>
    <t>te ofrecemos el pan de vida</t>
  </si>
  <si>
    <t>y el cáliz de salvación,</t>
  </si>
  <si>
    <t>y te damos gracias porque nos haces dignos</t>
  </si>
  <si>
    <t>de servirte en tu presencia.</t>
  </si>
  <si>
    <t>Te pedimos humildemente</t>
  </si>
  <si>
    <t>que el Espíritu Santo congregue en la unidad</t>
  </si>
  <si>
    <t>a cuantos participamos</t>
  </si>
  <si>
    <t>del Cuerpo y Sangre de Cristo.</t>
  </si>
  <si>
    <t>EPÍCLESIS</t>
  </si>
  <si>
    <t>MEMORIAL Y OFRENDA</t>
  </si>
  <si>
    <t>ACLAMACIÓN</t>
  </si>
  <si>
    <t>RELATO DE LA INSTITUCIÓN</t>
  </si>
  <si>
    <t>Acuérdate, Señor, de tu Iglesia</t>
  </si>
  <si>
    <t>extendida por toda la tierra;</t>
  </si>
  <si>
    <t>y con el Papa ... N/., con nuestro obispo ... N/.</t>
  </si>
  <si>
    <t>y de todos los que en ella cuidan de tu pueblo,</t>
  </si>
  <si>
    <t>llévala a su perfección por la caridad.</t>
  </si>
  <si>
    <t>Acuérdate también de nuestros hermanos</t>
  </si>
  <si>
    <t>que durmieron en la esperanza</t>
  </si>
  <si>
    <t>de la resurrección,</t>
  </si>
  <si>
    <t>y de todos los que han muerto</t>
  </si>
  <si>
    <t>en tu misericordia;</t>
  </si>
  <si>
    <t>admítelos a contemplar la luz de tu rostro.</t>
  </si>
  <si>
    <t>CONMEMORACIÓN DE LOS SANTOS</t>
  </si>
  <si>
    <t>Ten misericordia de todos nosotros,</t>
  </si>
  <si>
    <t>y así, con María, la Virgen Madre de Dios,</t>
  </si>
  <si>
    <t>su esposo San José, los apóstoles</t>
  </si>
  <si>
    <t>y cuantos vivieron en tu amistad</t>
  </si>
  <si>
    <t>a través de los tiempos</t>
  </si>
  <si>
    <t>merezcamos, por tu Hijo Jesucristo,</t>
  </si>
  <si>
    <t>compartir la vida eterna</t>
  </si>
  <si>
    <t>y cantar tus alabanzas.</t>
  </si>
  <si>
    <t>DOXOLOGÍA Y CONCLUSIÓN DE LA PLEGARIA EUCARÍSTICA</t>
  </si>
  <si>
    <t>Por Cristo, con Cristo y en Cristo,</t>
  </si>
  <si>
    <t>a ti, Dios Padre omnipotente,</t>
  </si>
  <si>
    <t>en la unidad del Espíritu Santo,</t>
  </si>
  <si>
    <t>todo honor y toda gloria</t>
  </si>
  <si>
    <t>por los siglos de los siglos.</t>
  </si>
  <si>
    <t>Cuando el 'MEMORIAL y LA OFRENDA' se hace recitada,</t>
  </si>
  <si>
    <t>puede cantarse la Doxología con la siguiente melodía: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</si>
</sst>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5">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
      <sz val="11"/>
      <color theme="0" tint="-0.499984740745262"/>
      <name val="Aptos Narrow"/>
      <family val="2"/>
      <scheme val="minor"/>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48">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xf numFmtId="0" fontId="134" fillId="0" borderId="0" xfId="0" applyFont="1" applyAlignment="1">
      <alignment vertical="center"/>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10.png"/><Relationship Id="rId4" Type="http://schemas.openxmlformats.org/officeDocument/2006/relationships/image" Target="../media/image3.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255B1A-A0EA-4CE8-8057-F2EC2F61BA6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50945" name="Button 1" hidden="1">
              <a:extLst>
                <a:ext uri="{63B3BB69-23CF-44E3-9099-C40C66FF867C}">
                  <a14:compatExt spid="_x0000_s850945"/>
                </a:ext>
                <a:ext uri="{FF2B5EF4-FFF2-40B4-BE49-F238E27FC236}">
                  <a16:creationId xmlns:a16="http://schemas.microsoft.com/office/drawing/2014/main" id="{00000000-0008-0000-0200-000001F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8AEC8C7-53CB-4AF0-8259-8378EFC734F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74812</xdr:rowOff>
    </xdr:to>
    <xdr:pic>
      <xdr:nvPicPr>
        <xdr:cNvPr id="4" name="Picture 3">
          <a:extLst>
            <a:ext uri="{FF2B5EF4-FFF2-40B4-BE49-F238E27FC236}">
              <a16:creationId xmlns:a16="http://schemas.microsoft.com/office/drawing/2014/main" id="{F366DA05-49D2-45D8-A831-A736F8F3FA0A}"/>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83ACAE1-6445-4B6A-B83A-75D255FBFE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07265" name="Button 1" hidden="1">
              <a:extLst>
                <a:ext uri="{63B3BB69-23CF-44E3-9099-C40C66FF867C}">
                  <a14:compatExt spid="_x0000_s907265"/>
                </a:ext>
                <a:ext uri="{FF2B5EF4-FFF2-40B4-BE49-F238E27FC236}">
                  <a16:creationId xmlns:a16="http://schemas.microsoft.com/office/drawing/2014/main" id="{4B7C0B67-FE35-4FFE-A4DA-470D9387CD24}"/>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2DC1CC-BED1-4615-B940-80D31D9845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9FA00D93-B837-4D05-89B8-9B271136BC30}"/>
            </a:ext>
          </a:extLst>
        </xdr:cNvPr>
        <xdr:cNvPicPr>
          <a:picLocks noChangeAspect="1"/>
        </xdr:cNvPicPr>
      </xdr:nvPicPr>
      <xdr:blipFill>
        <a:blip xmlns:r="http://schemas.openxmlformats.org/officeDocument/2006/relationships" r:embed="rId5"/>
        <a:stretch>
          <a:fillRect/>
        </a:stretch>
      </xdr:blipFill>
      <xdr:spPr>
        <a:xfrm>
          <a:off x="29070673" y="8311029"/>
          <a:ext cx="9825927" cy="976603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681858-7ED4-4F57-ABB9-12A0020A1E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10337" name="Button 1" hidden="1">
              <a:extLst>
                <a:ext uri="{63B3BB69-23CF-44E3-9099-C40C66FF867C}">
                  <a14:compatExt spid="_x0000_s910337"/>
                </a:ext>
                <a:ext uri="{FF2B5EF4-FFF2-40B4-BE49-F238E27FC236}">
                  <a16:creationId xmlns:a16="http://schemas.microsoft.com/office/drawing/2014/main" id="{AC5C0AF9-9B82-4535-9B99-19F0B33B0188}"/>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3AEF42-4152-40CB-B62E-D5F9430B1D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B03D9BD2-F66E-43BC-A45D-CBBCF25EFC39}"/>
            </a:ext>
          </a:extLst>
        </xdr:cNvPr>
        <xdr:cNvPicPr>
          <a:picLocks noChangeAspect="1"/>
        </xdr:cNvPicPr>
      </xdr:nvPicPr>
      <xdr:blipFill>
        <a:blip xmlns:r="http://schemas.openxmlformats.org/officeDocument/2006/relationships" r:embed="rId5"/>
        <a:stretch>
          <a:fillRect/>
        </a:stretch>
      </xdr:blipFill>
      <xdr:spPr>
        <a:xfrm>
          <a:off x="29070673" y="8311029"/>
          <a:ext cx="9825927" cy="97630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8585200</xdr:colOff>
          <xdr:row>1</xdr:row>
          <xdr:rowOff>88900</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300-000001E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7899400</xdr:colOff>
          <xdr:row>1</xdr:row>
          <xdr:rowOff>88900</xdr:rowOff>
        </xdr:from>
        <xdr:to>
          <xdr:col>29</xdr:col>
          <xdr:colOff>8489950</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300-000002E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400-000001C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400-000002C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700-0000014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700-0000024404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700-000008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615</xdr:row>
          <xdr:rowOff>69850</xdr:rowOff>
        </xdr:from>
        <xdr:to>
          <xdr:col>0</xdr:col>
          <xdr:colOff>2419350</xdr:colOff>
          <xdr:row>616</xdr:row>
          <xdr:rowOff>279400</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700-00000B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800-0000015C05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800-0000025C05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800-000003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717550</xdr:colOff>
          <xdr:row>615</xdr:row>
          <xdr:rowOff>107950</xdr:rowOff>
        </xdr:from>
        <xdr:to>
          <xdr:col>0</xdr:col>
          <xdr:colOff>1631950</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800-000004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400-000001D0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400-000002D0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500-000001D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500-000002D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600-000001D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600-000002D8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700-0000018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700-0000028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3022600</xdr:colOff>
          <xdr:row>3</xdr:row>
          <xdr:rowOff>107950</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800-000001D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222250</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800-000002D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900-0000010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A00-000001F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374650</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B00-0000010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C00-0000010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D00-0000010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E00-0000013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F00-0000014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2000-0000014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100-0000015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200-0000017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300-0000018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400-000001A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500-000001B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600-000001B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700-000001D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393700</xdr:colOff>
          <xdr:row>0</xdr:row>
          <xdr:rowOff>69850</xdr:rowOff>
        </xdr:from>
        <xdr:to>
          <xdr:col>8</xdr:col>
          <xdr:colOff>450850</xdr:colOff>
          <xdr:row>0</xdr:row>
          <xdr:rowOff>793750</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800-000001D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900-000001D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A00-000001E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B00-000001E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C00-000001E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D00-00000180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2E00-0000018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2F00-00000194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3000-0000019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100-000001A8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00000000-0008-0000-3200-000001B8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00000000-0008-0000-3300-000001B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6EFD892-A139-46FF-A6B3-B76F550FA67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6609" name="Button 1" hidden="1">
              <a:extLst>
                <a:ext uri="{63B3BB69-23CF-44E3-9099-C40C66FF867C}">
                  <a14:compatExt spid="_x0000_s836609"/>
                </a:ext>
                <a:ext uri="{FF2B5EF4-FFF2-40B4-BE49-F238E27FC236}">
                  <a16:creationId xmlns:a16="http://schemas.microsoft.com/office/drawing/2014/main" id="{00000000-0008-0000-3400-000001C4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49D712-5599-4221-BE6A-C435B9A74C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96E9AF-B9C4-4128-B3D1-951A0564A3A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00000000-0008-0000-3500-000001C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37EAA2-79BC-4D3E-AA20-4CE763B34F7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170350-D12D-4C2E-8B8A-69C20260E2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42753" name="Button 1" hidden="1">
              <a:extLst>
                <a:ext uri="{63B3BB69-23CF-44E3-9099-C40C66FF867C}">
                  <a14:compatExt spid="_x0000_s842753"/>
                </a:ext>
                <a:ext uri="{FF2B5EF4-FFF2-40B4-BE49-F238E27FC236}">
                  <a16:creationId xmlns:a16="http://schemas.microsoft.com/office/drawing/2014/main" id="{00000000-0008-0000-3600-000001D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104D9FB-98E1-44B3-92DF-D57CE42AB0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279D1AE-F56E-4693-931A-6BEA437042B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46849" name="Button 1" hidden="1">
              <a:extLst>
                <a:ext uri="{63B3BB69-23CF-44E3-9099-C40C66FF867C}">
                  <a14:compatExt spid="_x0000_s846849"/>
                </a:ext>
                <a:ext uri="{FF2B5EF4-FFF2-40B4-BE49-F238E27FC236}">
                  <a16:creationId xmlns:a16="http://schemas.microsoft.com/office/drawing/2014/main" id="{00000000-0008-0000-3700-000001E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526782-0B1D-4B80-8714-2BBAF8BCA3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E43AA3-E3BE-42B4-BC31-A2F6C2CB86D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48897" name="Button 1" hidden="1">
              <a:extLst>
                <a:ext uri="{63B3BB69-23CF-44E3-9099-C40C66FF867C}">
                  <a14:compatExt spid="_x0000_s848897"/>
                </a:ext>
                <a:ext uri="{FF2B5EF4-FFF2-40B4-BE49-F238E27FC236}">
                  <a16:creationId xmlns:a16="http://schemas.microsoft.com/office/drawing/2014/main" id="{00000000-0008-0000-3800-000001F4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1748F7-C7ED-4237-8B35-85DBE9B00E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twoCellAnchor editAs="oneCell">
    <xdr:from>
      <xdr:col>28</xdr:col>
      <xdr:colOff>22411</xdr:colOff>
      <xdr:row>27</xdr:row>
      <xdr:rowOff>168088</xdr:rowOff>
    </xdr:from>
    <xdr:to>
      <xdr:col>51</xdr:col>
      <xdr:colOff>554381</xdr:colOff>
      <xdr:row>57</xdr:row>
      <xdr:rowOff>91607</xdr:rowOff>
    </xdr:to>
    <xdr:pic>
      <xdr:nvPicPr>
        <xdr:cNvPr id="5" name="Picture 4">
          <a:extLst>
            <a:ext uri="{FF2B5EF4-FFF2-40B4-BE49-F238E27FC236}">
              <a16:creationId xmlns:a16="http://schemas.microsoft.com/office/drawing/2014/main" id="{7FE3660E-7A0A-E388-2B59-B9C827D410E5}"/>
            </a:ext>
          </a:extLst>
        </xdr:cNvPr>
        <xdr:cNvPicPr>
          <a:picLocks noChangeAspect="1"/>
        </xdr:cNvPicPr>
      </xdr:nvPicPr>
      <xdr:blipFill>
        <a:blip xmlns:r="http://schemas.openxmlformats.org/officeDocument/2006/relationships" r:embed="rId5"/>
        <a:stretch>
          <a:fillRect/>
        </a:stretch>
      </xdr:blipFill>
      <xdr:spPr>
        <a:xfrm>
          <a:off x="25101176" y="8796617"/>
          <a:ext cx="9821646" cy="10031225"/>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D845C6D-15FB-4B96-9D0C-4D342D16B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51969" name="Button 1" hidden="1">
              <a:extLst>
                <a:ext uri="{63B3BB69-23CF-44E3-9099-C40C66FF867C}">
                  <a14:compatExt spid="_x0000_s851969"/>
                </a:ext>
                <a:ext uri="{FF2B5EF4-FFF2-40B4-BE49-F238E27FC236}">
                  <a16:creationId xmlns:a16="http://schemas.microsoft.com/office/drawing/2014/main" id="{00000000-0008-0000-3900-000001000D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E1F98AE-1603-4B1C-8431-6D2FB05C686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52400</xdr:rowOff>
    </xdr:to>
    <xdr:pic>
      <xdr:nvPicPr>
        <xdr:cNvPr id="4" name="Picture 3">
          <a:extLst>
            <a:ext uri="{FF2B5EF4-FFF2-40B4-BE49-F238E27FC236}">
              <a16:creationId xmlns:a16="http://schemas.microsoft.com/office/drawing/2014/main" id="{E12DDCC5-CBE3-42E1-B755-A8C3F0FA6EE7}"/>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3A00-000001E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269047</xdr:rowOff>
    </xdr:to>
    <xdr:pic>
      <xdr:nvPicPr>
        <xdr:cNvPr id="3" name="Picture 2">
          <a:extLst>
            <a:ext uri="{FF2B5EF4-FFF2-40B4-BE49-F238E27FC236}">
              <a16:creationId xmlns:a16="http://schemas.microsoft.com/office/drawing/2014/main" id="{BE7394C6-5ECD-3FEE-058C-BA84E946DC58}"/>
            </a:ext>
          </a:extLst>
        </xdr:cNvPr>
        <xdr:cNvPicPr>
          <a:picLocks noChangeAspect="1"/>
        </xdr:cNvPicPr>
      </xdr:nvPicPr>
      <xdr:blipFill>
        <a:blip xmlns:r="http://schemas.openxmlformats.org/officeDocument/2006/relationships" r:embed="rId5"/>
        <a:stretch>
          <a:fillRect/>
        </a:stretch>
      </xdr:blipFill>
      <xdr:spPr>
        <a:xfrm>
          <a:off x="27857823" y="8292353"/>
          <a:ext cx="9716856" cy="1012648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7.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2.xml"/><Relationship Id="rId4" Type="http://schemas.openxmlformats.org/officeDocument/2006/relationships/table" Target="../tables/table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3.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4.xml"/><Relationship Id="rId4"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5.xml"/><Relationship Id="rId4" Type="http://schemas.openxmlformats.org/officeDocument/2006/relationships/table" Target="../tables/table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6.xml"/><Relationship Id="rId4"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trlProp" Target="../ctrlProps/ctrlProp5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2.xml"/><Relationship Id="rId1" Type="http://schemas.openxmlformats.org/officeDocument/2006/relationships/printerSettings" Target="../printerSettings/printerSettings52.bin"/><Relationship Id="rId4" Type="http://schemas.openxmlformats.org/officeDocument/2006/relationships/ctrlProp" Target="../ctrlProps/ctrlProp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3.xml"/><Relationship Id="rId1" Type="http://schemas.openxmlformats.org/officeDocument/2006/relationships/printerSettings" Target="../printerSettings/printerSettings53.bin"/><Relationship Id="rId4" Type="http://schemas.openxmlformats.org/officeDocument/2006/relationships/ctrlProp" Target="../ctrlProps/ctrlProp5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4.xml"/><Relationship Id="rId1" Type="http://schemas.openxmlformats.org/officeDocument/2006/relationships/printerSettings" Target="../printerSettings/printerSettings54.bin"/><Relationship Id="rId4" Type="http://schemas.openxmlformats.org/officeDocument/2006/relationships/ctrlProp" Target="../ctrlProps/ctrlProp5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5.xml"/><Relationship Id="rId1" Type="http://schemas.openxmlformats.org/officeDocument/2006/relationships/printerSettings" Target="../printerSettings/printerSettings55.bin"/><Relationship Id="rId4" Type="http://schemas.openxmlformats.org/officeDocument/2006/relationships/ctrlProp" Target="../ctrlProps/ctrlProp56.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6.xml"/><Relationship Id="rId1" Type="http://schemas.openxmlformats.org/officeDocument/2006/relationships/printerSettings" Target="../printerSettings/printerSettings56.bin"/><Relationship Id="rId4" Type="http://schemas.openxmlformats.org/officeDocument/2006/relationships/ctrlProp" Target="../ctrlProps/ctrlProp57.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7.xml"/><Relationship Id="rId1" Type="http://schemas.openxmlformats.org/officeDocument/2006/relationships/printerSettings" Target="../printerSettings/printerSettings57.bin"/><Relationship Id="rId4" Type="http://schemas.openxmlformats.org/officeDocument/2006/relationships/ctrlProp" Target="../ctrlProps/ctrlProp58.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8.xml"/><Relationship Id="rId1" Type="http://schemas.openxmlformats.org/officeDocument/2006/relationships/printerSettings" Target="../printerSettings/printerSettings58.bin"/><Relationship Id="rId4" Type="http://schemas.openxmlformats.org/officeDocument/2006/relationships/ctrlProp" Target="../ctrlProps/ctrlProp59.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9.xml"/><Relationship Id="rId1" Type="http://schemas.openxmlformats.org/officeDocument/2006/relationships/printerSettings" Target="../printerSettings/printerSettings59.bin"/><Relationship Id="rId4" Type="http://schemas.openxmlformats.org/officeDocument/2006/relationships/ctrlProp" Target="../ctrlProps/ctrlProp6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heetViews>
  <sheetFormatPr defaultRowHeight="14.5"/>
  <cols>
    <col min="1" max="1" width="59" bestFit="1" customWidth="1"/>
    <col min="2" max="2" width="53.81640625" bestFit="1" customWidth="1"/>
    <col min="3" max="3" width="27.26953125" bestFit="1" customWidth="1"/>
    <col min="4" max="8" width="26.7265625" customWidth="1"/>
  </cols>
  <sheetData>
    <row r="1" spans="1:8" ht="132" customHeight="1">
      <c r="A1" s="64"/>
      <c r="B1" s="339" t="str" cm="1">
        <f t="array" aca="1" ref="B1" ca="1">MID(CELL("filename", B1), FIND("]", CELL("filename", B1)) + 1, 255)</f>
        <v>Indice</v>
      </c>
      <c r="C1" s="339"/>
      <c r="D1" s="339"/>
      <c r="E1" s="339"/>
      <c r="F1" s="63"/>
      <c r="G1" s="340"/>
      <c r="H1" s="340"/>
    </row>
    <row r="2" spans="1:8" ht="26.15" customHeight="1">
      <c r="A2" s="58" t="s">
        <v>222</v>
      </c>
      <c r="B2" s="58" t="s">
        <v>3043</v>
      </c>
      <c r="C2" s="58"/>
      <c r="D2" s="58"/>
      <c r="E2" s="58"/>
      <c r="F2" s="59"/>
      <c r="G2" s="59"/>
      <c r="H2" s="59"/>
    </row>
    <row r="3" spans="1:8" ht="26.15" customHeight="1">
      <c r="A3" s="58" t="s">
        <v>3062</v>
      </c>
      <c r="B3" s="58" t="s">
        <v>3044</v>
      </c>
      <c r="C3" s="58"/>
      <c r="D3" s="58"/>
      <c r="E3" s="58"/>
      <c r="F3" s="59"/>
      <c r="G3" s="59"/>
      <c r="H3" s="59"/>
    </row>
    <row r="4" spans="1:8" ht="26.15" customHeight="1">
      <c r="A4" s="58" t="s">
        <v>2444</v>
      </c>
      <c r="B4" s="58" t="s">
        <v>3045</v>
      </c>
      <c r="C4" s="58"/>
      <c r="D4" s="58"/>
      <c r="E4" s="58"/>
      <c r="F4" s="59"/>
      <c r="G4" s="59"/>
      <c r="H4" s="59"/>
    </row>
    <row r="5" spans="1:8" ht="26.15" customHeight="1">
      <c r="A5" s="58" t="s">
        <v>2321</v>
      </c>
      <c r="B5" s="58" t="s">
        <v>146</v>
      </c>
      <c r="C5" s="58"/>
      <c r="D5" s="58"/>
      <c r="E5" s="58"/>
      <c r="F5" s="59"/>
      <c r="G5" s="59"/>
      <c r="H5" s="59"/>
    </row>
    <row r="6" spans="1:8" ht="26.15" customHeight="1">
      <c r="A6" s="58" t="s">
        <v>2445</v>
      </c>
      <c r="B6" s="58" t="s">
        <v>3046</v>
      </c>
      <c r="C6" s="58"/>
      <c r="D6" s="58"/>
      <c r="E6" s="58"/>
      <c r="F6" s="59"/>
      <c r="G6" s="59"/>
      <c r="H6" s="59"/>
    </row>
    <row r="7" spans="1:8" ht="26.15" customHeight="1">
      <c r="A7" s="58" t="s">
        <v>1133</v>
      </c>
      <c r="B7" s="58" t="s">
        <v>3047</v>
      </c>
      <c r="C7" s="58"/>
      <c r="D7" s="58"/>
      <c r="E7" s="58"/>
      <c r="F7" s="59"/>
      <c r="G7" s="59"/>
      <c r="H7" s="59"/>
    </row>
    <row r="8" spans="1:8" ht="26.15" customHeight="1">
      <c r="A8" s="58" t="s">
        <v>2254</v>
      </c>
      <c r="B8" s="58" t="s">
        <v>3048</v>
      </c>
      <c r="C8" s="58"/>
      <c r="D8" s="58"/>
      <c r="E8" s="58"/>
      <c r="F8" s="59"/>
      <c r="G8" s="59"/>
      <c r="H8" s="59"/>
    </row>
    <row r="9" spans="1:8" ht="26.15" customHeight="1">
      <c r="A9" s="58" t="s">
        <v>162</v>
      </c>
      <c r="B9" s="58" t="s">
        <v>3049</v>
      </c>
      <c r="C9" s="58"/>
      <c r="D9" s="58"/>
      <c r="E9" s="58"/>
      <c r="F9" s="59"/>
      <c r="G9" s="59"/>
      <c r="H9" s="59"/>
    </row>
    <row r="10" spans="1:8" ht="26.15" customHeight="1">
      <c r="A10" s="58" t="s">
        <v>1138</v>
      </c>
      <c r="B10" s="58" t="s">
        <v>155</v>
      </c>
      <c r="C10" s="58"/>
      <c r="D10" s="58"/>
      <c r="E10" s="59"/>
      <c r="F10" s="59"/>
      <c r="G10" s="59"/>
      <c r="H10" s="59"/>
    </row>
    <row r="11" spans="1:8" ht="26.15" customHeight="1">
      <c r="A11" s="58" t="s">
        <v>1137</v>
      </c>
      <c r="B11" s="58" t="s">
        <v>3050</v>
      </c>
      <c r="C11" s="58"/>
      <c r="D11" s="58"/>
      <c r="E11" s="59"/>
      <c r="F11" s="59"/>
      <c r="G11" s="59"/>
      <c r="H11" s="59"/>
    </row>
    <row r="12" spans="1:8" ht="26.15" customHeight="1">
      <c r="A12" s="58" t="s">
        <v>1157</v>
      </c>
      <c r="B12" s="58" t="s">
        <v>159</v>
      </c>
      <c r="C12" s="58"/>
      <c r="D12" s="58"/>
      <c r="E12" s="59"/>
      <c r="F12" s="59"/>
      <c r="G12" s="59"/>
      <c r="H12" s="59"/>
    </row>
    <row r="13" spans="1:8" ht="26.15" customHeight="1">
      <c r="A13" s="58" t="s">
        <v>1420</v>
      </c>
      <c r="B13" s="58" t="s">
        <v>160</v>
      </c>
      <c r="C13" s="58"/>
      <c r="D13" s="58"/>
      <c r="E13" s="59"/>
      <c r="F13" s="59"/>
      <c r="G13" s="59"/>
      <c r="H13" s="59"/>
    </row>
    <row r="14" spans="1:8" ht="26.15" customHeight="1">
      <c r="A14" s="58" t="s">
        <v>1163</v>
      </c>
      <c r="B14" s="58" t="s">
        <v>3051</v>
      </c>
      <c r="C14" s="58"/>
      <c r="D14" s="58"/>
      <c r="E14" s="59"/>
      <c r="F14" s="59"/>
      <c r="G14" s="59"/>
      <c r="H14" s="59"/>
    </row>
    <row r="15" spans="1:8" ht="26.15" customHeight="1">
      <c r="A15" s="58" t="s">
        <v>1136</v>
      </c>
      <c r="B15" s="58" t="s">
        <v>3052</v>
      </c>
      <c r="C15" s="58"/>
      <c r="D15" s="58"/>
      <c r="E15" s="59"/>
      <c r="F15" s="59"/>
      <c r="G15" s="59"/>
      <c r="H15" s="59"/>
    </row>
    <row r="16" spans="1:8" ht="26.15" customHeight="1">
      <c r="A16" s="58" t="s">
        <v>308</v>
      </c>
      <c r="B16" s="58" t="s">
        <v>163</v>
      </c>
      <c r="C16" s="58"/>
      <c r="D16" s="58"/>
      <c r="E16" s="59"/>
      <c r="F16" s="59"/>
      <c r="G16" s="59"/>
      <c r="H16" s="59"/>
    </row>
    <row r="17" spans="1:8" ht="26.15" customHeight="1">
      <c r="A17" s="58" t="s">
        <v>2264</v>
      </c>
      <c r="B17" s="58" t="s">
        <v>3053</v>
      </c>
      <c r="C17" s="58"/>
      <c r="D17" s="58"/>
      <c r="E17" s="59"/>
      <c r="F17" s="59"/>
      <c r="G17" s="59"/>
      <c r="H17" s="59"/>
    </row>
    <row r="18" spans="1:8" ht="26.15" customHeight="1">
      <c r="A18" s="58" t="s">
        <v>2265</v>
      </c>
      <c r="B18" s="58" t="s">
        <v>3054</v>
      </c>
      <c r="C18" s="58"/>
      <c r="D18" s="58"/>
      <c r="E18" s="59"/>
      <c r="F18" s="59"/>
      <c r="G18" s="59"/>
      <c r="H18" s="59"/>
    </row>
    <row r="19" spans="1:8" ht="26.15" customHeight="1">
      <c r="A19" s="58" t="s">
        <v>2266</v>
      </c>
      <c r="B19" s="58" t="s">
        <v>166</v>
      </c>
      <c r="C19" s="58"/>
      <c r="D19" s="58"/>
      <c r="E19" s="59"/>
      <c r="F19" s="59"/>
      <c r="G19" s="59"/>
      <c r="H19" s="59"/>
    </row>
    <row r="20" spans="1:8" ht="25">
      <c r="A20" s="58" t="s">
        <v>1135</v>
      </c>
      <c r="B20" s="58" t="s">
        <v>1961</v>
      </c>
      <c r="C20" s="58"/>
      <c r="D20" s="58"/>
      <c r="E20" s="58"/>
      <c r="F20" s="58"/>
      <c r="G20" s="58"/>
      <c r="H20" s="58"/>
    </row>
    <row r="21" spans="1:8" ht="25">
      <c r="A21" s="58" t="s">
        <v>772</v>
      </c>
      <c r="B21" s="58"/>
      <c r="C21" s="58"/>
      <c r="D21" s="58"/>
      <c r="E21" s="58"/>
      <c r="F21" s="58"/>
      <c r="G21" s="58"/>
      <c r="H21" s="58"/>
    </row>
    <row r="22" spans="1:8" ht="25">
      <c r="A22" s="58" t="s">
        <v>2319</v>
      </c>
      <c r="B22" s="58"/>
      <c r="C22" s="58"/>
      <c r="D22" s="58"/>
      <c r="E22" s="58"/>
      <c r="F22" s="58"/>
      <c r="G22" s="58"/>
      <c r="H22" s="58"/>
    </row>
    <row r="23" spans="1:8" ht="25">
      <c r="A23" s="58" t="s">
        <v>2320</v>
      </c>
      <c r="B23" s="58"/>
      <c r="C23" s="58"/>
      <c r="D23" s="58"/>
      <c r="E23" s="58"/>
      <c r="F23" s="58"/>
      <c r="G23" s="58"/>
      <c r="H23" s="58"/>
    </row>
    <row r="24" spans="1:8" ht="25">
      <c r="A24" s="58" t="s">
        <v>2268</v>
      </c>
      <c r="B24" s="58"/>
      <c r="C24" s="58"/>
      <c r="D24" s="58"/>
      <c r="E24" s="58"/>
      <c r="F24" s="58"/>
      <c r="G24" s="58"/>
      <c r="H24" s="58"/>
    </row>
    <row r="25" spans="1:8" ht="25">
      <c r="A25" s="58" t="s">
        <v>2318</v>
      </c>
      <c r="B25" s="58"/>
      <c r="C25" s="58"/>
      <c r="D25" s="58"/>
      <c r="E25" s="58"/>
      <c r="F25" s="58"/>
      <c r="G25" s="58"/>
      <c r="H25" s="58"/>
    </row>
    <row r="26" spans="1:8" ht="25">
      <c r="A26" s="58" t="s">
        <v>2443</v>
      </c>
      <c r="B26" s="58"/>
      <c r="C26" s="58"/>
      <c r="D26" s="58"/>
      <c r="E26" s="58"/>
      <c r="F26" s="58"/>
      <c r="G26" s="58"/>
      <c r="H26" s="58"/>
    </row>
    <row r="27" spans="1:8" ht="25">
      <c r="A27" s="58" t="s">
        <v>124</v>
      </c>
      <c r="B27" s="58"/>
      <c r="C27" s="58"/>
      <c r="D27" s="58"/>
      <c r="E27" s="58"/>
      <c r="F27" s="58"/>
      <c r="G27" s="58"/>
      <c r="H27" s="58"/>
    </row>
    <row r="28" spans="1:8" ht="25">
      <c r="A28" s="58" t="s">
        <v>125</v>
      </c>
      <c r="B28" s="58"/>
      <c r="C28" s="58"/>
      <c r="D28" s="58"/>
      <c r="E28" s="58"/>
      <c r="F28" s="58"/>
      <c r="G28" s="58"/>
      <c r="H28" s="58"/>
    </row>
    <row r="29" spans="1:8" ht="25">
      <c r="A29" s="58" t="s">
        <v>2389</v>
      </c>
      <c r="B29" s="58"/>
      <c r="C29" s="58"/>
      <c r="D29" s="58"/>
      <c r="E29" s="58"/>
      <c r="F29" s="58"/>
      <c r="G29" s="58"/>
      <c r="H29" s="58"/>
    </row>
    <row r="30" spans="1:8" ht="25">
      <c r="A30" s="58" t="s">
        <v>131</v>
      </c>
      <c r="B30" s="58"/>
      <c r="C30" s="58"/>
      <c r="D30" s="58"/>
      <c r="E30" s="58"/>
      <c r="F30" s="58"/>
      <c r="G30" s="58"/>
      <c r="H30" s="58"/>
    </row>
    <row r="31" spans="1:8" ht="25">
      <c r="A31" s="58" t="s">
        <v>132</v>
      </c>
      <c r="B31" s="58"/>
      <c r="C31" s="58"/>
      <c r="D31" s="58"/>
      <c r="E31" s="58"/>
      <c r="F31" s="58"/>
      <c r="G31" s="58"/>
      <c r="H31" s="58"/>
    </row>
    <row r="32" spans="1:8" ht="25">
      <c r="A32" s="58" t="s">
        <v>133</v>
      </c>
      <c r="B32" s="58"/>
      <c r="C32" s="58"/>
      <c r="D32" s="58"/>
      <c r="E32" s="58"/>
      <c r="F32" s="58"/>
      <c r="G32" s="58"/>
      <c r="H32" s="58"/>
    </row>
    <row r="33" spans="1:8" ht="25">
      <c r="A33" s="58" t="s">
        <v>2521</v>
      </c>
      <c r="B33" s="58"/>
      <c r="C33" s="58"/>
      <c r="D33" s="58"/>
      <c r="E33" s="58"/>
      <c r="F33" s="58"/>
      <c r="G33" s="58"/>
      <c r="H33" s="58"/>
    </row>
    <row r="34" spans="1:8" ht="25">
      <c r="A34" s="58" t="s">
        <v>136</v>
      </c>
      <c r="B34" s="58"/>
      <c r="C34" s="58"/>
      <c r="D34" s="58"/>
      <c r="E34" s="58"/>
      <c r="F34" s="58"/>
      <c r="G34" s="58"/>
      <c r="H34" s="58"/>
    </row>
    <row r="35" spans="1:8" ht="25">
      <c r="A35" s="58" t="s">
        <v>137</v>
      </c>
      <c r="B35" s="58"/>
      <c r="C35" s="58"/>
      <c r="D35" s="58"/>
      <c r="E35" s="58"/>
      <c r="F35" s="58"/>
      <c r="G35" s="58"/>
      <c r="H35" s="58"/>
    </row>
    <row r="36" spans="1:8" ht="25">
      <c r="A36" s="58" t="s">
        <v>2629</v>
      </c>
      <c r="B36" s="58"/>
      <c r="C36" s="58"/>
      <c r="D36" s="58"/>
      <c r="E36" s="58"/>
      <c r="F36" s="58"/>
      <c r="G36" s="58"/>
      <c r="H36" s="58"/>
    </row>
    <row r="37" spans="1:8" ht="25">
      <c r="A37" s="58" t="s">
        <v>140</v>
      </c>
      <c r="B37" s="58"/>
      <c r="C37" s="58"/>
      <c r="D37" s="58"/>
      <c r="E37" s="58"/>
      <c r="F37" s="58"/>
      <c r="G37" s="58"/>
      <c r="H37" s="58"/>
    </row>
    <row r="38" spans="1:8" ht="25">
      <c r="A38" s="58" t="s">
        <v>141</v>
      </c>
      <c r="B38" s="58"/>
      <c r="C38" s="58"/>
      <c r="D38" s="58"/>
      <c r="E38" s="58"/>
      <c r="F38" s="58"/>
      <c r="G38" s="58"/>
      <c r="H38" s="58"/>
    </row>
    <row r="39" spans="1:8" ht="25">
      <c r="A39" s="58" t="s">
        <v>142</v>
      </c>
      <c r="B39" s="58"/>
      <c r="C39" s="58"/>
      <c r="D39" s="58"/>
      <c r="E39" s="58"/>
      <c r="F39" s="58"/>
      <c r="G39" s="58"/>
      <c r="H39" s="58"/>
    </row>
    <row r="40" spans="1:8" ht="25">
      <c r="A40" s="58" t="s">
        <v>143</v>
      </c>
      <c r="B40" s="58"/>
      <c r="C40" s="58"/>
      <c r="D40" s="58"/>
      <c r="E40" s="58"/>
      <c r="F40" s="58"/>
      <c r="G40" s="58"/>
      <c r="H40" s="58"/>
    </row>
  </sheetData>
  <mergeCells count="2">
    <mergeCell ref="B1:E1"/>
    <mergeCell ref="G1:H1"/>
  </mergeCells>
  <hyperlinks>
    <hyperlink ref="A2" location="'HIMNO A LA CARIDAD'!A3" display="'HIMNO A LA CARIDAD'!A3" xr:uid="{E350E1A7-558A-4AC6-A6A2-817081E7CA68}"/>
    <hyperlink ref="A3" location="'PLEGARIA EUCARÍSTICA IIp1'!A3" display="'PLEGARIA EUCARÍSTICA IIp1'!A3" xr:uid="{8858E2A9-96CD-4849-A835-6581847AB127}"/>
    <hyperlink ref="A4" location="'b2'!A3" display="'b2'!A3" xr:uid="{F43E7510-400C-4C70-B6D9-89A20D49729D}"/>
    <hyperlink ref="A5" location="'BOCETO'!A3" display="'BOCETO'!A3" xr:uid="{B3DF3994-58F1-477D-9BBE-CBA5EBEE4184}"/>
    <hyperlink ref="A6" location="'List'!A3" display="'List'!A3" xr:uid="{96D7C2DB-E155-4950-A37F-F3D16069711E}"/>
    <hyperlink ref="A7" location="'URL'!A3" display="'URL'!A3" xr:uid="{3182ADAC-0D49-4F87-A5C7-42722DDC9116}"/>
    <hyperlink ref="A8" location="'CAMBIANDO LOS CANTOS'!A3" display="'CAMBIANDO LOS CANTOS'!A3" xr:uid="{480D166A-CD11-40C2-A61D-AC87C9985598}"/>
    <hyperlink ref="A9" location="'CANTO DE MOISES'!A3" display="'CANTO DE MOISES'!A3" xr:uid="{18F579A8-7E7F-4F18-ADAE-788100E9F202}"/>
    <hyperlink ref="A10" location="'Scripts mains'!A3" display="'Scripts mains'!A3" xr:uid="{23E8B0A0-E4E7-42DF-ADBD-0FBB000CF096}"/>
    <hyperlink ref="A11" location="'Indice Canto'!A3" display="'Indice Canto'!A3" xr:uid="{D88FF5B5-D478-4E90-B618-214198CFA2D9}"/>
    <hyperlink ref="A12" location="'data-Cantos'!A3" display="'data-Cantos'!A3" xr:uid="{2E9AB0E1-3F35-4CBC-B970-E2E3A868B58B}"/>
    <hyperlink ref="A13" location="'creando Directorios'!A3" display="'creando Directorios'!A3" xr:uid="{B9EC520A-1B31-451D-8A16-6A78C43A3D4F}"/>
    <hyperlink ref="A14" location="'Find bk2'!A3" display="'Find bk2'!A3" xr:uid="{F088B84C-5383-466C-8D8B-957BA510EBA1}"/>
    <hyperlink ref="A15" location="'Codigo Canto'!A3" display="'Codigo Canto'!A3" xr:uid="{B66D27C5-D1C5-4435-9970-137A04B3E3A0}"/>
    <hyperlink ref="A16" location="'Codigo'!A3" display="'Codigo'!A3" xr:uid="{33BAB4E4-8F2A-456F-A0C2-3DA0E9158DF4}"/>
    <hyperlink ref="A17" location="'Buscador'!A3" display="'Buscador'!A3" xr:uid="{8541040B-EAB9-4158-BC0C-ECD06CCFD3C9}"/>
    <hyperlink ref="A18" location="'Buscador (fail1)'!A3" display="'Buscador (fail1)'!A3" xr:uid="{AC62CFAB-7877-42F7-BA2E-A97E16021B9B}"/>
    <hyperlink ref="A19" location="'Buscador (fail2)'!A3" display="'Buscador (fail2)'!A3" xr:uid="{A463220B-8313-468F-AFD2-B976152729D5}"/>
    <hyperlink ref="A20" location="'Indice Backups'!A3" display="'Indice Backups'!A3" xr:uid="{60EF5FD3-0542-4DCE-85A7-A5ECECE93FB7}"/>
    <hyperlink ref="A21" location="'A LA VÍCTIMA PASCUAL'!A3" display="'A LA VÍCTIMA PASCUAL'!A3" xr:uid="{C88A80DE-D26E-4F11-8186-37E9D537B481}"/>
    <hyperlink ref="A22" location="'A NADIE DEMOS OCASIÓN DE TROPIE'!A3" display="'A NADIE DEMOS OCASIÓN DE TROPIE'!A3" xr:uid="{F868F555-E566-439A-8E5A-6A5988E80744}"/>
    <hyperlink ref="A23" location="'A TI LEVANTO MIS OJOS'!A3" display="'A TI LEVANTO MIS OJOS'!A3" xr:uid="{87A739A6-CE49-4F6B-9229-9F2647BA3F3A}"/>
    <hyperlink ref="A24" location="'A TI, SEÑOR, EN MI CLAMOR IMPLO'!A3" display="'A TI, SEÑOR, EN MI CLAMOR IMPLO'!A3" xr:uid="{48574EA9-2374-44D9-BCE4-EB913F2E63B4}"/>
    <hyperlink ref="A25" location="'A TI, SEÑOR, LEVANTO MI ALMA'!A3" display="'A TI, SEÑOR, LEVANTO MI ALMA'!A3" xr:uid="{404BE9DA-E0FE-4E84-9560-2807E3EF5615}"/>
    <hyperlink ref="A26" location="'A TI, SEÑOR, SE DEBE LA ALABANZ'!A3" display="'A TI, SEÑOR, SE DEBE LA ALABANZ'!A3" xr:uid="{19CC9290-3241-4FCD-8AB9-040CCAFE3161}"/>
    <hyperlink ref="A27" location="'ABBÁ, PADRE'!A3" display="'ABBÁ, PADRE'!A3" xr:uid="{0975B9F2-D97E-49E3-9C3A-868ECF6B3AFE}"/>
    <hyperlink ref="A28" location="'ABRAHAM'!A3" display="'ABRAHAM'!A3" xr:uid="{B9EE8186-AA9E-4CFB-99AE-ADEF5E1C2DFB}"/>
    <hyperlink ref="A29" location="'ACLAMAD AL SEÑOR'!A3" display="'ACLAMAD AL SEÑOR'!A3" xr:uid="{1F0A44EA-9CA7-436B-9813-AD74B807BCA7}"/>
    <hyperlink ref="A30" location="'AL DESPERTAR'!A3" display="'AL DESPERTAR'!A3" xr:uid="{E1793AD8-A336-4829-9055-93FAA4E3A305}"/>
    <hyperlink ref="A31" location="'ALABAD AL SEÑOR EN EL CIELO'!A3" display="'ALABAD AL SEÑOR EN EL CIELO'!A3" xr:uid="{A3246FCB-C16B-4AD6-8E41-F20DC579E188}"/>
    <hyperlink ref="A32" location="'ALEGRÍA, HA NACIDO EL SALVADOR'!A3" display="'ALEGRÍA, HA NACIDO EL SALVADOR'!A3" xr:uid="{36E122CD-5E56-4E11-85D8-7BA40F75BFBA}"/>
    <hyperlink ref="A33" location="'ALELUYA, ALABAD AL SEÑOR '!A3" display="'ALELUYA, ALABAD AL SEÑOR '!A3" xr:uid="{FCD3B5FE-9646-4BFA-A205-DDF69AA6DC80}"/>
    <hyperlink ref="A34" location="'ALELUYA, BENDECID AL SEÑOR'!A3" display="'ALELUYA, BENDECID AL SEÑOR'!A3" xr:uid="{7DD41764-71BE-413D-90D4-71ECD9B5007E}"/>
    <hyperlink ref="A35" location="'ALELUYA, YA LLEGÓ EL REINO'!A3" display="'ALELUYA, YA LLEGÓ EL REINO'!A3" xr:uid="{E7E72B88-B519-4930-B4E5-069A73E0ECCE}"/>
    <hyperlink ref="A36" location="'ALZAOS, PUERTAS'!A3" display="'ALZAOS, PUERTAS'!A3" xr:uid="{EB77F520-A20D-48BE-9B6D-D97095D91C97}"/>
    <hyperlink ref="A37" location="'AMÉN, AMÉN, AMÉN'!A3" display="'AMÉN, AMÉN, AMÉN'!A3" xr:uid="{0349F8D6-40D3-41B5-9059-E16A8FD0DEA8}"/>
    <hyperlink ref="A38" location="'AMO AL SEÑOR'!A3" display="'AMO AL SEÑOR'!A3" xr:uid="{E7B90CCF-D080-4D6D-A926-B3438A24A009}"/>
    <hyperlink ref="A39" location="'AQUEDAH'!A3" display="'AQUEDAH'!A3" xr:uid="{54D2F04C-B898-4931-8956-DFA67E8E9290}"/>
    <hyperlink ref="A40" location="'ASÍ HABLA EL AMÉN'!A3" display="'ASÍ HABLA EL AMÉN'!A3" xr:uid="{ADCA17E8-EFF5-48B1-9FEC-17C6DE8EAFD2}"/>
    <hyperlink ref="B2" location="'AVE MARÍA I'!A3" display="'AVE MARÍA I'!A3" xr:uid="{5839E829-25D0-4295-B008-0D73B40AD751}"/>
    <hyperlink ref="B3" location="'AVE MARÍA II'!A3" display="'AVE MARÍA II'!A3" xr:uid="{18EEBA4A-EAD6-44FC-9904-643A312CFDB6}"/>
    <hyperlink ref="B4" location="'BABILONIA CRIMINAL'!A3" display="'BABILONIA CRIMINAL'!A3" xr:uid="{ABA37790-8200-4771-98CE-3EACE80A89DB}"/>
    <hyperlink ref="B5" location="'BALAAM'!A3" display="'BALAAM'!A3" xr:uid="{6E285B69-F8C2-4BE1-8D86-9819117AAB36}"/>
    <hyperlink ref="B6" location="'BENDECIRÉ AL SEÑOR EN TODO TIEM'!A3" display="'BENDECIRÉ AL SEÑOR EN TODO TIEM'!A3" xr:uid="{64A269D4-DF1E-46D4-BE36-A9585EE4E7EB}"/>
    <hyperlink ref="B7" location="'BENDICE, ALMA MÍA, A YAHVEH'!A3" display="'BENDICE, ALMA MÍA, A YAHVEH'!A3" xr:uid="{B91CC9FF-50FC-4D4D-BD2B-9658C4DE432C}"/>
    <hyperlink ref="B8" location="'BENDITA ERES TÚ, MARÍA'!A3" display="'BENDITA ERES TÚ, MARÍA'!A3" xr:uid="{425BCE81-93BC-4C13-9F67-F0D5F623F408}"/>
    <hyperlink ref="B9" location="'BENDITO ERES, SEÑOR '!A3" display="'BENDITO ERES, SEÑOR '!A3" xr:uid="{58CD7F75-9D19-4ED5-B328-6C345362744C}"/>
    <hyperlink ref="B10" location="'BENDITO SEA DIOS'!A3" display="'BENDITO SEA DIOS'!A3" xr:uid="{B54F82D9-33B4-4C39-8F7A-60BE49B45289}"/>
    <hyperlink ref="B11" location="'BENEDICTUS'!A3" display="'BENEDICTUS'!A3" xr:uid="{5720826E-5F0E-49CD-9500-D68ED84B9B11}"/>
    <hyperlink ref="B12" location="'CANTAD A DIOS'!A3" display="'CANTAD A DIOS'!A3" xr:uid="{9D5D9848-39A0-4DEA-8EA8-3FBEF93566A9}"/>
    <hyperlink ref="B13" location="'CANTAD AL SEÑOR'!A3" display="'CANTAD AL SEÑOR'!A3" xr:uid="{A0D84AFF-8780-44E6-BC29-0B37C82CAFF7}"/>
    <hyperlink ref="B14" location="'CÁNTICO DE LOS TRES JÓVENES'!A3" display="'CÁNTICO DE LOS TRES JÓVENES'!A3" xr:uid="{407F0BEE-D02A-4F3F-9038-A84C530ED7F1}"/>
    <hyperlink ref="B15" location="'CANTO DE MOISÉS'!A3" display="'CANTO DE MOISÉS'!A3" xr:uid="{6AF33373-C434-46A9-92F4-0B579F1844A1}"/>
    <hyperlink ref="B16" location="'CARITAS CHRISTI URGET NOS'!A3" display="'CARITAS CHRISTI URGET NOS'!A3" xr:uid="{CF338CD4-1A0D-4026-8691-3A243FBE63D9}"/>
    <hyperlink ref="B17" location="'CAMEN 63'!A3" display="'CAMEN 63'!A3" xr:uid="{872B29E4-A0B3-4E9F-A521-EF99A8700C72}"/>
    <hyperlink ref="B18" location="'COMO CONDENADOS A MUERTE'!A3" display="'COMO CONDENADOS A MUERTE'!A3" xr:uid="{9333A792-68FF-4FE9-B831-733F2C85E0BC}"/>
    <hyperlink ref="B19" location="'CÓMO ES MARAVILLOSO'!A3" display="'CÓMO ES MARAVILLOSO'!A3" xr:uid="{F357A072-C18B-4177-BE0E-300A5989FF6B}"/>
    <hyperlink ref="B20" location="'MARIA, MADRE MÍA'!A3" display="'MARIA, MADRE MÍA'!A3" xr:uid="{4894791A-8E04-40CD-A0D9-22A0F1E652C6}"/>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ERES DIGNO DE TOMAR EL LIBRO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
      <c r="C8" t="str">
        <f ca="1">PROPER(L1)</f>
        <v>Eres Digno De Tomar El Libro</v>
      </c>
      <c r="L8" s="164" t="str">
        <f ca="1">_xlfn.CONCAT("        tt: ","""",C8,"""",",")</f>
        <v xml:space="preserve">        tt: "Eres Digno De Tomar El Libro",</v>
      </c>
    </row>
    <row r="9" spans="2:32" ht="23">
      <c r="C9" t="str">
        <f ca="1">PROPER(L1)</f>
        <v>Eres Digno De Tomar El Libro</v>
      </c>
      <c r="L9" s="164" t="str">
        <f ca="1">_xlfn.CONCAT("        title: ","""",C9,"""",",")</f>
        <v xml:space="preserve">        title: "Eres Digno De Tomar El Libro",</v>
      </c>
    </row>
    <row r="10" spans="2:32" ht="23">
      <c r="C10" t="str">
        <f ca="1">VLOOKUP(C1,'Codigo Canto'!A3:AQ236,12,FALSE)</f>
        <v>Apocalipsis 5,9ss</v>
      </c>
      <c r="L10" s="164" t="str">
        <f ca="1">_xlfn.CONCAT("        ","subtitle: ","""",C10,"""",",")</f>
        <v xml:space="preserve">        subtitle: "Apocalipsis 5,9ss",</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66</v>
      </c>
      <c r="L15" s="164" t="str">
        <f ca="1">_xlfn.CONCAT("        dbno: ","""",C15,"""",",")</f>
        <v xml:space="preserve">        dbno: "66",</v>
      </c>
    </row>
    <row r="16" spans="2:32" ht="23">
      <c r="L16" s="164" t="str">
        <f>_xlfn.CONCAT("        notes: ","""",C16,"""",",")</f>
        <v xml:space="preserve">        notes: "",</v>
      </c>
    </row>
    <row r="17" spans="1:40" ht="23">
      <c r="C17" t="s">
        <v>2347</v>
      </c>
      <c r="L17" s="164" t="str">
        <f>_xlfn.CONCAT("        mant: ","""",C17,"""",",")</f>
        <v xml:space="preserve">        mant: "Si",</v>
      </c>
    </row>
    <row r="18" spans="1:40" ht="23">
      <c r="C18" t="str">
        <f ca="1">C7</f>
        <v>eresdignodetomarellibro</v>
      </c>
      <c r="L18" s="164" t="str">
        <f ca="1">_xlfn.CONCAT("        audioSrc: ","""/audio/",C18,".mp3""",",")</f>
        <v xml:space="preserve">        audioSrc: "/audio/eresdignodetomarellibro.mp3",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65</v>
      </c>
      <c r="C24" t="str">
        <f ca="1">VLOOKUP(B24,Buscador!A3:AP240,31,FALSE)</f>
        <v>/resucito/src/index.html?canto=enunanocheoscura</v>
      </c>
      <c r="L24" s="164" t="str">
        <f ca="1">_xlfn.CONCAT("        ant: ","""",C24,"""",",")</f>
        <v xml:space="preserve">        ant: "/resucito/src/index.html?canto=enunanocheoscura",</v>
      </c>
    </row>
    <row r="25" spans="1:40" ht="23">
      <c r="B25">
        <f ca="1">+C1+1</f>
        <v>67</v>
      </c>
      <c r="C25" t="str">
        <f ca="1">VLOOKUP(B25,Buscador!A3:AP240,31,FALSE)</f>
        <v>/resucito/src/index.html?canto=ereshermoso</v>
      </c>
      <c r="L25" s="164" t="str">
        <f ca="1">_xlfn.CONCAT("        sig: ","""",C25,"""",",")</f>
        <v xml:space="preserve">        sig: "/resucito/src/index.html?canto=ereshermoso",</v>
      </c>
    </row>
    <row r="26" spans="1:40" ht="23">
      <c r="L26" s="48" t="s">
        <v>2279</v>
      </c>
    </row>
    <row r="27" spans="1:40" ht="36" thickBot="1">
      <c r="L27" s="212" t="s">
        <v>2313</v>
      </c>
    </row>
    <row r="28" spans="1:40" ht="24.5" thickTop="1" thickBot="1">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4.5" thickTop="1" thickBot="1">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4.5" thickTop="1" thickBot="1">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c r="B64" s="211"/>
      <c r="C64" s="211"/>
      <c r="D64" s="211"/>
      <c r="E64" s="211"/>
      <c r="F64" s="211"/>
      <c r="G64" s="211"/>
      <c r="H64" s="211"/>
      <c r="I64" s="211"/>
      <c r="J64" s="211"/>
      <c r="K64" s="211"/>
      <c r="L64" s="213" t="str">
        <f ca="1">_xlfn.CONCAT("]}, // ULTIMA LINEA DEL CANTO: ",L1)</f>
        <v>]}, // ULTIMA LINEA DEL CANTO: ERES DIGNO DE TOMAR EL LIBRO</v>
      </c>
      <c r="M64" s="211"/>
    </row>
    <row r="65" spans="12:13" ht="20.5">
      <c r="L65" s="214" t="s">
        <v>2316</v>
      </c>
      <c r="M65" s="166"/>
    </row>
    <row r="66" spans="12:13">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44D4E-1B20-431D-840A-F059E522D0AB}">
  <sheetPr codeName="Sheet57">
    <tabColor rgb="FF00B0F0"/>
  </sheetPr>
  <dimension ref="A1:AN78"/>
  <sheetViews>
    <sheetView zoomScale="85" zoomScaleNormal="85" workbookViewId="0">
      <pane xSplit="2" ySplit="1" topLeftCell="C37" activePane="bottomRight" state="frozen"/>
      <selection pane="topRight" activeCell="C1" sqref="C1"/>
      <selection pane="bottomLeft" activeCell="A2" sqref="A2"/>
      <selection pane="bottomRight" activeCell="C27" sqref="C27"/>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v>194</v>
      </c>
      <c r="E1" s="148"/>
      <c r="F1" s="148"/>
      <c r="G1" s="148"/>
      <c r="H1" s="148"/>
      <c r="I1" s="148"/>
      <c r="J1" s="148"/>
      <c r="K1" s="148"/>
      <c r="L1" s="165" t="str">
        <f>VLOOKUP(C1,'Codigo Canto'!A3:AQ236,38,FALSE)</f>
        <v>PLEGARIA EUCARÍSTICA II</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_xlfn.CONCAT("║           ",L1,"               ║")</f>
        <v>║           PLEGARIA EUCARÍSTICA II               ║</v>
      </c>
    </row>
    <row r="5" spans="2:32" ht="23">
      <c r="L5" s="48" t="s">
        <v>2962</v>
      </c>
    </row>
    <row r="6" spans="2:32" ht="23">
      <c r="L6" s="88" t="s">
        <v>2267</v>
      </c>
    </row>
    <row r="7" spans="2:32" ht="23">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
      <c r="C8" t="str">
        <f>PROPER(L1)</f>
        <v>Plegaria Eucarística Ii</v>
      </c>
      <c r="L8" s="164" t="str">
        <f>_xlfn.CONCAT("        tt: ","""",C8,"""",",")</f>
        <v xml:space="preserve">        tt: "Plegaria Eucarística Ii",</v>
      </c>
    </row>
    <row r="9" spans="2:32" ht="23">
      <c r="C9" t="str">
        <f>PROPER(L1)</f>
        <v>Plegaria Eucarística Ii</v>
      </c>
      <c r="L9" s="164" t="str">
        <f>_xlfn.CONCAT("        title: ","""",C9,"""",",")</f>
        <v xml:space="preserve">        title: "Plegaria Eucarística Ii",</v>
      </c>
    </row>
    <row r="10" spans="2:32" ht="23">
      <c r="C10" t="str">
        <f>VLOOKUP(C1,'Codigo Canto'!A3:AQ236,12,FALSE)</f>
        <v>Modelo I</v>
      </c>
      <c r="L10" s="164" t="str">
        <f>_xlfn.CONCAT("        ","subtitle: ","""",C10,"""",",")</f>
        <v xml:space="preserve">        subtitle: "Modelo I",</v>
      </c>
    </row>
    <row r="11" spans="2:32" ht="23">
      <c r="C11" t="str">
        <f>VLOOKUP(C1,Codigo!A3:AP240,42,FALSE)</f>
        <v>category: ["Liturgia"],</v>
      </c>
      <c r="L11" s="164" t="str">
        <f>_xlfn.CONCAT("        ",C11)</f>
        <v xml:space="preserve">        category: ["Liturgia"],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3082</v>
      </c>
      <c r="L14" s="164" t="str">
        <f>_xlfn.CONCAT("        nCan: ","""",C14,"""",",")</f>
        <v xml:space="preserve">        nCan: "Me lodía adaptable para los prefacios de solemnidade s o de varios tiempos litúrgicos.",</v>
      </c>
    </row>
    <row r="15" spans="2:32" ht="23">
      <c r="L15" s="164" t="str">
        <f>_xlfn.CONCAT("        nCanURL: ","""",C15,"""",",")</f>
        <v xml:space="preserve">        nCanURL: "",</v>
      </c>
    </row>
    <row r="16" spans="2:32" ht="23">
      <c r="C16">
        <f>VLOOKUP(C1,'Codigo Canto'!A3:AP240,1,FALSE)</f>
        <v>194</v>
      </c>
      <c r="L16" s="164" t="str">
        <f>_xlfn.CONCAT("        dbno: ","""",C16,"""",",")</f>
        <v xml:space="preserve">        dbno: "194",</v>
      </c>
    </row>
    <row r="17" spans="2:40" ht="23">
      <c r="L17" s="164" t="str">
        <f>_xlfn.CONCAT("        notes: ","""",C17,"""",",")</f>
        <v xml:space="preserve">        notes: "",</v>
      </c>
    </row>
    <row r="18" spans="2:40" ht="23">
      <c r="C18" t="s">
        <v>2347</v>
      </c>
      <c r="L18" s="164" t="str">
        <f>_xlfn.CONCAT("        mant: ","""",C18,"""",",")</f>
        <v xml:space="preserve">        mant: "Si",</v>
      </c>
    </row>
    <row r="19" spans="2:40" ht="23">
      <c r="C19" t="str">
        <f>C7</f>
        <v>plegariaeucaristicaii</v>
      </c>
      <c r="L19" s="164" t="str">
        <f>_xlfn.CONCAT("        audioSrc: ","""/audio/",C19,".mp3""",",")</f>
        <v xml:space="preserve">        audioSrc: "/audio/plegariaeucaristicaii.mp3",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+C1-1</f>
        <v>193</v>
      </c>
      <c r="C26" t="s">
        <v>3106</v>
      </c>
      <c r="L26" s="164" t="str">
        <f>_xlfn.CONCAT("        ant: ","""",C26,"""",",")</f>
        <v xml:space="preserve">        ant: "/resucito/src/index.html?canto=padrenuestro",</v>
      </c>
    </row>
    <row r="27" spans="2:40" ht="23">
      <c r="B27">
        <f>+C1+1</f>
        <v>195</v>
      </c>
      <c r="C27" t="s">
        <v>3107</v>
      </c>
      <c r="L27" s="164" t="str">
        <f>_xlfn.CONCAT("        sig: ","""",C27,"""",",")</f>
        <v xml:space="preserve">        sig: "/resucito/src/index.html?canto=plegariaeucaristicaiimIp2",</v>
      </c>
    </row>
    <row r="28" spans="2:40" ht="23">
      <c r="L28" s="48" t="s">
        <v>2279</v>
      </c>
    </row>
    <row r="29" spans="2:40" ht="36" thickBot="1">
      <c r="C29" s="327"/>
      <c r="D29" s="327"/>
      <c r="E29" s="327"/>
      <c r="F29" s="327"/>
      <c r="G29" s="327"/>
      <c r="H29" s="327"/>
      <c r="I29" s="327"/>
      <c r="J29" s="327"/>
      <c r="K29" s="327"/>
      <c r="L29" s="212" t="s">
        <v>2313</v>
      </c>
    </row>
    <row r="30" spans="2:40" ht="24.5" thickTop="1" thickBot="1">
      <c r="B30" t="s">
        <v>3083</v>
      </c>
      <c r="C30" s="13" t="s">
        <v>3063</v>
      </c>
      <c r="D30" s="257" t="s">
        <v>1122</v>
      </c>
      <c r="E30" s="257"/>
      <c r="F30" s="258" t="s">
        <v>1112</v>
      </c>
      <c r="G30" s="258" t="s">
        <v>1121</v>
      </c>
      <c r="H30" s="257"/>
      <c r="I30" s="257"/>
      <c r="J30" s="296"/>
      <c r="K30" s="296"/>
      <c r="L30" s="271" t="str">
        <f t="shared" ref="L30:L32" si="0">IF(C30="","",_xlfn.CONCAT("            { line: ","""",C30,", ",M30:AN30,""", sC: ","""",B30,"""},"))</f>
        <v xml:space="preserve">            { line: "El Señor esté con vosotros., (Sol,,15)(La,m,250)", sC: "pa"},</v>
      </c>
      <c r="M30" s="218" t="str">
        <f t="shared" ref="M30:M44" si="1">IF(N30="","","(")</f>
        <v>(</v>
      </c>
      <c r="N30" s="183" t="str">
        <f t="shared" ref="N30:N75" si="2">IF(D30="","",D30)</f>
        <v>Sol</v>
      </c>
      <c r="O30" s="216" t="str">
        <f t="shared" ref="O30:O44" si="3">IF(N30="","",",")</f>
        <v>,</v>
      </c>
      <c r="P30" s="225" t="str">
        <f t="shared" ref="P30:P75" si="4">IF(E30="","",E30)</f>
        <v/>
      </c>
      <c r="Q30" s="217" t="str">
        <f t="shared" ref="Q30:Q44" si="5">IF(N30="","",",")</f>
        <v>,</v>
      </c>
      <c r="R30" s="168">
        <f t="shared" ref="R30:R44" si="6">IF(N30="","",15)</f>
        <v>15</v>
      </c>
      <c r="S30" s="218" t="str">
        <f t="shared" ref="S30:S44" si="7">IF(N30="","",")")</f>
        <v>)</v>
      </c>
      <c r="T30" s="219" t="str">
        <f t="shared" ref="T30:T44" si="8">IF(U30="","","(")</f>
        <v>(</v>
      </c>
      <c r="U30" s="181" t="str">
        <f t="shared" ref="U30:U75" si="9">IF(F30="","",F30)</f>
        <v>La</v>
      </c>
      <c r="V30" s="185" t="str">
        <f t="shared" ref="V30:V44" si="10">IF(U30="","",",")</f>
        <v>,</v>
      </c>
      <c r="W30" s="177" t="str">
        <f t="shared" ref="W30:W75" si="11">IF(G30="","",G30)</f>
        <v>m</v>
      </c>
      <c r="X30" s="185" t="str">
        <f t="shared" ref="X30:X44" si="12">IF(U30="","",",")</f>
        <v>,</v>
      </c>
      <c r="Y30" s="185">
        <f t="shared" ref="Y30:Y44" si="13">IF(U30="","",250)</f>
        <v>250</v>
      </c>
      <c r="Z30" s="218" t="str">
        <f t="shared" ref="Z30:Z44" si="14">IF(U30="","",")")</f>
        <v>)</v>
      </c>
      <c r="AA30" s="175" t="str">
        <f t="shared" ref="AA30:AA44" si="15">IF(AB30="","","(")</f>
        <v/>
      </c>
      <c r="AB30" s="183" t="str">
        <f t="shared" ref="AB30:AB75" si="16">IF(H30="","",H30)</f>
        <v/>
      </c>
      <c r="AC30" s="184" t="str">
        <f t="shared" ref="AC30:AC44" si="17">IF(AB30="","",",")</f>
        <v/>
      </c>
      <c r="AD30" s="225" t="str">
        <f t="shared" ref="AD30:AD44" si="18">IF(I30="","",I30)</f>
        <v/>
      </c>
      <c r="AE30" s="176" t="str">
        <f t="shared" ref="AE30:AE44" si="19">IF(AB30="","",",")</f>
        <v/>
      </c>
      <c r="AF30" s="168" t="str">
        <f t="shared" ref="AF30:AF44" si="20">IF(AB30="","",350)</f>
        <v/>
      </c>
      <c r="AG30" s="168" t="str">
        <f t="shared" ref="AG30:AG44" si="21">IF(AB30="","",")")</f>
        <v/>
      </c>
      <c r="AH30" s="179" t="str">
        <f t="shared" ref="AH30:AH44" si="22">IF(AI30="","","(")</f>
        <v/>
      </c>
      <c r="AI30" s="256" t="str">
        <f t="shared" ref="AI30:AI75" si="23">IF(J30="","",J30)</f>
        <v/>
      </c>
      <c r="AJ30" s="185" t="str">
        <f t="shared" ref="AJ30:AJ44" si="24">IF(AI30="","",",")</f>
        <v/>
      </c>
      <c r="AK30" s="185" t="str">
        <f t="shared" ref="AK30:AK44" si="25">IF(K30="","",K30)</f>
        <v/>
      </c>
      <c r="AL30" s="185" t="str">
        <f t="shared" ref="AL30:AL44" si="26">IF(AI30="","",",")</f>
        <v/>
      </c>
      <c r="AM30" s="185" t="str">
        <f t="shared" ref="AM30:AM44" si="27">IF(AI30="","",450)</f>
        <v/>
      </c>
      <c r="AN30" s="185" t="str">
        <f t="shared" ref="AN30:AN44" si="28">IF(AI30="","",")")</f>
        <v/>
      </c>
    </row>
    <row r="31" spans="2:40" ht="24.5" thickTop="1" thickBot="1">
      <c r="B31" t="s">
        <v>2936</v>
      </c>
      <c r="C31" s="251" t="s">
        <v>3064</v>
      </c>
      <c r="D31" s="257" t="s">
        <v>1122</v>
      </c>
      <c r="E31" s="257"/>
      <c r="F31" s="258" t="s">
        <v>3065</v>
      </c>
      <c r="G31" s="258" t="s">
        <v>1121</v>
      </c>
      <c r="H31" s="257"/>
      <c r="I31" s="257"/>
      <c r="J31" s="296"/>
      <c r="K31" s="296"/>
      <c r="L31" s="271" t="str">
        <f t="shared" si="0"/>
        <v xml:space="preserve">            { line: "Y CON TU ESPÍRITU., (Sol,,15)(La ,m,250)", sC: "ta"},</v>
      </c>
      <c r="M31" s="218" t="str">
        <f t="shared" si="1"/>
        <v>(</v>
      </c>
      <c r="N31" s="183" t="str">
        <f t="shared" si="2"/>
        <v>Sol</v>
      </c>
      <c r="O31" s="216" t="str">
        <f t="shared" si="3"/>
        <v>,</v>
      </c>
      <c r="P31" s="225" t="str">
        <f t="shared" si="4"/>
        <v/>
      </c>
      <c r="Q31" s="217" t="str">
        <f t="shared" si="5"/>
        <v>,</v>
      </c>
      <c r="R31" s="168">
        <f t="shared" si="6"/>
        <v>15</v>
      </c>
      <c r="S31" s="218" t="str">
        <f t="shared" si="7"/>
        <v>)</v>
      </c>
      <c r="T31" s="219" t="str">
        <f t="shared" si="8"/>
        <v>(</v>
      </c>
      <c r="U31" s="181" t="str">
        <f t="shared" si="9"/>
        <v xml:space="preserve">La </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B32" t="s">
        <v>3083</v>
      </c>
      <c r="C32" s="13" t="s">
        <v>3066</v>
      </c>
      <c r="D32" s="257" t="s">
        <v>1113</v>
      </c>
      <c r="E32" s="257"/>
      <c r="F32" s="258" t="s">
        <v>1111</v>
      </c>
      <c r="G32" s="258"/>
      <c r="H32" s="257"/>
      <c r="I32" s="257"/>
      <c r="J32" s="296"/>
      <c r="K32" s="296"/>
      <c r="L32" s="271" t="str">
        <f t="shared" si="0"/>
        <v xml:space="preserve">            { line: "Levantemos el corazón., (Fa,,15)(Mi,,250)", sC: "pa"},</v>
      </c>
      <c r="M32" s="218" t="str">
        <f t="shared" si="1"/>
        <v>(</v>
      </c>
      <c r="N32" s="183" t="str">
        <f t="shared" si="2"/>
        <v>Fa</v>
      </c>
      <c r="O32" s="216" t="str">
        <f t="shared" si="3"/>
        <v>,</v>
      </c>
      <c r="P32" s="225" t="str">
        <f t="shared" si="4"/>
        <v/>
      </c>
      <c r="Q32" s="217" t="str">
        <f t="shared" si="5"/>
        <v>,</v>
      </c>
      <c r="R32" s="168">
        <f t="shared" si="6"/>
        <v>15</v>
      </c>
      <c r="S32" s="218" t="str">
        <f t="shared" si="7"/>
        <v>)</v>
      </c>
      <c r="T32" s="219" t="str">
        <f t="shared" si="8"/>
        <v>(</v>
      </c>
      <c r="U32" s="181" t="str">
        <f t="shared" si="9"/>
        <v>Mi</v>
      </c>
      <c r="V32" s="185" t="str">
        <f t="shared" si="10"/>
        <v>,</v>
      </c>
      <c r="W32" s="177" t="str">
        <f t="shared" si="11"/>
        <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4.5" thickTop="1" thickBot="1">
      <c r="B33" t="s">
        <v>2282</v>
      </c>
      <c r="C33" s="251" t="s">
        <v>3067</v>
      </c>
      <c r="D33" s="257" t="s">
        <v>1113</v>
      </c>
      <c r="E33" s="257"/>
      <c r="F33" s="258" t="s">
        <v>1111</v>
      </c>
      <c r="G33" s="258"/>
      <c r="H33" s="257"/>
      <c r="I33" s="257"/>
      <c r="J33" s="296"/>
      <c r="K33" s="296"/>
      <c r="L33" s="271" t="str">
        <f>IF(C33="","",_xlfn.CONCAT("            { line: ","""",C33,", ",M33:AN33,""", sC: ","""",B33,"""},"))</f>
        <v xml:space="preserve">            { line: "LO TENEMOS LEVANTADO HACIA EL SEÑOR., (Fa,,15)(Mi,,250)", sC: "as"},</v>
      </c>
      <c r="M33" s="218" t="str">
        <f t="shared" si="1"/>
        <v>(</v>
      </c>
      <c r="N33" s="183" t="str">
        <f t="shared" si="2"/>
        <v>Fa</v>
      </c>
      <c r="O33" s="216" t="str">
        <f t="shared" si="3"/>
        <v>,</v>
      </c>
      <c r="P33" s="225" t="str">
        <f t="shared" si="4"/>
        <v/>
      </c>
      <c r="Q33" s="217" t="str">
        <f t="shared" si="5"/>
        <v>,</v>
      </c>
      <c r="R33" s="168">
        <f t="shared" si="6"/>
        <v>15</v>
      </c>
      <c r="S33" s="218" t="str">
        <f t="shared" si="7"/>
        <v>)</v>
      </c>
      <c r="T33" s="219" t="str">
        <f t="shared" si="8"/>
        <v>(</v>
      </c>
      <c r="U33" s="181" t="str">
        <f t="shared" si="9"/>
        <v>Mi</v>
      </c>
      <c r="V33" s="185" t="str">
        <f t="shared" si="10"/>
        <v>,</v>
      </c>
      <c r="W33" s="177" t="str">
        <f t="shared" si="11"/>
        <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4.5" thickTop="1" thickBot="1">
      <c r="B34" t="s">
        <v>2936</v>
      </c>
      <c r="C34" s="13" t="s">
        <v>3068</v>
      </c>
      <c r="D34" s="257" t="s">
        <v>3065</v>
      </c>
      <c r="E34" s="257" t="s">
        <v>1121</v>
      </c>
      <c r="F34" s="258"/>
      <c r="G34" s="258"/>
      <c r="H34" s="257"/>
      <c r="I34" s="257"/>
      <c r="J34" s="296"/>
      <c r="K34" s="296"/>
      <c r="L34" s="271" t="str">
        <f>IF(C34="","",_xlfn.CONCAT("            { line: ","""",C34,", ",M34:AN34,""", sC: ","""",B34,"""},"))</f>
        <v xml:space="preserve">            { line: "Demos gracias al Señor, nuestro Dios., (La ,m,15)", sC: "ta"},</v>
      </c>
      <c r="M34" s="218" t="str">
        <f t="shared" ref="M34:M35" si="29">IF(N34="","","(")</f>
        <v>(</v>
      </c>
      <c r="N34" s="183" t="str">
        <f t="shared" ref="N34:N35" si="30">IF(D34="","",D34)</f>
        <v xml:space="preserve">La </v>
      </c>
      <c r="O34" s="216" t="str">
        <f t="shared" ref="O34:O35" si="31">IF(N34="","",",")</f>
        <v>,</v>
      </c>
      <c r="P34" s="225" t="str">
        <f t="shared" ref="P34:P35" si="32">IF(E34="","",E34)</f>
        <v>m</v>
      </c>
      <c r="Q34" s="217" t="str">
        <f t="shared" ref="Q34:Q35" si="33">IF(N34="","",",")</f>
        <v>,</v>
      </c>
      <c r="R34" s="168">
        <f t="shared" ref="R34:R35" si="34">IF(N34="","",15)</f>
        <v>15</v>
      </c>
      <c r="S34" s="218" t="str">
        <f t="shared" ref="S34:S35" si="35">IF(N34="","",")")</f>
        <v>)</v>
      </c>
      <c r="T34" s="219" t="str">
        <f t="shared" ref="T34:T35" si="36">IF(U34="","","(")</f>
        <v/>
      </c>
      <c r="U34" s="181" t="str">
        <f t="shared" ref="U34:U35" si="37">IF(F34="","",F34)</f>
        <v/>
      </c>
      <c r="V34" s="185" t="str">
        <f t="shared" ref="V34:V35" si="38">IF(U34="","",",")</f>
        <v/>
      </c>
      <c r="W34" s="177" t="str">
        <f t="shared" ref="W34:W35" si="39">IF(G34="","",G34)</f>
        <v/>
      </c>
      <c r="X34" s="185" t="str">
        <f t="shared" ref="X34:X35" si="40">IF(U34="","",",")</f>
        <v/>
      </c>
      <c r="Y34" s="185" t="str">
        <f t="shared" ref="Y34:Y35" si="41">IF(U34="","",250)</f>
        <v/>
      </c>
      <c r="Z34" s="218" t="str">
        <f t="shared" ref="Z34:Z35" si="42">IF(U34="","",")")</f>
        <v/>
      </c>
      <c r="AA34" s="175" t="str">
        <f t="shared" ref="AA34:AA35" si="43">IF(AB34="","","(")</f>
        <v/>
      </c>
      <c r="AB34" s="183" t="str">
        <f t="shared" ref="AB34:AB35" si="44">IF(H34="","",H34)</f>
        <v/>
      </c>
      <c r="AC34" s="184" t="str">
        <f t="shared" ref="AC34:AC35" si="45">IF(AB34="","",",")</f>
        <v/>
      </c>
      <c r="AD34" s="225" t="str">
        <f t="shared" ref="AD34:AD35" si="46">IF(I34="","",I34)</f>
        <v/>
      </c>
      <c r="AE34" s="176" t="str">
        <f t="shared" ref="AE34:AE35" si="47">IF(AB34="","",",")</f>
        <v/>
      </c>
      <c r="AF34" s="168" t="str">
        <f t="shared" ref="AF34:AF35" si="48">IF(AB34="","",350)</f>
        <v/>
      </c>
      <c r="AG34" s="168" t="str">
        <f t="shared" ref="AG34:AG35" si="49">IF(AB34="","",")")</f>
        <v/>
      </c>
      <c r="AH34" s="179" t="str">
        <f t="shared" ref="AH34:AH35" si="50">IF(AI34="","","(")</f>
        <v/>
      </c>
      <c r="AI34" s="256" t="str">
        <f t="shared" ref="AI34:AI35" si="51">IF(J34="","",J34)</f>
        <v/>
      </c>
      <c r="AJ34" s="185" t="str">
        <f t="shared" ref="AJ34:AJ35" si="52">IF(AI34="","",",")</f>
        <v/>
      </c>
      <c r="AK34" s="185" t="str">
        <f t="shared" ref="AK34:AK35" si="53">IF(K34="","",K34)</f>
        <v/>
      </c>
      <c r="AL34" s="185" t="str">
        <f t="shared" ref="AL34:AL35" si="54">IF(AI34="","",",")</f>
        <v/>
      </c>
      <c r="AM34" s="185" t="str">
        <f t="shared" ref="AM34:AM35" si="55">IF(AI34="","",450)</f>
        <v/>
      </c>
      <c r="AN34" s="185" t="str">
        <f t="shared" ref="AN34:AN35" si="56">IF(AI34="","",")")</f>
        <v/>
      </c>
    </row>
    <row r="35" spans="2:40" ht="24.5" thickTop="1" thickBot="1">
      <c r="B35" t="s">
        <v>2282</v>
      </c>
      <c r="C35" s="251" t="s">
        <v>3069</v>
      </c>
      <c r="D35" s="257" t="s">
        <v>1122</v>
      </c>
      <c r="E35" s="257"/>
      <c r="F35" s="258" t="s">
        <v>3065</v>
      </c>
      <c r="G35" s="258" t="s">
        <v>1121</v>
      </c>
      <c r="H35" s="257"/>
      <c r="I35" s="257"/>
      <c r="J35" s="296"/>
      <c r="K35" s="296"/>
      <c r="L35" s="271" t="str">
        <f t="shared" ref="L35" si="57">IF(C35="","",_xlfn.CONCAT("            { line: ","""",C35,", ",M35:AN35,""", sC: ","""",B35,"""},"))</f>
        <v xml:space="preserve">            { line: "A ES JUSTO Y NECESARIO., (Sol,,15)(La ,m,250)", sC: "as"},</v>
      </c>
      <c r="M35" s="218" t="str">
        <f t="shared" si="29"/>
        <v>(</v>
      </c>
      <c r="N35" s="183" t="str">
        <f t="shared" si="30"/>
        <v>Sol</v>
      </c>
      <c r="O35" s="216" t="str">
        <f t="shared" si="31"/>
        <v>,</v>
      </c>
      <c r="P35" s="225" t="str">
        <f t="shared" si="32"/>
        <v/>
      </c>
      <c r="Q35" s="217" t="str">
        <f t="shared" si="33"/>
        <v>,</v>
      </c>
      <c r="R35" s="168">
        <f t="shared" si="34"/>
        <v>15</v>
      </c>
      <c r="S35" s="218" t="str">
        <f t="shared" si="35"/>
        <v>)</v>
      </c>
      <c r="T35" s="219" t="str">
        <f t="shared" si="36"/>
        <v>(</v>
      </c>
      <c r="U35" s="181" t="str">
        <f t="shared" si="37"/>
        <v xml:space="preserve">La </v>
      </c>
      <c r="V35" s="185" t="str">
        <f t="shared" si="38"/>
        <v>,</v>
      </c>
      <c r="W35" s="177" t="str">
        <f t="shared" si="39"/>
        <v>m</v>
      </c>
      <c r="X35" s="185" t="str">
        <f t="shared" si="40"/>
        <v>,</v>
      </c>
      <c r="Y35" s="185">
        <f t="shared" si="41"/>
        <v>250</v>
      </c>
      <c r="Z35" s="218" t="str">
        <f t="shared" si="42"/>
        <v>)</v>
      </c>
      <c r="AA35" s="175" t="str">
        <f t="shared" si="43"/>
        <v/>
      </c>
      <c r="AB35" s="183" t="str">
        <f t="shared" si="44"/>
        <v/>
      </c>
      <c r="AC35" s="184" t="str">
        <f t="shared" si="45"/>
        <v/>
      </c>
      <c r="AD35" s="225" t="str">
        <f t="shared" si="46"/>
        <v/>
      </c>
      <c r="AE35" s="176" t="str">
        <f t="shared" si="47"/>
        <v/>
      </c>
      <c r="AF35" s="168" t="str">
        <f t="shared" si="48"/>
        <v/>
      </c>
      <c r="AG35" s="168" t="str">
        <f t="shared" si="49"/>
        <v/>
      </c>
      <c r="AH35" s="179" t="str">
        <f t="shared" si="50"/>
        <v/>
      </c>
      <c r="AI35" s="256" t="str">
        <f t="shared" si="51"/>
        <v/>
      </c>
      <c r="AJ35" s="185" t="str">
        <f t="shared" si="52"/>
        <v/>
      </c>
      <c r="AK35" s="185" t="str">
        <f t="shared" si="53"/>
        <v/>
      </c>
      <c r="AL35" s="185" t="str">
        <f t="shared" si="54"/>
        <v/>
      </c>
      <c r="AM35" s="185" t="str">
        <f t="shared" si="55"/>
        <v/>
      </c>
      <c r="AN35" s="185" t="str">
        <f t="shared" si="56"/>
        <v/>
      </c>
    </row>
    <row r="36" spans="2: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4.5" thickTop="1" thickBot="1">
      <c r="B37" t="s">
        <v>3083</v>
      </c>
      <c r="C37" s="13" t="s">
        <v>3070</v>
      </c>
      <c r="D37" s="257" t="s">
        <v>3065</v>
      </c>
      <c r="E37" s="257" t="s">
        <v>1121</v>
      </c>
      <c r="F37" s="258" t="s">
        <v>1122</v>
      </c>
      <c r="G37" s="258"/>
      <c r="H37" s="257"/>
      <c r="I37" s="257"/>
      <c r="J37" s="296"/>
      <c r="K37" s="296"/>
      <c r="L37" s="271" t="str">
        <f>IF(C37="","",_xlfn.CONCAT("            { line: ","""",C37,", ",M37:AN37,""", sC: ","""",B37,"""},"))</f>
        <v xml:space="preserve">            { line: "En verdad es justo y necesario,, (La ,m,15)(Sol,,250)", sC: "pa"},</v>
      </c>
      <c r="M37" s="218" t="str">
        <f t="shared" si="1"/>
        <v>(</v>
      </c>
      <c r="N37" s="183" t="str">
        <f t="shared" si="2"/>
        <v xml:space="preserve">La </v>
      </c>
      <c r="O37" s="216" t="str">
        <f t="shared" si="3"/>
        <v>,</v>
      </c>
      <c r="P37" s="225" t="str">
        <f t="shared" si="4"/>
        <v>m</v>
      </c>
      <c r="Q37" s="217" t="str">
        <f t="shared" si="5"/>
        <v>,</v>
      </c>
      <c r="R37" s="168">
        <f t="shared" si="6"/>
        <v>15</v>
      </c>
      <c r="S37" s="218" t="str">
        <f t="shared" si="7"/>
        <v>)</v>
      </c>
      <c r="T37" s="219" t="str">
        <f t="shared" si="8"/>
        <v>(</v>
      </c>
      <c r="U37" s="181" t="str">
        <f t="shared" si="9"/>
        <v>Sol</v>
      </c>
      <c r="V37" s="185" t="str">
        <f t="shared" si="10"/>
        <v>,</v>
      </c>
      <c r="W37" s="177" t="str">
        <f t="shared" si="11"/>
        <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2:40" ht="24.5" thickTop="1" thickBot="1">
      <c r="C38" s="13" t="s">
        <v>3071</v>
      </c>
      <c r="D38" s="257" t="s">
        <v>3065</v>
      </c>
      <c r="E38" s="257" t="s">
        <v>1121</v>
      </c>
      <c r="F38" s="258"/>
      <c r="G38" s="258"/>
      <c r="H38" s="257"/>
      <c r="I38" s="257"/>
      <c r="J38" s="296"/>
      <c r="K38" s="296"/>
      <c r="L38" s="271" t="str">
        <f t="shared" ref="L38" si="58">IF(C38="","",_xlfn.CONCAT("            { line: ","""",C38,", ",M38:AN38,""", sC: ","""",B38,"""},"))</f>
        <v xml:space="preserve">            { line: "es nuestro deber y salvación, (La ,m,15)", sC: ""},</v>
      </c>
      <c r="M38" s="218" t="str">
        <f t="shared" si="1"/>
        <v>(</v>
      </c>
      <c r="N38" s="183" t="str">
        <f t="shared" si="2"/>
        <v xml:space="preserve">La </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2:40" ht="24.5" thickTop="1" thickBot="1">
      <c r="C39" s="13" t="s">
        <v>3072</v>
      </c>
      <c r="D39" s="257" t="s">
        <v>1131</v>
      </c>
      <c r="E39" s="257"/>
      <c r="F39" s="258"/>
      <c r="G39" s="258"/>
      <c r="H39" s="257"/>
      <c r="I39" s="257"/>
      <c r="J39" s="296"/>
      <c r="K39" s="296"/>
      <c r="L39" s="271" t="str">
        <f>IF(C39="","",_xlfn.CONCAT("            { line: ","""",C39,", ",M39:AN39,""", sC: ","""",B39,"""},"))</f>
        <v xml:space="preserve">            { line: "darte gracias,, (Do,,15)", sC: ""},</v>
      </c>
      <c r="M39" s="218" t="str">
        <f t="shared" si="1"/>
        <v>(</v>
      </c>
      <c r="N39" s="183" t="str">
        <f t="shared" si="2"/>
        <v>Do</v>
      </c>
      <c r="O39" s="216" t="str">
        <f t="shared" si="3"/>
        <v>,</v>
      </c>
      <c r="P39" s="225" t="str">
        <f t="shared" si="4"/>
        <v/>
      </c>
      <c r="Q39" s="217" t="str">
        <f t="shared" si="5"/>
        <v>,</v>
      </c>
      <c r="R39" s="168">
        <f t="shared" si="6"/>
        <v>15</v>
      </c>
      <c r="S39" s="218" t="str">
        <f t="shared" si="7"/>
        <v>)</v>
      </c>
      <c r="T39" s="219" t="str">
        <f t="shared" si="8"/>
        <v/>
      </c>
      <c r="U39" s="181" t="str">
        <f t="shared" si="9"/>
        <v/>
      </c>
      <c r="V39" s="185" t="str">
        <f t="shared" si="10"/>
        <v/>
      </c>
      <c r="W39" s="177" t="str">
        <f t="shared" si="11"/>
        <v/>
      </c>
      <c r="X39" s="185" t="str">
        <f t="shared" si="12"/>
        <v/>
      </c>
      <c r="Y39" s="185" t="str">
        <f t="shared" si="13"/>
        <v/>
      </c>
      <c r="Z39" s="218" t="str">
        <f t="shared" si="14"/>
        <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2:40" ht="24.5" thickTop="1" thickBot="1">
      <c r="C40" s="13" t="s">
        <v>3073</v>
      </c>
      <c r="D40" s="257" t="s">
        <v>3065</v>
      </c>
      <c r="E40" s="257" t="s">
        <v>1121</v>
      </c>
      <c r="F40" s="258"/>
      <c r="G40" s="258"/>
      <c r="H40" s="257"/>
      <c r="I40" s="257"/>
      <c r="J40" s="296"/>
      <c r="K40" s="296"/>
      <c r="L40" s="271" t="str">
        <f t="shared" ref="L40:L47" si="59">IF(C40="","",_xlfn.CONCAT("            { line: ","""",C40,", ",M40:AN40,""", sC: ","""",B40,"""},"))</f>
        <v xml:space="preserve">            { line: "siempre y en todo lugar,, (La ,m,15)", sC: ""},</v>
      </c>
      <c r="M40" s="218" t="str">
        <f t="shared" si="1"/>
        <v>(</v>
      </c>
      <c r="N40" s="183" t="str">
        <f t="shared" si="2"/>
        <v xml:space="preserve">La </v>
      </c>
      <c r="O40" s="216" t="str">
        <f t="shared" si="3"/>
        <v>,</v>
      </c>
      <c r="P40" s="225" t="str">
        <f t="shared" si="4"/>
        <v>m</v>
      </c>
      <c r="Q40" s="217" t="str">
        <f t="shared" si="5"/>
        <v>,</v>
      </c>
      <c r="R40" s="168">
        <f t="shared" si="6"/>
        <v>15</v>
      </c>
      <c r="S40" s="218" t="str">
        <f t="shared" si="7"/>
        <v>)</v>
      </c>
      <c r="T40" s="219" t="str">
        <f t="shared" si="8"/>
        <v/>
      </c>
      <c r="U40" s="181" t="str">
        <f t="shared" si="9"/>
        <v/>
      </c>
      <c r="V40" s="185" t="str">
        <f t="shared" si="10"/>
        <v/>
      </c>
      <c r="W40" s="177" t="str">
        <f t="shared" si="11"/>
        <v/>
      </c>
      <c r="X40" s="185" t="str">
        <f t="shared" si="12"/>
        <v/>
      </c>
      <c r="Y40" s="185" t="str">
        <f t="shared" si="13"/>
        <v/>
      </c>
      <c r="Z40" s="218" t="str">
        <f t="shared" si="14"/>
        <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2:40" ht="24.5" thickTop="1" thickBot="1">
      <c r="C41" s="13" t="s">
        <v>3074</v>
      </c>
      <c r="D41" s="257" t="s">
        <v>1122</v>
      </c>
      <c r="E41" s="257"/>
      <c r="F41" s="258"/>
      <c r="G41" s="258"/>
      <c r="H41" s="257"/>
      <c r="I41" s="257"/>
      <c r="J41" s="296"/>
      <c r="K41" s="296"/>
      <c r="L41" s="271" t="str">
        <f t="shared" si="59"/>
        <v xml:space="preserve">            { line: "a ti, Padre Santo,, (Sol,,15)", sC: ""},</v>
      </c>
      <c r="M41" s="218" t="str">
        <f t="shared" si="1"/>
        <v>(</v>
      </c>
      <c r="N41" s="183" t="str">
        <f t="shared" si="2"/>
        <v>Sol</v>
      </c>
      <c r="O41" s="216" t="str">
        <f t="shared" si="3"/>
        <v>,</v>
      </c>
      <c r="P41" s="225" t="str">
        <f t="shared" si="4"/>
        <v/>
      </c>
      <c r="Q41" s="217" t="str">
        <f t="shared" si="5"/>
        <v>,</v>
      </c>
      <c r="R41" s="168">
        <f t="shared" si="6"/>
        <v>15</v>
      </c>
      <c r="S41" s="218" t="str">
        <f t="shared" si="7"/>
        <v>)</v>
      </c>
      <c r="T41" s="219" t="str">
        <f t="shared" si="8"/>
        <v/>
      </c>
      <c r="U41" s="181" t="str">
        <f t="shared" si="9"/>
        <v/>
      </c>
      <c r="V41" s="185" t="str">
        <f t="shared" si="10"/>
        <v/>
      </c>
      <c r="W41" s="177" t="str">
        <f t="shared" si="11"/>
        <v/>
      </c>
      <c r="X41" s="185" t="str">
        <f t="shared" si="12"/>
        <v/>
      </c>
      <c r="Y41" s="185" t="str">
        <f t="shared" si="13"/>
        <v/>
      </c>
      <c r="Z41" s="218" t="str">
        <f t="shared" si="14"/>
        <v/>
      </c>
      <c r="AA41" s="175" t="str">
        <f t="shared" si="15"/>
        <v/>
      </c>
      <c r="AB41" s="183" t="str">
        <f t="shared" si="16"/>
        <v/>
      </c>
      <c r="AC41" s="184" t="str">
        <f t="shared" si="17"/>
        <v/>
      </c>
      <c r="AD41" s="225" t="str">
        <f t="shared" si="18"/>
        <v/>
      </c>
      <c r="AE41" s="176" t="str">
        <f t="shared" si="19"/>
        <v/>
      </c>
      <c r="AF41" s="168" t="str">
        <f t="shared" si="20"/>
        <v/>
      </c>
      <c r="AG41" s="168" t="str">
        <f t="shared" si="21"/>
        <v/>
      </c>
      <c r="AH41" s="179" t="str">
        <f t="shared" si="22"/>
        <v/>
      </c>
      <c r="AI41" s="256" t="str">
        <f t="shared" si="23"/>
        <v/>
      </c>
      <c r="AJ41" s="185" t="str">
        <f t="shared" si="24"/>
        <v/>
      </c>
      <c r="AK41" s="185" t="str">
        <f t="shared" si="25"/>
        <v/>
      </c>
      <c r="AL41" s="185" t="str">
        <f t="shared" si="26"/>
        <v/>
      </c>
      <c r="AM41" s="185" t="str">
        <f t="shared" si="27"/>
        <v/>
      </c>
      <c r="AN41" s="185" t="str">
        <f t="shared" si="28"/>
        <v/>
      </c>
    </row>
    <row r="42" spans="2:40" ht="24.5" thickTop="1" thickBot="1">
      <c r="C42" s="13" t="s">
        <v>3075</v>
      </c>
      <c r="D42" s="257" t="s">
        <v>3065</v>
      </c>
      <c r="E42" s="257" t="s">
        <v>1121</v>
      </c>
      <c r="F42" s="258"/>
      <c r="G42" s="258"/>
      <c r="H42" s="257"/>
      <c r="I42" s="257"/>
      <c r="J42" s="296"/>
      <c r="K42" s="296"/>
      <c r="L42" s="271" t="str">
        <f t="shared" si="59"/>
        <v xml:space="preserve">            { line: "por Jesucristo, tu Hijo amado., (La ,m,15)", sC: ""},</v>
      </c>
      <c r="M42" s="218" t="str">
        <f t="shared" si="1"/>
        <v>(</v>
      </c>
      <c r="N42" s="183" t="str">
        <f t="shared" si="2"/>
        <v xml:space="preserve">La </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2: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2:40" ht="24.5" thickTop="1" thickBot="1">
      <c r="C44" s="13" t="s">
        <v>3076</v>
      </c>
      <c r="D44" s="257" t="s">
        <v>1122</v>
      </c>
      <c r="E44" s="257"/>
      <c r="F44" s="258"/>
      <c r="G44" s="258"/>
      <c r="H44" s="257"/>
      <c r="I44" s="257"/>
      <c r="J44" s="296"/>
      <c r="K44" s="296"/>
      <c r="L44" s="271" t="str">
        <f t="shared" si="59"/>
        <v xml:space="preserve">            { line: "Por Él, que es tu Palabra,, (Sol,,15)", sC: ""},</v>
      </c>
      <c r="M44" s="218" t="str">
        <f t="shared" si="1"/>
        <v>(</v>
      </c>
      <c r="N44" s="183" t="str">
        <f t="shared" si="2"/>
        <v>Sol</v>
      </c>
      <c r="O44" s="216" t="str">
        <f t="shared" si="3"/>
        <v>,</v>
      </c>
      <c r="P44" s="225" t="str">
        <f t="shared" si="4"/>
        <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2:40" ht="24.5" thickTop="1" thickBot="1">
      <c r="C45" s="13" t="s">
        <v>3077</v>
      </c>
      <c r="D45" s="257" t="s">
        <v>3065</v>
      </c>
      <c r="E45" s="257" t="s">
        <v>1121</v>
      </c>
      <c r="F45" s="269"/>
      <c r="G45" s="258"/>
      <c r="H45" s="257"/>
      <c r="I45" s="257"/>
      <c r="J45" s="270"/>
      <c r="K45" s="296"/>
      <c r="L45" s="271" t="str">
        <f t="shared" si="59"/>
        <v xml:space="preserve">            { line: "hiciste todas las cosas., (La ,m,15)", sC: ""},</v>
      </c>
      <c r="M45" s="218" t="str">
        <f>IF(N45="","","(")</f>
        <v>(</v>
      </c>
      <c r="N45" s="183" t="str">
        <f t="shared" si="2"/>
        <v xml:space="preserve">La </v>
      </c>
      <c r="O45" s="216" t="str">
        <f>IF(N45="","",",")</f>
        <v>,</v>
      </c>
      <c r="P45" s="225" t="str">
        <f t="shared" si="4"/>
        <v>m</v>
      </c>
      <c r="Q45" s="217" t="str">
        <f>IF(N45="","",",")</f>
        <v>,</v>
      </c>
      <c r="R45" s="168">
        <f>IF(N45="","",15)</f>
        <v>15</v>
      </c>
      <c r="S45" s="218" t="str">
        <f>IF(N45="","",")")</f>
        <v>)</v>
      </c>
      <c r="T45" s="219" t="str">
        <f>IF(U45="","","(")</f>
        <v/>
      </c>
      <c r="U45" s="181" t="str">
        <f t="shared" si="9"/>
        <v/>
      </c>
      <c r="V45" s="185" t="str">
        <f>IF(U45="","",",")</f>
        <v/>
      </c>
      <c r="W45" s="177" t="str">
        <f t="shared" si="11"/>
        <v/>
      </c>
      <c r="X45" s="185" t="str">
        <f>IF(U45="","",",")</f>
        <v/>
      </c>
      <c r="Y45" s="185" t="str">
        <f>IF(U45="","",250)</f>
        <v/>
      </c>
      <c r="Z45" s="218" t="str">
        <f>IF(U45="","",")")</f>
        <v/>
      </c>
      <c r="AA45" s="175" t="str">
        <f>IF(AB45="","","(")</f>
        <v/>
      </c>
      <c r="AB45" s="183" t="str">
        <f t="shared" si="16"/>
        <v/>
      </c>
      <c r="AC45" s="184" t="str">
        <f>IF(AB45="","",",")</f>
        <v/>
      </c>
      <c r="AD45" s="225" t="str">
        <f>IF(I45="","",I45)</f>
        <v/>
      </c>
      <c r="AE45" s="176" t="str">
        <f>IF(AB45="","",",")</f>
        <v/>
      </c>
      <c r="AF45" s="168" t="str">
        <f>IF(AB45="","",350)</f>
        <v/>
      </c>
      <c r="AG45" s="168" t="str">
        <f>IF(AB45="","",")")</f>
        <v/>
      </c>
      <c r="AH45" s="179" t="str">
        <f>IF(AI45="","","(")</f>
        <v/>
      </c>
      <c r="AI45" s="256" t="str">
        <f t="shared" si="23"/>
        <v/>
      </c>
      <c r="AJ45" s="185" t="str">
        <f>IF(AI45="","",",")</f>
        <v/>
      </c>
      <c r="AK45" s="185" t="str">
        <f>IF(K45="","",K45)</f>
        <v/>
      </c>
      <c r="AL45" s="185" t="str">
        <f>IF(AI45="","",",")</f>
        <v/>
      </c>
      <c r="AM45" s="185" t="str">
        <f>IF(AI45="","",450)</f>
        <v/>
      </c>
      <c r="AN45" s="185" t="str">
        <f>IF(AI45="","",")")</f>
        <v/>
      </c>
    </row>
    <row r="46" spans="2:40" ht="24.5" thickTop="1" thickBot="1">
      <c r="C46" s="13" t="s">
        <v>3078</v>
      </c>
      <c r="D46" s="257" t="s">
        <v>1131</v>
      </c>
      <c r="E46" s="257"/>
      <c r="F46" s="258"/>
      <c r="G46" s="258"/>
      <c r="H46" s="257"/>
      <c r="I46" s="257"/>
      <c r="J46" s="296"/>
      <c r="K46" s="296"/>
      <c r="L46" s="271" t="str">
        <f t="shared" si="59"/>
        <v xml:space="preserve">            { line: "Tú nos lo enviaste hecho hombre, (Do,,15)", sC: ""},</v>
      </c>
      <c r="M46" s="218" t="str">
        <f t="shared" ref="M46:M75" si="60">IF(N46="","","(")</f>
        <v>(</v>
      </c>
      <c r="N46" s="183" t="str">
        <f t="shared" si="2"/>
        <v>Do</v>
      </c>
      <c r="O46" s="216" t="str">
        <f t="shared" ref="O46:O75" si="61">IF(N46="","",",")</f>
        <v>,</v>
      </c>
      <c r="P46" s="225" t="str">
        <f t="shared" si="4"/>
        <v/>
      </c>
      <c r="Q46" s="217" t="str">
        <f t="shared" ref="Q46:Q75" si="62">IF(N46="","",",")</f>
        <v>,</v>
      </c>
      <c r="R46" s="168">
        <f t="shared" ref="R46:R75" si="63">IF(N46="","",15)</f>
        <v>15</v>
      </c>
      <c r="S46" s="218" t="str">
        <f t="shared" ref="S46:S75" si="64">IF(N46="","",")")</f>
        <v>)</v>
      </c>
      <c r="T46" s="219" t="str">
        <f t="shared" ref="T46:T75" si="65">IF(U46="","","(")</f>
        <v/>
      </c>
      <c r="U46" s="181" t="str">
        <f t="shared" si="9"/>
        <v/>
      </c>
      <c r="V46" s="185" t="str">
        <f t="shared" ref="V46:V75" si="66">IF(U46="","",",")</f>
        <v/>
      </c>
      <c r="W46" s="177" t="str">
        <f t="shared" si="11"/>
        <v/>
      </c>
      <c r="X46" s="185" t="str">
        <f t="shared" ref="X46:X75" si="67">IF(U46="","",",")</f>
        <v/>
      </c>
      <c r="Y46" s="185" t="str">
        <f t="shared" ref="Y46:Y75" si="68">IF(U46="","",250)</f>
        <v/>
      </c>
      <c r="Z46" s="218" t="str">
        <f t="shared" ref="Z46:Z75" si="69">IF(U46="","",")")</f>
        <v/>
      </c>
      <c r="AA46" s="175" t="str">
        <f t="shared" ref="AA46:AA75" si="70">IF(AB46="","","(")</f>
        <v/>
      </c>
      <c r="AB46" s="183" t="str">
        <f t="shared" si="16"/>
        <v/>
      </c>
      <c r="AC46" s="184" t="str">
        <f t="shared" ref="AC46:AC75" si="71">IF(AB46="","",",")</f>
        <v/>
      </c>
      <c r="AD46" s="225" t="str">
        <f t="shared" ref="AD46:AD75" si="72">IF(I46="","",I46)</f>
        <v/>
      </c>
      <c r="AE46" s="176" t="str">
        <f t="shared" ref="AE46:AE75" si="73">IF(AB46="","",",")</f>
        <v/>
      </c>
      <c r="AF46" s="168" t="str">
        <f t="shared" ref="AF46:AF75" si="74">IF(AB46="","",350)</f>
        <v/>
      </c>
      <c r="AG46" s="168" t="str">
        <f t="shared" ref="AG46:AG75" si="75">IF(AB46="","",")")</f>
        <v/>
      </c>
      <c r="AH46" s="179" t="str">
        <f t="shared" ref="AH46:AH75" si="76">IF(AI46="","","(")</f>
        <v/>
      </c>
      <c r="AI46" s="256" t="str">
        <f t="shared" si="23"/>
        <v/>
      </c>
      <c r="AJ46" s="185" t="str">
        <f t="shared" ref="AJ46:AJ75" si="77">IF(AI46="","",",")</f>
        <v/>
      </c>
      <c r="AK46" s="185" t="str">
        <f t="shared" ref="AK46:AK75" si="78">IF(K46="","",K46)</f>
        <v/>
      </c>
      <c r="AL46" s="185" t="str">
        <f t="shared" ref="AL46:AL75" si="79">IF(AI46="","",",")</f>
        <v/>
      </c>
      <c r="AM46" s="185" t="str">
        <f t="shared" ref="AM46:AM75" si="80">IF(AI46="","",450)</f>
        <v/>
      </c>
      <c r="AN46" s="185" t="str">
        <f t="shared" ref="AN46:AN75" si="81">IF(AI46="","",")")</f>
        <v/>
      </c>
    </row>
    <row r="47" spans="2:40" ht="24.5" thickTop="1" thickBot="1">
      <c r="C47" s="13" t="s">
        <v>3079</v>
      </c>
      <c r="D47" s="257" t="s">
        <v>3065</v>
      </c>
      <c r="E47" s="257" t="s">
        <v>1121</v>
      </c>
      <c r="F47" s="258"/>
      <c r="G47" s="258"/>
      <c r="H47" s="257"/>
      <c r="I47" s="257"/>
      <c r="J47" s="296"/>
      <c r="K47" s="296"/>
      <c r="L47" s="271" t="str">
        <f t="shared" si="59"/>
        <v xml:space="preserve">            { line: "por obra del Espíritu Santo,, (La ,m,15)", sC: ""},</v>
      </c>
      <c r="M47" s="218" t="str">
        <f t="shared" si="60"/>
        <v>(</v>
      </c>
      <c r="N47" s="183" t="str">
        <f t="shared" si="2"/>
        <v xml:space="preserve">La </v>
      </c>
      <c r="O47" s="216" t="str">
        <f t="shared" si="61"/>
        <v>,</v>
      </c>
      <c r="P47" s="225" t="str">
        <f t="shared" si="4"/>
        <v>m</v>
      </c>
      <c r="Q47" s="217" t="str">
        <f t="shared" si="62"/>
        <v>,</v>
      </c>
      <c r="R47" s="168">
        <f t="shared" si="63"/>
        <v>15</v>
      </c>
      <c r="S47" s="218" t="str">
        <f t="shared" si="64"/>
        <v>)</v>
      </c>
      <c r="T47" s="219" t="str">
        <f t="shared" si="65"/>
        <v/>
      </c>
      <c r="U47" s="181" t="str">
        <f t="shared" si="9"/>
        <v/>
      </c>
      <c r="V47" s="185" t="str">
        <f t="shared" si="66"/>
        <v/>
      </c>
      <c r="W47" s="177" t="str">
        <f t="shared" si="11"/>
        <v/>
      </c>
      <c r="X47" s="185" t="str">
        <f t="shared" si="67"/>
        <v/>
      </c>
      <c r="Y47" s="185" t="str">
        <f t="shared" si="68"/>
        <v/>
      </c>
      <c r="Z47" s="218" t="str">
        <f t="shared" si="69"/>
        <v/>
      </c>
      <c r="AA47" s="175" t="str">
        <f t="shared" si="70"/>
        <v/>
      </c>
      <c r="AB47" s="183" t="str">
        <f t="shared" si="16"/>
        <v/>
      </c>
      <c r="AC47" s="184" t="str">
        <f t="shared" si="71"/>
        <v/>
      </c>
      <c r="AD47" s="225" t="str">
        <f t="shared" si="72"/>
        <v/>
      </c>
      <c r="AE47" s="176" t="str">
        <f t="shared" si="73"/>
        <v/>
      </c>
      <c r="AF47" s="168" t="str">
        <f t="shared" si="74"/>
        <v/>
      </c>
      <c r="AG47" s="168" t="str">
        <f t="shared" si="75"/>
        <v/>
      </c>
      <c r="AH47" s="179" t="str">
        <f t="shared" si="76"/>
        <v/>
      </c>
      <c r="AI47" s="256" t="str">
        <f t="shared" si="23"/>
        <v/>
      </c>
      <c r="AJ47" s="185" t="str">
        <f t="shared" si="77"/>
        <v/>
      </c>
      <c r="AK47" s="185" t="str">
        <f t="shared" si="78"/>
        <v/>
      </c>
      <c r="AL47" s="185" t="str">
        <f t="shared" si="79"/>
        <v/>
      </c>
      <c r="AM47" s="185" t="str">
        <f t="shared" si="80"/>
        <v/>
      </c>
      <c r="AN47" s="185" t="str">
        <f t="shared" si="81"/>
        <v/>
      </c>
    </row>
    <row r="48" spans="2:40" ht="24.5" thickTop="1" thickBot="1">
      <c r="C48" s="13" t="s">
        <v>3080</v>
      </c>
      <c r="D48" s="257" t="s">
        <v>1122</v>
      </c>
      <c r="E48" s="257"/>
      <c r="F48" s="258"/>
      <c r="G48" s="258"/>
      <c r="H48" s="257"/>
      <c r="I48" s="257"/>
      <c r="J48" s="296"/>
      <c r="K48" s="296"/>
      <c r="L48" s="271" t="str">
        <f>IF(C48="","",_xlfn.CONCAT("            { line: ","""",C48,", ",M48:AN48,""", sC: ","""",B48,"""},"))</f>
        <v xml:space="preserve">            { line: "para que, nacido de María la Virgen,, (Sol,,15)", sC: ""},</v>
      </c>
      <c r="M48" s="218" t="str">
        <f t="shared" si="60"/>
        <v>(</v>
      </c>
      <c r="N48" s="183" t="str">
        <f t="shared" si="2"/>
        <v>Sol</v>
      </c>
      <c r="O48" s="216" t="str">
        <f t="shared" si="61"/>
        <v>,</v>
      </c>
      <c r="P48" s="225" t="str">
        <f t="shared" si="4"/>
        <v/>
      </c>
      <c r="Q48" s="217" t="str">
        <f t="shared" si="62"/>
        <v>,</v>
      </c>
      <c r="R48" s="168">
        <f t="shared" si="63"/>
        <v>15</v>
      </c>
      <c r="S48" s="218" t="str">
        <f t="shared" si="64"/>
        <v>)</v>
      </c>
      <c r="T48" s="219" t="str">
        <f t="shared" si="65"/>
        <v/>
      </c>
      <c r="U48" s="181" t="str">
        <f t="shared" si="9"/>
        <v/>
      </c>
      <c r="V48" s="185" t="str">
        <f t="shared" si="66"/>
        <v/>
      </c>
      <c r="W48" s="177" t="str">
        <f t="shared" si="11"/>
        <v/>
      </c>
      <c r="X48" s="185" t="str">
        <f t="shared" si="67"/>
        <v/>
      </c>
      <c r="Y48" s="185" t="str">
        <f t="shared" si="68"/>
        <v/>
      </c>
      <c r="Z48" s="218" t="str">
        <f t="shared" si="69"/>
        <v/>
      </c>
      <c r="AA48" s="175" t="str">
        <f t="shared" si="70"/>
        <v/>
      </c>
      <c r="AB48" s="183" t="str">
        <f t="shared" si="16"/>
        <v/>
      </c>
      <c r="AC48" s="184" t="str">
        <f t="shared" si="71"/>
        <v/>
      </c>
      <c r="AD48" s="225" t="str">
        <f t="shared" si="72"/>
        <v/>
      </c>
      <c r="AE48" s="176" t="str">
        <f t="shared" si="73"/>
        <v/>
      </c>
      <c r="AF48" s="168" t="str">
        <f t="shared" si="74"/>
        <v/>
      </c>
      <c r="AG48" s="168" t="str">
        <f t="shared" si="75"/>
        <v/>
      </c>
      <c r="AH48" s="179" t="str">
        <f t="shared" si="76"/>
        <v/>
      </c>
      <c r="AI48" s="256" t="str">
        <f t="shared" si="23"/>
        <v/>
      </c>
      <c r="AJ48" s="185" t="str">
        <f t="shared" si="77"/>
        <v/>
      </c>
      <c r="AK48" s="185" t="str">
        <f t="shared" si="78"/>
        <v/>
      </c>
      <c r="AL48" s="185" t="str">
        <f t="shared" si="79"/>
        <v/>
      </c>
      <c r="AM48" s="185" t="str">
        <f t="shared" si="80"/>
        <v/>
      </c>
      <c r="AN48" s="185" t="str">
        <f t="shared" si="81"/>
        <v/>
      </c>
    </row>
    <row r="49" spans="1:40" ht="24.5" thickTop="1" thickBot="1">
      <c r="C49" s="13" t="s">
        <v>3081</v>
      </c>
      <c r="D49" s="257" t="s">
        <v>3065</v>
      </c>
      <c r="E49" s="257" t="s">
        <v>1121</v>
      </c>
      <c r="F49" s="258"/>
      <c r="G49" s="258"/>
      <c r="H49" s="257"/>
      <c r="I49" s="257"/>
      <c r="J49" s="296"/>
      <c r="K49" s="296"/>
      <c r="L49" s="271" t="str">
        <f>IF(C49="","",_xlfn.CONCAT("            { line: ","""",C49,", ",M49:AN49,""", sC: ","""",B49,"""},"))</f>
        <v xml:space="preserve">            { line: "fuera nuestro Salvador y Redentor., (La ,m,15)", sC: ""},</v>
      </c>
      <c r="M49" s="218" t="str">
        <f t="shared" si="60"/>
        <v>(</v>
      </c>
      <c r="N49" s="183" t="str">
        <f t="shared" si="2"/>
        <v xml:space="preserve">La </v>
      </c>
      <c r="O49" s="216" t="str">
        <f t="shared" si="61"/>
        <v>,</v>
      </c>
      <c r="P49" s="225" t="str">
        <f t="shared" si="4"/>
        <v>m</v>
      </c>
      <c r="Q49" s="217" t="str">
        <f t="shared" si="62"/>
        <v>,</v>
      </c>
      <c r="R49" s="168">
        <f t="shared" si="63"/>
        <v>15</v>
      </c>
      <c r="S49" s="218" t="str">
        <f t="shared" si="64"/>
        <v>)</v>
      </c>
      <c r="T49" s="219" t="str">
        <f t="shared" si="65"/>
        <v/>
      </c>
      <c r="U49" s="181" t="str">
        <f t="shared" si="9"/>
        <v/>
      </c>
      <c r="V49" s="185" t="str">
        <f t="shared" si="66"/>
        <v/>
      </c>
      <c r="W49" s="177" t="str">
        <f t="shared" si="11"/>
        <v/>
      </c>
      <c r="X49" s="185" t="str">
        <f t="shared" si="67"/>
        <v/>
      </c>
      <c r="Y49" s="185" t="str">
        <f t="shared" si="68"/>
        <v/>
      </c>
      <c r="Z49" s="218" t="str">
        <f t="shared" si="69"/>
        <v/>
      </c>
      <c r="AA49" s="175" t="str">
        <f t="shared" si="70"/>
        <v/>
      </c>
      <c r="AB49" s="183" t="str">
        <f t="shared" si="16"/>
        <v/>
      </c>
      <c r="AC49" s="184" t="str">
        <f t="shared" si="71"/>
        <v/>
      </c>
      <c r="AD49" s="225" t="str">
        <f t="shared" si="72"/>
        <v/>
      </c>
      <c r="AE49" s="176" t="str">
        <f t="shared" si="73"/>
        <v/>
      </c>
      <c r="AF49" s="168" t="str">
        <f t="shared" si="74"/>
        <v/>
      </c>
      <c r="AG49" s="168" t="str">
        <f t="shared" si="75"/>
        <v/>
      </c>
      <c r="AH49" s="179" t="str">
        <f t="shared" si="76"/>
        <v/>
      </c>
      <c r="AI49" s="256" t="str">
        <f t="shared" si="23"/>
        <v/>
      </c>
      <c r="AJ49" s="185" t="str">
        <f t="shared" si="77"/>
        <v/>
      </c>
      <c r="AK49" s="185" t="str">
        <f t="shared" si="78"/>
        <v/>
      </c>
      <c r="AL49" s="185" t="str">
        <f t="shared" si="79"/>
        <v/>
      </c>
      <c r="AM49" s="185" t="str">
        <f t="shared" si="80"/>
        <v/>
      </c>
      <c r="AN49" s="185" t="str">
        <f t="shared" si="81"/>
        <v/>
      </c>
    </row>
    <row r="50" spans="1:40" ht="36.5" thickTop="1" thickBot="1">
      <c r="A50" s="293"/>
      <c r="B50" s="293"/>
      <c r="C50" s="293"/>
      <c r="D50" s="300"/>
      <c r="E50" s="300"/>
      <c r="F50" s="300"/>
      <c r="G50" s="300"/>
      <c r="H50" s="300"/>
      <c r="I50" s="300"/>
      <c r="J50" s="300"/>
      <c r="K50" s="300"/>
      <c r="L50" s="212" t="s">
        <v>2299</v>
      </c>
      <c r="M50" s="218" t="str">
        <f t="shared" si="60"/>
        <v/>
      </c>
      <c r="N50" s="183" t="str">
        <f t="shared" si="2"/>
        <v/>
      </c>
      <c r="O50" s="216" t="str">
        <f t="shared" si="61"/>
        <v/>
      </c>
      <c r="P50" s="225" t="str">
        <f t="shared" si="4"/>
        <v/>
      </c>
      <c r="Q50" s="217" t="str">
        <f t="shared" si="62"/>
        <v/>
      </c>
      <c r="R50" s="168" t="str">
        <f t="shared" si="63"/>
        <v/>
      </c>
      <c r="S50" s="218" t="str">
        <f t="shared" si="64"/>
        <v/>
      </c>
      <c r="T50" s="219" t="str">
        <f t="shared" si="65"/>
        <v/>
      </c>
      <c r="U50" s="181" t="str">
        <f t="shared" si="9"/>
        <v/>
      </c>
      <c r="V50" s="185" t="str">
        <f t="shared" si="66"/>
        <v/>
      </c>
      <c r="W50" s="177" t="str">
        <f t="shared" si="11"/>
        <v/>
      </c>
      <c r="X50" s="185" t="str">
        <f t="shared" si="67"/>
        <v/>
      </c>
      <c r="Y50" s="185" t="str">
        <f t="shared" si="68"/>
        <v/>
      </c>
      <c r="Z50" s="218" t="str">
        <f t="shared" si="69"/>
        <v/>
      </c>
      <c r="AA50" s="175" t="str">
        <f t="shared" si="70"/>
        <v/>
      </c>
      <c r="AB50" s="183" t="str">
        <f t="shared" si="16"/>
        <v/>
      </c>
      <c r="AC50" s="184" t="str">
        <f t="shared" si="71"/>
        <v/>
      </c>
      <c r="AD50" s="225" t="str">
        <f t="shared" si="72"/>
        <v/>
      </c>
      <c r="AE50" s="176" t="str">
        <f t="shared" si="73"/>
        <v/>
      </c>
      <c r="AF50" s="168" t="str">
        <f t="shared" si="74"/>
        <v/>
      </c>
      <c r="AG50" s="168" t="str">
        <f t="shared" si="75"/>
        <v/>
      </c>
      <c r="AH50" s="179" t="str">
        <f t="shared" si="76"/>
        <v/>
      </c>
      <c r="AI50" s="256" t="str">
        <f t="shared" si="23"/>
        <v/>
      </c>
      <c r="AJ50" s="185" t="str">
        <f t="shared" si="77"/>
        <v/>
      </c>
      <c r="AK50" s="185" t="str">
        <f t="shared" si="78"/>
        <v/>
      </c>
      <c r="AL50" s="185" t="str">
        <f t="shared" si="79"/>
        <v/>
      </c>
      <c r="AM50" s="185" t="str">
        <f t="shared" si="80"/>
        <v/>
      </c>
      <c r="AN50" s="185" t="str">
        <f t="shared" si="81"/>
        <v/>
      </c>
    </row>
    <row r="51" spans="1:40" ht="24.5" thickTop="1" thickBot="1">
      <c r="C51" s="13" t="s">
        <v>3084</v>
      </c>
      <c r="D51" s="257" t="s">
        <v>1113</v>
      </c>
      <c r="E51" s="257"/>
      <c r="F51" s="258"/>
      <c r="G51" s="258"/>
      <c r="H51" s="257"/>
      <c r="I51" s="257"/>
      <c r="J51" s="296"/>
      <c r="K51" s="296"/>
      <c r="L51" s="271" t="str">
        <f t="shared" ref="L51:L75" si="82">IF(C51="","",_xlfn.CONCAT("            { line: ","""",C51,", ",M51:AN51,""", sC: ","""",B51,"""},"))</f>
        <v xml:space="preserve">            { line: "Él, en cumplimiento de tu voluntad,, (Fa,,15)", sC: ""},</v>
      </c>
      <c r="M51" s="218" t="str">
        <f t="shared" si="60"/>
        <v>(</v>
      </c>
      <c r="N51" s="183" t="str">
        <f t="shared" si="2"/>
        <v>Fa</v>
      </c>
      <c r="O51" s="216" t="str">
        <f t="shared" si="61"/>
        <v>,</v>
      </c>
      <c r="P51" s="225" t="str">
        <f t="shared" si="4"/>
        <v/>
      </c>
      <c r="Q51" s="217" t="str">
        <f t="shared" si="62"/>
        <v>,</v>
      </c>
      <c r="R51" s="168">
        <f t="shared" si="63"/>
        <v>15</v>
      </c>
      <c r="S51" s="218" t="str">
        <f t="shared" si="64"/>
        <v>)</v>
      </c>
      <c r="T51" s="219" t="str">
        <f t="shared" si="65"/>
        <v/>
      </c>
      <c r="U51" s="181" t="str">
        <f t="shared" si="9"/>
        <v/>
      </c>
      <c r="V51" s="185" t="str">
        <f t="shared" si="66"/>
        <v/>
      </c>
      <c r="W51" s="177" t="str">
        <f t="shared" si="11"/>
        <v/>
      </c>
      <c r="X51" s="185" t="str">
        <f t="shared" si="67"/>
        <v/>
      </c>
      <c r="Y51" s="185" t="str">
        <f t="shared" si="68"/>
        <v/>
      </c>
      <c r="Z51" s="218" t="str">
        <f t="shared" si="69"/>
        <v/>
      </c>
      <c r="AA51" s="175" t="str">
        <f t="shared" si="70"/>
        <v/>
      </c>
      <c r="AB51" s="183" t="str">
        <f t="shared" si="16"/>
        <v/>
      </c>
      <c r="AC51" s="184" t="str">
        <f t="shared" si="71"/>
        <v/>
      </c>
      <c r="AD51" s="225" t="str">
        <f t="shared" si="72"/>
        <v/>
      </c>
      <c r="AE51" s="176" t="str">
        <f t="shared" si="73"/>
        <v/>
      </c>
      <c r="AF51" s="168" t="str">
        <f t="shared" si="74"/>
        <v/>
      </c>
      <c r="AG51" s="168" t="str">
        <f t="shared" si="75"/>
        <v/>
      </c>
      <c r="AH51" s="179" t="str">
        <f t="shared" si="76"/>
        <v/>
      </c>
      <c r="AI51" s="256" t="str">
        <f t="shared" si="23"/>
        <v/>
      </c>
      <c r="AJ51" s="185" t="str">
        <f t="shared" si="77"/>
        <v/>
      </c>
      <c r="AK51" s="185" t="str">
        <f t="shared" si="78"/>
        <v/>
      </c>
      <c r="AL51" s="185" t="str">
        <f t="shared" si="79"/>
        <v/>
      </c>
      <c r="AM51" s="185" t="str">
        <f t="shared" si="80"/>
        <v/>
      </c>
      <c r="AN51" s="185" t="str">
        <f t="shared" si="81"/>
        <v/>
      </c>
    </row>
    <row r="52" spans="1:40" ht="24.5" thickTop="1" thickBot="1">
      <c r="B52" t="s">
        <v>2282</v>
      </c>
      <c r="C52" s="13" t="s">
        <v>3085</v>
      </c>
      <c r="D52" s="257" t="s">
        <v>1111</v>
      </c>
      <c r="E52" s="257"/>
      <c r="F52" s="258"/>
      <c r="G52" s="258"/>
      <c r="H52" s="257"/>
      <c r="I52" s="257"/>
      <c r="J52" s="296"/>
      <c r="K52" s="296"/>
      <c r="L52" s="271" t="str">
        <f t="shared" ref="L52:L61" si="83">IF(C52="","",_xlfn.CONCAT("            { line: ","""",C52,", ",M52:AN52,""", sC: ","""",B52,"""},"))</f>
        <v xml:space="preserve">            { line: "para destruir la muerte, (Mi,,15)", sC: "as"},</v>
      </c>
      <c r="M52" s="218" t="str">
        <f t="shared" ref="M52:M61" si="84">IF(N52="","","(")</f>
        <v>(</v>
      </c>
      <c r="N52" s="183" t="str">
        <f t="shared" ref="N52:N61" si="85">IF(D52="","",D52)</f>
        <v>Mi</v>
      </c>
      <c r="O52" s="216" t="str">
        <f t="shared" ref="O52:O61" si="86">IF(N52="","",",")</f>
        <v>,</v>
      </c>
      <c r="P52" s="225" t="str">
        <f t="shared" ref="P52:P61" si="87">IF(E52="","",E52)</f>
        <v/>
      </c>
      <c r="Q52" s="217" t="str">
        <f t="shared" ref="Q52:Q61" si="88">IF(N52="","",",")</f>
        <v>,</v>
      </c>
      <c r="R52" s="168">
        <f t="shared" ref="R52:R61" si="89">IF(N52="","",15)</f>
        <v>15</v>
      </c>
      <c r="S52" s="218" t="str">
        <f t="shared" ref="S52:S61" si="90">IF(N52="","",")")</f>
        <v>)</v>
      </c>
      <c r="T52" s="219" t="str">
        <f t="shared" ref="T52:T61" si="91">IF(U52="","","(")</f>
        <v/>
      </c>
      <c r="U52" s="181" t="str">
        <f t="shared" ref="U52:U61" si="92">IF(F52="","",F52)</f>
        <v/>
      </c>
      <c r="V52" s="185" t="str">
        <f t="shared" ref="V52:V61" si="93">IF(U52="","",",")</f>
        <v/>
      </c>
      <c r="W52" s="177" t="str">
        <f t="shared" ref="W52:W61" si="94">IF(G52="","",G52)</f>
        <v/>
      </c>
      <c r="X52" s="185" t="str">
        <f t="shared" ref="X52:X61" si="95">IF(U52="","",",")</f>
        <v/>
      </c>
      <c r="Y52" s="185" t="str">
        <f t="shared" ref="Y52:Y61" si="96">IF(U52="","",250)</f>
        <v/>
      </c>
      <c r="Z52" s="218" t="str">
        <f t="shared" ref="Z52:Z61" si="97">IF(U52="","",")")</f>
        <v/>
      </c>
      <c r="AA52" s="175" t="str">
        <f t="shared" ref="AA52:AA61" si="98">IF(AB52="","","(")</f>
        <v/>
      </c>
      <c r="AB52" s="183" t="str">
        <f t="shared" ref="AB52:AB61" si="99">IF(H52="","",H52)</f>
        <v/>
      </c>
      <c r="AC52" s="184" t="str">
        <f t="shared" ref="AC52:AC61" si="100">IF(AB52="","",",")</f>
        <v/>
      </c>
      <c r="AD52" s="225" t="str">
        <f t="shared" ref="AD52:AD61" si="101">IF(I52="","",I52)</f>
        <v/>
      </c>
      <c r="AE52" s="176" t="str">
        <f t="shared" ref="AE52:AE61" si="102">IF(AB52="","",",")</f>
        <v/>
      </c>
      <c r="AF52" s="168" t="str">
        <f t="shared" ref="AF52:AF61" si="103">IF(AB52="","",350)</f>
        <v/>
      </c>
      <c r="AG52" s="168" t="str">
        <f t="shared" ref="AG52:AG61" si="104">IF(AB52="","",")")</f>
        <v/>
      </c>
      <c r="AH52" s="179" t="str">
        <f t="shared" ref="AH52:AH61" si="105">IF(AI52="","","(")</f>
        <v/>
      </c>
      <c r="AI52" s="256" t="str">
        <f t="shared" ref="AI52:AI61" si="106">IF(J52="","",J52)</f>
        <v/>
      </c>
      <c r="AJ52" s="185" t="str">
        <f t="shared" ref="AJ52:AJ61" si="107">IF(AI52="","",",")</f>
        <v/>
      </c>
      <c r="AK52" s="185" t="str">
        <f t="shared" ref="AK52:AK61" si="108">IF(K52="","",K52)</f>
        <v/>
      </c>
      <c r="AL52" s="185" t="str">
        <f t="shared" ref="AL52:AL61" si="109">IF(AI52="","",",")</f>
        <v/>
      </c>
      <c r="AM52" s="185" t="str">
        <f t="shared" ref="AM52:AM61" si="110">IF(AI52="","",450)</f>
        <v/>
      </c>
      <c r="AN52" s="185" t="str">
        <f t="shared" ref="AN52:AN61" si="111">IF(AI52="","",")")</f>
        <v/>
      </c>
    </row>
    <row r="53" spans="1:40" ht="24.5" thickTop="1" thickBot="1">
      <c r="B53" t="s">
        <v>2282</v>
      </c>
      <c r="C53" s="13" t="s">
        <v>3086</v>
      </c>
      <c r="D53" s="257" t="s">
        <v>3065</v>
      </c>
      <c r="E53" s="257" t="s">
        <v>1121</v>
      </c>
      <c r="F53" s="258" t="s">
        <v>1122</v>
      </c>
      <c r="G53" s="258"/>
      <c r="H53" s="257"/>
      <c r="I53" s="257"/>
      <c r="J53" s="296"/>
      <c r="K53" s="296"/>
      <c r="L53" s="271" t="str">
        <f t="shared" si="83"/>
        <v xml:space="preserve">            { line: "y manifestar la resurrección,, (La ,m,15)(Sol,,250)", sC: "as"},</v>
      </c>
      <c r="M53" s="218" t="str">
        <f t="shared" si="84"/>
        <v>(</v>
      </c>
      <c r="N53" s="183" t="str">
        <f t="shared" si="85"/>
        <v xml:space="preserve">La </v>
      </c>
      <c r="O53" s="216" t="str">
        <f t="shared" si="86"/>
        <v>,</v>
      </c>
      <c r="P53" s="225" t="str">
        <f t="shared" si="87"/>
        <v>m</v>
      </c>
      <c r="Q53" s="217" t="str">
        <f t="shared" si="88"/>
        <v>,</v>
      </c>
      <c r="R53" s="168">
        <f t="shared" si="89"/>
        <v>15</v>
      </c>
      <c r="S53" s="218" t="str">
        <f t="shared" si="90"/>
        <v>)</v>
      </c>
      <c r="T53" s="219" t="str">
        <f t="shared" si="91"/>
        <v>(</v>
      </c>
      <c r="U53" s="181" t="str">
        <f t="shared" si="92"/>
        <v>Sol</v>
      </c>
      <c r="V53" s="185" t="str">
        <f t="shared" si="93"/>
        <v>,</v>
      </c>
      <c r="W53" s="177" t="str">
        <f t="shared" si="94"/>
        <v/>
      </c>
      <c r="X53" s="185" t="str">
        <f t="shared" si="95"/>
        <v>,</v>
      </c>
      <c r="Y53" s="185">
        <f t="shared" si="96"/>
        <v>250</v>
      </c>
      <c r="Z53" s="218" t="str">
        <f t="shared" si="97"/>
        <v>)</v>
      </c>
      <c r="AA53" s="175" t="str">
        <f t="shared" si="98"/>
        <v/>
      </c>
      <c r="AB53" s="183" t="str">
        <f t="shared" si="99"/>
        <v/>
      </c>
      <c r="AC53" s="184" t="str">
        <f t="shared" si="100"/>
        <v/>
      </c>
      <c r="AD53" s="225" t="str">
        <f t="shared" si="101"/>
        <v/>
      </c>
      <c r="AE53" s="176" t="str">
        <f t="shared" si="102"/>
        <v/>
      </c>
      <c r="AF53" s="168" t="str">
        <f t="shared" si="103"/>
        <v/>
      </c>
      <c r="AG53" s="168" t="str">
        <f t="shared" si="104"/>
        <v/>
      </c>
      <c r="AH53" s="179" t="str">
        <f t="shared" si="105"/>
        <v/>
      </c>
      <c r="AI53" s="256" t="str">
        <f t="shared" si="106"/>
        <v/>
      </c>
      <c r="AJ53" s="185" t="str">
        <f t="shared" si="107"/>
        <v/>
      </c>
      <c r="AK53" s="185" t="str">
        <f t="shared" si="108"/>
        <v/>
      </c>
      <c r="AL53" s="185" t="str">
        <f t="shared" si="109"/>
        <v/>
      </c>
      <c r="AM53" s="185" t="str">
        <f t="shared" si="110"/>
        <v/>
      </c>
      <c r="AN53" s="185" t="str">
        <f t="shared" si="111"/>
        <v/>
      </c>
    </row>
    <row r="54" spans="1:40" ht="24.5" thickTop="1" thickBot="1">
      <c r="C54" s="13" t="s">
        <v>3087</v>
      </c>
      <c r="D54" s="257" t="s">
        <v>1113</v>
      </c>
      <c r="E54" s="257"/>
      <c r="F54" s="258"/>
      <c r="G54" s="258"/>
      <c r="H54" s="257"/>
      <c r="I54" s="257"/>
      <c r="J54" s="296"/>
      <c r="K54" s="296"/>
      <c r="L54" s="271" t="str">
        <f t="shared" si="83"/>
        <v xml:space="preserve">            { line: "extendió sus brazos en la cruz,, (Fa,,15)", sC: ""},</v>
      </c>
      <c r="M54" s="218" t="str">
        <f t="shared" si="84"/>
        <v>(</v>
      </c>
      <c r="N54" s="183" t="str">
        <f t="shared" si="85"/>
        <v>Fa</v>
      </c>
      <c r="O54" s="216" t="str">
        <f t="shared" si="86"/>
        <v>,</v>
      </c>
      <c r="P54" s="225" t="str">
        <f t="shared" si="87"/>
        <v/>
      </c>
      <c r="Q54" s="217" t="str">
        <f t="shared" si="88"/>
        <v>,</v>
      </c>
      <c r="R54" s="168">
        <f t="shared" si="89"/>
        <v>15</v>
      </c>
      <c r="S54" s="218" t="str">
        <f t="shared" si="90"/>
        <v>)</v>
      </c>
      <c r="T54" s="219" t="str">
        <f t="shared" si="91"/>
        <v/>
      </c>
      <c r="U54" s="181" t="str">
        <f t="shared" si="92"/>
        <v/>
      </c>
      <c r="V54" s="185" t="str">
        <f t="shared" si="93"/>
        <v/>
      </c>
      <c r="W54" s="177" t="str">
        <f t="shared" si="94"/>
        <v/>
      </c>
      <c r="X54" s="185" t="str">
        <f t="shared" si="95"/>
        <v/>
      </c>
      <c r="Y54" s="185" t="str">
        <f t="shared" si="96"/>
        <v/>
      </c>
      <c r="Z54" s="218" t="str">
        <f t="shared" si="97"/>
        <v/>
      </c>
      <c r="AA54" s="175" t="str">
        <f t="shared" si="98"/>
        <v/>
      </c>
      <c r="AB54" s="183" t="str">
        <f t="shared" si="99"/>
        <v/>
      </c>
      <c r="AC54" s="184" t="str">
        <f t="shared" si="100"/>
        <v/>
      </c>
      <c r="AD54" s="225" t="str">
        <f t="shared" si="101"/>
        <v/>
      </c>
      <c r="AE54" s="176" t="str">
        <f t="shared" si="102"/>
        <v/>
      </c>
      <c r="AF54" s="168" t="str">
        <f t="shared" si="103"/>
        <v/>
      </c>
      <c r="AG54" s="168" t="str">
        <f t="shared" si="104"/>
        <v/>
      </c>
      <c r="AH54" s="179" t="str">
        <f t="shared" si="105"/>
        <v/>
      </c>
      <c r="AI54" s="256" t="str">
        <f t="shared" si="106"/>
        <v/>
      </c>
      <c r="AJ54" s="185" t="str">
        <f t="shared" si="107"/>
        <v/>
      </c>
      <c r="AK54" s="185" t="str">
        <f t="shared" si="108"/>
        <v/>
      </c>
      <c r="AL54" s="185" t="str">
        <f t="shared" si="109"/>
        <v/>
      </c>
      <c r="AM54" s="185" t="str">
        <f t="shared" si="110"/>
        <v/>
      </c>
      <c r="AN54" s="185" t="str">
        <f t="shared" si="111"/>
        <v/>
      </c>
    </row>
    <row r="55" spans="1:40" ht="24.5" thickTop="1" thickBot="1">
      <c r="C55" s="13" t="s">
        <v>3088</v>
      </c>
      <c r="D55" s="257" t="s">
        <v>1111</v>
      </c>
      <c r="E55" s="257">
        <v>7</v>
      </c>
      <c r="F55" s="258"/>
      <c r="G55" s="258"/>
      <c r="H55" s="257"/>
      <c r="I55" s="257"/>
      <c r="J55" s="296"/>
      <c r="K55" s="296"/>
      <c r="L55" s="271" t="str">
        <f t="shared" si="83"/>
        <v xml:space="preserve">            { line: "y así adquirió para ti, (Mi,7,15)", sC: ""},</v>
      </c>
      <c r="M55" s="218" t="str">
        <f t="shared" si="84"/>
        <v>(</v>
      </c>
      <c r="N55" s="183" t="str">
        <f t="shared" si="85"/>
        <v>Mi</v>
      </c>
      <c r="O55" s="216" t="str">
        <f t="shared" si="86"/>
        <v>,</v>
      </c>
      <c r="P55" s="225">
        <f t="shared" si="87"/>
        <v>7</v>
      </c>
      <c r="Q55" s="217" t="str">
        <f t="shared" si="88"/>
        <v>,</v>
      </c>
      <c r="R55" s="168">
        <f t="shared" si="89"/>
        <v>15</v>
      </c>
      <c r="S55" s="218" t="str">
        <f t="shared" si="90"/>
        <v>)</v>
      </c>
      <c r="T55" s="219" t="str">
        <f t="shared" si="91"/>
        <v/>
      </c>
      <c r="U55" s="181" t="str">
        <f t="shared" si="92"/>
        <v/>
      </c>
      <c r="V55" s="185" t="str">
        <f t="shared" si="93"/>
        <v/>
      </c>
      <c r="W55" s="177" t="str">
        <f t="shared" si="94"/>
        <v/>
      </c>
      <c r="X55" s="185" t="str">
        <f t="shared" si="95"/>
        <v/>
      </c>
      <c r="Y55" s="185" t="str">
        <f t="shared" si="96"/>
        <v/>
      </c>
      <c r="Z55" s="218" t="str">
        <f t="shared" si="97"/>
        <v/>
      </c>
      <c r="AA55" s="175" t="str">
        <f t="shared" si="98"/>
        <v/>
      </c>
      <c r="AB55" s="183" t="str">
        <f t="shared" si="99"/>
        <v/>
      </c>
      <c r="AC55" s="184" t="str">
        <f t="shared" si="100"/>
        <v/>
      </c>
      <c r="AD55" s="225" t="str">
        <f t="shared" si="101"/>
        <v/>
      </c>
      <c r="AE55" s="176" t="str">
        <f t="shared" si="102"/>
        <v/>
      </c>
      <c r="AF55" s="168" t="str">
        <f t="shared" si="103"/>
        <v/>
      </c>
      <c r="AG55" s="168" t="str">
        <f t="shared" si="104"/>
        <v/>
      </c>
      <c r="AH55" s="179" t="str">
        <f t="shared" si="105"/>
        <v/>
      </c>
      <c r="AI55" s="256" t="str">
        <f t="shared" si="106"/>
        <v/>
      </c>
      <c r="AJ55" s="185" t="str">
        <f t="shared" si="107"/>
        <v/>
      </c>
      <c r="AK55" s="185" t="str">
        <f t="shared" si="108"/>
        <v/>
      </c>
      <c r="AL55" s="185" t="str">
        <f t="shared" si="109"/>
        <v/>
      </c>
      <c r="AM55" s="185" t="str">
        <f t="shared" si="110"/>
        <v/>
      </c>
      <c r="AN55" s="185" t="str">
        <f t="shared" si="111"/>
        <v/>
      </c>
    </row>
    <row r="56" spans="1:40" ht="24.5" thickTop="1" thickBot="1">
      <c r="C56" s="13" t="s">
        <v>3089</v>
      </c>
      <c r="D56" s="257" t="s">
        <v>3065</v>
      </c>
      <c r="E56" s="257" t="s">
        <v>1121</v>
      </c>
      <c r="F56" s="258"/>
      <c r="G56" s="258"/>
      <c r="H56" s="257"/>
      <c r="I56" s="257"/>
      <c r="J56" s="296"/>
      <c r="K56" s="296"/>
      <c r="L56" s="271" t="str">
        <f t="shared" si="83"/>
        <v xml:space="preserve">            { line: "un pueblo santo., (La ,m,15)", sC: ""},</v>
      </c>
      <c r="M56" s="218" t="str">
        <f t="shared" si="84"/>
        <v>(</v>
      </c>
      <c r="N56" s="183" t="str">
        <f t="shared" si="85"/>
        <v xml:space="preserve">La </v>
      </c>
      <c r="O56" s="216" t="str">
        <f t="shared" si="86"/>
        <v>,</v>
      </c>
      <c r="P56" s="225" t="str">
        <f t="shared" si="87"/>
        <v>m</v>
      </c>
      <c r="Q56" s="217" t="str">
        <f t="shared" si="88"/>
        <v>,</v>
      </c>
      <c r="R56" s="168">
        <f t="shared" si="89"/>
        <v>15</v>
      </c>
      <c r="S56" s="218" t="str">
        <f t="shared" si="90"/>
        <v>)</v>
      </c>
      <c r="T56" s="219" t="str">
        <f t="shared" si="91"/>
        <v/>
      </c>
      <c r="U56" s="181" t="str">
        <f t="shared" si="92"/>
        <v/>
      </c>
      <c r="V56" s="185" t="str">
        <f t="shared" si="93"/>
        <v/>
      </c>
      <c r="W56" s="177" t="str">
        <f t="shared" si="94"/>
        <v/>
      </c>
      <c r="X56" s="185" t="str">
        <f t="shared" si="95"/>
        <v/>
      </c>
      <c r="Y56" s="185" t="str">
        <f t="shared" si="96"/>
        <v/>
      </c>
      <c r="Z56" s="218" t="str">
        <f t="shared" si="97"/>
        <v/>
      </c>
      <c r="AA56" s="175" t="str">
        <f t="shared" si="98"/>
        <v/>
      </c>
      <c r="AB56" s="183" t="str">
        <f t="shared" si="99"/>
        <v/>
      </c>
      <c r="AC56" s="184" t="str">
        <f t="shared" si="100"/>
        <v/>
      </c>
      <c r="AD56" s="225" t="str">
        <f t="shared" si="101"/>
        <v/>
      </c>
      <c r="AE56" s="176" t="str">
        <f t="shared" si="102"/>
        <v/>
      </c>
      <c r="AF56" s="168" t="str">
        <f t="shared" si="103"/>
        <v/>
      </c>
      <c r="AG56" s="168" t="str">
        <f t="shared" si="104"/>
        <v/>
      </c>
      <c r="AH56" s="179" t="str">
        <f t="shared" si="105"/>
        <v/>
      </c>
      <c r="AI56" s="256" t="str">
        <f t="shared" si="106"/>
        <v/>
      </c>
      <c r="AJ56" s="185" t="str">
        <f t="shared" si="107"/>
        <v/>
      </c>
      <c r="AK56" s="185" t="str">
        <f t="shared" si="108"/>
        <v/>
      </c>
      <c r="AL56" s="185" t="str">
        <f t="shared" si="109"/>
        <v/>
      </c>
      <c r="AM56" s="185" t="str">
        <f t="shared" si="110"/>
        <v/>
      </c>
      <c r="AN56" s="185" t="str">
        <f t="shared" si="111"/>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B58" t="s">
        <v>3105</v>
      </c>
      <c r="C58" s="251" t="s">
        <v>3104</v>
      </c>
      <c r="D58" s="257" t="s">
        <v>1122</v>
      </c>
      <c r="E58" s="257"/>
      <c r="F58" s="258"/>
      <c r="G58" s="258"/>
      <c r="H58" s="257"/>
      <c r="I58" s="257"/>
      <c r="J58" s="296"/>
      <c r="K58" s="296"/>
      <c r="L58" s="271" t="str">
        <f t="shared" ref="L58" si="112">IF(C58="","",_xlfn.CONCAT("            { line: ","""",C58,", ",M58:AN58,""", sC: ","""",B58,"""},"))</f>
        <v xml:space="preserve">            { line: "MURIENDO, (Sol,,15)", sC: "as b194"},</v>
      </c>
      <c r="M58" s="218" t="str">
        <f t="shared" ref="M58" si="113">IF(N58="","","(")</f>
        <v>(</v>
      </c>
      <c r="N58" s="183" t="str">
        <f t="shared" ref="N58" si="114">IF(D58="","",D58)</f>
        <v>Sol</v>
      </c>
      <c r="O58" s="216" t="str">
        <f t="shared" ref="O58" si="115">IF(N58="","",",")</f>
        <v>,</v>
      </c>
      <c r="P58" s="225" t="str">
        <f t="shared" ref="P58" si="116">IF(E58="","",E58)</f>
        <v/>
      </c>
      <c r="Q58" s="217" t="str">
        <f t="shared" ref="Q58" si="117">IF(N58="","",",")</f>
        <v>,</v>
      </c>
      <c r="R58" s="168">
        <f t="shared" ref="R58" si="118">IF(N58="","",15)</f>
        <v>15</v>
      </c>
      <c r="S58" s="218" t="str">
        <f t="shared" ref="S58" si="119">IF(N58="","",")")</f>
        <v>)</v>
      </c>
      <c r="T58" s="219" t="str">
        <f t="shared" ref="T58" si="120">IF(U58="","","(")</f>
        <v/>
      </c>
      <c r="U58" s="181" t="str">
        <f t="shared" ref="U58" si="121">IF(F58="","",F58)</f>
        <v/>
      </c>
      <c r="V58" s="185" t="str">
        <f t="shared" ref="V58" si="122">IF(U58="","",",")</f>
        <v/>
      </c>
      <c r="W58" s="177" t="str">
        <f t="shared" ref="W58" si="123">IF(G58="","",G58)</f>
        <v/>
      </c>
      <c r="X58" s="185" t="str">
        <f t="shared" ref="X58" si="124">IF(U58="","",",")</f>
        <v/>
      </c>
      <c r="Y58" s="185" t="str">
        <f t="shared" ref="Y58" si="125">IF(U58="","",250)</f>
        <v/>
      </c>
      <c r="Z58" s="218" t="str">
        <f t="shared" ref="Z58" si="126">IF(U58="","",")")</f>
        <v/>
      </c>
      <c r="AA58" s="175" t="str">
        <f t="shared" ref="AA58" si="127">IF(AB58="","","(")</f>
        <v/>
      </c>
      <c r="AB58" s="183" t="str">
        <f t="shared" ref="AB58" si="128">IF(H58="","",H58)</f>
        <v/>
      </c>
      <c r="AC58" s="184" t="str">
        <f t="shared" ref="AC58" si="129">IF(AB58="","",",")</f>
        <v/>
      </c>
      <c r="AD58" s="225" t="str">
        <f t="shared" ref="AD58" si="130">IF(I58="","",I58)</f>
        <v/>
      </c>
      <c r="AE58" s="176" t="str">
        <f t="shared" ref="AE58" si="131">IF(AB58="","",",")</f>
        <v/>
      </c>
      <c r="AF58" s="168" t="str">
        <f t="shared" ref="AF58" si="132">IF(AB58="","",350)</f>
        <v/>
      </c>
      <c r="AG58" s="168" t="str">
        <f t="shared" ref="AG58" si="133">IF(AB58="","",")")</f>
        <v/>
      </c>
      <c r="AH58" s="179" t="str">
        <f t="shared" ref="AH58" si="134">IF(AI58="","","(")</f>
        <v/>
      </c>
      <c r="AI58" s="256" t="str">
        <f t="shared" ref="AI58" si="135">IF(J58="","",J58)</f>
        <v/>
      </c>
      <c r="AJ58" s="185" t="str">
        <f t="shared" ref="AJ58" si="136">IF(AI58="","",",")</f>
        <v/>
      </c>
      <c r="AK58" s="185" t="str">
        <f t="shared" ref="AK58" si="137">IF(K58="","",K58)</f>
        <v/>
      </c>
      <c r="AL58" s="185" t="str">
        <f t="shared" ref="AL58" si="138">IF(AI58="","",",")</f>
        <v/>
      </c>
      <c r="AM58" s="185" t="str">
        <f t="shared" ref="AM58" si="139">IF(AI58="","",450)</f>
        <v/>
      </c>
      <c r="AN58" s="185" t="str">
        <f t="shared" ref="AN58" si="140">IF(AI58="","",")")</f>
        <v/>
      </c>
    </row>
    <row r="59" spans="1:40" ht="24.5" thickTop="1" thickBot="1">
      <c r="B59" t="s">
        <v>2282</v>
      </c>
      <c r="C59" s="251" t="s">
        <v>3090</v>
      </c>
      <c r="D59" s="257" t="s">
        <v>1122</v>
      </c>
      <c r="E59" s="257"/>
      <c r="F59" s="258"/>
      <c r="G59" s="258"/>
      <c r="H59" s="257"/>
      <c r="I59" s="257"/>
      <c r="J59" s="296"/>
      <c r="K59" s="296"/>
      <c r="L59" s="271" t="str">
        <f t="shared" si="83"/>
        <v xml:space="preserve">            { line: "DESTRUYÓ NUESTRA MUERTE,, (Sol,,15)", sC: "as"},</v>
      </c>
      <c r="M59" s="218" t="str">
        <f t="shared" si="84"/>
        <v>(</v>
      </c>
      <c r="N59" s="183" t="str">
        <f t="shared" si="85"/>
        <v>Sol</v>
      </c>
      <c r="O59" s="216" t="str">
        <f t="shared" si="86"/>
        <v>,</v>
      </c>
      <c r="P59" s="225" t="str">
        <f t="shared" si="87"/>
        <v/>
      </c>
      <c r="Q59" s="217" t="str">
        <f t="shared" si="88"/>
        <v>,</v>
      </c>
      <c r="R59" s="168">
        <f t="shared" si="89"/>
        <v>15</v>
      </c>
      <c r="S59" s="218" t="str">
        <f t="shared" si="90"/>
        <v>)</v>
      </c>
      <c r="T59" s="219" t="str">
        <f t="shared" si="91"/>
        <v/>
      </c>
      <c r="U59" s="181" t="str">
        <f t="shared" si="92"/>
        <v/>
      </c>
      <c r="V59" s="185" t="str">
        <f t="shared" si="93"/>
        <v/>
      </c>
      <c r="W59" s="177" t="str">
        <f t="shared" si="94"/>
        <v/>
      </c>
      <c r="X59" s="185" t="str">
        <f t="shared" si="95"/>
        <v/>
      </c>
      <c r="Y59" s="185" t="str">
        <f t="shared" si="96"/>
        <v/>
      </c>
      <c r="Z59" s="218" t="str">
        <f t="shared" si="97"/>
        <v/>
      </c>
      <c r="AA59" s="175" t="str">
        <f t="shared" si="98"/>
        <v/>
      </c>
      <c r="AB59" s="183" t="str">
        <f t="shared" si="99"/>
        <v/>
      </c>
      <c r="AC59" s="184" t="str">
        <f t="shared" si="100"/>
        <v/>
      </c>
      <c r="AD59" s="225" t="str">
        <f t="shared" si="101"/>
        <v/>
      </c>
      <c r="AE59" s="176" t="str">
        <f t="shared" si="102"/>
        <v/>
      </c>
      <c r="AF59" s="168" t="str">
        <f t="shared" si="103"/>
        <v/>
      </c>
      <c r="AG59" s="168" t="str">
        <f t="shared" si="104"/>
        <v/>
      </c>
      <c r="AH59" s="179" t="str">
        <f t="shared" si="105"/>
        <v/>
      </c>
      <c r="AI59" s="256" t="str">
        <f t="shared" si="106"/>
        <v/>
      </c>
      <c r="AJ59" s="185" t="str">
        <f t="shared" si="107"/>
        <v/>
      </c>
      <c r="AK59" s="185" t="str">
        <f t="shared" si="108"/>
        <v/>
      </c>
      <c r="AL59" s="185" t="str">
        <f t="shared" si="109"/>
        <v/>
      </c>
      <c r="AM59" s="185" t="str">
        <f t="shared" si="110"/>
        <v/>
      </c>
      <c r="AN59" s="185" t="str">
        <f t="shared" si="111"/>
        <v/>
      </c>
    </row>
    <row r="60" spans="1:40" ht="24.5" thickTop="1" thickBot="1">
      <c r="B60" t="s">
        <v>2282</v>
      </c>
      <c r="C60" s="251" t="s">
        <v>3091</v>
      </c>
      <c r="D60" s="257" t="s">
        <v>1113</v>
      </c>
      <c r="E60" s="257"/>
      <c r="F60" s="258"/>
      <c r="G60" s="258"/>
      <c r="H60" s="257"/>
      <c r="I60" s="257"/>
      <c r="J60" s="296"/>
      <c r="K60" s="296"/>
      <c r="L60" s="271" t="str">
        <f t="shared" si="83"/>
        <v xml:space="preserve">            { line: "RESUCITANDO, (Fa,,15)", sC: "as"},</v>
      </c>
      <c r="M60" s="218" t="str">
        <f t="shared" si="84"/>
        <v>(</v>
      </c>
      <c r="N60" s="183" t="str">
        <f t="shared" si="85"/>
        <v>Fa</v>
      </c>
      <c r="O60" s="216" t="str">
        <f t="shared" si="86"/>
        <v>,</v>
      </c>
      <c r="P60" s="225" t="str">
        <f t="shared" si="87"/>
        <v/>
      </c>
      <c r="Q60" s="217" t="str">
        <f t="shared" si="88"/>
        <v>,</v>
      </c>
      <c r="R60" s="168">
        <f t="shared" si="89"/>
        <v>15</v>
      </c>
      <c r="S60" s="218" t="str">
        <f t="shared" si="90"/>
        <v>)</v>
      </c>
      <c r="T60" s="219" t="str">
        <f t="shared" si="91"/>
        <v/>
      </c>
      <c r="U60" s="181" t="str">
        <f t="shared" si="92"/>
        <v/>
      </c>
      <c r="V60" s="185" t="str">
        <f t="shared" si="93"/>
        <v/>
      </c>
      <c r="W60" s="177" t="str">
        <f t="shared" si="94"/>
        <v/>
      </c>
      <c r="X60" s="185" t="str">
        <f t="shared" si="95"/>
        <v/>
      </c>
      <c r="Y60" s="185" t="str">
        <f t="shared" si="96"/>
        <v/>
      </c>
      <c r="Z60" s="218" t="str">
        <f t="shared" si="97"/>
        <v/>
      </c>
      <c r="AA60" s="175" t="str">
        <f t="shared" si="98"/>
        <v/>
      </c>
      <c r="AB60" s="183" t="str">
        <f t="shared" si="99"/>
        <v/>
      </c>
      <c r="AC60" s="184" t="str">
        <f t="shared" si="100"/>
        <v/>
      </c>
      <c r="AD60" s="225" t="str">
        <f t="shared" si="101"/>
        <v/>
      </c>
      <c r="AE60" s="176" t="str">
        <f t="shared" si="102"/>
        <v/>
      </c>
      <c r="AF60" s="168" t="str">
        <f t="shared" si="103"/>
        <v/>
      </c>
      <c r="AG60" s="168" t="str">
        <f t="shared" si="104"/>
        <v/>
      </c>
      <c r="AH60" s="179" t="str">
        <f t="shared" si="105"/>
        <v/>
      </c>
      <c r="AI60" s="256" t="str">
        <f t="shared" si="106"/>
        <v/>
      </c>
      <c r="AJ60" s="185" t="str">
        <f t="shared" si="107"/>
        <v/>
      </c>
      <c r="AK60" s="185" t="str">
        <f t="shared" si="108"/>
        <v/>
      </c>
      <c r="AL60" s="185" t="str">
        <f t="shared" si="109"/>
        <v/>
      </c>
      <c r="AM60" s="185" t="str">
        <f t="shared" si="110"/>
        <v/>
      </c>
      <c r="AN60" s="185" t="str">
        <f t="shared" si="111"/>
        <v/>
      </c>
    </row>
    <row r="61" spans="1:40" ht="24.5" thickTop="1" thickBot="1">
      <c r="B61" t="s">
        <v>2282</v>
      </c>
      <c r="C61" s="251" t="s">
        <v>3092</v>
      </c>
      <c r="D61" s="257" t="s">
        <v>1111</v>
      </c>
      <c r="E61" s="257"/>
      <c r="F61" s="258"/>
      <c r="G61" s="258"/>
      <c r="H61" s="257"/>
      <c r="I61" s="257"/>
      <c r="J61" s="296"/>
      <c r="K61" s="296"/>
      <c r="L61" s="271" t="str">
        <f t="shared" si="83"/>
        <v xml:space="preserve">            { line: "RESTAURÓ NUESTRA VIDA., (Mi,,15)", sC: "as"},</v>
      </c>
      <c r="M61" s="218" t="str">
        <f t="shared" si="84"/>
        <v>(</v>
      </c>
      <c r="N61" s="183" t="str">
        <f t="shared" si="85"/>
        <v>Mi</v>
      </c>
      <c r="O61" s="216" t="str">
        <f t="shared" si="86"/>
        <v>,</v>
      </c>
      <c r="P61" s="225" t="str">
        <f t="shared" si="87"/>
        <v/>
      </c>
      <c r="Q61" s="217" t="str">
        <f t="shared" si="88"/>
        <v>,</v>
      </c>
      <c r="R61" s="168">
        <f t="shared" si="89"/>
        <v>15</v>
      </c>
      <c r="S61" s="218" t="str">
        <f t="shared" si="90"/>
        <v>)</v>
      </c>
      <c r="T61" s="219" t="str">
        <f t="shared" si="91"/>
        <v/>
      </c>
      <c r="U61" s="181" t="str">
        <f t="shared" si="92"/>
        <v/>
      </c>
      <c r="V61" s="185" t="str">
        <f t="shared" si="93"/>
        <v/>
      </c>
      <c r="W61" s="177" t="str">
        <f t="shared" si="94"/>
        <v/>
      </c>
      <c r="X61" s="185" t="str">
        <f t="shared" si="95"/>
        <v/>
      </c>
      <c r="Y61" s="185" t="str">
        <f t="shared" si="96"/>
        <v/>
      </c>
      <c r="Z61" s="218" t="str">
        <f t="shared" si="97"/>
        <v/>
      </c>
      <c r="AA61" s="175" t="str">
        <f t="shared" si="98"/>
        <v/>
      </c>
      <c r="AB61" s="183" t="str">
        <f t="shared" si="99"/>
        <v/>
      </c>
      <c r="AC61" s="184" t="str">
        <f t="shared" si="100"/>
        <v/>
      </c>
      <c r="AD61" s="225" t="str">
        <f t="shared" si="101"/>
        <v/>
      </c>
      <c r="AE61" s="176" t="str">
        <f t="shared" si="102"/>
        <v/>
      </c>
      <c r="AF61" s="168" t="str">
        <f t="shared" si="103"/>
        <v/>
      </c>
      <c r="AG61" s="168" t="str">
        <f t="shared" si="104"/>
        <v/>
      </c>
      <c r="AH61" s="179" t="str">
        <f t="shared" si="105"/>
        <v/>
      </c>
      <c r="AI61" s="256" t="str">
        <f t="shared" si="106"/>
        <v/>
      </c>
      <c r="AJ61" s="185" t="str">
        <f t="shared" si="107"/>
        <v/>
      </c>
      <c r="AK61" s="185" t="str">
        <f t="shared" si="108"/>
        <v/>
      </c>
      <c r="AL61" s="185" t="str">
        <f t="shared" si="109"/>
        <v/>
      </c>
      <c r="AM61" s="185" t="str">
        <f t="shared" si="110"/>
        <v/>
      </c>
      <c r="AN61" s="185" t="str">
        <f t="shared" si="111"/>
        <v/>
      </c>
    </row>
    <row r="62" spans="1:40" ht="26.5" thickTop="1" thickBot="1">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4.5" thickTop="1" thickBot="1">
      <c r="B63" t="s">
        <v>3083</v>
      </c>
      <c r="C63" s="13" t="s">
        <v>3093</v>
      </c>
      <c r="D63" s="257" t="s">
        <v>3065</v>
      </c>
      <c r="E63" s="257" t="s">
        <v>1121</v>
      </c>
      <c r="F63" s="258" t="s">
        <v>1122</v>
      </c>
      <c r="G63" s="258"/>
      <c r="H63" s="257"/>
      <c r="I63" s="257"/>
      <c r="J63" s="296"/>
      <c r="K63" s="296"/>
      <c r="L63" s="271" t="str">
        <f t="shared" si="82"/>
        <v xml:space="preserve">            { line: "Por eso, con los ángeles y los santos,, (La ,m,15)(Sol,,250)", sC: "pa"},</v>
      </c>
      <c r="M63" s="218" t="str">
        <f t="shared" si="60"/>
        <v>(</v>
      </c>
      <c r="N63" s="183" t="str">
        <f t="shared" si="2"/>
        <v xml:space="preserve">La </v>
      </c>
      <c r="O63" s="216" t="str">
        <f t="shared" si="61"/>
        <v>,</v>
      </c>
      <c r="P63" s="225" t="str">
        <f t="shared" si="4"/>
        <v>m</v>
      </c>
      <c r="Q63" s="217" t="str">
        <f t="shared" si="62"/>
        <v>,</v>
      </c>
      <c r="R63" s="168">
        <f t="shared" si="63"/>
        <v>15</v>
      </c>
      <c r="S63" s="218" t="str">
        <f t="shared" si="64"/>
        <v>)</v>
      </c>
      <c r="T63" s="219" t="str">
        <f t="shared" si="65"/>
        <v>(</v>
      </c>
      <c r="U63" s="181" t="str">
        <f t="shared" si="9"/>
        <v>Sol</v>
      </c>
      <c r="V63" s="185" t="str">
        <f t="shared" si="66"/>
        <v>,</v>
      </c>
      <c r="W63" s="177" t="str">
        <f t="shared" si="11"/>
        <v/>
      </c>
      <c r="X63" s="185" t="str">
        <f t="shared" si="67"/>
        <v>,</v>
      </c>
      <c r="Y63" s="185">
        <f t="shared" si="68"/>
        <v>250</v>
      </c>
      <c r="Z63" s="218" t="str">
        <f t="shared" si="69"/>
        <v>)</v>
      </c>
      <c r="AA63" s="175" t="str">
        <f t="shared" si="70"/>
        <v/>
      </c>
      <c r="AB63" s="183" t="str">
        <f t="shared" si="16"/>
        <v/>
      </c>
      <c r="AC63" s="184" t="str">
        <f t="shared" si="71"/>
        <v/>
      </c>
      <c r="AD63" s="225" t="str">
        <f t="shared" si="72"/>
        <v/>
      </c>
      <c r="AE63" s="176" t="str">
        <f t="shared" si="73"/>
        <v/>
      </c>
      <c r="AF63" s="168" t="str">
        <f t="shared" si="74"/>
        <v/>
      </c>
      <c r="AG63" s="168" t="str">
        <f t="shared" si="75"/>
        <v/>
      </c>
      <c r="AH63" s="179" t="str">
        <f t="shared" si="76"/>
        <v/>
      </c>
      <c r="AI63" s="256" t="str">
        <f t="shared" si="23"/>
        <v/>
      </c>
      <c r="AJ63" s="185" t="str">
        <f t="shared" si="77"/>
        <v/>
      </c>
      <c r="AK63" s="185" t="str">
        <f t="shared" si="78"/>
        <v/>
      </c>
      <c r="AL63" s="185" t="str">
        <f t="shared" si="79"/>
        <v/>
      </c>
      <c r="AM63" s="185" t="str">
        <f t="shared" si="80"/>
        <v/>
      </c>
      <c r="AN63" s="185" t="str">
        <f t="shared" si="81"/>
        <v/>
      </c>
    </row>
    <row r="64" spans="1:40" ht="24.5" thickTop="1" thickBot="1">
      <c r="C64" s="13" t="s">
        <v>3094</v>
      </c>
      <c r="D64" s="257" t="s">
        <v>3065</v>
      </c>
      <c r="E64" s="257" t="s">
        <v>1121</v>
      </c>
      <c r="F64" s="258"/>
      <c r="G64" s="258"/>
      <c r="H64" s="257"/>
      <c r="I64" s="257"/>
      <c r="J64" s="296"/>
      <c r="K64" s="296"/>
      <c r="L64" s="271" t="str">
        <f t="shared" si="82"/>
        <v xml:space="preserve">            { line: "cantamos tu gloria diciendo:, (La ,m,15)", sC: ""},</v>
      </c>
      <c r="M64" s="218" t="str">
        <f t="shared" si="60"/>
        <v>(</v>
      </c>
      <c r="N64" s="183" t="str">
        <f t="shared" si="2"/>
        <v xml:space="preserve">La </v>
      </c>
      <c r="O64" s="216" t="str">
        <f t="shared" si="61"/>
        <v>,</v>
      </c>
      <c r="P64" s="225" t="str">
        <f t="shared" si="4"/>
        <v>m</v>
      </c>
      <c r="Q64" s="217" t="str">
        <f t="shared" si="62"/>
        <v>,</v>
      </c>
      <c r="R64" s="168">
        <f t="shared" si="63"/>
        <v>15</v>
      </c>
      <c r="S64" s="218" t="str">
        <f t="shared" si="64"/>
        <v>)</v>
      </c>
      <c r="T64" s="219" t="str">
        <f t="shared" si="65"/>
        <v/>
      </c>
      <c r="U64" s="181" t="str">
        <f t="shared" si="9"/>
        <v/>
      </c>
      <c r="V64" s="185" t="str">
        <f t="shared" si="66"/>
        <v/>
      </c>
      <c r="W64" s="177" t="str">
        <f t="shared" si="11"/>
        <v/>
      </c>
      <c r="X64" s="185" t="str">
        <f t="shared" si="67"/>
        <v/>
      </c>
      <c r="Y64" s="185" t="str">
        <f t="shared" si="68"/>
        <v/>
      </c>
      <c r="Z64" s="218" t="str">
        <f t="shared" si="69"/>
        <v/>
      </c>
      <c r="AA64" s="175" t="str">
        <f t="shared" si="70"/>
        <v/>
      </c>
      <c r="AB64" s="183" t="str">
        <f t="shared" si="16"/>
        <v/>
      </c>
      <c r="AC64" s="184" t="str">
        <f t="shared" si="71"/>
        <v/>
      </c>
      <c r="AD64" s="225" t="str">
        <f t="shared" si="72"/>
        <v/>
      </c>
      <c r="AE64" s="176" t="str">
        <f t="shared" si="73"/>
        <v/>
      </c>
      <c r="AF64" s="168" t="str">
        <f t="shared" si="74"/>
        <v/>
      </c>
      <c r="AG64" s="168" t="str">
        <f t="shared" si="75"/>
        <v/>
      </c>
      <c r="AH64" s="179" t="str">
        <f t="shared" si="76"/>
        <v/>
      </c>
      <c r="AI64" s="256" t="str">
        <f t="shared" si="23"/>
        <v/>
      </c>
      <c r="AJ64" s="185" t="str">
        <f t="shared" si="77"/>
        <v/>
      </c>
      <c r="AK64" s="185" t="str">
        <f t="shared" si="78"/>
        <v/>
      </c>
      <c r="AL64" s="185" t="str">
        <f t="shared" si="79"/>
        <v/>
      </c>
      <c r="AM64" s="185" t="str">
        <f t="shared" si="80"/>
        <v/>
      </c>
      <c r="AN64" s="185" t="str">
        <f t="shared" si="81"/>
        <v/>
      </c>
    </row>
    <row r="65" spans="2:40" ht="26.5" thickTop="1" thickBot="1">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B66" t="s">
        <v>2282</v>
      </c>
      <c r="C66" s="251" t="s">
        <v>3103</v>
      </c>
      <c r="D66" s="257"/>
      <c r="E66" s="257"/>
      <c r="F66" s="258"/>
      <c r="G66" s="258"/>
      <c r="H66" s="257"/>
      <c r="I66" s="257"/>
      <c r="J66" s="296"/>
      <c r="K66" s="296"/>
      <c r="L66" s="271" t="str">
        <f t="shared" si="82"/>
        <v xml:space="preserve">            { line: "SANTO, SANTO, SANTO, ", sC: "as"},</v>
      </c>
      <c r="M66" s="218" t="str">
        <f t="shared" si="60"/>
        <v/>
      </c>
      <c r="N66" s="183" t="str">
        <f t="shared" si="2"/>
        <v/>
      </c>
      <c r="O66" s="216" t="str">
        <f t="shared" si="61"/>
        <v/>
      </c>
      <c r="P66" s="225" t="str">
        <f t="shared" si="4"/>
        <v/>
      </c>
      <c r="Q66" s="217" t="str">
        <f t="shared" si="62"/>
        <v/>
      </c>
      <c r="R66" s="168" t="str">
        <f t="shared" si="63"/>
        <v/>
      </c>
      <c r="S66" s="218" t="str">
        <f t="shared" si="64"/>
        <v/>
      </c>
      <c r="T66" s="219" t="str">
        <f t="shared" si="65"/>
        <v/>
      </c>
      <c r="U66" s="181" t="str">
        <f t="shared" si="9"/>
        <v/>
      </c>
      <c r="V66" s="185" t="str">
        <f t="shared" si="66"/>
        <v/>
      </c>
      <c r="W66" s="177" t="str">
        <f t="shared" si="11"/>
        <v/>
      </c>
      <c r="X66" s="185" t="str">
        <f t="shared" si="67"/>
        <v/>
      </c>
      <c r="Y66" s="185" t="str">
        <f t="shared" si="68"/>
        <v/>
      </c>
      <c r="Z66" s="218" t="str">
        <f t="shared" si="69"/>
        <v/>
      </c>
      <c r="AA66" s="175" t="str">
        <f t="shared" si="70"/>
        <v/>
      </c>
      <c r="AB66" s="183" t="str">
        <f t="shared" si="16"/>
        <v/>
      </c>
      <c r="AC66" s="184" t="str">
        <f t="shared" si="71"/>
        <v/>
      </c>
      <c r="AD66" s="225" t="str">
        <f t="shared" si="72"/>
        <v/>
      </c>
      <c r="AE66" s="176" t="str">
        <f t="shared" si="73"/>
        <v/>
      </c>
      <c r="AF66" s="168" t="str">
        <f t="shared" si="74"/>
        <v/>
      </c>
      <c r="AG66" s="168" t="str">
        <f t="shared" si="75"/>
        <v/>
      </c>
      <c r="AH66" s="179" t="str">
        <f t="shared" si="76"/>
        <v/>
      </c>
      <c r="AI66" s="256" t="str">
        <f t="shared" si="23"/>
        <v/>
      </c>
      <c r="AJ66" s="185" t="str">
        <f t="shared" si="77"/>
        <v/>
      </c>
      <c r="AK66" s="185" t="str">
        <f t="shared" si="78"/>
        <v/>
      </c>
      <c r="AL66" s="185" t="str">
        <f t="shared" si="79"/>
        <v/>
      </c>
      <c r="AM66" s="185" t="str">
        <f t="shared" si="80"/>
        <v/>
      </c>
      <c r="AN66" s="185" t="str">
        <f t="shared" si="81"/>
        <v/>
      </c>
    </row>
    <row r="67" spans="2: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4.5" thickTop="1" thickBot="1">
      <c r="C68" s="251" t="s">
        <v>3095</v>
      </c>
      <c r="D68" s="257"/>
      <c r="E68" s="257"/>
      <c r="F68" s="258"/>
      <c r="G68" s="258"/>
      <c r="H68" s="257"/>
      <c r="I68" s="257"/>
      <c r="J68" s="296"/>
      <c r="K68" s="296"/>
      <c r="L68" s="271" t="str">
        <f t="shared" si="82"/>
        <v xml:space="preserve">            { line: "TRANSICIÓN, ", sC: ""},</v>
      </c>
      <c r="M68" s="218" t="str">
        <f t="shared" si="60"/>
        <v/>
      </c>
      <c r="N68" s="183" t="str">
        <f t="shared" si="2"/>
        <v/>
      </c>
      <c r="O68" s="216" t="str">
        <f t="shared" si="61"/>
        <v/>
      </c>
      <c r="P68" s="225" t="str">
        <f t="shared" si="4"/>
        <v/>
      </c>
      <c r="Q68" s="217" t="str">
        <f t="shared" si="62"/>
        <v/>
      </c>
      <c r="R68" s="168" t="str">
        <f t="shared" si="63"/>
        <v/>
      </c>
      <c r="S68" s="218" t="str">
        <f t="shared" si="64"/>
        <v/>
      </c>
      <c r="T68" s="219" t="str">
        <f t="shared" si="65"/>
        <v/>
      </c>
      <c r="U68" s="181" t="str">
        <f t="shared" si="9"/>
        <v/>
      </c>
      <c r="V68" s="185" t="str">
        <f t="shared" si="66"/>
        <v/>
      </c>
      <c r="W68" s="177" t="str">
        <f t="shared" si="11"/>
        <v/>
      </c>
      <c r="X68" s="185" t="str">
        <f t="shared" si="67"/>
        <v/>
      </c>
      <c r="Y68" s="185" t="str">
        <f t="shared" si="68"/>
        <v/>
      </c>
      <c r="Z68" s="218" t="str">
        <f t="shared" si="69"/>
        <v/>
      </c>
      <c r="AA68" s="175" t="str">
        <f t="shared" si="70"/>
        <v/>
      </c>
      <c r="AB68" s="183" t="str">
        <f t="shared" si="16"/>
        <v/>
      </c>
      <c r="AC68" s="184" t="str">
        <f t="shared" si="71"/>
        <v/>
      </c>
      <c r="AD68" s="225" t="str">
        <f t="shared" si="72"/>
        <v/>
      </c>
      <c r="AE68" s="176" t="str">
        <f t="shared" si="73"/>
        <v/>
      </c>
      <c r="AF68" s="168" t="str">
        <f t="shared" si="74"/>
        <v/>
      </c>
      <c r="AG68" s="168" t="str">
        <f t="shared" si="75"/>
        <v/>
      </c>
      <c r="AH68" s="179" t="str">
        <f t="shared" si="76"/>
        <v/>
      </c>
      <c r="AI68" s="256" t="str">
        <f t="shared" si="23"/>
        <v/>
      </c>
      <c r="AJ68" s="185" t="str">
        <f t="shared" si="77"/>
        <v/>
      </c>
      <c r="AK68" s="185" t="str">
        <f t="shared" si="78"/>
        <v/>
      </c>
      <c r="AL68" s="185" t="str">
        <f t="shared" si="79"/>
        <v/>
      </c>
      <c r="AM68" s="185" t="str">
        <f t="shared" si="80"/>
        <v/>
      </c>
      <c r="AN68" s="185" t="str">
        <f t="shared" si="81"/>
        <v/>
      </c>
    </row>
    <row r="69" spans="2:40" ht="24.5" thickTop="1" thickBot="1">
      <c r="C69" s="13" t="s">
        <v>3096</v>
      </c>
      <c r="D69" s="257"/>
      <c r="E69" s="257"/>
      <c r="F69" s="258"/>
      <c r="G69" s="258"/>
      <c r="H69" s="257"/>
      <c r="I69" s="257"/>
      <c r="J69" s="296"/>
      <c r="K69" s="296"/>
      <c r="L69" s="271" t="str">
        <f t="shared" ref="L69:L72" si="141">IF(C69="","",_xlfn.CONCAT("            { line: ","""",C69,", ",M69:AN69,""", sC: ","""",B69,"""},"))</f>
        <v xml:space="preserve">            { line: "Santo eres en verdad, Señor,, ", sC: ""},</v>
      </c>
      <c r="M69" s="218" t="str">
        <f t="shared" ref="M69:M72" si="142">IF(N69="","","(")</f>
        <v/>
      </c>
      <c r="N69" s="183" t="str">
        <f t="shared" ref="N69:N72" si="143">IF(D69="","",D69)</f>
        <v/>
      </c>
      <c r="O69" s="216" t="str">
        <f t="shared" ref="O69:O72" si="144">IF(N69="","",",")</f>
        <v/>
      </c>
      <c r="P69" s="225" t="str">
        <f t="shared" ref="P69:P72" si="145">IF(E69="","",E69)</f>
        <v/>
      </c>
      <c r="Q69" s="217" t="str">
        <f t="shared" ref="Q69:Q72" si="146">IF(N69="","",",")</f>
        <v/>
      </c>
      <c r="R69" s="168" t="str">
        <f t="shared" ref="R69:R72" si="147">IF(N69="","",15)</f>
        <v/>
      </c>
      <c r="S69" s="218" t="str">
        <f t="shared" ref="S69:S72" si="148">IF(N69="","",")")</f>
        <v/>
      </c>
      <c r="T69" s="219" t="str">
        <f t="shared" ref="T69:T72" si="149">IF(U69="","","(")</f>
        <v/>
      </c>
      <c r="U69" s="181" t="str">
        <f t="shared" ref="U69:U72" si="150">IF(F69="","",F69)</f>
        <v/>
      </c>
      <c r="V69" s="185" t="str">
        <f t="shared" ref="V69:V72" si="151">IF(U69="","",",")</f>
        <v/>
      </c>
      <c r="W69" s="177" t="str">
        <f t="shared" ref="W69:W72" si="152">IF(G69="","",G69)</f>
        <v/>
      </c>
      <c r="X69" s="185" t="str">
        <f t="shared" ref="X69:X72" si="153">IF(U69="","",",")</f>
        <v/>
      </c>
      <c r="Y69" s="185" t="str">
        <f t="shared" ref="Y69:Y72" si="154">IF(U69="","",250)</f>
        <v/>
      </c>
      <c r="Z69" s="218" t="str">
        <f t="shared" ref="Z69:Z72" si="155">IF(U69="","",")")</f>
        <v/>
      </c>
      <c r="AA69" s="175" t="str">
        <f t="shared" ref="AA69:AA72" si="156">IF(AB69="","","(")</f>
        <v/>
      </c>
      <c r="AB69" s="183" t="str">
        <f t="shared" ref="AB69:AB72" si="157">IF(H69="","",H69)</f>
        <v/>
      </c>
      <c r="AC69" s="184" t="str">
        <f t="shared" ref="AC69:AC72" si="158">IF(AB69="","",",")</f>
        <v/>
      </c>
      <c r="AD69" s="225" t="str">
        <f t="shared" ref="AD69:AD72" si="159">IF(I69="","",I69)</f>
        <v/>
      </c>
      <c r="AE69" s="176" t="str">
        <f t="shared" ref="AE69:AE72" si="160">IF(AB69="","",",")</f>
        <v/>
      </c>
      <c r="AF69" s="168" t="str">
        <f t="shared" ref="AF69:AF72" si="161">IF(AB69="","",350)</f>
        <v/>
      </c>
      <c r="AG69" s="168" t="str">
        <f t="shared" ref="AG69:AG72" si="162">IF(AB69="","",")")</f>
        <v/>
      </c>
      <c r="AH69" s="179" t="str">
        <f t="shared" ref="AH69:AH72" si="163">IF(AI69="","","(")</f>
        <v/>
      </c>
      <c r="AI69" s="256" t="str">
        <f t="shared" ref="AI69:AI72" si="164">IF(J69="","",J69)</f>
        <v/>
      </c>
      <c r="AJ69" s="185" t="str">
        <f t="shared" ref="AJ69:AJ72" si="165">IF(AI69="","",",")</f>
        <v/>
      </c>
      <c r="AK69" s="185" t="str">
        <f t="shared" ref="AK69:AK72" si="166">IF(K69="","",K69)</f>
        <v/>
      </c>
      <c r="AL69" s="185" t="str">
        <f t="shared" ref="AL69:AL72" si="167">IF(AI69="","",",")</f>
        <v/>
      </c>
      <c r="AM69" s="185" t="str">
        <f t="shared" ref="AM69:AM72" si="168">IF(AI69="","",450)</f>
        <v/>
      </c>
      <c r="AN69" s="185" t="str">
        <f t="shared" ref="AN69:AN72" si="169">IF(AI69="","",")")</f>
        <v/>
      </c>
    </row>
    <row r="70" spans="2:40" ht="24.5" thickTop="1" thickBot="1">
      <c r="B70" t="s">
        <v>2282</v>
      </c>
      <c r="C70" s="13" t="s">
        <v>3097</v>
      </c>
      <c r="D70" s="257"/>
      <c r="E70" s="257"/>
      <c r="F70" s="258"/>
      <c r="G70" s="258"/>
      <c r="H70" s="257"/>
      <c r="I70" s="257"/>
      <c r="J70" s="296"/>
      <c r="K70" s="296"/>
      <c r="L70" s="271" t="str">
        <f t="shared" si="141"/>
        <v xml:space="preserve">            { line: "fuente de toda santidad:, ", sC: "as"},</v>
      </c>
      <c r="M70" s="218" t="str">
        <f t="shared" si="142"/>
        <v/>
      </c>
      <c r="N70" s="183" t="str">
        <f t="shared" si="143"/>
        <v/>
      </c>
      <c r="O70" s="216" t="str">
        <f t="shared" si="144"/>
        <v/>
      </c>
      <c r="P70" s="225" t="str">
        <f t="shared" si="145"/>
        <v/>
      </c>
      <c r="Q70" s="217" t="str">
        <f t="shared" si="146"/>
        <v/>
      </c>
      <c r="R70" s="168" t="str">
        <f t="shared" si="147"/>
        <v/>
      </c>
      <c r="S70" s="218" t="str">
        <f t="shared" si="148"/>
        <v/>
      </c>
      <c r="T70" s="219" t="str">
        <f t="shared" si="149"/>
        <v/>
      </c>
      <c r="U70" s="181" t="str">
        <f t="shared" si="150"/>
        <v/>
      </c>
      <c r="V70" s="185" t="str">
        <f t="shared" si="151"/>
        <v/>
      </c>
      <c r="W70" s="177" t="str">
        <f t="shared" si="152"/>
        <v/>
      </c>
      <c r="X70" s="185" t="str">
        <f t="shared" si="153"/>
        <v/>
      </c>
      <c r="Y70" s="185" t="str">
        <f t="shared" si="154"/>
        <v/>
      </c>
      <c r="Z70" s="218" t="str">
        <f t="shared" si="155"/>
        <v/>
      </c>
      <c r="AA70" s="175" t="str">
        <f t="shared" si="156"/>
        <v/>
      </c>
      <c r="AB70" s="183" t="str">
        <f t="shared" si="157"/>
        <v/>
      </c>
      <c r="AC70" s="184" t="str">
        <f t="shared" si="158"/>
        <v/>
      </c>
      <c r="AD70" s="225" t="str">
        <f t="shared" si="159"/>
        <v/>
      </c>
      <c r="AE70" s="176" t="str">
        <f t="shared" si="160"/>
        <v/>
      </c>
      <c r="AF70" s="168" t="str">
        <f t="shared" si="161"/>
        <v/>
      </c>
      <c r="AG70" s="168" t="str">
        <f t="shared" si="162"/>
        <v/>
      </c>
      <c r="AH70" s="179" t="str">
        <f t="shared" si="163"/>
        <v/>
      </c>
      <c r="AI70" s="256" t="str">
        <f t="shared" si="164"/>
        <v/>
      </c>
      <c r="AJ70" s="185" t="str">
        <f t="shared" si="165"/>
        <v/>
      </c>
      <c r="AK70" s="185" t="str">
        <f t="shared" si="166"/>
        <v/>
      </c>
      <c r="AL70" s="185" t="str">
        <f t="shared" si="167"/>
        <v/>
      </c>
      <c r="AM70" s="185" t="str">
        <f t="shared" si="168"/>
        <v/>
      </c>
      <c r="AN70" s="185" t="str">
        <f t="shared" si="169"/>
        <v/>
      </c>
    </row>
    <row r="71" spans="2:40" ht="24.5" thickTop="1" thickBot="1">
      <c r="B71" t="s">
        <v>2282</v>
      </c>
      <c r="C71" s="251" t="s">
        <v>3098</v>
      </c>
      <c r="D71" s="257"/>
      <c r="E71" s="257"/>
      <c r="F71" s="258"/>
      <c r="G71" s="258"/>
      <c r="H71" s="257"/>
      <c r="I71" s="257"/>
      <c r="J71" s="296"/>
      <c r="K71" s="296"/>
      <c r="L71" s="271" t="str">
        <f t="shared" si="141"/>
        <v xml:space="preserve">            { line: "EPÍCLESIS. ORACIÓN CONSECRATORIA, ", sC: "as"},</v>
      </c>
      <c r="M71" s="218" t="str">
        <f t="shared" si="142"/>
        <v/>
      </c>
      <c r="N71" s="183" t="str">
        <f t="shared" si="143"/>
        <v/>
      </c>
      <c r="O71" s="216" t="str">
        <f t="shared" si="144"/>
        <v/>
      </c>
      <c r="P71" s="225" t="str">
        <f t="shared" si="145"/>
        <v/>
      </c>
      <c r="Q71" s="217" t="str">
        <f t="shared" si="146"/>
        <v/>
      </c>
      <c r="R71" s="168" t="str">
        <f t="shared" si="147"/>
        <v/>
      </c>
      <c r="S71" s="218" t="str">
        <f t="shared" si="148"/>
        <v/>
      </c>
      <c r="T71" s="219" t="str">
        <f t="shared" si="149"/>
        <v/>
      </c>
      <c r="U71" s="181" t="str">
        <f t="shared" si="150"/>
        <v/>
      </c>
      <c r="V71" s="185" t="str">
        <f t="shared" si="151"/>
        <v/>
      </c>
      <c r="W71" s="177" t="str">
        <f t="shared" si="152"/>
        <v/>
      </c>
      <c r="X71" s="185" t="str">
        <f t="shared" si="153"/>
        <v/>
      </c>
      <c r="Y71" s="185" t="str">
        <f t="shared" si="154"/>
        <v/>
      </c>
      <c r="Z71" s="218" t="str">
        <f t="shared" si="155"/>
        <v/>
      </c>
      <c r="AA71" s="175" t="str">
        <f t="shared" si="156"/>
        <v/>
      </c>
      <c r="AB71" s="183" t="str">
        <f t="shared" si="157"/>
        <v/>
      </c>
      <c r="AC71" s="184" t="str">
        <f t="shared" si="158"/>
        <v/>
      </c>
      <c r="AD71" s="225" t="str">
        <f t="shared" si="159"/>
        <v/>
      </c>
      <c r="AE71" s="176" t="str">
        <f t="shared" si="160"/>
        <v/>
      </c>
      <c r="AF71" s="168" t="str">
        <f t="shared" si="161"/>
        <v/>
      </c>
      <c r="AG71" s="168" t="str">
        <f t="shared" si="162"/>
        <v/>
      </c>
      <c r="AH71" s="179" t="str">
        <f t="shared" si="163"/>
        <v/>
      </c>
      <c r="AI71" s="256" t="str">
        <f t="shared" si="164"/>
        <v/>
      </c>
      <c r="AJ71" s="185" t="str">
        <f t="shared" si="165"/>
        <v/>
      </c>
      <c r="AK71" s="185" t="str">
        <f t="shared" si="166"/>
        <v/>
      </c>
      <c r="AL71" s="185" t="str">
        <f t="shared" si="167"/>
        <v/>
      </c>
      <c r="AM71" s="185" t="str">
        <f t="shared" si="168"/>
        <v/>
      </c>
      <c r="AN71" s="185" t="str">
        <f t="shared" si="169"/>
        <v/>
      </c>
    </row>
    <row r="72" spans="2:40" ht="24.5" thickTop="1" thickBot="1">
      <c r="C72" s="13" t="s">
        <v>3099</v>
      </c>
      <c r="D72" s="257"/>
      <c r="E72" s="257"/>
      <c r="F72" s="258"/>
      <c r="G72" s="258"/>
      <c r="H72" s="257"/>
      <c r="I72" s="257"/>
      <c r="J72" s="296"/>
      <c r="K72" s="296"/>
      <c r="L72" s="271" t="str">
        <f t="shared" si="141"/>
        <v xml:space="preserve">            { line: "Santifica estos dones con la efusión, ", sC: ""},</v>
      </c>
      <c r="M72" s="218" t="str">
        <f t="shared" si="142"/>
        <v/>
      </c>
      <c r="N72" s="183" t="str">
        <f t="shared" si="143"/>
        <v/>
      </c>
      <c r="O72" s="216" t="str">
        <f t="shared" si="144"/>
        <v/>
      </c>
      <c r="P72" s="225" t="str">
        <f t="shared" si="145"/>
        <v/>
      </c>
      <c r="Q72" s="217" t="str">
        <f t="shared" si="146"/>
        <v/>
      </c>
      <c r="R72" s="168" t="str">
        <f t="shared" si="147"/>
        <v/>
      </c>
      <c r="S72" s="218" t="str">
        <f t="shared" si="148"/>
        <v/>
      </c>
      <c r="T72" s="219" t="str">
        <f t="shared" si="149"/>
        <v/>
      </c>
      <c r="U72" s="181" t="str">
        <f t="shared" si="150"/>
        <v/>
      </c>
      <c r="V72" s="185" t="str">
        <f t="shared" si="151"/>
        <v/>
      </c>
      <c r="W72" s="177" t="str">
        <f t="shared" si="152"/>
        <v/>
      </c>
      <c r="X72" s="185" t="str">
        <f t="shared" si="153"/>
        <v/>
      </c>
      <c r="Y72" s="185" t="str">
        <f t="shared" si="154"/>
        <v/>
      </c>
      <c r="Z72" s="218" t="str">
        <f t="shared" si="155"/>
        <v/>
      </c>
      <c r="AA72" s="175" t="str">
        <f t="shared" si="156"/>
        <v/>
      </c>
      <c r="AB72" s="183" t="str">
        <f t="shared" si="157"/>
        <v/>
      </c>
      <c r="AC72" s="184" t="str">
        <f t="shared" si="158"/>
        <v/>
      </c>
      <c r="AD72" s="225" t="str">
        <f t="shared" si="159"/>
        <v/>
      </c>
      <c r="AE72" s="176" t="str">
        <f t="shared" si="160"/>
        <v/>
      </c>
      <c r="AF72" s="168" t="str">
        <f t="shared" si="161"/>
        <v/>
      </c>
      <c r="AG72" s="168" t="str">
        <f t="shared" si="162"/>
        <v/>
      </c>
      <c r="AH72" s="179" t="str">
        <f t="shared" si="163"/>
        <v/>
      </c>
      <c r="AI72" s="256" t="str">
        <f t="shared" si="164"/>
        <v/>
      </c>
      <c r="AJ72" s="185" t="str">
        <f t="shared" si="165"/>
        <v/>
      </c>
      <c r="AK72" s="185" t="str">
        <f t="shared" si="166"/>
        <v/>
      </c>
      <c r="AL72" s="185" t="str">
        <f t="shared" si="167"/>
        <v/>
      </c>
      <c r="AM72" s="185" t="str">
        <f t="shared" si="168"/>
        <v/>
      </c>
      <c r="AN72" s="185" t="str">
        <f t="shared" si="169"/>
        <v/>
      </c>
    </row>
    <row r="73" spans="2:40" ht="24.5" thickTop="1" thickBot="1">
      <c r="B73" t="s">
        <v>2282</v>
      </c>
      <c r="C73" s="13" t="s">
        <v>3100</v>
      </c>
      <c r="D73" s="257"/>
      <c r="E73" s="257"/>
      <c r="F73" s="258"/>
      <c r="G73" s="258"/>
      <c r="H73" s="257"/>
      <c r="I73" s="257"/>
      <c r="J73" s="296"/>
      <c r="K73" s="296"/>
      <c r="L73" s="271" t="str">
        <f t="shared" si="82"/>
        <v xml:space="preserve">            { line: "de tu Espíritu, de manera que sean para, ", sC: "as"},</v>
      </c>
      <c r="M73" s="218" t="str">
        <f t="shared" si="60"/>
        <v/>
      </c>
      <c r="N73" s="183" t="str">
        <f t="shared" si="2"/>
        <v/>
      </c>
      <c r="O73" s="216" t="str">
        <f t="shared" si="61"/>
        <v/>
      </c>
      <c r="P73" s="225" t="str">
        <f t="shared" si="4"/>
        <v/>
      </c>
      <c r="Q73" s="217" t="str">
        <f t="shared" si="62"/>
        <v/>
      </c>
      <c r="R73" s="168" t="str">
        <f t="shared" si="63"/>
        <v/>
      </c>
      <c r="S73" s="218" t="str">
        <f t="shared" si="64"/>
        <v/>
      </c>
      <c r="T73" s="219" t="str">
        <f t="shared" si="65"/>
        <v/>
      </c>
      <c r="U73" s="181" t="str">
        <f t="shared" si="9"/>
        <v/>
      </c>
      <c r="V73" s="185" t="str">
        <f t="shared" si="66"/>
        <v/>
      </c>
      <c r="W73" s="177" t="str">
        <f t="shared" si="11"/>
        <v/>
      </c>
      <c r="X73" s="185" t="str">
        <f t="shared" si="67"/>
        <v/>
      </c>
      <c r="Y73" s="185" t="str">
        <f t="shared" si="68"/>
        <v/>
      </c>
      <c r="Z73" s="218" t="str">
        <f t="shared" si="69"/>
        <v/>
      </c>
      <c r="AA73" s="175" t="str">
        <f t="shared" si="70"/>
        <v/>
      </c>
      <c r="AB73" s="183" t="str">
        <f t="shared" si="16"/>
        <v/>
      </c>
      <c r="AC73" s="184" t="str">
        <f t="shared" si="71"/>
        <v/>
      </c>
      <c r="AD73" s="225" t="str">
        <f t="shared" si="72"/>
        <v/>
      </c>
      <c r="AE73" s="176" t="str">
        <f t="shared" si="73"/>
        <v/>
      </c>
      <c r="AF73" s="168" t="str">
        <f t="shared" si="74"/>
        <v/>
      </c>
      <c r="AG73" s="168" t="str">
        <f t="shared" si="75"/>
        <v/>
      </c>
      <c r="AH73" s="179" t="str">
        <f t="shared" si="76"/>
        <v/>
      </c>
      <c r="AI73" s="256" t="str">
        <f t="shared" si="23"/>
        <v/>
      </c>
      <c r="AJ73" s="185" t="str">
        <f t="shared" si="77"/>
        <v/>
      </c>
      <c r="AK73" s="185" t="str">
        <f t="shared" si="78"/>
        <v/>
      </c>
      <c r="AL73" s="185" t="str">
        <f t="shared" si="79"/>
        <v/>
      </c>
      <c r="AM73" s="185" t="str">
        <f t="shared" si="80"/>
        <v/>
      </c>
      <c r="AN73" s="185" t="str">
        <f t="shared" si="81"/>
        <v/>
      </c>
    </row>
    <row r="74" spans="2:40" ht="24.5" thickTop="1" thickBot="1">
      <c r="C74" s="13" t="s">
        <v>3101</v>
      </c>
      <c r="D74" s="257"/>
      <c r="E74" s="257"/>
      <c r="F74" s="258"/>
      <c r="G74" s="258"/>
      <c r="H74" s="257"/>
      <c r="I74" s="257"/>
      <c r="J74" s="296"/>
      <c r="K74" s="296"/>
      <c r="L74" s="282" t="str">
        <f t="shared" si="82"/>
        <v xml:space="preserve">            { line: "nosotros Cuerpo y ✠ Sangre, ", sC: ""},</v>
      </c>
      <c r="M74" s="218" t="str">
        <f t="shared" si="60"/>
        <v/>
      </c>
      <c r="N74" s="183" t="str">
        <f t="shared" si="2"/>
        <v/>
      </c>
      <c r="O74" s="216" t="str">
        <f t="shared" si="61"/>
        <v/>
      </c>
      <c r="P74" s="225" t="str">
        <f t="shared" si="4"/>
        <v/>
      </c>
      <c r="Q74" s="217" t="str">
        <f t="shared" si="62"/>
        <v/>
      </c>
      <c r="R74" s="168" t="str">
        <f t="shared" si="63"/>
        <v/>
      </c>
      <c r="S74" s="218" t="str">
        <f t="shared" si="64"/>
        <v/>
      </c>
      <c r="T74" s="219" t="str">
        <f t="shared" si="65"/>
        <v/>
      </c>
      <c r="U74" s="181" t="str">
        <f t="shared" si="9"/>
        <v/>
      </c>
      <c r="V74" s="185" t="str">
        <f t="shared" si="66"/>
        <v/>
      </c>
      <c r="W74" s="177" t="str">
        <f t="shared" si="11"/>
        <v/>
      </c>
      <c r="X74" s="185" t="str">
        <f t="shared" si="67"/>
        <v/>
      </c>
      <c r="Y74" s="185" t="str">
        <f t="shared" si="68"/>
        <v/>
      </c>
      <c r="Z74" s="218" t="str">
        <f t="shared" si="69"/>
        <v/>
      </c>
      <c r="AA74" s="175" t="str">
        <f t="shared" si="70"/>
        <v/>
      </c>
      <c r="AB74" s="183" t="str">
        <f t="shared" si="16"/>
        <v/>
      </c>
      <c r="AC74" s="184" t="str">
        <f t="shared" si="71"/>
        <v/>
      </c>
      <c r="AD74" s="225" t="str">
        <f t="shared" si="72"/>
        <v/>
      </c>
      <c r="AE74" s="176" t="str">
        <f t="shared" si="73"/>
        <v/>
      </c>
      <c r="AF74" s="168" t="str">
        <f t="shared" si="74"/>
        <v/>
      </c>
      <c r="AG74" s="168" t="str">
        <f t="shared" si="75"/>
        <v/>
      </c>
      <c r="AH74" s="179" t="str">
        <f t="shared" si="76"/>
        <v/>
      </c>
      <c r="AI74" s="256" t="str">
        <f t="shared" si="23"/>
        <v/>
      </c>
      <c r="AJ74" s="185" t="str">
        <f t="shared" si="77"/>
        <v/>
      </c>
      <c r="AK74" s="185" t="str">
        <f t="shared" si="78"/>
        <v/>
      </c>
      <c r="AL74" s="185" t="str">
        <f t="shared" si="79"/>
        <v/>
      </c>
      <c r="AM74" s="185" t="str">
        <f t="shared" si="80"/>
        <v/>
      </c>
      <c r="AN74" s="185" t="str">
        <f t="shared" si="81"/>
        <v/>
      </c>
    </row>
    <row r="75" spans="2:40" ht="24.5" thickTop="1" thickBot="1">
      <c r="C75" s="13" t="s">
        <v>3102</v>
      </c>
      <c r="D75" s="257"/>
      <c r="E75" s="257"/>
      <c r="F75" s="258"/>
      <c r="G75" s="258"/>
      <c r="H75" s="257"/>
      <c r="I75" s="257"/>
      <c r="J75" s="296"/>
      <c r="K75" s="296"/>
      <c r="L75" s="282" t="str">
        <f t="shared" si="82"/>
        <v xml:space="preserve">            { line: "de Jesucristo,nuestro Señor., ", sC: ""},</v>
      </c>
      <c r="M75" s="218" t="str">
        <f t="shared" si="60"/>
        <v/>
      </c>
      <c r="N75" s="183" t="str">
        <f t="shared" si="2"/>
        <v/>
      </c>
      <c r="O75" s="216" t="str">
        <f t="shared" si="61"/>
        <v/>
      </c>
      <c r="P75" s="225" t="str">
        <f t="shared" si="4"/>
        <v/>
      </c>
      <c r="Q75" s="217" t="str">
        <f t="shared" si="62"/>
        <v/>
      </c>
      <c r="R75" s="168" t="str">
        <f t="shared" si="63"/>
        <v/>
      </c>
      <c r="S75" s="218" t="str">
        <f t="shared" si="64"/>
        <v/>
      </c>
      <c r="T75" s="219" t="str">
        <f t="shared" si="65"/>
        <v/>
      </c>
      <c r="U75" s="181" t="str">
        <f t="shared" si="9"/>
        <v/>
      </c>
      <c r="V75" s="185" t="str">
        <f t="shared" si="66"/>
        <v/>
      </c>
      <c r="W75" s="177" t="str">
        <f t="shared" si="11"/>
        <v/>
      </c>
      <c r="X75" s="185" t="str">
        <f t="shared" si="67"/>
        <v/>
      </c>
      <c r="Y75" s="185" t="str">
        <f t="shared" si="68"/>
        <v/>
      </c>
      <c r="Z75" s="218" t="str">
        <f t="shared" si="69"/>
        <v/>
      </c>
      <c r="AA75" s="175" t="str">
        <f t="shared" si="70"/>
        <v/>
      </c>
      <c r="AB75" s="183" t="str">
        <f t="shared" si="16"/>
        <v/>
      </c>
      <c r="AC75" s="184" t="str">
        <f t="shared" si="71"/>
        <v/>
      </c>
      <c r="AD75" s="225" t="str">
        <f t="shared" si="72"/>
        <v/>
      </c>
      <c r="AE75" s="176" t="str">
        <f t="shared" si="73"/>
        <v/>
      </c>
      <c r="AF75" s="168" t="str">
        <f t="shared" si="74"/>
        <v/>
      </c>
      <c r="AG75" s="168" t="str">
        <f t="shared" si="75"/>
        <v/>
      </c>
      <c r="AH75" s="179" t="str">
        <f t="shared" si="76"/>
        <v/>
      </c>
      <c r="AI75" s="256" t="str">
        <f t="shared" si="23"/>
        <v/>
      </c>
      <c r="AJ75" s="185" t="str">
        <f t="shared" si="77"/>
        <v/>
      </c>
      <c r="AK75" s="185" t="str">
        <f t="shared" si="78"/>
        <v/>
      </c>
      <c r="AL75" s="185" t="str">
        <f t="shared" si="79"/>
        <v/>
      </c>
      <c r="AM75" s="185" t="str">
        <f t="shared" si="80"/>
        <v/>
      </c>
      <c r="AN75" s="185" t="str">
        <f t="shared" si="81"/>
        <v/>
      </c>
    </row>
    <row r="76" spans="2:40" ht="24" customHeight="1" thickTop="1">
      <c r="B76" s="211"/>
      <c r="C76" s="211"/>
      <c r="D76" s="211"/>
      <c r="E76" s="211"/>
      <c r="F76" s="211"/>
      <c r="G76" s="211"/>
      <c r="H76" s="211"/>
      <c r="I76" s="211"/>
      <c r="J76" s="211"/>
      <c r="K76" s="211"/>
      <c r="L76" s="213" t="str">
        <f>_xlfn.CONCAT("]}, // ULTIMA LINEA DEL CANTO: ",L1)</f>
        <v>]}, // ULTIMA LINEA DEL CANTO: PLEGARIA EUCARÍSTICA II</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145C93B-FA30-4661-BBD5-CCEE40276BE5}">
          <x14:formula1>
            <xm:f>List!$B$1:$B$4</xm:f>
          </x14:formula1>
          <xm:sqref>C12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4EED2-D6E2-4C5D-86C0-5B4E9611FD15}">
  <sheetPr codeName="Sheet59">
    <tabColor rgb="FF00B0F0"/>
  </sheetPr>
  <dimension ref="A1:AN75"/>
  <sheetViews>
    <sheetView zoomScale="85" zoomScaleNormal="85" workbookViewId="0">
      <pane xSplit="2" ySplit="1" topLeftCell="C33" activePane="bottomRight" state="frozen"/>
      <selection pane="topRight" activeCell="C1" sqref="C1"/>
      <selection pane="bottomLeft" activeCell="A2" sqref="A2"/>
      <selection pane="bottomRight" activeCell="C40" sqref="C4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v>194</v>
      </c>
      <c r="E1" s="148"/>
      <c r="F1" s="148"/>
      <c r="G1" s="148"/>
      <c r="H1" s="148"/>
      <c r="I1" s="148"/>
      <c r="J1" s="148"/>
      <c r="K1" s="148"/>
      <c r="L1" s="165" t="str">
        <f>VLOOKUP(C1,'Codigo Canto'!A3:AQ236,38,FALSE)</f>
        <v>PLEGARIA EUCARÍSTICA II</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_xlfn.CONCAT("║           ",L1,"               ║")</f>
        <v>║           PLEGARIA EUCARÍSTICA II               ║</v>
      </c>
    </row>
    <row r="5" spans="2:32" ht="23">
      <c r="L5" s="48" t="s">
        <v>2962</v>
      </c>
    </row>
    <row r="6" spans="2:32" ht="23">
      <c r="L6" s="88" t="s">
        <v>2267</v>
      </c>
    </row>
    <row r="7" spans="2:32" ht="23">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
      <c r="C8" t="str">
        <f>PROPER(L1)</f>
        <v>Plegaria Eucarística Ii</v>
      </c>
      <c r="L8" s="164" t="str">
        <f>_xlfn.CONCAT("        tt: ","""",C8,"""",",")</f>
        <v xml:space="preserve">        tt: "Plegaria Eucarística Ii",</v>
      </c>
    </row>
    <row r="9" spans="2:32" ht="23">
      <c r="C9" t="str">
        <f>PROPER(L1)</f>
        <v>Plegaria Eucarística Ii</v>
      </c>
      <c r="L9" s="164" t="str">
        <f>_xlfn.CONCAT("        title: ","""",C9,"""",",")</f>
        <v xml:space="preserve">        title: "Plegaria Eucarística Ii",</v>
      </c>
    </row>
    <row r="10" spans="2:32" ht="23">
      <c r="C10" t="str">
        <f>VLOOKUP(C1,'Codigo Canto'!A3:AQ236,12,FALSE)</f>
        <v>Modelo I</v>
      </c>
      <c r="L10" s="164" t="str">
        <f>_xlfn.CONCAT("        ","subtitle: ","""",C10,"""",",")</f>
        <v xml:space="preserve">        subtitle: "Modelo I",</v>
      </c>
    </row>
    <row r="11" spans="2:32" ht="23">
      <c r="C11" t="str">
        <f>VLOOKUP(C1,Codigo!A3:AP240,42,FALSE)</f>
        <v>category: ["Liturgia"],</v>
      </c>
      <c r="L11" s="164" t="str">
        <f>_xlfn.CONCAT("        ",C11)</f>
        <v xml:space="preserve">        category: ["Liturgia"],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3082</v>
      </c>
      <c r="L14" s="164" t="str">
        <f>_xlfn.CONCAT("        nCan: ","""",C14,"""",",")</f>
        <v xml:space="preserve">        nCan: "Me lodía adaptable para los prefacios de solemnidade s o de varios tiempos litúrgicos.",</v>
      </c>
    </row>
    <row r="15" spans="2:32" ht="23">
      <c r="L15" s="164" t="str">
        <f>_xlfn.CONCAT("        nCanURL: ","""",C15,"""",",")</f>
        <v xml:space="preserve">        nCanURL: "",</v>
      </c>
    </row>
    <row r="16" spans="2:32" ht="23">
      <c r="C16">
        <f>VLOOKUP(C1,'Codigo Canto'!A3:AP240,1,FALSE)</f>
        <v>194</v>
      </c>
      <c r="L16" s="164" t="str">
        <f>_xlfn.CONCAT("        dbno: ","""",C16,"""",",")</f>
        <v xml:space="preserve">        dbno: "194",</v>
      </c>
    </row>
    <row r="17" spans="2:40" ht="23">
      <c r="L17" s="164" t="str">
        <f>_xlfn.CONCAT("        notes: ","""",C17,"""",",")</f>
        <v xml:space="preserve">        notes: "",</v>
      </c>
    </row>
    <row r="18" spans="2:40" ht="23">
      <c r="C18" t="s">
        <v>2347</v>
      </c>
      <c r="L18" s="164" t="str">
        <f>_xlfn.CONCAT("        mant: ","""",C18,"""",",")</f>
        <v xml:space="preserve">        mant: "Si",</v>
      </c>
    </row>
    <row r="19" spans="2:40" ht="23">
      <c r="C19" t="str">
        <f>C7</f>
        <v>plegariaeucaristicaii</v>
      </c>
      <c r="L19" s="164" t="str">
        <f>_xlfn.CONCAT("        audioSrc: ","""/audio/",C19,".mp3""",",")</f>
        <v xml:space="preserve">        audioSrc: "/audio/plegariaeucaristicaii.mp3",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+C1-1</f>
        <v>193</v>
      </c>
      <c r="C26" t="s">
        <v>3106</v>
      </c>
      <c r="L26" s="164" t="str">
        <f>_xlfn.CONCAT("        ant: ","""",C26,"""",",")</f>
        <v xml:space="preserve">        ant: "/resucito/src/index.html?canto=padrenuestro",</v>
      </c>
    </row>
    <row r="27" spans="2:40" ht="23">
      <c r="B27">
        <f>+C1+1</f>
        <v>195</v>
      </c>
      <c r="C27" t="s">
        <v>3107</v>
      </c>
      <c r="L27" s="164" t="str">
        <f>_xlfn.CONCAT("        sig: ","""",C27,"""",",")</f>
        <v xml:space="preserve">        sig: "/resucito/src/index.html?canto=plegariaeucaristicaiimIp2",</v>
      </c>
    </row>
    <row r="28" spans="2:40" ht="23">
      <c r="L28" s="48" t="s">
        <v>2279</v>
      </c>
    </row>
    <row r="29" spans="2:40" ht="36" thickBot="1">
      <c r="C29" s="327"/>
      <c r="D29" s="327"/>
      <c r="E29" s="327"/>
      <c r="F29" s="327"/>
      <c r="G29" s="327"/>
      <c r="H29" s="327"/>
      <c r="I29" s="327"/>
      <c r="J29" s="327"/>
      <c r="K29" s="327"/>
      <c r="L29" s="212" t="s">
        <v>2313</v>
      </c>
    </row>
    <row r="30" spans="2:40" ht="24.5" thickTop="1" thickBot="1">
      <c r="C30" s="347" t="s">
        <v>3145</v>
      </c>
      <c r="D30" s="257"/>
      <c r="E30" s="257"/>
      <c r="F30" s="258"/>
      <c r="G30" s="258"/>
      <c r="H30" s="257"/>
      <c r="I30" s="257"/>
      <c r="J30" s="296"/>
      <c r="K30" s="296"/>
      <c r="L30" s="271" t="str">
        <f t="shared" ref="L30" si="0">IF(C30="","",_xlfn.CONCAT("            { line: ","""",C30,", ",M30:AN30,""", sC: ","""",B30,"""},"))</f>
        <v xml:space="preserve">            { line: "RELATO DE LA INSTITUCIÓN, ", sC: ""},</v>
      </c>
      <c r="M30" s="218" t="str">
        <f t="shared" ref="M30" si="1">IF(N30="","","(")</f>
        <v/>
      </c>
      <c r="N30" s="183" t="str">
        <f t="shared" ref="N30" si="2">IF(D30="","",D30)</f>
        <v/>
      </c>
      <c r="O30" s="216" t="str">
        <f t="shared" ref="O30" si="3">IF(N30="","",",")</f>
        <v/>
      </c>
      <c r="P30" s="225" t="str">
        <f t="shared" ref="P30" si="4">IF(E30="","",E30)</f>
        <v/>
      </c>
      <c r="Q30" s="217" t="str">
        <f t="shared" ref="Q30" si="5">IF(N30="","",",")</f>
        <v/>
      </c>
      <c r="R30" s="168" t="str">
        <f t="shared" ref="R30" si="6">IF(N30="","",15)</f>
        <v/>
      </c>
      <c r="S30" s="218" t="str">
        <f t="shared" ref="S30" si="7">IF(N30="","",")")</f>
        <v/>
      </c>
      <c r="T30" s="219" t="str">
        <f t="shared" ref="T30" si="8">IF(U30="","","(")</f>
        <v/>
      </c>
      <c r="U30" s="181" t="str">
        <f t="shared" ref="U30" si="9">IF(F30="","",F30)</f>
        <v/>
      </c>
      <c r="V30" s="185" t="str">
        <f t="shared" ref="V30" si="10">IF(U30="","",",")</f>
        <v/>
      </c>
      <c r="W30" s="177" t="str">
        <f t="shared" ref="W30" si="11">IF(G30="","",G30)</f>
        <v/>
      </c>
      <c r="X30" s="185" t="str">
        <f t="shared" ref="X30" si="12">IF(U30="","",",")</f>
        <v/>
      </c>
      <c r="Y30" s="185" t="str">
        <f t="shared" ref="Y30" si="13">IF(U30="","",250)</f>
        <v/>
      </c>
      <c r="Z30" s="218" t="str">
        <f t="shared" ref="Z30" si="14">IF(U30="","",")")</f>
        <v/>
      </c>
      <c r="AA30" s="175" t="str">
        <f t="shared" ref="AA30" si="15">IF(AB30="","","(")</f>
        <v/>
      </c>
      <c r="AB30" s="183" t="str">
        <f t="shared" ref="AB30" si="16">IF(H30="","",H30)</f>
        <v/>
      </c>
      <c r="AC30" s="184" t="str">
        <f t="shared" ref="AC30" si="17">IF(AB30="","",",")</f>
        <v/>
      </c>
      <c r="AD30" s="225" t="str">
        <f t="shared" ref="AD30" si="18">IF(I30="","",I30)</f>
        <v/>
      </c>
      <c r="AE30" s="176" t="str">
        <f t="shared" ref="AE30" si="19">IF(AB30="","",",")</f>
        <v/>
      </c>
      <c r="AF30" s="168" t="str">
        <f t="shared" ref="AF30" si="20">IF(AB30="","",350)</f>
        <v/>
      </c>
      <c r="AG30" s="168" t="str">
        <f t="shared" ref="AG30" si="21">IF(AB30="","",")")</f>
        <v/>
      </c>
      <c r="AH30" s="179" t="str">
        <f t="shared" ref="AH30" si="22">IF(AI30="","","(")</f>
        <v/>
      </c>
      <c r="AI30" s="256" t="str">
        <f t="shared" ref="AI30" si="23">IF(J30="","",J30)</f>
        <v/>
      </c>
      <c r="AJ30" s="185" t="str">
        <f t="shared" ref="AJ30" si="24">IF(AI30="","",",")</f>
        <v/>
      </c>
      <c r="AK30" s="185" t="str">
        <f t="shared" ref="AK30" si="25">IF(K30="","",K30)</f>
        <v/>
      </c>
      <c r="AL30" s="185" t="str">
        <f t="shared" ref="AL30" si="26">IF(AI30="","",",")</f>
        <v/>
      </c>
      <c r="AM30" s="185" t="str">
        <f t="shared" ref="AM30" si="27">IF(AI30="","",450)</f>
        <v/>
      </c>
      <c r="AN30" s="185" t="str">
        <f t="shared" ref="AN30" si="28">IF(AI30="","",")")</f>
        <v/>
      </c>
    </row>
    <row r="31" spans="2:40" ht="24.5" thickTop="1" thickBot="1">
      <c r="B31" t="s">
        <v>3083</v>
      </c>
      <c r="C31" s="13" t="s">
        <v>3108</v>
      </c>
      <c r="D31" s="257" t="s">
        <v>1114</v>
      </c>
      <c r="E31" s="257" t="s">
        <v>1121</v>
      </c>
      <c r="F31" s="258"/>
      <c r="G31" s="258"/>
      <c r="H31" s="257"/>
      <c r="I31" s="257"/>
      <c r="J31" s="296"/>
      <c r="K31" s="296"/>
      <c r="L31" s="271" t="str">
        <f t="shared" ref="L31:L33" si="29">IF(C31="","",_xlfn.CONCAT("            { line: ","""",C31,", ",M31:AN31,""", sC: ","""",B31,"""},"))</f>
        <v xml:space="preserve">            { line: "El cual, cuando iba a ser entregado a su Pasión,, (Re,m,15)", sC: "pa"},</v>
      </c>
      <c r="M31" s="218" t="str">
        <f t="shared" ref="M31:M48" si="30">IF(N31="","","(")</f>
        <v>(</v>
      </c>
      <c r="N31" s="183" t="str">
        <f t="shared" ref="N31:N72" si="31">IF(D31="","",D31)</f>
        <v>Re</v>
      </c>
      <c r="O31" s="216" t="str">
        <f t="shared" ref="O31:O48" si="32">IF(N31="","",",")</f>
        <v>,</v>
      </c>
      <c r="P31" s="225" t="str">
        <f t="shared" ref="P31:P72" si="33">IF(E31="","",E31)</f>
        <v>m</v>
      </c>
      <c r="Q31" s="217" t="str">
        <f t="shared" ref="Q31:Q48" si="34">IF(N31="","",",")</f>
        <v>,</v>
      </c>
      <c r="R31" s="168">
        <f t="shared" ref="R31:R48" si="35">IF(N31="","",15)</f>
        <v>15</v>
      </c>
      <c r="S31" s="218" t="str">
        <f t="shared" ref="S31:S48" si="36">IF(N31="","",")")</f>
        <v>)</v>
      </c>
      <c r="T31" s="219" t="str">
        <f t="shared" ref="T31:T48" si="37">IF(U31="","","(")</f>
        <v/>
      </c>
      <c r="U31" s="181" t="str">
        <f t="shared" ref="U31:U72" si="38">IF(F31="","",F31)</f>
        <v/>
      </c>
      <c r="V31" s="185" t="str">
        <f t="shared" ref="V31:V48" si="39">IF(U31="","",",")</f>
        <v/>
      </c>
      <c r="W31" s="177" t="str">
        <f t="shared" ref="W31:W72" si="40">IF(G31="","",G31)</f>
        <v/>
      </c>
      <c r="X31" s="185" t="str">
        <f t="shared" ref="X31:X48" si="41">IF(U31="","",",")</f>
        <v/>
      </c>
      <c r="Y31" s="185" t="str">
        <f t="shared" ref="Y31:Y48" si="42">IF(U31="","",250)</f>
        <v/>
      </c>
      <c r="Z31" s="218" t="str">
        <f t="shared" ref="Z31:Z48" si="43">IF(U31="","",")")</f>
        <v/>
      </c>
      <c r="AA31" s="175" t="str">
        <f t="shared" ref="AA31:AA48" si="44">IF(AB31="","","(")</f>
        <v/>
      </c>
      <c r="AB31" s="183" t="str">
        <f t="shared" ref="AB31:AB72" si="45">IF(H31="","",H31)</f>
        <v/>
      </c>
      <c r="AC31" s="184" t="str">
        <f t="shared" ref="AC31:AC48" si="46">IF(AB31="","",",")</f>
        <v/>
      </c>
      <c r="AD31" s="225" t="str">
        <f t="shared" ref="AD31:AD48" si="47">IF(I31="","",I31)</f>
        <v/>
      </c>
      <c r="AE31" s="176" t="str">
        <f t="shared" ref="AE31:AE48" si="48">IF(AB31="","",",")</f>
        <v/>
      </c>
      <c r="AF31" s="168" t="str">
        <f t="shared" ref="AF31:AF48" si="49">IF(AB31="","",350)</f>
        <v/>
      </c>
      <c r="AG31" s="168" t="str">
        <f t="shared" ref="AG31:AG48" si="50">IF(AB31="","",")")</f>
        <v/>
      </c>
      <c r="AH31" s="179" t="str">
        <f t="shared" ref="AH31:AH48" si="51">IF(AI31="","","(")</f>
        <v/>
      </c>
      <c r="AI31" s="256" t="str">
        <f t="shared" ref="AI31:AI72" si="52">IF(J31="","",J31)</f>
        <v/>
      </c>
      <c r="AJ31" s="185" t="str">
        <f t="shared" ref="AJ31:AJ48" si="53">IF(AI31="","",",")</f>
        <v/>
      </c>
      <c r="AK31" s="185" t="str">
        <f t="shared" ref="AK31:AK48" si="54">IF(K31="","",K31)</f>
        <v/>
      </c>
      <c r="AL31" s="185" t="str">
        <f t="shared" ref="AL31:AL48" si="55">IF(AI31="","",",")</f>
        <v/>
      </c>
      <c r="AM31" s="185" t="str">
        <f t="shared" ref="AM31:AM48" si="56">IF(AI31="","",450)</f>
        <v/>
      </c>
      <c r="AN31" s="185" t="str">
        <f t="shared" ref="AN31:AN48" si="57">IF(AI31="","",")")</f>
        <v/>
      </c>
    </row>
    <row r="32" spans="2:40" ht="24.5" thickTop="1" thickBot="1">
      <c r="C32" s="13" t="s">
        <v>3109</v>
      </c>
      <c r="D32" s="257"/>
      <c r="E32" s="257"/>
      <c r="F32" s="258"/>
      <c r="G32" s="258"/>
      <c r="H32" s="257"/>
      <c r="I32" s="257"/>
      <c r="J32" s="296"/>
      <c r="K32" s="296"/>
      <c r="L32" s="271" t="str">
        <f t="shared" si="29"/>
        <v xml:space="preserve">            { line: "voluntariamente aceptada, tomó el pan,, ", sC: ""},</v>
      </c>
      <c r="M32" s="218" t="str">
        <f t="shared" si="30"/>
        <v/>
      </c>
      <c r="N32" s="183" t="str">
        <f t="shared" si="31"/>
        <v/>
      </c>
      <c r="O32" s="216" t="str">
        <f t="shared" si="32"/>
        <v/>
      </c>
      <c r="P32" s="225" t="str">
        <f t="shared" si="33"/>
        <v/>
      </c>
      <c r="Q32" s="217" t="str">
        <f t="shared" si="34"/>
        <v/>
      </c>
      <c r="R32" s="168" t="str">
        <f t="shared" si="35"/>
        <v/>
      </c>
      <c r="S32" s="218" t="str">
        <f t="shared" si="36"/>
        <v/>
      </c>
      <c r="T32" s="219" t="str">
        <f t="shared" si="37"/>
        <v/>
      </c>
      <c r="U32" s="181" t="str">
        <f t="shared" si="38"/>
        <v/>
      </c>
      <c r="V32" s="185" t="str">
        <f t="shared" si="39"/>
        <v/>
      </c>
      <c r="W32" s="177" t="str">
        <f t="shared" si="40"/>
        <v/>
      </c>
      <c r="X32" s="185" t="str">
        <f t="shared" si="41"/>
        <v/>
      </c>
      <c r="Y32" s="185" t="str">
        <f t="shared" si="42"/>
        <v/>
      </c>
      <c r="Z32" s="218" t="str">
        <f t="shared" si="43"/>
        <v/>
      </c>
      <c r="AA32" s="175" t="str">
        <f t="shared" si="44"/>
        <v/>
      </c>
      <c r="AB32" s="183" t="str">
        <f t="shared" si="45"/>
        <v/>
      </c>
      <c r="AC32" s="184" t="str">
        <f t="shared" si="46"/>
        <v/>
      </c>
      <c r="AD32" s="225" t="str">
        <f t="shared" si="47"/>
        <v/>
      </c>
      <c r="AE32" s="176" t="str">
        <f t="shared" si="48"/>
        <v/>
      </c>
      <c r="AF32" s="168" t="str">
        <f t="shared" si="49"/>
        <v/>
      </c>
      <c r="AG32" s="168" t="str">
        <f t="shared" si="50"/>
        <v/>
      </c>
      <c r="AH32" s="179" t="str">
        <f t="shared" si="51"/>
        <v/>
      </c>
      <c r="AI32" s="256" t="str">
        <f t="shared" si="52"/>
        <v/>
      </c>
      <c r="AJ32" s="185" t="str">
        <f t="shared" si="53"/>
        <v/>
      </c>
      <c r="AK32" s="185" t="str">
        <f t="shared" si="54"/>
        <v/>
      </c>
      <c r="AL32" s="185" t="str">
        <f t="shared" si="55"/>
        <v/>
      </c>
      <c r="AM32" s="185" t="str">
        <f t="shared" si="56"/>
        <v/>
      </c>
      <c r="AN32" s="185" t="str">
        <f t="shared" si="57"/>
        <v/>
      </c>
    </row>
    <row r="33" spans="3:40" ht="24.5" thickTop="1" thickBot="1">
      <c r="C33" s="13" t="s">
        <v>3110</v>
      </c>
      <c r="D33" s="257"/>
      <c r="E33" s="257"/>
      <c r="F33" s="258"/>
      <c r="G33" s="258"/>
      <c r="H33" s="257"/>
      <c r="I33" s="257"/>
      <c r="J33" s="296"/>
      <c r="K33" s="296"/>
      <c r="L33" s="271" t="str">
        <f t="shared" si="29"/>
        <v xml:space="preserve">            { line: "y elevando los ojos a Ti, Padre, Padre,, ", sC: ""},</v>
      </c>
      <c r="M33" s="218" t="str">
        <f t="shared" si="30"/>
        <v/>
      </c>
      <c r="N33" s="183" t="str">
        <f t="shared" si="31"/>
        <v/>
      </c>
      <c r="O33" s="216" t="str">
        <f t="shared" si="32"/>
        <v/>
      </c>
      <c r="P33" s="225" t="str">
        <f t="shared" si="33"/>
        <v/>
      </c>
      <c r="Q33" s="217" t="str">
        <f t="shared" si="34"/>
        <v/>
      </c>
      <c r="R33" s="168" t="str">
        <f t="shared" si="35"/>
        <v/>
      </c>
      <c r="S33" s="218" t="str">
        <f t="shared" si="36"/>
        <v/>
      </c>
      <c r="T33" s="219" t="str">
        <f t="shared" si="37"/>
        <v/>
      </c>
      <c r="U33" s="181" t="str">
        <f t="shared" si="38"/>
        <v/>
      </c>
      <c r="V33" s="185" t="str">
        <f t="shared" si="39"/>
        <v/>
      </c>
      <c r="W33" s="177" t="str">
        <f t="shared" si="40"/>
        <v/>
      </c>
      <c r="X33" s="185" t="str">
        <f t="shared" si="41"/>
        <v/>
      </c>
      <c r="Y33" s="185" t="str">
        <f t="shared" si="42"/>
        <v/>
      </c>
      <c r="Z33" s="218" t="str">
        <f t="shared" si="43"/>
        <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3:40" ht="24.5" thickTop="1" thickBot="1">
      <c r="C34" s="13" t="s">
        <v>3111</v>
      </c>
      <c r="D34" s="257" t="s">
        <v>1113</v>
      </c>
      <c r="E34" s="257"/>
      <c r="F34" s="258"/>
      <c r="G34" s="258"/>
      <c r="H34" s="257"/>
      <c r="I34" s="257"/>
      <c r="J34" s="296"/>
      <c r="K34" s="296"/>
      <c r="L34" s="271" t="str">
        <f>IF(C34="","",_xlfn.CONCAT("            { line: ","""",C34,", ",M34:AN34,""", sC: ","""",B34,"""},"))</f>
        <v xml:space="preserve">            { line: "pronunció la bendición,, (Fa,,15)", sC: ""},</v>
      </c>
      <c r="M34" s="218" t="str">
        <f t="shared" si="30"/>
        <v>(</v>
      </c>
      <c r="N34" s="183" t="str">
        <f t="shared" si="31"/>
        <v>Fa</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3:40" ht="24.5" thickTop="1" thickBot="1">
      <c r="C35" s="13" t="s">
        <v>3112</v>
      </c>
      <c r="D35" s="257" t="s">
        <v>1122</v>
      </c>
      <c r="E35" s="257" t="s">
        <v>1121</v>
      </c>
      <c r="F35" s="258" t="s">
        <v>1114</v>
      </c>
      <c r="G35" s="258" t="s">
        <v>1121</v>
      </c>
      <c r="H35" s="257"/>
      <c r="I35" s="257"/>
      <c r="J35" s="296"/>
      <c r="K35" s="296"/>
      <c r="L35" s="271" t="str">
        <f>IF(C35="","",_xlfn.CONCAT("            { line: ","""",C35,", ",M35:AN35,""", sC: ","""",B35,"""},"))</f>
        <v xml:space="preserve">            { line: "lo partió y lo dio a sus discípulos, diciendo:, (Sol,m,15)(Re,m,250)", sC: ""},</v>
      </c>
      <c r="M35" s="218" t="str">
        <f t="shared" si="30"/>
        <v>(</v>
      </c>
      <c r="N35" s="183" t="str">
        <f t="shared" si="31"/>
        <v>Sol</v>
      </c>
      <c r="O35" s="216" t="str">
        <f t="shared" si="32"/>
        <v>,</v>
      </c>
      <c r="P35" s="225" t="str">
        <f t="shared" si="33"/>
        <v>m</v>
      </c>
      <c r="Q35" s="217" t="str">
        <f t="shared" si="34"/>
        <v>,</v>
      </c>
      <c r="R35" s="168">
        <f t="shared" si="35"/>
        <v>15</v>
      </c>
      <c r="S35" s="218" t="str">
        <f t="shared" si="36"/>
        <v>)</v>
      </c>
      <c r="T35" s="219" t="str">
        <f t="shared" si="37"/>
        <v>(</v>
      </c>
      <c r="U35" s="181" t="str">
        <f t="shared" si="38"/>
        <v>Re</v>
      </c>
      <c r="V35" s="185" t="str">
        <f t="shared" si="39"/>
        <v>,</v>
      </c>
      <c r="W35" s="177" t="str">
        <f t="shared" si="40"/>
        <v>m</v>
      </c>
      <c r="X35" s="185" t="str">
        <f t="shared" si="41"/>
        <v>,</v>
      </c>
      <c r="Y35" s="185">
        <f t="shared" si="42"/>
        <v>250</v>
      </c>
      <c r="Z35" s="218" t="str">
        <f t="shared" si="43"/>
        <v>)</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3:40" ht="24.5" thickTop="1" thickBot="1">
      <c r="C36" s="13" t="s">
        <v>3113</v>
      </c>
      <c r="D36" s="257" t="s">
        <v>1112</v>
      </c>
      <c r="E36" s="257">
        <v>7</v>
      </c>
      <c r="F36" s="258"/>
      <c r="G36" s="258"/>
      <c r="H36" s="257"/>
      <c r="I36" s="257"/>
      <c r="J36" s="296"/>
      <c r="K36" s="296"/>
      <c r="L36" s="271" t="str">
        <f t="shared" ref="L36" si="58">IF(C36="","",_xlfn.CONCAT("            { line: ","""",C36,", ",M36:AN36,""", sC: ","""",B36,"""},"))</f>
        <v xml:space="preserve">            { line: "Tomad y comed todos de él,, (La,7,15)", sC: ""},</v>
      </c>
      <c r="M36" s="218" t="str">
        <f t="shared" si="30"/>
        <v>(</v>
      </c>
      <c r="N36" s="183" t="str">
        <f t="shared" si="31"/>
        <v>La</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3:40" ht="24.5" thickTop="1" thickBot="1">
      <c r="C37" s="13" t="s">
        <v>3114</v>
      </c>
      <c r="D37" s="257" t="s">
        <v>1114</v>
      </c>
      <c r="E37" s="257" t="s">
        <v>1121</v>
      </c>
      <c r="F37" s="258"/>
      <c r="G37" s="258"/>
      <c r="H37" s="257"/>
      <c r="I37" s="257"/>
      <c r="J37" s="296"/>
      <c r="K37" s="296"/>
      <c r="L37" s="271" t="str">
        <f>IF(C37="","",_xlfn.CONCAT("            { line: ","""",C37,", ",M37:AN37,""", sC: ","""",B37,"""},"))</f>
        <v xml:space="preserve">            { line: "porque esto es mi Cuerpo,, (Re,m,15)", sC: ""},</v>
      </c>
      <c r="M37" s="218" t="str">
        <f t="shared" si="30"/>
        <v>(</v>
      </c>
      <c r="N37" s="183" t="str">
        <f t="shared" si="31"/>
        <v>Re</v>
      </c>
      <c r="O37" s="216" t="str">
        <f t="shared" si="32"/>
        <v>,</v>
      </c>
      <c r="P37" s="225" t="str">
        <f t="shared" si="33"/>
        <v>m</v>
      </c>
      <c r="Q37" s="217" t="str">
        <f t="shared" si="34"/>
        <v>,</v>
      </c>
      <c r="R37" s="168">
        <f t="shared" si="35"/>
        <v>15</v>
      </c>
      <c r="S37" s="218" t="str">
        <f t="shared" si="36"/>
        <v>)</v>
      </c>
      <c r="T37" s="219" t="str">
        <f t="shared" si="37"/>
        <v/>
      </c>
      <c r="U37" s="181" t="str">
        <f t="shared" si="38"/>
        <v/>
      </c>
      <c r="V37" s="185" t="str">
        <f t="shared" si="39"/>
        <v/>
      </c>
      <c r="W37" s="177" t="str">
        <f t="shared" si="40"/>
        <v/>
      </c>
      <c r="X37" s="185" t="str">
        <f t="shared" si="41"/>
        <v/>
      </c>
      <c r="Y37" s="185" t="str">
        <f t="shared" si="42"/>
        <v/>
      </c>
      <c r="Z37" s="218" t="str">
        <f t="shared" si="43"/>
        <v/>
      </c>
      <c r="AA37" s="175" t="str">
        <f t="shared" si="44"/>
        <v/>
      </c>
      <c r="AB37" s="183" t="str">
        <f t="shared" si="45"/>
        <v/>
      </c>
      <c r="AC37" s="184" t="str">
        <f t="shared" si="46"/>
        <v/>
      </c>
      <c r="AD37" s="225" t="str">
        <f t="shared" si="47"/>
        <v/>
      </c>
      <c r="AE37" s="176" t="str">
        <f t="shared" si="48"/>
        <v/>
      </c>
      <c r="AF37" s="168" t="str">
        <f t="shared" si="49"/>
        <v/>
      </c>
      <c r="AG37" s="168" t="str">
        <f t="shared" si="50"/>
        <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3:40" ht="24.5" thickTop="1" thickBot="1">
      <c r="C38" s="13" t="s">
        <v>3115</v>
      </c>
      <c r="D38" s="257" t="s">
        <v>1112</v>
      </c>
      <c r="E38" s="257">
        <v>7</v>
      </c>
      <c r="F38" s="258" t="s">
        <v>1114</v>
      </c>
      <c r="G38" s="258" t="s">
        <v>1121</v>
      </c>
      <c r="H38" s="257"/>
      <c r="I38" s="257"/>
      <c r="J38" s="296"/>
      <c r="K38" s="296"/>
      <c r="L38" s="271" t="str">
        <f t="shared" ref="L38:L42" si="59">IF(C38="","",_xlfn.CONCAT("            { line: ","""",C38,", ",M38:AN38,""", sC: ","""",B38,"""},"))</f>
        <v xml:space="preserve">            { line: "que será entregado por vosotros., (La,7,15)(Re,m,250)", sC: ""},</v>
      </c>
      <c r="M38" s="218" t="str">
        <f t="shared" ref="M38:M42" si="60">IF(N38="","","(")</f>
        <v>(</v>
      </c>
      <c r="N38" s="183" t="str">
        <f t="shared" ref="N38:N42" si="61">IF(D38="","",D38)</f>
        <v>La</v>
      </c>
      <c r="O38" s="216" t="str">
        <f t="shared" ref="O38:O42" si="62">IF(N38="","",",")</f>
        <v>,</v>
      </c>
      <c r="P38" s="225">
        <f t="shared" ref="P38:P42" si="63">IF(E38="","",E38)</f>
        <v>7</v>
      </c>
      <c r="Q38" s="217" t="str">
        <f t="shared" ref="Q38:Q42" si="64">IF(N38="","",",")</f>
        <v>,</v>
      </c>
      <c r="R38" s="168">
        <f t="shared" ref="R38:R42" si="65">IF(N38="","",15)</f>
        <v>15</v>
      </c>
      <c r="S38" s="218" t="str">
        <f t="shared" ref="S38:S42" si="66">IF(N38="","",")")</f>
        <v>)</v>
      </c>
      <c r="T38" s="219" t="str">
        <f t="shared" ref="T38:T42" si="67">IF(U38="","","(")</f>
        <v>(</v>
      </c>
      <c r="U38" s="181" t="str">
        <f t="shared" ref="U38:U42" si="68">IF(F38="","",F38)</f>
        <v>Re</v>
      </c>
      <c r="V38" s="185" t="str">
        <f t="shared" ref="V38:V42" si="69">IF(U38="","",",")</f>
        <v>,</v>
      </c>
      <c r="W38" s="177" t="str">
        <f t="shared" ref="W38:W42" si="70">IF(G38="","",G38)</f>
        <v>m</v>
      </c>
      <c r="X38" s="185" t="str">
        <f t="shared" ref="X38:X42" si="71">IF(U38="","",",")</f>
        <v>,</v>
      </c>
      <c r="Y38" s="185">
        <f t="shared" ref="Y38:Y42" si="72">IF(U38="","",250)</f>
        <v>250</v>
      </c>
      <c r="Z38" s="218" t="str">
        <f t="shared" ref="Z38:Z42" si="73">IF(U38="","",")")</f>
        <v>)</v>
      </c>
      <c r="AA38" s="175" t="str">
        <f t="shared" ref="AA38:AA42" si="74">IF(AB38="","","(")</f>
        <v/>
      </c>
      <c r="AB38" s="183" t="str">
        <f t="shared" ref="AB38:AB42" si="75">IF(H38="","",H38)</f>
        <v/>
      </c>
      <c r="AC38" s="184" t="str">
        <f t="shared" ref="AC38:AC42" si="76">IF(AB38="","",",")</f>
        <v/>
      </c>
      <c r="AD38" s="225" t="str">
        <f t="shared" ref="AD38:AD42" si="77">IF(I38="","",I38)</f>
        <v/>
      </c>
      <c r="AE38" s="176" t="str">
        <f t="shared" ref="AE38:AE42" si="78">IF(AB38="","",",")</f>
        <v/>
      </c>
      <c r="AF38" s="168" t="str">
        <f t="shared" ref="AF38:AF42" si="79">IF(AB38="","",350)</f>
        <v/>
      </c>
      <c r="AG38" s="168" t="str">
        <f t="shared" ref="AG38:AG42" si="80">IF(AB38="","",")")</f>
        <v/>
      </c>
      <c r="AH38" s="179" t="str">
        <f t="shared" ref="AH38:AH42" si="81">IF(AI38="","","(")</f>
        <v/>
      </c>
      <c r="AI38" s="256" t="str">
        <f t="shared" ref="AI38:AI42" si="82">IF(J38="","",J38)</f>
        <v/>
      </c>
      <c r="AJ38" s="185" t="str">
        <f t="shared" ref="AJ38:AJ42" si="83">IF(AI38="","",",")</f>
        <v/>
      </c>
      <c r="AK38" s="185" t="str">
        <f t="shared" ref="AK38:AK42" si="84">IF(K38="","",K38)</f>
        <v/>
      </c>
      <c r="AL38" s="185" t="str">
        <f t="shared" ref="AL38:AL42" si="85">IF(AI38="","",",")</f>
        <v/>
      </c>
      <c r="AM38" s="185" t="str">
        <f t="shared" ref="AM38:AM42" si="86">IF(AI38="","",450)</f>
        <v/>
      </c>
      <c r="AN38" s="185" t="str">
        <f t="shared" ref="AN38:AN42" si="87">IF(AI38="","",")")</f>
        <v/>
      </c>
    </row>
    <row r="39" spans="3:40" ht="26.5" thickTop="1" thickBot="1">
      <c r="C39" s="297"/>
      <c r="D39" s="326"/>
      <c r="E39" s="326"/>
      <c r="F39" s="326"/>
      <c r="G39" s="326"/>
      <c r="H39" s="326"/>
      <c r="I39" s="326"/>
      <c r="J39" s="326"/>
      <c r="K39" s="326"/>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3:40" ht="24.5" thickTop="1" thickBot="1">
      <c r="C40" s="13" t="s">
        <v>3116</v>
      </c>
      <c r="D40" s="257" t="s">
        <v>1114</v>
      </c>
      <c r="E40" s="257" t="s">
        <v>1121</v>
      </c>
      <c r="F40" s="258"/>
      <c r="G40" s="258"/>
      <c r="H40" s="257"/>
      <c r="I40" s="257"/>
      <c r="J40" s="296"/>
      <c r="K40" s="296"/>
      <c r="L40" s="271" t="str">
        <f t="shared" si="59"/>
        <v xml:space="preserve">            { line: "Del mismo modo, acabada la cena,, (Re,m,15)", sC: ""},</v>
      </c>
      <c r="M40" s="218" t="str">
        <f t="shared" si="60"/>
        <v>(</v>
      </c>
      <c r="N40" s="183" t="str">
        <f t="shared" si="61"/>
        <v>Re</v>
      </c>
      <c r="O40" s="216" t="str">
        <f t="shared" si="62"/>
        <v>,</v>
      </c>
      <c r="P40" s="225" t="str">
        <f t="shared" si="63"/>
        <v>m</v>
      </c>
      <c r="Q40" s="217" t="str">
        <f t="shared" si="64"/>
        <v>,</v>
      </c>
      <c r="R40" s="168">
        <f t="shared" si="65"/>
        <v>15</v>
      </c>
      <c r="S40" s="218" t="str">
        <f t="shared" si="66"/>
        <v>)</v>
      </c>
      <c r="T40" s="219" t="str">
        <f t="shared" si="67"/>
        <v/>
      </c>
      <c r="U40" s="181" t="str">
        <f t="shared" si="68"/>
        <v/>
      </c>
      <c r="V40" s="185" t="str">
        <f t="shared" si="69"/>
        <v/>
      </c>
      <c r="W40" s="177" t="str">
        <f t="shared" si="70"/>
        <v/>
      </c>
      <c r="X40" s="185" t="str">
        <f t="shared" si="71"/>
        <v/>
      </c>
      <c r="Y40" s="185" t="str">
        <f t="shared" si="72"/>
        <v/>
      </c>
      <c r="Z40" s="218" t="str">
        <f t="shared" si="73"/>
        <v/>
      </c>
      <c r="AA40" s="175" t="str">
        <f t="shared" si="74"/>
        <v/>
      </c>
      <c r="AB40" s="183" t="str">
        <f t="shared" si="75"/>
        <v/>
      </c>
      <c r="AC40" s="184" t="str">
        <f t="shared" si="76"/>
        <v/>
      </c>
      <c r="AD40" s="225" t="str">
        <f t="shared" si="77"/>
        <v/>
      </c>
      <c r="AE40" s="176" t="str">
        <f t="shared" si="78"/>
        <v/>
      </c>
      <c r="AF40" s="168" t="str">
        <f t="shared" si="79"/>
        <v/>
      </c>
      <c r="AG40" s="168" t="str">
        <f t="shared" si="80"/>
        <v/>
      </c>
      <c r="AH40" s="179" t="str">
        <f t="shared" si="81"/>
        <v/>
      </c>
      <c r="AI40" s="256" t="str">
        <f t="shared" si="82"/>
        <v/>
      </c>
      <c r="AJ40" s="185" t="str">
        <f t="shared" si="83"/>
        <v/>
      </c>
      <c r="AK40" s="185" t="str">
        <f t="shared" si="84"/>
        <v/>
      </c>
      <c r="AL40" s="185" t="str">
        <f t="shared" si="85"/>
        <v/>
      </c>
      <c r="AM40" s="185" t="str">
        <f t="shared" si="86"/>
        <v/>
      </c>
      <c r="AN40" s="185" t="str">
        <f t="shared" si="87"/>
        <v/>
      </c>
    </row>
    <row r="41" spans="3:40" ht="24.5" thickTop="1" thickBot="1">
      <c r="C41" s="13" t="s">
        <v>3117</v>
      </c>
      <c r="D41" s="257"/>
      <c r="E41" s="257"/>
      <c r="F41" s="258"/>
      <c r="G41" s="258"/>
      <c r="H41" s="257"/>
      <c r="I41" s="257"/>
      <c r="J41" s="296"/>
      <c r="K41" s="296"/>
      <c r="L41" s="271" t="str">
        <f t="shared" si="59"/>
        <v xml:space="preserve">            { line: "tomó el cáliz, lleno del fruto de la vid,, ", sC: ""},</v>
      </c>
      <c r="M41" s="218" t="str">
        <f t="shared" si="60"/>
        <v/>
      </c>
      <c r="N41" s="183" t="str">
        <f t="shared" si="61"/>
        <v/>
      </c>
      <c r="O41" s="216" t="str">
        <f t="shared" si="62"/>
        <v/>
      </c>
      <c r="P41" s="225" t="str">
        <f t="shared" si="63"/>
        <v/>
      </c>
      <c r="Q41" s="217" t="str">
        <f t="shared" si="64"/>
        <v/>
      </c>
      <c r="R41" s="168" t="str">
        <f t="shared" si="65"/>
        <v/>
      </c>
      <c r="S41" s="218" t="str">
        <f t="shared" si="66"/>
        <v/>
      </c>
      <c r="T41" s="219" t="str">
        <f t="shared" si="67"/>
        <v/>
      </c>
      <c r="U41" s="181" t="str">
        <f t="shared" si="68"/>
        <v/>
      </c>
      <c r="V41" s="185" t="str">
        <f t="shared" si="69"/>
        <v/>
      </c>
      <c r="W41" s="177" t="str">
        <f t="shared" si="70"/>
        <v/>
      </c>
      <c r="X41" s="185" t="str">
        <f t="shared" si="71"/>
        <v/>
      </c>
      <c r="Y41" s="185" t="str">
        <f t="shared" si="72"/>
        <v/>
      </c>
      <c r="Z41" s="218" t="str">
        <f t="shared" si="73"/>
        <v/>
      </c>
      <c r="AA41" s="175" t="str">
        <f t="shared" si="74"/>
        <v/>
      </c>
      <c r="AB41" s="183" t="str">
        <f t="shared" si="75"/>
        <v/>
      </c>
      <c r="AC41" s="184" t="str">
        <f t="shared" si="76"/>
        <v/>
      </c>
      <c r="AD41" s="225" t="str">
        <f t="shared" si="77"/>
        <v/>
      </c>
      <c r="AE41" s="176" t="str">
        <f t="shared" si="78"/>
        <v/>
      </c>
      <c r="AF41" s="168" t="str">
        <f t="shared" si="79"/>
        <v/>
      </c>
      <c r="AG41" s="168" t="str">
        <f t="shared" si="80"/>
        <v/>
      </c>
      <c r="AH41" s="179" t="str">
        <f t="shared" si="81"/>
        <v/>
      </c>
      <c r="AI41" s="256" t="str">
        <f t="shared" si="82"/>
        <v/>
      </c>
      <c r="AJ41" s="185" t="str">
        <f t="shared" si="83"/>
        <v/>
      </c>
      <c r="AK41" s="185" t="str">
        <f t="shared" si="84"/>
        <v/>
      </c>
      <c r="AL41" s="185" t="str">
        <f t="shared" si="85"/>
        <v/>
      </c>
      <c r="AM41" s="185" t="str">
        <f t="shared" si="86"/>
        <v/>
      </c>
      <c r="AN41" s="185" t="str">
        <f t="shared" si="87"/>
        <v/>
      </c>
    </row>
    <row r="42" spans="3:40" ht="24.5" thickTop="1" thickBot="1">
      <c r="C42" s="13" t="s">
        <v>3110</v>
      </c>
      <c r="D42" s="257"/>
      <c r="E42" s="257"/>
      <c r="F42" s="258"/>
      <c r="G42" s="258"/>
      <c r="H42" s="257"/>
      <c r="I42" s="257"/>
      <c r="J42" s="296"/>
      <c r="K42" s="296"/>
      <c r="L42" s="271" t="str">
        <f t="shared" si="59"/>
        <v xml:space="preserve">            { line: "y elevando los ojos a Ti, Padre, Padre,, ", sC: ""},</v>
      </c>
      <c r="M42" s="218" t="str">
        <f t="shared" si="60"/>
        <v/>
      </c>
      <c r="N42" s="183" t="str">
        <f t="shared" si="61"/>
        <v/>
      </c>
      <c r="O42" s="216" t="str">
        <f t="shared" si="62"/>
        <v/>
      </c>
      <c r="P42" s="225" t="str">
        <f t="shared" si="63"/>
        <v/>
      </c>
      <c r="Q42" s="217" t="str">
        <f t="shared" si="64"/>
        <v/>
      </c>
      <c r="R42" s="168" t="str">
        <f t="shared" si="65"/>
        <v/>
      </c>
      <c r="S42" s="218" t="str">
        <f t="shared" si="66"/>
        <v/>
      </c>
      <c r="T42" s="219" t="str">
        <f t="shared" si="67"/>
        <v/>
      </c>
      <c r="U42" s="181" t="str">
        <f t="shared" si="68"/>
        <v/>
      </c>
      <c r="V42" s="185" t="str">
        <f t="shared" si="69"/>
        <v/>
      </c>
      <c r="W42" s="177" t="str">
        <f t="shared" si="70"/>
        <v/>
      </c>
      <c r="X42" s="185" t="str">
        <f t="shared" si="71"/>
        <v/>
      </c>
      <c r="Y42" s="185" t="str">
        <f t="shared" si="72"/>
        <v/>
      </c>
      <c r="Z42" s="218" t="str">
        <f t="shared" si="73"/>
        <v/>
      </c>
      <c r="AA42" s="175" t="str">
        <f t="shared" si="74"/>
        <v/>
      </c>
      <c r="AB42" s="183" t="str">
        <f t="shared" si="75"/>
        <v/>
      </c>
      <c r="AC42" s="184" t="str">
        <f t="shared" si="76"/>
        <v/>
      </c>
      <c r="AD42" s="225" t="str">
        <f t="shared" si="77"/>
        <v/>
      </c>
      <c r="AE42" s="176" t="str">
        <f t="shared" si="78"/>
        <v/>
      </c>
      <c r="AF42" s="168" t="str">
        <f t="shared" si="79"/>
        <v/>
      </c>
      <c r="AG42" s="168" t="str">
        <f t="shared" si="80"/>
        <v/>
      </c>
      <c r="AH42" s="179" t="str">
        <f t="shared" si="81"/>
        <v/>
      </c>
      <c r="AI42" s="256" t="str">
        <f t="shared" si="82"/>
        <v/>
      </c>
      <c r="AJ42" s="185" t="str">
        <f t="shared" si="83"/>
        <v/>
      </c>
      <c r="AK42" s="185" t="str">
        <f t="shared" si="84"/>
        <v/>
      </c>
      <c r="AL42" s="185" t="str">
        <f t="shared" si="85"/>
        <v/>
      </c>
      <c r="AM42" s="185" t="str">
        <f t="shared" si="86"/>
        <v/>
      </c>
      <c r="AN42" s="185" t="str">
        <f t="shared" si="87"/>
        <v/>
      </c>
    </row>
    <row r="43" spans="3:40" ht="24.5" thickTop="1" thickBot="1">
      <c r="C43" s="13" t="s">
        <v>3111</v>
      </c>
      <c r="D43" s="257" t="s">
        <v>1113</v>
      </c>
      <c r="E43" s="257"/>
      <c r="F43" s="258"/>
      <c r="G43" s="258"/>
      <c r="H43" s="257"/>
      <c r="I43" s="257"/>
      <c r="J43" s="296"/>
      <c r="K43" s="296"/>
      <c r="L43" s="271" t="str">
        <f t="shared" ref="L43" si="88">IF(C43="","",_xlfn.CONCAT("            { line: ","""",C43,", ",M43:AN43,""", sC: ","""",B43,"""},"))</f>
        <v xml:space="preserve">            { line: "pronunció la bendición,, (Fa,,15)", sC: ""},</v>
      </c>
      <c r="M43" s="218" t="str">
        <f t="shared" si="30"/>
        <v>(</v>
      </c>
      <c r="N43" s="183" t="str">
        <f t="shared" si="31"/>
        <v>Fa</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3:40" ht="24.5" thickTop="1" thickBot="1">
      <c r="C44" s="13" t="s">
        <v>3118</v>
      </c>
      <c r="D44" s="257" t="s">
        <v>1122</v>
      </c>
      <c r="E44" s="257" t="s">
        <v>1121</v>
      </c>
      <c r="F44" s="258" t="s">
        <v>1114</v>
      </c>
      <c r="G44" s="258" t="s">
        <v>1121</v>
      </c>
      <c r="H44" s="257"/>
      <c r="I44" s="257"/>
      <c r="J44" s="296"/>
      <c r="K44" s="296"/>
      <c r="L44" s="271" t="str">
        <f>IF(C44="","",_xlfn.CONCAT("            { line: ","""",C44,", ",M44:AN44,""", sC: ","""",B44,"""},"))</f>
        <v xml:space="preserve">            { line: "lo pasó a sus discípulos, diciendo:, (Sol,m,15)(Re,m,250)", sC: ""},</v>
      </c>
      <c r="M44" s="218" t="str">
        <f t="shared" si="30"/>
        <v>(</v>
      </c>
      <c r="N44" s="183" t="str">
        <f t="shared" si="31"/>
        <v>Sol</v>
      </c>
      <c r="O44" s="216" t="str">
        <f t="shared" si="32"/>
        <v>,</v>
      </c>
      <c r="P44" s="225" t="str">
        <f t="shared" si="33"/>
        <v>m</v>
      </c>
      <c r="Q44" s="217" t="str">
        <f t="shared" si="34"/>
        <v>,</v>
      </c>
      <c r="R44" s="168">
        <f t="shared" si="35"/>
        <v>15</v>
      </c>
      <c r="S44" s="218" t="str">
        <f t="shared" si="36"/>
        <v>)</v>
      </c>
      <c r="T44" s="219" t="str">
        <f t="shared" si="37"/>
        <v>(</v>
      </c>
      <c r="U44" s="181" t="str">
        <f t="shared" si="38"/>
        <v>Re</v>
      </c>
      <c r="V44" s="185" t="str">
        <f t="shared" si="39"/>
        <v>,</v>
      </c>
      <c r="W44" s="177" t="str">
        <f t="shared" si="40"/>
        <v>m</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4.5" thickTop="1" thickBot="1">
      <c r="C45" s="13" t="s">
        <v>3119</v>
      </c>
      <c r="D45" s="257" t="s">
        <v>1112</v>
      </c>
      <c r="E45" s="257">
        <v>7</v>
      </c>
      <c r="F45" s="258"/>
      <c r="G45" s="258"/>
      <c r="H45" s="257"/>
      <c r="I45" s="257"/>
      <c r="J45" s="296"/>
      <c r="K45" s="296"/>
      <c r="L45" s="271" t="str">
        <f t="shared" ref="L45:L50" si="89">IF(C45="","",_xlfn.CONCAT("            { line: ","""",C45,", ",M45:AN45,""", sC: ","""",B45,"""},"))</f>
        <v xml:space="preserve">            { line: "Tomad y bebed todos de él,, (La,7,15)", sC: ""},</v>
      </c>
      <c r="M45" s="218" t="str">
        <f t="shared" si="30"/>
        <v>(</v>
      </c>
      <c r="N45" s="183" t="str">
        <f t="shared" si="31"/>
        <v>La</v>
      </c>
      <c r="O45" s="216" t="str">
        <f t="shared" si="32"/>
        <v>,</v>
      </c>
      <c r="P45" s="225">
        <f t="shared" si="33"/>
        <v>7</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4.5" thickTop="1" thickBot="1">
      <c r="C46" s="13" t="s">
        <v>3120</v>
      </c>
      <c r="D46" s="257" t="s">
        <v>1114</v>
      </c>
      <c r="E46" s="257" t="s">
        <v>1121</v>
      </c>
      <c r="F46" s="258"/>
      <c r="G46" s="258"/>
      <c r="H46" s="257"/>
      <c r="I46" s="257"/>
      <c r="J46" s="296"/>
      <c r="K46" s="296"/>
      <c r="L46" s="271" t="str">
        <f t="shared" si="89"/>
        <v xml:space="preserve">            { line: "porque este es el cáliz de mi Sangre,, (Re,m,15)", sC: ""},</v>
      </c>
      <c r="M46" s="218" t="str">
        <f t="shared" si="30"/>
        <v>(</v>
      </c>
      <c r="N46" s="183" t="str">
        <f t="shared" si="31"/>
        <v>Re</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4.5" thickTop="1" thickBot="1">
      <c r="C47" s="13" t="s">
        <v>3121</v>
      </c>
      <c r="D47" s="257"/>
      <c r="E47" s="257"/>
      <c r="F47" s="258"/>
      <c r="G47" s="258"/>
      <c r="H47" s="257"/>
      <c r="I47" s="257"/>
      <c r="J47" s="296"/>
      <c r="K47" s="296"/>
      <c r="L47" s="271" t="str">
        <f t="shared" si="89"/>
        <v xml:space="preserve">            { line: "Sangre de la alianza nueva y eterna,, ", sC: ""},</v>
      </c>
      <c r="M47" s="218" t="str">
        <f t="shared" si="30"/>
        <v/>
      </c>
      <c r="N47" s="183" t="str">
        <f t="shared" si="31"/>
        <v/>
      </c>
      <c r="O47" s="216" t="str">
        <f t="shared" si="32"/>
        <v/>
      </c>
      <c r="P47" s="225" t="str">
        <f t="shared" si="33"/>
        <v/>
      </c>
      <c r="Q47" s="217" t="str">
        <f t="shared" si="34"/>
        <v/>
      </c>
      <c r="R47" s="168" t="str">
        <f t="shared" si="35"/>
        <v/>
      </c>
      <c r="S47" s="218" t="str">
        <f t="shared" si="36"/>
        <v/>
      </c>
      <c r="T47" s="219" t="str">
        <f t="shared" si="37"/>
        <v/>
      </c>
      <c r="U47" s="181" t="str">
        <f t="shared" si="38"/>
        <v/>
      </c>
      <c r="V47" s="185" t="str">
        <f t="shared" si="39"/>
        <v/>
      </c>
      <c r="W47" s="177" t="str">
        <f t="shared" si="40"/>
        <v/>
      </c>
      <c r="X47" s="185" t="str">
        <f t="shared" si="41"/>
        <v/>
      </c>
      <c r="Y47" s="185" t="str">
        <f t="shared" si="42"/>
        <v/>
      </c>
      <c r="Z47" s="218" t="str">
        <f t="shared" si="43"/>
        <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256" t="str">
        <f t="shared" si="52"/>
        <v/>
      </c>
      <c r="AJ47" s="185" t="str">
        <f t="shared" si="53"/>
        <v/>
      </c>
      <c r="AK47" s="185" t="str">
        <f t="shared" si="54"/>
        <v/>
      </c>
      <c r="AL47" s="185" t="str">
        <f t="shared" si="55"/>
        <v/>
      </c>
      <c r="AM47" s="185" t="str">
        <f t="shared" si="56"/>
        <v/>
      </c>
      <c r="AN47" s="185" t="str">
        <f t="shared" si="57"/>
        <v/>
      </c>
    </row>
    <row r="48" spans="3:40" ht="24.5" thickTop="1" thickBot="1">
      <c r="C48" s="13" t="s">
        <v>3122</v>
      </c>
      <c r="D48" s="257" t="s">
        <v>1112</v>
      </c>
      <c r="E48" s="257">
        <v>7</v>
      </c>
      <c r="F48" s="258"/>
      <c r="G48" s="258"/>
      <c r="H48" s="257"/>
      <c r="I48" s="257"/>
      <c r="J48" s="296"/>
      <c r="K48" s="296"/>
      <c r="L48" s="271" t="str">
        <f t="shared" si="89"/>
        <v xml:space="preserve">            { line: "que será derramada por muchos, (La,7,15)", sC: ""},</v>
      </c>
      <c r="M48" s="218" t="str">
        <f t="shared" si="30"/>
        <v>(</v>
      </c>
      <c r="N48" s="183" t="str">
        <f t="shared" si="31"/>
        <v>La</v>
      </c>
      <c r="O48" s="216" t="str">
        <f t="shared" si="32"/>
        <v>,</v>
      </c>
      <c r="P48" s="225">
        <f t="shared" si="33"/>
        <v>7</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4.5" thickTop="1" thickBot="1">
      <c r="C49" s="13" t="s">
        <v>3123</v>
      </c>
      <c r="D49" s="257" t="s">
        <v>1114</v>
      </c>
      <c r="E49" s="257" t="s">
        <v>1121</v>
      </c>
      <c r="F49" s="269"/>
      <c r="G49" s="258"/>
      <c r="H49" s="257"/>
      <c r="I49" s="257"/>
      <c r="J49" s="270"/>
      <c r="K49" s="296"/>
      <c r="L49" s="271" t="str">
        <f t="shared" si="89"/>
        <v xml:space="preserve">            { line: "para el perdón de los pecados., (Re,m,15)", sC: ""},</v>
      </c>
      <c r="M49" s="218" t="str">
        <f>IF(N49="","","(")</f>
        <v>(</v>
      </c>
      <c r="N49" s="183" t="str">
        <f t="shared" si="31"/>
        <v>Re</v>
      </c>
      <c r="O49" s="216" t="str">
        <f>IF(N49="","",",")</f>
        <v>,</v>
      </c>
      <c r="P49" s="225" t="str">
        <f t="shared" si="33"/>
        <v>m</v>
      </c>
      <c r="Q49" s="217" t="str">
        <f>IF(N49="","",",")</f>
        <v>,</v>
      </c>
      <c r="R49" s="168">
        <f>IF(N49="","",15)</f>
        <v>15</v>
      </c>
      <c r="S49" s="218" t="str">
        <f>IF(N49="","",")")</f>
        <v>)</v>
      </c>
      <c r="T49" s="219" t="str">
        <f>IF(U49="","","(")</f>
        <v/>
      </c>
      <c r="U49" s="181" t="str">
        <f t="shared" si="38"/>
        <v/>
      </c>
      <c r="V49" s="185" t="str">
        <f>IF(U49="","",",")</f>
        <v/>
      </c>
      <c r="W49" s="177" t="str">
        <f t="shared" si="40"/>
        <v/>
      </c>
      <c r="X49" s="185" t="str">
        <f>IF(U49="","",",")</f>
        <v/>
      </c>
      <c r="Y49" s="185" t="str">
        <f>IF(U49="","",250)</f>
        <v/>
      </c>
      <c r="Z49" s="218" t="str">
        <f>IF(U49="","",")")</f>
        <v/>
      </c>
      <c r="AA49" s="175" t="str">
        <f>IF(AB49="","","(")</f>
        <v/>
      </c>
      <c r="AB49" s="183" t="str">
        <f t="shared" si="45"/>
        <v/>
      </c>
      <c r="AC49" s="184" t="str">
        <f>IF(AB49="","",",")</f>
        <v/>
      </c>
      <c r="AD49" s="225" t="str">
        <f>IF(I49="","",I49)</f>
        <v/>
      </c>
      <c r="AE49" s="176" t="str">
        <f>IF(AB49="","",",")</f>
        <v/>
      </c>
      <c r="AF49" s="168" t="str">
        <f>IF(AB49="","",350)</f>
        <v/>
      </c>
      <c r="AG49" s="168" t="str">
        <f>IF(AB49="","",")")</f>
        <v/>
      </c>
      <c r="AH49" s="179" t="str">
        <f>IF(AI49="","","(")</f>
        <v/>
      </c>
      <c r="AI49" s="256" t="str">
        <f t="shared" si="52"/>
        <v/>
      </c>
      <c r="AJ49" s="185" t="str">
        <f>IF(AI49="","",",")</f>
        <v/>
      </c>
      <c r="AK49" s="185" t="str">
        <f>IF(K49="","",K49)</f>
        <v/>
      </c>
      <c r="AL49" s="185" t="str">
        <f>IF(AI49="","",",")</f>
        <v/>
      </c>
      <c r="AM49" s="185" t="str">
        <f>IF(AI49="","",450)</f>
        <v/>
      </c>
      <c r="AN49" s="185" t="str">
        <f>IF(AI49="","",")")</f>
        <v/>
      </c>
    </row>
    <row r="50" spans="1:40" ht="24.5" thickTop="1" thickBot="1">
      <c r="C50" s="13" t="s">
        <v>3124</v>
      </c>
      <c r="D50" s="257" t="s">
        <v>1112</v>
      </c>
      <c r="E50" s="257">
        <v>7</v>
      </c>
      <c r="F50" s="258" t="s">
        <v>1114</v>
      </c>
      <c r="G50" s="258" t="s">
        <v>1121</v>
      </c>
      <c r="H50" s="257"/>
      <c r="I50" s="257"/>
      <c r="J50" s="296"/>
      <c r="K50" s="296"/>
      <c r="L50" s="271" t="str">
        <f t="shared" si="89"/>
        <v xml:space="preserve">            { line: "Haced esto como mi memorial., (La,7,15)(Re,m,250)", sC: ""},</v>
      </c>
      <c r="M50" s="218" t="str">
        <f t="shared" ref="M50:M72" si="90">IF(N50="","","(")</f>
        <v>(</v>
      </c>
      <c r="N50" s="183" t="str">
        <f t="shared" si="31"/>
        <v>La</v>
      </c>
      <c r="O50" s="216" t="str">
        <f t="shared" ref="O50:O72" si="91">IF(N50="","",",")</f>
        <v>,</v>
      </c>
      <c r="P50" s="225">
        <f t="shared" si="33"/>
        <v>7</v>
      </c>
      <c r="Q50" s="217" t="str">
        <f t="shared" ref="Q50:Q72" si="92">IF(N50="","",",")</f>
        <v>,</v>
      </c>
      <c r="R50" s="168">
        <f t="shared" ref="R50:R72" si="93">IF(N50="","",15)</f>
        <v>15</v>
      </c>
      <c r="S50" s="218" t="str">
        <f t="shared" ref="S50:S72" si="94">IF(N50="","",")")</f>
        <v>)</v>
      </c>
      <c r="T50" s="219" t="str">
        <f t="shared" ref="T50:T72" si="95">IF(U50="","","(")</f>
        <v>(</v>
      </c>
      <c r="U50" s="181" t="str">
        <f t="shared" si="38"/>
        <v>Re</v>
      </c>
      <c r="V50" s="185" t="str">
        <f t="shared" ref="V50:V72" si="96">IF(U50="","",",")</f>
        <v>,</v>
      </c>
      <c r="W50" s="177" t="str">
        <f t="shared" si="40"/>
        <v>m</v>
      </c>
      <c r="X50" s="185" t="str">
        <f t="shared" ref="X50:X72" si="97">IF(U50="","",",")</f>
        <v>,</v>
      </c>
      <c r="Y50" s="185">
        <f t="shared" ref="Y50:Y72" si="98">IF(U50="","",250)</f>
        <v>250</v>
      </c>
      <c r="Z50" s="218" t="str">
        <f t="shared" ref="Z50:Z72" si="99">IF(U50="","",")")</f>
        <v>)</v>
      </c>
      <c r="AA50" s="175" t="str">
        <f t="shared" ref="AA50:AA72" si="100">IF(AB50="","","(")</f>
        <v/>
      </c>
      <c r="AB50" s="183" t="str">
        <f t="shared" si="45"/>
        <v/>
      </c>
      <c r="AC50" s="184" t="str">
        <f t="shared" ref="AC50:AC72" si="101">IF(AB50="","",",")</f>
        <v/>
      </c>
      <c r="AD50" s="225" t="str">
        <f t="shared" ref="AD50:AD72" si="102">IF(I50="","",I50)</f>
        <v/>
      </c>
      <c r="AE50" s="176" t="str">
        <f t="shared" ref="AE50:AE72" si="103">IF(AB50="","",",")</f>
        <v/>
      </c>
      <c r="AF50" s="168" t="str">
        <f t="shared" ref="AF50:AF72" si="104">IF(AB50="","",350)</f>
        <v/>
      </c>
      <c r="AG50" s="168" t="str">
        <f t="shared" ref="AG50:AG72" si="105">IF(AB50="","",")")</f>
        <v/>
      </c>
      <c r="AH50" s="179" t="str">
        <f t="shared" ref="AH50:AH72" si="106">IF(AI50="","","(")</f>
        <v/>
      </c>
      <c r="AI50" s="256" t="str">
        <f t="shared" si="52"/>
        <v/>
      </c>
      <c r="AJ50" s="185" t="str">
        <f t="shared" ref="AJ50:AJ72" si="107">IF(AI50="","",",")</f>
        <v/>
      </c>
      <c r="AK50" s="185" t="str">
        <f t="shared" ref="AK50:AK72" si="108">IF(K50="","",K50)</f>
        <v/>
      </c>
      <c r="AL50" s="185" t="str">
        <f t="shared" ref="AL50:AL72" si="109">IF(AI50="","",",")</f>
        <v/>
      </c>
      <c r="AM50" s="185" t="str">
        <f t="shared" ref="AM50:AM72" si="110">IF(AI50="","",450)</f>
        <v/>
      </c>
      <c r="AN50" s="185" t="str">
        <f t="shared" ref="AN50:AN72" si="111">IF(AI50="","",")")</f>
        <v/>
      </c>
    </row>
    <row r="51" spans="1:40" ht="36.5" thickTop="1" thickBot="1">
      <c r="A51" s="293"/>
      <c r="B51" s="293"/>
      <c r="C51" s="293"/>
      <c r="D51" s="300"/>
      <c r="E51" s="300"/>
      <c r="F51" s="300"/>
      <c r="G51" s="300"/>
      <c r="H51" s="300"/>
      <c r="I51" s="300"/>
      <c r="J51" s="300"/>
      <c r="K51" s="300"/>
      <c r="L51" s="212" t="s">
        <v>2299</v>
      </c>
      <c r="M51" s="218" t="str">
        <f t="shared" si="90"/>
        <v/>
      </c>
      <c r="N51" s="183" t="str">
        <f t="shared" si="31"/>
        <v/>
      </c>
      <c r="O51" s="216" t="str">
        <f t="shared" si="91"/>
        <v/>
      </c>
      <c r="P51" s="225" t="str">
        <f t="shared" si="33"/>
        <v/>
      </c>
      <c r="Q51" s="217" t="str">
        <f t="shared" si="92"/>
        <v/>
      </c>
      <c r="R51" s="168" t="str">
        <f t="shared" si="93"/>
        <v/>
      </c>
      <c r="S51" s="218" t="str">
        <f t="shared" si="94"/>
        <v/>
      </c>
      <c r="T51" s="219" t="str">
        <f t="shared" si="95"/>
        <v/>
      </c>
      <c r="U51" s="181" t="str">
        <f t="shared" si="38"/>
        <v/>
      </c>
      <c r="V51" s="185" t="str">
        <f t="shared" si="96"/>
        <v/>
      </c>
      <c r="W51" s="177" t="str">
        <f t="shared" si="40"/>
        <v/>
      </c>
      <c r="X51" s="185" t="str">
        <f t="shared" si="97"/>
        <v/>
      </c>
      <c r="Y51" s="185" t="str">
        <f t="shared" si="98"/>
        <v/>
      </c>
      <c r="Z51" s="218" t="str">
        <f t="shared" si="99"/>
        <v/>
      </c>
      <c r="AA51" s="175" t="str">
        <f t="shared" si="100"/>
        <v/>
      </c>
      <c r="AB51" s="183" t="str">
        <f t="shared" si="45"/>
        <v/>
      </c>
      <c r="AC51" s="184" t="str">
        <f t="shared" si="101"/>
        <v/>
      </c>
      <c r="AD51" s="225" t="str">
        <f t="shared" si="102"/>
        <v/>
      </c>
      <c r="AE51" s="176" t="str">
        <f t="shared" si="103"/>
        <v/>
      </c>
      <c r="AF51" s="168" t="str">
        <f t="shared" si="104"/>
        <v/>
      </c>
      <c r="AG51" s="168" t="str">
        <f t="shared" si="105"/>
        <v/>
      </c>
      <c r="AH51" s="179" t="str">
        <f t="shared" si="106"/>
        <v/>
      </c>
      <c r="AI51" s="256" t="str">
        <f t="shared" si="52"/>
        <v/>
      </c>
      <c r="AJ51" s="185" t="str">
        <f t="shared" si="107"/>
        <v/>
      </c>
      <c r="AK51" s="185" t="str">
        <f t="shared" si="108"/>
        <v/>
      </c>
      <c r="AL51" s="185" t="str">
        <f t="shared" si="109"/>
        <v/>
      </c>
      <c r="AM51" s="185" t="str">
        <f t="shared" si="110"/>
        <v/>
      </c>
      <c r="AN51" s="185" t="str">
        <f t="shared" si="111"/>
        <v/>
      </c>
    </row>
    <row r="52" spans="1:40" ht="24.5" thickTop="1" thickBot="1">
      <c r="C52" s="347" t="s">
        <v>3144</v>
      </c>
      <c r="D52" s="257" t="s">
        <v>1122</v>
      </c>
      <c r="E52" s="257" t="s">
        <v>1121</v>
      </c>
      <c r="F52" s="258" t="s">
        <v>1112</v>
      </c>
      <c r="G52" s="258">
        <v>7</v>
      </c>
      <c r="H52" s="257"/>
      <c r="I52" s="257"/>
      <c r="J52" s="296"/>
      <c r="K52" s="296"/>
      <c r="L52" s="271" t="str">
        <f t="shared" ref="L52" si="112">IF(C52="","",_xlfn.CONCAT("            { line: ","""",C52,", ",M52:AN52,""", sC: ","""",B52,"""},"))</f>
        <v xml:space="preserve">            { line: "ACLAMACIÓN, (Sol,m,15)(La,7,250)", sC: ""},</v>
      </c>
      <c r="M52" s="218" t="str">
        <f t="shared" ref="M52" si="113">IF(N52="","","(")</f>
        <v>(</v>
      </c>
      <c r="N52" s="183" t="str">
        <f t="shared" ref="N52" si="114">IF(D52="","",D52)</f>
        <v>Sol</v>
      </c>
      <c r="O52" s="216" t="str">
        <f t="shared" ref="O52" si="115">IF(N52="","",",")</f>
        <v>,</v>
      </c>
      <c r="P52" s="225" t="str">
        <f t="shared" ref="P52" si="116">IF(E52="","",E52)</f>
        <v>m</v>
      </c>
      <c r="Q52" s="217" t="str">
        <f t="shared" ref="Q52" si="117">IF(N52="","",",")</f>
        <v>,</v>
      </c>
      <c r="R52" s="168">
        <f t="shared" ref="R52" si="118">IF(N52="","",15)</f>
        <v>15</v>
      </c>
      <c r="S52" s="218" t="str">
        <f t="shared" ref="S52" si="119">IF(N52="","",")")</f>
        <v>)</v>
      </c>
      <c r="T52" s="219" t="str">
        <f t="shared" ref="T52" si="120">IF(U52="","","(")</f>
        <v>(</v>
      </c>
      <c r="U52" s="181" t="str">
        <f t="shared" ref="U52" si="121">IF(F52="","",F52)</f>
        <v>La</v>
      </c>
      <c r="V52" s="185" t="str">
        <f t="shared" ref="V52" si="122">IF(U52="","",",")</f>
        <v>,</v>
      </c>
      <c r="W52" s="177">
        <f t="shared" ref="W52" si="123">IF(G52="","",G52)</f>
        <v>7</v>
      </c>
      <c r="X52" s="185" t="str">
        <f t="shared" ref="X52" si="124">IF(U52="","",",")</f>
        <v>,</v>
      </c>
      <c r="Y52" s="185">
        <f t="shared" ref="Y52" si="125">IF(U52="","",250)</f>
        <v>250</v>
      </c>
      <c r="Z52" s="218" t="str">
        <f t="shared" ref="Z52" si="126">IF(U52="","",")")</f>
        <v>)</v>
      </c>
      <c r="AA52" s="175" t="str">
        <f t="shared" ref="AA52" si="127">IF(AB52="","","(")</f>
        <v/>
      </c>
      <c r="AB52" s="183" t="str">
        <f t="shared" ref="AB52" si="128">IF(H52="","",H52)</f>
        <v/>
      </c>
      <c r="AC52" s="184" t="str">
        <f t="shared" ref="AC52" si="129">IF(AB52="","",",")</f>
        <v/>
      </c>
      <c r="AD52" s="225" t="str">
        <f t="shared" ref="AD52" si="130">IF(I52="","",I52)</f>
        <v/>
      </c>
      <c r="AE52" s="176" t="str">
        <f t="shared" ref="AE52" si="131">IF(AB52="","",",")</f>
        <v/>
      </c>
      <c r="AF52" s="168" t="str">
        <f t="shared" ref="AF52" si="132">IF(AB52="","",350)</f>
        <v/>
      </c>
      <c r="AG52" s="168" t="str">
        <f t="shared" ref="AG52" si="133">IF(AB52="","",")")</f>
        <v/>
      </c>
      <c r="AH52" s="179" t="str">
        <f t="shared" ref="AH52" si="134">IF(AI52="","","(")</f>
        <v/>
      </c>
      <c r="AI52" s="256" t="str">
        <f t="shared" ref="AI52" si="135">IF(J52="","",J52)</f>
        <v/>
      </c>
      <c r="AJ52" s="185" t="str">
        <f t="shared" ref="AJ52" si="136">IF(AI52="","",",")</f>
        <v/>
      </c>
      <c r="AK52" s="185" t="str">
        <f t="shared" ref="AK52" si="137">IF(K52="","",K52)</f>
        <v/>
      </c>
      <c r="AL52" s="185" t="str">
        <f t="shared" ref="AL52" si="138">IF(AI52="","",",")</f>
        <v/>
      </c>
      <c r="AM52" s="185" t="str">
        <f t="shared" ref="AM52" si="139">IF(AI52="","",450)</f>
        <v/>
      </c>
      <c r="AN52" s="185" t="str">
        <f t="shared" ref="AN52" si="140">IF(AI52="","",")")</f>
        <v/>
      </c>
    </row>
    <row r="53" spans="1:40" ht="24.5" thickTop="1" thickBot="1">
      <c r="B53" t="s">
        <v>3083</v>
      </c>
      <c r="C53" s="13" t="s">
        <v>3125</v>
      </c>
      <c r="D53" s="257" t="s">
        <v>1122</v>
      </c>
      <c r="E53" s="257" t="s">
        <v>1121</v>
      </c>
      <c r="F53" s="258" t="s">
        <v>1112</v>
      </c>
      <c r="G53" s="258">
        <v>7</v>
      </c>
      <c r="H53" s="257"/>
      <c r="I53" s="257"/>
      <c r="J53" s="296"/>
      <c r="K53" s="296"/>
      <c r="L53" s="271" t="str">
        <f t="shared" ref="L53:L72" si="141">IF(C53="","",_xlfn.CONCAT("            { line: ","""",C53,", ",M53:AN53,""", sC: ","""",B53,"""},"))</f>
        <v xml:space="preserve">            { line: "Este es el sacramento de nuestra fe., (Sol,m,15)(La,7,250)", sC: "pa"},</v>
      </c>
      <c r="M53" s="218" t="str">
        <f t="shared" si="90"/>
        <v>(</v>
      </c>
      <c r="N53" s="183" t="str">
        <f t="shared" si="31"/>
        <v>Sol</v>
      </c>
      <c r="O53" s="216" t="str">
        <f t="shared" si="91"/>
        <v>,</v>
      </c>
      <c r="P53" s="225" t="str">
        <f t="shared" si="33"/>
        <v>m</v>
      </c>
      <c r="Q53" s="217" t="str">
        <f t="shared" si="92"/>
        <v>,</v>
      </c>
      <c r="R53" s="168">
        <f t="shared" si="93"/>
        <v>15</v>
      </c>
      <c r="S53" s="218" t="str">
        <f t="shared" si="94"/>
        <v>)</v>
      </c>
      <c r="T53" s="219" t="str">
        <f t="shared" si="95"/>
        <v>(</v>
      </c>
      <c r="U53" s="181" t="str">
        <f t="shared" si="38"/>
        <v>La</v>
      </c>
      <c r="V53" s="185" t="str">
        <f t="shared" si="96"/>
        <v>,</v>
      </c>
      <c r="W53" s="177">
        <f t="shared" si="40"/>
        <v>7</v>
      </c>
      <c r="X53" s="185" t="str">
        <f t="shared" si="97"/>
        <v>,</v>
      </c>
      <c r="Y53" s="185">
        <f t="shared" si="98"/>
        <v>250</v>
      </c>
      <c r="Z53" s="218" t="str">
        <f t="shared" si="99"/>
        <v>)</v>
      </c>
      <c r="AA53" s="175" t="str">
        <f t="shared" si="100"/>
        <v/>
      </c>
      <c r="AB53" s="183" t="str">
        <f t="shared" si="45"/>
        <v/>
      </c>
      <c r="AC53" s="184" t="str">
        <f t="shared" si="101"/>
        <v/>
      </c>
      <c r="AD53" s="225" t="str">
        <f t="shared" si="102"/>
        <v/>
      </c>
      <c r="AE53" s="176" t="str">
        <f t="shared" si="103"/>
        <v/>
      </c>
      <c r="AF53" s="168" t="str">
        <f t="shared" si="104"/>
        <v/>
      </c>
      <c r="AG53" s="168" t="str">
        <f t="shared" si="105"/>
        <v/>
      </c>
      <c r="AH53" s="179" t="str">
        <f t="shared" si="106"/>
        <v/>
      </c>
      <c r="AI53" s="256" t="str">
        <f t="shared" si="52"/>
        <v/>
      </c>
      <c r="AJ53" s="185" t="str">
        <f t="shared" si="107"/>
        <v/>
      </c>
      <c r="AK53" s="185" t="str">
        <f t="shared" si="108"/>
        <v/>
      </c>
      <c r="AL53" s="185" t="str">
        <f t="shared" si="109"/>
        <v/>
      </c>
      <c r="AM53" s="185" t="str">
        <f t="shared" si="110"/>
        <v/>
      </c>
      <c r="AN53" s="185" t="str">
        <f t="shared" si="111"/>
        <v/>
      </c>
    </row>
    <row r="54" spans="1:40" ht="24.5" thickTop="1" thickBot="1">
      <c r="B54" t="s">
        <v>2584</v>
      </c>
      <c r="C54" s="13" t="s">
        <v>3126</v>
      </c>
      <c r="D54" s="257" t="s">
        <v>1114</v>
      </c>
      <c r="E54" s="257" t="s">
        <v>1121</v>
      </c>
      <c r="F54" s="258"/>
      <c r="G54" s="258"/>
      <c r="H54" s="257"/>
      <c r="I54" s="257"/>
      <c r="J54" s="296"/>
      <c r="K54" s="296"/>
      <c r="L54" s="271" t="str">
        <f t="shared" si="141"/>
        <v xml:space="preserve">            { line: "ANUNCIAMOS TU MUERTE, SEÑOR,, (Re,m,15)", sC: "ta as"},</v>
      </c>
      <c r="M54" s="218" t="str">
        <f t="shared" si="90"/>
        <v>(</v>
      </c>
      <c r="N54" s="183" t="str">
        <f t="shared" si="31"/>
        <v>Re</v>
      </c>
      <c r="O54" s="216" t="str">
        <f t="shared" si="91"/>
        <v>,</v>
      </c>
      <c r="P54" s="225" t="str">
        <f t="shared" si="33"/>
        <v>m</v>
      </c>
      <c r="Q54" s="217" t="str">
        <f t="shared" si="92"/>
        <v>,</v>
      </c>
      <c r="R54" s="168">
        <f t="shared" si="93"/>
        <v>15</v>
      </c>
      <c r="S54" s="218" t="str">
        <f t="shared" si="94"/>
        <v>)</v>
      </c>
      <c r="T54" s="219" t="str">
        <f t="shared" si="95"/>
        <v/>
      </c>
      <c r="U54" s="181" t="str">
        <f t="shared" si="38"/>
        <v/>
      </c>
      <c r="V54" s="185" t="str">
        <f t="shared" si="96"/>
        <v/>
      </c>
      <c r="W54" s="177" t="str">
        <f t="shared" si="40"/>
        <v/>
      </c>
      <c r="X54" s="185" t="str">
        <f t="shared" si="97"/>
        <v/>
      </c>
      <c r="Y54" s="185" t="str">
        <f t="shared" si="98"/>
        <v/>
      </c>
      <c r="Z54" s="218" t="str">
        <f t="shared" si="99"/>
        <v/>
      </c>
      <c r="AA54" s="175" t="str">
        <f t="shared" si="100"/>
        <v/>
      </c>
      <c r="AB54" s="183" t="str">
        <f t="shared" si="45"/>
        <v/>
      </c>
      <c r="AC54" s="184" t="str">
        <f t="shared" si="101"/>
        <v/>
      </c>
      <c r="AD54" s="225" t="str">
        <f t="shared" si="102"/>
        <v/>
      </c>
      <c r="AE54" s="176" t="str">
        <f t="shared" si="103"/>
        <v/>
      </c>
      <c r="AF54" s="168" t="str">
        <f t="shared" si="104"/>
        <v/>
      </c>
      <c r="AG54" s="168" t="str">
        <f t="shared" si="105"/>
        <v/>
      </c>
      <c r="AH54" s="179" t="str">
        <f t="shared" si="106"/>
        <v/>
      </c>
      <c r="AI54" s="256" t="str">
        <f t="shared" si="52"/>
        <v/>
      </c>
      <c r="AJ54" s="185" t="str">
        <f t="shared" si="107"/>
        <v/>
      </c>
      <c r="AK54" s="185" t="str">
        <f t="shared" si="108"/>
        <v/>
      </c>
      <c r="AL54" s="185" t="str">
        <f t="shared" si="109"/>
        <v/>
      </c>
      <c r="AM54" s="185" t="str">
        <f t="shared" si="110"/>
        <v/>
      </c>
      <c r="AN54" s="185" t="str">
        <f t="shared" si="111"/>
        <v/>
      </c>
    </row>
    <row r="55" spans="1:40" ht="24.5" thickTop="1" thickBot="1">
      <c r="B55" t="s">
        <v>2282</v>
      </c>
      <c r="C55" s="13" t="s">
        <v>3127</v>
      </c>
      <c r="D55" s="257" t="s">
        <v>1122</v>
      </c>
      <c r="E55" s="257" t="s">
        <v>1121</v>
      </c>
      <c r="F55" s="258"/>
      <c r="G55" s="258"/>
      <c r="H55" s="257"/>
      <c r="I55" s="257"/>
      <c r="J55" s="296"/>
      <c r="K55" s="296"/>
      <c r="L55" s="271" t="str">
        <f t="shared" si="141"/>
        <v xml:space="preserve">            { line: "PROCLAMAMOS TU RESURRECCIÓN., (Sol,m,15)", sC: "as"},</v>
      </c>
      <c r="M55" s="218" t="str">
        <f t="shared" si="90"/>
        <v>(</v>
      </c>
      <c r="N55" s="183" t="str">
        <f t="shared" si="31"/>
        <v>Sol</v>
      </c>
      <c r="O55" s="216" t="str">
        <f t="shared" si="91"/>
        <v>,</v>
      </c>
      <c r="P55" s="225" t="str">
        <f t="shared" si="33"/>
        <v>m</v>
      </c>
      <c r="Q55" s="217" t="str">
        <f t="shared" si="92"/>
        <v>,</v>
      </c>
      <c r="R55" s="168">
        <f t="shared" si="93"/>
        <v>15</v>
      </c>
      <c r="S55" s="218" t="str">
        <f t="shared" si="94"/>
        <v>)</v>
      </c>
      <c r="T55" s="219" t="str">
        <f t="shared" si="95"/>
        <v/>
      </c>
      <c r="U55" s="181" t="str">
        <f t="shared" si="38"/>
        <v/>
      </c>
      <c r="V55" s="185" t="str">
        <f t="shared" si="96"/>
        <v/>
      </c>
      <c r="W55" s="177" t="str">
        <f t="shared" si="40"/>
        <v/>
      </c>
      <c r="X55" s="185" t="str">
        <f t="shared" si="97"/>
        <v/>
      </c>
      <c r="Y55" s="185" t="str">
        <f t="shared" si="98"/>
        <v/>
      </c>
      <c r="Z55" s="218" t="str">
        <f t="shared" si="99"/>
        <v/>
      </c>
      <c r="AA55" s="175" t="str">
        <f t="shared" si="100"/>
        <v/>
      </c>
      <c r="AB55" s="183" t="str">
        <f t="shared" si="45"/>
        <v/>
      </c>
      <c r="AC55" s="184" t="str">
        <f t="shared" si="101"/>
        <v/>
      </c>
      <c r="AD55" s="225" t="str">
        <f t="shared" si="102"/>
        <v/>
      </c>
      <c r="AE55" s="176" t="str">
        <f t="shared" si="103"/>
        <v/>
      </c>
      <c r="AF55" s="168" t="str">
        <f t="shared" si="104"/>
        <v/>
      </c>
      <c r="AG55" s="168" t="str">
        <f t="shared" si="105"/>
        <v/>
      </c>
      <c r="AH55" s="179" t="str">
        <f t="shared" si="106"/>
        <v/>
      </c>
      <c r="AI55" s="256" t="str">
        <f t="shared" si="52"/>
        <v/>
      </c>
      <c r="AJ55" s="185" t="str">
        <f t="shared" si="107"/>
        <v/>
      </c>
      <c r="AK55" s="185" t="str">
        <f t="shared" si="108"/>
        <v/>
      </c>
      <c r="AL55" s="185" t="str">
        <f t="shared" si="109"/>
        <v/>
      </c>
      <c r="AM55" s="185" t="str">
        <f t="shared" si="110"/>
        <v/>
      </c>
      <c r="AN55" s="185" t="str">
        <f t="shared" si="111"/>
        <v/>
      </c>
    </row>
    <row r="56" spans="1:40" ht="24.5" thickTop="1" thickBot="1">
      <c r="B56" t="s">
        <v>2282</v>
      </c>
      <c r="C56" s="13" t="s">
        <v>3128</v>
      </c>
      <c r="D56" s="257" t="s">
        <v>1112</v>
      </c>
      <c r="E56" s="257">
        <v>7</v>
      </c>
      <c r="F56" s="258" t="s">
        <v>1122</v>
      </c>
      <c r="G56" s="258" t="s">
        <v>1121</v>
      </c>
      <c r="H56" s="257"/>
      <c r="I56" s="257"/>
      <c r="J56" s="296"/>
      <c r="K56" s="296"/>
      <c r="L56" s="271" t="str">
        <f t="shared" si="141"/>
        <v xml:space="preserve">            { line: "¡MARANA THÁ! ¡MARANA THÁ!, (La,7,15)(Sol,m,250)", sC: "as"},</v>
      </c>
      <c r="M56" s="218" t="str">
        <f t="shared" si="90"/>
        <v>(</v>
      </c>
      <c r="N56" s="183" t="str">
        <f t="shared" si="31"/>
        <v>La</v>
      </c>
      <c r="O56" s="216" t="str">
        <f t="shared" si="91"/>
        <v>,</v>
      </c>
      <c r="P56" s="225">
        <f t="shared" si="33"/>
        <v>7</v>
      </c>
      <c r="Q56" s="217" t="str">
        <f t="shared" si="92"/>
        <v>,</v>
      </c>
      <c r="R56" s="168">
        <f t="shared" si="93"/>
        <v>15</v>
      </c>
      <c r="S56" s="218" t="str">
        <f t="shared" si="94"/>
        <v>)</v>
      </c>
      <c r="T56" s="219" t="str">
        <f t="shared" si="95"/>
        <v>(</v>
      </c>
      <c r="U56" s="181" t="str">
        <f t="shared" si="38"/>
        <v>Sol</v>
      </c>
      <c r="V56" s="185" t="str">
        <f t="shared" si="96"/>
        <v>,</v>
      </c>
      <c r="W56" s="177" t="str">
        <f t="shared" si="40"/>
        <v>m</v>
      </c>
      <c r="X56" s="185" t="str">
        <f t="shared" si="97"/>
        <v>,</v>
      </c>
      <c r="Y56" s="185">
        <f t="shared" si="98"/>
        <v>250</v>
      </c>
      <c r="Z56" s="218" t="str">
        <f t="shared" si="99"/>
        <v>)</v>
      </c>
      <c r="AA56" s="175" t="str">
        <f t="shared" si="100"/>
        <v/>
      </c>
      <c r="AB56" s="183" t="str">
        <f t="shared" si="45"/>
        <v/>
      </c>
      <c r="AC56" s="184" t="str">
        <f t="shared" si="101"/>
        <v/>
      </c>
      <c r="AD56" s="225" t="str">
        <f t="shared" si="102"/>
        <v/>
      </c>
      <c r="AE56" s="176" t="str">
        <f t="shared" si="103"/>
        <v/>
      </c>
      <c r="AF56" s="168" t="str">
        <f t="shared" si="104"/>
        <v/>
      </c>
      <c r="AG56" s="168" t="str">
        <f t="shared" si="105"/>
        <v/>
      </c>
      <c r="AH56" s="179" t="str">
        <f t="shared" si="106"/>
        <v/>
      </c>
      <c r="AI56" s="256" t="str">
        <f t="shared" si="52"/>
        <v/>
      </c>
      <c r="AJ56" s="185" t="str">
        <f t="shared" si="107"/>
        <v/>
      </c>
      <c r="AK56" s="185" t="str">
        <f t="shared" si="108"/>
        <v/>
      </c>
      <c r="AL56" s="185" t="str">
        <f t="shared" si="109"/>
        <v/>
      </c>
      <c r="AM56" s="185" t="str">
        <f t="shared" si="110"/>
        <v/>
      </c>
      <c r="AN56" s="185" t="str">
        <f t="shared" si="111"/>
        <v/>
      </c>
    </row>
    <row r="57" spans="1:40" ht="24.5" thickTop="1" thickBot="1">
      <c r="B57" t="s">
        <v>2282</v>
      </c>
      <c r="C57" s="13" t="s">
        <v>3129</v>
      </c>
      <c r="D57" s="257" t="s">
        <v>1112</v>
      </c>
      <c r="E57" s="257">
        <v>7</v>
      </c>
      <c r="F57" s="258"/>
      <c r="G57" s="258"/>
      <c r="H57" s="257"/>
      <c r="I57" s="257"/>
      <c r="J57" s="296"/>
      <c r="K57" s="296"/>
      <c r="L57" s="271" t="str">
        <f t="shared" si="141"/>
        <v xml:space="preserve">            { line: "¡MARANA THÁ!, (La,7,15)", sC: "as"},</v>
      </c>
      <c r="M57" s="218" t="str">
        <f t="shared" si="90"/>
        <v>(</v>
      </c>
      <c r="N57" s="183" t="str">
        <f t="shared" si="31"/>
        <v>La</v>
      </c>
      <c r="O57" s="216" t="str">
        <f t="shared" si="91"/>
        <v>,</v>
      </c>
      <c r="P57" s="225">
        <f t="shared" si="33"/>
        <v>7</v>
      </c>
      <c r="Q57" s="217" t="str">
        <f t="shared" si="92"/>
        <v>,</v>
      </c>
      <c r="R57" s="168">
        <f t="shared" si="93"/>
        <v>15</v>
      </c>
      <c r="S57" s="218" t="str">
        <f t="shared" si="94"/>
        <v>)</v>
      </c>
      <c r="T57" s="219" t="str">
        <f t="shared" si="95"/>
        <v/>
      </c>
      <c r="U57" s="181" t="str">
        <f t="shared" si="38"/>
        <v/>
      </c>
      <c r="V57" s="185" t="str">
        <f t="shared" si="96"/>
        <v/>
      </c>
      <c r="W57" s="177" t="str">
        <f t="shared" si="40"/>
        <v/>
      </c>
      <c r="X57" s="185" t="str">
        <f t="shared" si="97"/>
        <v/>
      </c>
      <c r="Y57" s="185" t="str">
        <f t="shared" si="98"/>
        <v/>
      </c>
      <c r="Z57" s="218" t="str">
        <f t="shared" si="99"/>
        <v/>
      </c>
      <c r="AA57" s="175" t="str">
        <f t="shared" si="100"/>
        <v/>
      </c>
      <c r="AB57" s="183" t="str">
        <f t="shared" si="45"/>
        <v/>
      </c>
      <c r="AC57" s="184" t="str">
        <f t="shared" si="101"/>
        <v/>
      </c>
      <c r="AD57" s="225" t="str">
        <f t="shared" si="102"/>
        <v/>
      </c>
      <c r="AE57" s="176" t="str">
        <f t="shared" si="103"/>
        <v/>
      </c>
      <c r="AF57" s="168" t="str">
        <f t="shared" si="104"/>
        <v/>
      </c>
      <c r="AG57" s="168" t="str">
        <f t="shared" si="105"/>
        <v/>
      </c>
      <c r="AH57" s="179" t="str">
        <f t="shared" si="106"/>
        <v/>
      </c>
      <c r="AI57" s="256" t="str">
        <f t="shared" si="52"/>
        <v/>
      </c>
      <c r="AJ57" s="185" t="str">
        <f t="shared" si="107"/>
        <v/>
      </c>
      <c r="AK57" s="185" t="str">
        <f t="shared" si="108"/>
        <v/>
      </c>
      <c r="AL57" s="185" t="str">
        <f t="shared" si="109"/>
        <v/>
      </c>
      <c r="AM57" s="185" t="str">
        <f t="shared" si="110"/>
        <v/>
      </c>
      <c r="AN57" s="185" t="str">
        <f t="shared" si="111"/>
        <v/>
      </c>
    </row>
    <row r="58" spans="1:40" ht="26.5" thickTop="1" thickBot="1">
      <c r="C58" s="297"/>
      <c r="D58" s="326"/>
      <c r="E58" s="326"/>
      <c r="F58" s="326"/>
      <c r="G58" s="326"/>
      <c r="H58" s="326"/>
      <c r="I58" s="326"/>
      <c r="J58" s="326"/>
      <c r="K58" s="326"/>
      <c r="L58" s="299" t="s">
        <v>2520</v>
      </c>
      <c r="M58" s="218"/>
      <c r="N58" s="183"/>
      <c r="O58" s="216"/>
      <c r="P58" s="225"/>
      <c r="Q58" s="217"/>
      <c r="R58" s="168"/>
      <c r="S58" s="218"/>
      <c r="T58" s="219"/>
      <c r="U58" s="181"/>
      <c r="V58" s="185"/>
      <c r="W58" s="177"/>
      <c r="X58" s="185"/>
      <c r="Y58" s="185"/>
      <c r="Z58" s="218"/>
      <c r="AA58" s="175"/>
      <c r="AB58" s="183"/>
      <c r="AC58" s="184"/>
      <c r="AD58" s="225"/>
      <c r="AE58" s="176"/>
      <c r="AF58" s="168"/>
      <c r="AG58" s="168"/>
      <c r="AH58" s="179"/>
      <c r="AI58" s="256"/>
      <c r="AJ58" s="185"/>
      <c r="AK58" s="185"/>
      <c r="AL58" s="185"/>
      <c r="AM58" s="185"/>
      <c r="AN58" s="185"/>
    </row>
    <row r="59" spans="1:40" ht="24.5" thickTop="1" thickBot="1">
      <c r="B59" t="s">
        <v>2540</v>
      </c>
      <c r="C59" s="13" t="s">
        <v>3130</v>
      </c>
      <c r="D59" s="257" t="s">
        <v>1114</v>
      </c>
      <c r="E59" s="257" t="s">
        <v>1121</v>
      </c>
      <c r="F59" s="258"/>
      <c r="G59" s="258"/>
      <c r="H59" s="257"/>
      <c r="I59" s="257"/>
      <c r="J59" s="296"/>
      <c r="K59" s="296"/>
      <c r="L59" s="271" t="str">
        <f t="shared" si="141"/>
        <v xml:space="preserve">            { line: "¡Ven, Señor Jesús!, (Re,m,15)", sC: "tc"},</v>
      </c>
      <c r="M59" s="218" t="str">
        <f t="shared" si="90"/>
        <v>(</v>
      </c>
      <c r="N59" s="183" t="str">
        <f t="shared" si="31"/>
        <v>Re</v>
      </c>
      <c r="O59" s="216" t="str">
        <f t="shared" si="91"/>
        <v>,</v>
      </c>
      <c r="P59" s="225" t="str">
        <f t="shared" si="33"/>
        <v>m</v>
      </c>
      <c r="Q59" s="217" t="str">
        <f t="shared" si="92"/>
        <v>,</v>
      </c>
      <c r="R59" s="168">
        <f t="shared" si="93"/>
        <v>15</v>
      </c>
      <c r="S59" s="218" t="str">
        <f t="shared" si="94"/>
        <v>)</v>
      </c>
      <c r="T59" s="219" t="str">
        <f t="shared" si="95"/>
        <v/>
      </c>
      <c r="U59" s="181" t="str">
        <f t="shared" si="38"/>
        <v/>
      </c>
      <c r="V59" s="185" t="str">
        <f t="shared" si="96"/>
        <v/>
      </c>
      <c r="W59" s="177" t="str">
        <f t="shared" si="40"/>
        <v/>
      </c>
      <c r="X59" s="185" t="str">
        <f t="shared" si="97"/>
        <v/>
      </c>
      <c r="Y59" s="185" t="str">
        <f t="shared" si="98"/>
        <v/>
      </c>
      <c r="Z59" s="218" t="str">
        <f t="shared" si="99"/>
        <v/>
      </c>
      <c r="AA59" s="175" t="str">
        <f t="shared" si="100"/>
        <v/>
      </c>
      <c r="AB59" s="183" t="str">
        <f t="shared" si="45"/>
        <v/>
      </c>
      <c r="AC59" s="184" t="str">
        <f t="shared" si="101"/>
        <v/>
      </c>
      <c r="AD59" s="225" t="str">
        <f t="shared" si="102"/>
        <v/>
      </c>
      <c r="AE59" s="176" t="str">
        <f t="shared" si="103"/>
        <v/>
      </c>
      <c r="AF59" s="168" t="str">
        <f t="shared" si="104"/>
        <v/>
      </c>
      <c r="AG59" s="168" t="str">
        <f t="shared" si="105"/>
        <v/>
      </c>
      <c r="AH59" s="179" t="str">
        <f t="shared" si="106"/>
        <v/>
      </c>
      <c r="AI59" s="256" t="str">
        <f t="shared" si="52"/>
        <v/>
      </c>
      <c r="AJ59" s="185" t="str">
        <f t="shared" si="107"/>
        <v/>
      </c>
      <c r="AK59" s="185" t="str">
        <f t="shared" si="108"/>
        <v/>
      </c>
      <c r="AL59" s="185" t="str">
        <f t="shared" si="109"/>
        <v/>
      </c>
      <c r="AM59" s="185" t="str">
        <f t="shared" si="110"/>
        <v/>
      </c>
      <c r="AN59" s="185" t="str">
        <f t="shared" si="111"/>
        <v/>
      </c>
    </row>
    <row r="60" spans="1:40" ht="24.5" thickTop="1" thickBot="1">
      <c r="C60" s="347" t="s">
        <v>3143</v>
      </c>
      <c r="D60" s="257" t="s">
        <v>1122</v>
      </c>
      <c r="E60" s="257"/>
      <c r="F60" s="258"/>
      <c r="G60" s="258"/>
      <c r="H60" s="257"/>
      <c r="I60" s="257"/>
      <c r="J60" s="296"/>
      <c r="K60" s="296"/>
      <c r="L60" s="271" t="str">
        <f t="shared" si="141"/>
        <v xml:space="preserve">            { line: "MEMORIAL Y OFRENDA, (Sol,,15)", sC: ""},</v>
      </c>
      <c r="M60" s="218" t="str">
        <f t="shared" ref="M60" si="142">IF(N60="","","(")</f>
        <v>(</v>
      </c>
      <c r="N60" s="183" t="str">
        <f t="shared" ref="N60" si="143">IF(D60="","",D60)</f>
        <v>Sol</v>
      </c>
      <c r="O60" s="216" t="str">
        <f t="shared" ref="O60" si="144">IF(N60="","",",")</f>
        <v>,</v>
      </c>
      <c r="P60" s="225" t="str">
        <f t="shared" ref="P60" si="145">IF(E60="","",E60)</f>
        <v/>
      </c>
      <c r="Q60" s="217" t="str">
        <f t="shared" ref="Q60" si="146">IF(N60="","",",")</f>
        <v>,</v>
      </c>
      <c r="R60" s="168">
        <f t="shared" ref="R60" si="147">IF(N60="","",15)</f>
        <v>15</v>
      </c>
      <c r="S60" s="218" t="str">
        <f t="shared" ref="S60" si="148">IF(N60="","",")")</f>
        <v>)</v>
      </c>
      <c r="T60" s="219" t="str">
        <f t="shared" ref="T60" si="149">IF(U60="","","(")</f>
        <v/>
      </c>
      <c r="U60" s="181" t="str">
        <f t="shared" ref="U60" si="150">IF(F60="","",F60)</f>
        <v/>
      </c>
      <c r="V60" s="185" t="str">
        <f t="shared" ref="V60" si="151">IF(U60="","",",")</f>
        <v/>
      </c>
      <c r="W60" s="177" t="str">
        <f t="shared" ref="W60" si="152">IF(G60="","",G60)</f>
        <v/>
      </c>
      <c r="X60" s="185" t="str">
        <f t="shared" ref="X60" si="153">IF(U60="","",",")</f>
        <v/>
      </c>
      <c r="Y60" s="185" t="str">
        <f t="shared" ref="Y60" si="154">IF(U60="","",250)</f>
        <v/>
      </c>
      <c r="Z60" s="218" t="str">
        <f t="shared" ref="Z60" si="155">IF(U60="","",")")</f>
        <v/>
      </c>
      <c r="AA60" s="175" t="str">
        <f t="shared" ref="AA60" si="156">IF(AB60="","","(")</f>
        <v/>
      </c>
      <c r="AB60" s="183" t="str">
        <f t="shared" ref="AB60" si="157">IF(H60="","",H60)</f>
        <v/>
      </c>
      <c r="AC60" s="184" t="str">
        <f t="shared" ref="AC60" si="158">IF(AB60="","",",")</f>
        <v/>
      </c>
      <c r="AD60" s="225" t="str">
        <f t="shared" ref="AD60" si="159">IF(I60="","",I60)</f>
        <v/>
      </c>
      <c r="AE60" s="176" t="str">
        <f t="shared" ref="AE60" si="160">IF(AB60="","",",")</f>
        <v/>
      </c>
      <c r="AF60" s="168" t="str">
        <f t="shared" ref="AF60" si="161">IF(AB60="","",350)</f>
        <v/>
      </c>
      <c r="AG60" s="168" t="str">
        <f t="shared" ref="AG60" si="162">IF(AB60="","",")")</f>
        <v/>
      </c>
      <c r="AH60" s="179" t="str">
        <f t="shared" ref="AH60" si="163">IF(AI60="","","(")</f>
        <v/>
      </c>
      <c r="AI60" s="256" t="str">
        <f t="shared" ref="AI60" si="164">IF(J60="","",J60)</f>
        <v/>
      </c>
      <c r="AJ60" s="185" t="str">
        <f t="shared" ref="AJ60" si="165">IF(AI60="","",",")</f>
        <v/>
      </c>
      <c r="AK60" s="185" t="str">
        <f t="shared" ref="AK60" si="166">IF(K60="","",K60)</f>
        <v/>
      </c>
      <c r="AL60" s="185" t="str">
        <f t="shared" ref="AL60" si="167">IF(AI60="","",",")</f>
        <v/>
      </c>
      <c r="AM60" s="185" t="str">
        <f t="shared" ref="AM60" si="168">IF(AI60="","",450)</f>
        <v/>
      </c>
      <c r="AN60" s="185" t="str">
        <f t="shared" ref="AN60" si="169">IF(AI60="","",")")</f>
        <v/>
      </c>
    </row>
    <row r="61" spans="1:40" ht="24.5" thickTop="1" thickBot="1">
      <c r="B61" t="s">
        <v>3083</v>
      </c>
      <c r="C61" s="13" t="s">
        <v>3131</v>
      </c>
      <c r="D61" s="257" t="s">
        <v>1122</v>
      </c>
      <c r="E61" s="257"/>
      <c r="F61" s="258"/>
      <c r="G61" s="258"/>
      <c r="H61" s="257"/>
      <c r="I61" s="257"/>
      <c r="J61" s="296"/>
      <c r="K61" s="296"/>
      <c r="L61" s="271" t="str">
        <f t="shared" ref="L61" si="170">IF(C61="","",_xlfn.CONCAT("            { line: ","""",C61,", ",M61:AN61,""", sC: ","""",B61,"""},"))</f>
        <v xml:space="preserve">            { line: "Así, pues, Padre, al celebrar ahora, (Sol,,15)", sC: "pa"},</v>
      </c>
      <c r="M61" s="218" t="str">
        <f t="shared" ref="M61" si="171">IF(N61="","","(")</f>
        <v>(</v>
      </c>
      <c r="N61" s="183" t="str">
        <f t="shared" ref="N61" si="172">IF(D61="","",D61)</f>
        <v>Sol</v>
      </c>
      <c r="O61" s="216" t="str">
        <f t="shared" ref="O61" si="173">IF(N61="","",",")</f>
        <v>,</v>
      </c>
      <c r="P61" s="225" t="str">
        <f t="shared" ref="P61" si="174">IF(E61="","",E61)</f>
        <v/>
      </c>
      <c r="Q61" s="217" t="str">
        <f t="shared" ref="Q61" si="175">IF(N61="","",",")</f>
        <v>,</v>
      </c>
      <c r="R61" s="168">
        <f t="shared" ref="R61" si="176">IF(N61="","",15)</f>
        <v>15</v>
      </c>
      <c r="S61" s="218" t="str">
        <f t="shared" ref="S61" si="177">IF(N61="","",")")</f>
        <v>)</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1:40" ht="24.5" thickTop="1" thickBot="1">
      <c r="C62" s="13" t="s">
        <v>3132</v>
      </c>
      <c r="D62" s="257"/>
      <c r="E62" s="257"/>
      <c r="F62" s="258"/>
      <c r="G62" s="258"/>
      <c r="H62" s="257"/>
      <c r="I62" s="257"/>
      <c r="J62" s="296"/>
      <c r="K62" s="296"/>
      <c r="L62" s="271" t="str">
        <f t="shared" si="141"/>
        <v xml:space="preserve">            { line: "el memorial de la muerte, ", sC: ""},</v>
      </c>
      <c r="M62" s="218" t="str">
        <f t="shared" si="90"/>
        <v/>
      </c>
      <c r="N62" s="183" t="str">
        <f t="shared" si="31"/>
        <v/>
      </c>
      <c r="O62" s="216" t="str">
        <f t="shared" si="91"/>
        <v/>
      </c>
      <c r="P62" s="225" t="str">
        <f t="shared" si="33"/>
        <v/>
      </c>
      <c r="Q62" s="217" t="str">
        <f t="shared" si="92"/>
        <v/>
      </c>
      <c r="R62" s="168" t="str">
        <f t="shared" si="93"/>
        <v/>
      </c>
      <c r="S62" s="218" t="str">
        <f t="shared" si="94"/>
        <v/>
      </c>
      <c r="T62" s="219" t="str">
        <f t="shared" si="95"/>
        <v/>
      </c>
      <c r="U62" s="181" t="str">
        <f t="shared" si="38"/>
        <v/>
      </c>
      <c r="V62" s="185" t="str">
        <f t="shared" si="96"/>
        <v/>
      </c>
      <c r="W62" s="177" t="str">
        <f t="shared" si="40"/>
        <v/>
      </c>
      <c r="X62" s="185" t="str">
        <f t="shared" si="97"/>
        <v/>
      </c>
      <c r="Y62" s="185" t="str">
        <f t="shared" si="98"/>
        <v/>
      </c>
      <c r="Z62" s="218" t="str">
        <f t="shared" si="99"/>
        <v/>
      </c>
      <c r="AA62" s="175" t="str">
        <f t="shared" si="100"/>
        <v/>
      </c>
      <c r="AB62" s="183" t="str">
        <f t="shared" si="45"/>
        <v/>
      </c>
      <c r="AC62" s="184" t="str">
        <f t="shared" si="101"/>
        <v/>
      </c>
      <c r="AD62" s="225" t="str">
        <f t="shared" si="102"/>
        <v/>
      </c>
      <c r="AE62" s="176" t="str">
        <f t="shared" si="103"/>
        <v/>
      </c>
      <c r="AF62" s="168" t="str">
        <f t="shared" si="104"/>
        <v/>
      </c>
      <c r="AG62" s="168" t="str">
        <f t="shared" si="105"/>
        <v/>
      </c>
      <c r="AH62" s="179" t="str">
        <f t="shared" si="106"/>
        <v/>
      </c>
      <c r="AI62" s="256" t="str">
        <f t="shared" si="52"/>
        <v/>
      </c>
      <c r="AJ62" s="185" t="str">
        <f t="shared" si="107"/>
        <v/>
      </c>
      <c r="AK62" s="185" t="str">
        <f t="shared" si="108"/>
        <v/>
      </c>
      <c r="AL62" s="185" t="str">
        <f t="shared" si="109"/>
        <v/>
      </c>
      <c r="AM62" s="185" t="str">
        <f t="shared" si="110"/>
        <v/>
      </c>
      <c r="AN62" s="185" t="str">
        <f t="shared" si="111"/>
        <v/>
      </c>
    </row>
    <row r="63" spans="1:40" ht="24.5" thickTop="1" thickBot="1">
      <c r="C63" s="13" t="s">
        <v>3133</v>
      </c>
      <c r="D63" s="257" t="s">
        <v>1111</v>
      </c>
      <c r="E63" s="257" t="s">
        <v>1121</v>
      </c>
      <c r="F63" s="258"/>
      <c r="G63" s="258"/>
      <c r="H63" s="257"/>
      <c r="I63" s="257"/>
      <c r="J63" s="296"/>
      <c r="K63" s="296"/>
      <c r="L63" s="271" t="str">
        <f t="shared" si="141"/>
        <v xml:space="preserve">            { line: "y resurrección de tu Hijo,, (Mi,m,15)", sC: ""},</v>
      </c>
      <c r="M63" s="218" t="str">
        <f t="shared" si="90"/>
        <v>(</v>
      </c>
      <c r="N63" s="183" t="str">
        <f t="shared" si="31"/>
        <v>Mi</v>
      </c>
      <c r="O63" s="216" t="str">
        <f t="shared" si="91"/>
        <v>,</v>
      </c>
      <c r="P63" s="225" t="str">
        <f t="shared" si="33"/>
        <v>m</v>
      </c>
      <c r="Q63" s="217" t="str">
        <f t="shared" si="92"/>
        <v>,</v>
      </c>
      <c r="R63" s="168">
        <f t="shared" si="93"/>
        <v>15</v>
      </c>
      <c r="S63" s="218" t="str">
        <f t="shared" si="94"/>
        <v>)</v>
      </c>
      <c r="T63" s="219" t="str">
        <f t="shared" si="95"/>
        <v/>
      </c>
      <c r="U63" s="181" t="str">
        <f t="shared" si="38"/>
        <v/>
      </c>
      <c r="V63" s="185" t="str">
        <f t="shared" si="96"/>
        <v/>
      </c>
      <c r="W63" s="177" t="str">
        <f t="shared" si="40"/>
        <v/>
      </c>
      <c r="X63" s="185" t="str">
        <f t="shared" si="97"/>
        <v/>
      </c>
      <c r="Y63" s="185" t="str">
        <f t="shared" si="98"/>
        <v/>
      </c>
      <c r="Z63" s="218" t="str">
        <f t="shared" si="99"/>
        <v/>
      </c>
      <c r="AA63" s="175" t="str">
        <f t="shared" si="100"/>
        <v/>
      </c>
      <c r="AB63" s="183" t="str">
        <f t="shared" si="45"/>
        <v/>
      </c>
      <c r="AC63" s="184" t="str">
        <f t="shared" si="101"/>
        <v/>
      </c>
      <c r="AD63" s="225" t="str">
        <f t="shared" si="102"/>
        <v/>
      </c>
      <c r="AE63" s="176" t="str">
        <f t="shared" si="103"/>
        <v/>
      </c>
      <c r="AF63" s="168" t="str">
        <f t="shared" si="104"/>
        <v/>
      </c>
      <c r="AG63" s="168" t="str">
        <f t="shared" si="105"/>
        <v/>
      </c>
      <c r="AH63" s="179" t="str">
        <f t="shared" si="106"/>
        <v/>
      </c>
      <c r="AI63" s="256" t="str">
        <f t="shared" si="52"/>
        <v/>
      </c>
      <c r="AJ63" s="185" t="str">
        <f t="shared" si="107"/>
        <v/>
      </c>
      <c r="AK63" s="185" t="str">
        <f t="shared" si="108"/>
        <v/>
      </c>
      <c r="AL63" s="185" t="str">
        <f t="shared" si="109"/>
        <v/>
      </c>
      <c r="AM63" s="185" t="str">
        <f t="shared" si="110"/>
        <v/>
      </c>
      <c r="AN63" s="185" t="str">
        <f t="shared" si="111"/>
        <v/>
      </c>
    </row>
    <row r="64" spans="1:40" ht="24.5" thickTop="1" thickBot="1">
      <c r="C64" s="13" t="s">
        <v>3134</v>
      </c>
      <c r="D64" s="257" t="s">
        <v>1112</v>
      </c>
      <c r="E64" s="257" t="s">
        <v>1121</v>
      </c>
      <c r="F64" s="258"/>
      <c r="G64" s="258"/>
      <c r="H64" s="257"/>
      <c r="I64" s="257"/>
      <c r="J64" s="296"/>
      <c r="K64" s="296"/>
      <c r="L64" s="271" t="str">
        <f t="shared" si="141"/>
        <v xml:space="preserve">            { line: "te ofrecemos el pan de vida, (La,m,15)", sC: ""},</v>
      </c>
      <c r="M64" s="218" t="str">
        <f t="shared" si="90"/>
        <v>(</v>
      </c>
      <c r="N64" s="183" t="str">
        <f t="shared" si="31"/>
        <v>La</v>
      </c>
      <c r="O64" s="216" t="str">
        <f t="shared" si="91"/>
        <v>,</v>
      </c>
      <c r="P64" s="225" t="str">
        <f t="shared" si="33"/>
        <v>m</v>
      </c>
      <c r="Q64" s="217" t="str">
        <f t="shared" si="92"/>
        <v>,</v>
      </c>
      <c r="R64" s="168">
        <f t="shared" si="93"/>
        <v>15</v>
      </c>
      <c r="S64" s="218" t="str">
        <f t="shared" si="94"/>
        <v>)</v>
      </c>
      <c r="T64" s="219" t="str">
        <f t="shared" si="95"/>
        <v/>
      </c>
      <c r="U64" s="181" t="str">
        <f t="shared" si="38"/>
        <v/>
      </c>
      <c r="V64" s="185" t="str">
        <f t="shared" si="96"/>
        <v/>
      </c>
      <c r="W64" s="177" t="str">
        <f t="shared" si="40"/>
        <v/>
      </c>
      <c r="X64" s="185" t="str">
        <f t="shared" si="97"/>
        <v/>
      </c>
      <c r="Y64" s="185" t="str">
        <f t="shared" si="98"/>
        <v/>
      </c>
      <c r="Z64" s="218" t="str">
        <f t="shared" si="99"/>
        <v/>
      </c>
      <c r="AA64" s="175" t="str">
        <f t="shared" si="100"/>
        <v/>
      </c>
      <c r="AB64" s="183" t="str">
        <f t="shared" si="45"/>
        <v/>
      </c>
      <c r="AC64" s="184" t="str">
        <f t="shared" si="101"/>
        <v/>
      </c>
      <c r="AD64" s="225" t="str">
        <f t="shared" si="102"/>
        <v/>
      </c>
      <c r="AE64" s="176" t="str">
        <f t="shared" si="103"/>
        <v/>
      </c>
      <c r="AF64" s="168" t="str">
        <f t="shared" si="104"/>
        <v/>
      </c>
      <c r="AG64" s="168" t="str">
        <f t="shared" si="105"/>
        <v/>
      </c>
      <c r="AH64" s="179" t="str">
        <f t="shared" si="106"/>
        <v/>
      </c>
      <c r="AI64" s="256" t="str">
        <f t="shared" si="52"/>
        <v/>
      </c>
      <c r="AJ64" s="185" t="str">
        <f t="shared" si="107"/>
        <v/>
      </c>
      <c r="AK64" s="185" t="str">
        <f t="shared" si="108"/>
        <v/>
      </c>
      <c r="AL64" s="185" t="str">
        <f t="shared" si="109"/>
        <v/>
      </c>
      <c r="AM64" s="185" t="str">
        <f t="shared" si="110"/>
        <v/>
      </c>
      <c r="AN64" s="185" t="str">
        <f t="shared" si="111"/>
        <v/>
      </c>
    </row>
    <row r="65" spans="2:40" ht="24.5" thickTop="1" thickBot="1">
      <c r="C65" s="13" t="s">
        <v>3135</v>
      </c>
      <c r="D65" s="257" t="s">
        <v>1111</v>
      </c>
      <c r="E65" s="257" t="s">
        <v>1121</v>
      </c>
      <c r="F65" s="258"/>
      <c r="G65" s="258"/>
      <c r="H65" s="257"/>
      <c r="I65" s="257"/>
      <c r="J65" s="296"/>
      <c r="K65" s="296"/>
      <c r="L65" s="271" t="str">
        <f t="shared" si="141"/>
        <v xml:space="preserve">            { line: "y el cáliz de salvación,, (Mi,m,15)", sC: ""},</v>
      </c>
      <c r="M65" s="218" t="str">
        <f t="shared" si="90"/>
        <v>(</v>
      </c>
      <c r="N65" s="183" t="str">
        <f t="shared" si="31"/>
        <v>Mi</v>
      </c>
      <c r="O65" s="216" t="str">
        <f t="shared" si="91"/>
        <v>,</v>
      </c>
      <c r="P65" s="225" t="str">
        <f t="shared" si="33"/>
        <v>m</v>
      </c>
      <c r="Q65" s="217" t="str">
        <f t="shared" si="92"/>
        <v>,</v>
      </c>
      <c r="R65" s="168">
        <f t="shared" si="93"/>
        <v>15</v>
      </c>
      <c r="S65" s="218" t="str">
        <f t="shared" si="94"/>
        <v>)</v>
      </c>
      <c r="T65" s="219" t="str">
        <f t="shared" si="95"/>
        <v/>
      </c>
      <c r="U65" s="181" t="str">
        <f t="shared" si="38"/>
        <v/>
      </c>
      <c r="V65" s="185" t="str">
        <f t="shared" si="96"/>
        <v/>
      </c>
      <c r="W65" s="177" t="str">
        <f t="shared" si="40"/>
        <v/>
      </c>
      <c r="X65" s="185" t="str">
        <f t="shared" si="97"/>
        <v/>
      </c>
      <c r="Y65" s="185" t="str">
        <f t="shared" si="98"/>
        <v/>
      </c>
      <c r="Z65" s="218" t="str">
        <f t="shared" si="99"/>
        <v/>
      </c>
      <c r="AA65" s="175" t="str">
        <f t="shared" si="100"/>
        <v/>
      </c>
      <c r="AB65" s="183" t="str">
        <f t="shared" si="45"/>
        <v/>
      </c>
      <c r="AC65" s="184" t="str">
        <f t="shared" si="101"/>
        <v/>
      </c>
      <c r="AD65" s="225" t="str">
        <f t="shared" si="102"/>
        <v/>
      </c>
      <c r="AE65" s="176" t="str">
        <f t="shared" si="103"/>
        <v/>
      </c>
      <c r="AF65" s="168" t="str">
        <f t="shared" si="104"/>
        <v/>
      </c>
      <c r="AG65" s="168" t="str">
        <f t="shared" si="105"/>
        <v/>
      </c>
      <c r="AH65" s="179" t="str">
        <f t="shared" si="106"/>
        <v/>
      </c>
      <c r="AI65" s="256" t="str">
        <f t="shared" si="52"/>
        <v/>
      </c>
      <c r="AJ65" s="185" t="str">
        <f t="shared" si="107"/>
        <v/>
      </c>
      <c r="AK65" s="185" t="str">
        <f t="shared" si="108"/>
        <v/>
      </c>
      <c r="AL65" s="185" t="str">
        <f t="shared" si="109"/>
        <v/>
      </c>
      <c r="AM65" s="185" t="str">
        <f t="shared" si="110"/>
        <v/>
      </c>
      <c r="AN65" s="185" t="str">
        <f t="shared" si="111"/>
        <v/>
      </c>
    </row>
    <row r="66" spans="2:40" ht="24.5" thickTop="1" thickBot="1">
      <c r="C66" s="13" t="s">
        <v>3136</v>
      </c>
      <c r="D66" s="257" t="s">
        <v>1112</v>
      </c>
      <c r="E66" s="257" t="s">
        <v>1121</v>
      </c>
      <c r="F66" s="258" t="s">
        <v>1111</v>
      </c>
      <c r="G66" s="258" t="s">
        <v>1121</v>
      </c>
      <c r="H66" s="257"/>
      <c r="I66" s="257"/>
      <c r="J66" s="296"/>
      <c r="K66" s="296"/>
      <c r="L66" s="271" t="str">
        <f t="shared" si="141"/>
        <v xml:space="preserve">            { line: "y te damos gracias porque nos haces dignos, (La,m,15)(Mi,m,250)", sC: ""},</v>
      </c>
      <c r="M66" s="218" t="str">
        <f t="shared" si="90"/>
        <v>(</v>
      </c>
      <c r="N66" s="183" t="str">
        <f t="shared" si="31"/>
        <v>La</v>
      </c>
      <c r="O66" s="216" t="str">
        <f t="shared" si="91"/>
        <v>,</v>
      </c>
      <c r="P66" s="225" t="str">
        <f t="shared" si="33"/>
        <v>m</v>
      </c>
      <c r="Q66" s="217" t="str">
        <f t="shared" si="92"/>
        <v>,</v>
      </c>
      <c r="R66" s="168">
        <f t="shared" si="93"/>
        <v>15</v>
      </c>
      <c r="S66" s="218" t="str">
        <f t="shared" si="94"/>
        <v>)</v>
      </c>
      <c r="T66" s="219" t="str">
        <f t="shared" si="95"/>
        <v>(</v>
      </c>
      <c r="U66" s="181" t="str">
        <f t="shared" si="38"/>
        <v>Mi</v>
      </c>
      <c r="V66" s="185" t="str">
        <f t="shared" si="96"/>
        <v>,</v>
      </c>
      <c r="W66" s="177" t="str">
        <f t="shared" si="40"/>
        <v>m</v>
      </c>
      <c r="X66" s="185" t="str">
        <f t="shared" si="97"/>
        <v>,</v>
      </c>
      <c r="Y66" s="185">
        <f t="shared" si="98"/>
        <v>250</v>
      </c>
      <c r="Z66" s="218" t="str">
        <f t="shared" si="99"/>
        <v>)</v>
      </c>
      <c r="AA66" s="175" t="str">
        <f t="shared" si="100"/>
        <v/>
      </c>
      <c r="AB66" s="183" t="str">
        <f t="shared" si="45"/>
        <v/>
      </c>
      <c r="AC66" s="184" t="str">
        <f t="shared" si="101"/>
        <v/>
      </c>
      <c r="AD66" s="225" t="str">
        <f t="shared" si="102"/>
        <v/>
      </c>
      <c r="AE66" s="176" t="str">
        <f t="shared" si="103"/>
        <v/>
      </c>
      <c r="AF66" s="168" t="str">
        <f t="shared" si="104"/>
        <v/>
      </c>
      <c r="AG66" s="168" t="str">
        <f t="shared" si="105"/>
        <v/>
      </c>
      <c r="AH66" s="179" t="str">
        <f t="shared" si="106"/>
        <v/>
      </c>
      <c r="AI66" s="256" t="str">
        <f t="shared" si="52"/>
        <v/>
      </c>
      <c r="AJ66" s="185" t="str">
        <f t="shared" si="107"/>
        <v/>
      </c>
      <c r="AK66" s="185" t="str">
        <f t="shared" si="108"/>
        <v/>
      </c>
      <c r="AL66" s="185" t="str">
        <f t="shared" si="109"/>
        <v/>
      </c>
      <c r="AM66" s="185" t="str">
        <f t="shared" si="110"/>
        <v/>
      </c>
      <c r="AN66" s="185" t="str">
        <f t="shared" si="111"/>
        <v/>
      </c>
    </row>
    <row r="67" spans="2:40" ht="24.5" thickTop="1" thickBot="1">
      <c r="C67" s="13" t="s">
        <v>3137</v>
      </c>
      <c r="D67" s="257"/>
      <c r="E67" s="257"/>
      <c r="F67" s="258"/>
      <c r="G67" s="258"/>
      <c r="H67" s="257"/>
      <c r="I67" s="257"/>
      <c r="J67" s="296"/>
      <c r="K67" s="296"/>
      <c r="L67" s="271" t="str">
        <f t="shared" ref="L67" si="199">IF(C67="","",_xlfn.CONCAT("            { line: ","""",C67,", ",M67:AN67,""", sC: ","""",B67,"""},"))</f>
        <v xml:space="preserve">            { line: "de servirte en tu presencia., ", sC: ""},</v>
      </c>
      <c r="M67" s="218" t="str">
        <f t="shared" ref="M67" si="200">IF(N67="","","(")</f>
        <v/>
      </c>
      <c r="N67" s="183" t="str">
        <f t="shared" ref="N67" si="201">IF(D67="","",D67)</f>
        <v/>
      </c>
      <c r="O67" s="216" t="str">
        <f t="shared" ref="O67" si="202">IF(N67="","",",")</f>
        <v/>
      </c>
      <c r="P67" s="225" t="str">
        <f t="shared" ref="P67" si="203">IF(E67="","",E67)</f>
        <v/>
      </c>
      <c r="Q67" s="217" t="str">
        <f t="shared" ref="Q67" si="204">IF(N67="","",",")</f>
        <v/>
      </c>
      <c r="R67" s="168" t="str">
        <f t="shared" ref="R67" si="205">IF(N67="","",15)</f>
        <v/>
      </c>
      <c r="S67" s="218" t="str">
        <f t="shared" ref="S67" si="206">IF(N67="","",")")</f>
        <v/>
      </c>
      <c r="T67" s="219" t="str">
        <f t="shared" ref="T67" si="207">IF(U67="","","(")</f>
        <v/>
      </c>
      <c r="U67" s="181" t="str">
        <f t="shared" ref="U67" si="208">IF(F67="","",F67)</f>
        <v/>
      </c>
      <c r="V67" s="185" t="str">
        <f t="shared" ref="V67" si="209">IF(U67="","",",")</f>
        <v/>
      </c>
      <c r="W67" s="177" t="str">
        <f t="shared" ref="W67" si="210">IF(G67="","",G67)</f>
        <v/>
      </c>
      <c r="X67" s="185" t="str">
        <f t="shared" ref="X67" si="211">IF(U67="","",",")</f>
        <v/>
      </c>
      <c r="Y67" s="185" t="str">
        <f t="shared" ref="Y67" si="212">IF(U67="","",250)</f>
        <v/>
      </c>
      <c r="Z67" s="218" t="str">
        <f t="shared" ref="Z67" si="213">IF(U67="","",")")</f>
        <v/>
      </c>
      <c r="AA67" s="175" t="str">
        <f t="shared" ref="AA67" si="214">IF(AB67="","","(")</f>
        <v/>
      </c>
      <c r="AB67" s="183" t="str">
        <f t="shared" ref="AB67" si="215">IF(H67="","",H67)</f>
        <v/>
      </c>
      <c r="AC67" s="184" t="str">
        <f t="shared" ref="AC67" si="216">IF(AB67="","",",")</f>
        <v/>
      </c>
      <c r="AD67" s="225" t="str">
        <f t="shared" ref="AD67" si="217">IF(I67="","",I67)</f>
        <v/>
      </c>
      <c r="AE67" s="176" t="str">
        <f t="shared" ref="AE67" si="218">IF(AB67="","",",")</f>
        <v/>
      </c>
      <c r="AF67" s="168" t="str">
        <f t="shared" ref="AF67" si="219">IF(AB67="","",350)</f>
        <v/>
      </c>
      <c r="AG67" s="168" t="str">
        <f t="shared" ref="AG67" si="220">IF(AB67="","",")")</f>
        <v/>
      </c>
      <c r="AH67" s="179" t="str">
        <f t="shared" ref="AH67" si="221">IF(AI67="","","(")</f>
        <v/>
      </c>
      <c r="AI67" s="256" t="str">
        <f t="shared" ref="AI67" si="222">IF(J67="","",J67)</f>
        <v/>
      </c>
      <c r="AJ67" s="185" t="str">
        <f t="shared" ref="AJ67" si="223">IF(AI67="","",",")</f>
        <v/>
      </c>
      <c r="AK67" s="185" t="str">
        <f t="shared" ref="AK67" si="224">IF(K67="","",K67)</f>
        <v/>
      </c>
      <c r="AL67" s="185" t="str">
        <f t="shared" ref="AL67" si="225">IF(AI67="","",",")</f>
        <v/>
      </c>
      <c r="AM67" s="185" t="str">
        <f t="shared" ref="AM67" si="226">IF(AI67="","",450)</f>
        <v/>
      </c>
      <c r="AN67" s="185" t="str">
        <f t="shared" ref="AN67" si="227">IF(AI67="","",")")</f>
        <v/>
      </c>
    </row>
    <row r="68" spans="2:40" ht="24.5" thickTop="1" thickBot="1">
      <c r="C68" s="347" t="s">
        <v>3142</v>
      </c>
      <c r="D68" s="257"/>
      <c r="E68" s="257"/>
      <c r="F68" s="258"/>
      <c r="G68" s="258"/>
      <c r="H68" s="257"/>
      <c r="I68" s="257"/>
      <c r="J68" s="296"/>
      <c r="K68" s="296"/>
      <c r="L68" s="271" t="str">
        <f t="shared" si="141"/>
        <v xml:space="preserve">            { line: "EPÍCLESIS, ", sC: ""},</v>
      </c>
      <c r="M68" s="218" t="str">
        <f t="shared" si="90"/>
        <v/>
      </c>
      <c r="N68" s="183" t="str">
        <f t="shared" si="31"/>
        <v/>
      </c>
      <c r="O68" s="216" t="str">
        <f t="shared" si="91"/>
        <v/>
      </c>
      <c r="P68" s="225" t="str">
        <f t="shared" si="33"/>
        <v/>
      </c>
      <c r="Q68" s="217" t="str">
        <f t="shared" si="92"/>
        <v/>
      </c>
      <c r="R68" s="168" t="str">
        <f t="shared" si="93"/>
        <v/>
      </c>
      <c r="S68" s="218" t="str">
        <f t="shared" si="94"/>
        <v/>
      </c>
      <c r="T68" s="219" t="str">
        <f t="shared" si="95"/>
        <v/>
      </c>
      <c r="U68" s="181" t="str">
        <f t="shared" si="38"/>
        <v/>
      </c>
      <c r="V68" s="185" t="str">
        <f t="shared" si="96"/>
        <v/>
      </c>
      <c r="W68" s="177" t="str">
        <f t="shared" si="40"/>
        <v/>
      </c>
      <c r="X68" s="185" t="str">
        <f t="shared" si="97"/>
        <v/>
      </c>
      <c r="Y68" s="185" t="str">
        <f t="shared" si="98"/>
        <v/>
      </c>
      <c r="Z68" s="218" t="str">
        <f t="shared" si="99"/>
        <v/>
      </c>
      <c r="AA68" s="175" t="str">
        <f t="shared" si="100"/>
        <v/>
      </c>
      <c r="AB68" s="183" t="str">
        <f t="shared" si="45"/>
        <v/>
      </c>
      <c r="AC68" s="184" t="str">
        <f t="shared" si="101"/>
        <v/>
      </c>
      <c r="AD68" s="225" t="str">
        <f t="shared" si="102"/>
        <v/>
      </c>
      <c r="AE68" s="176" t="str">
        <f t="shared" si="103"/>
        <v/>
      </c>
      <c r="AF68" s="168" t="str">
        <f t="shared" si="104"/>
        <v/>
      </c>
      <c r="AG68" s="168" t="str">
        <f t="shared" si="105"/>
        <v/>
      </c>
      <c r="AH68" s="179" t="str">
        <f t="shared" si="106"/>
        <v/>
      </c>
      <c r="AI68" s="256" t="str">
        <f t="shared" si="52"/>
        <v/>
      </c>
      <c r="AJ68" s="185" t="str">
        <f t="shared" si="107"/>
        <v/>
      </c>
      <c r="AK68" s="185" t="str">
        <f t="shared" si="108"/>
        <v/>
      </c>
      <c r="AL68" s="185" t="str">
        <f t="shared" si="109"/>
        <v/>
      </c>
      <c r="AM68" s="185" t="str">
        <f t="shared" si="110"/>
        <v/>
      </c>
      <c r="AN68" s="185" t="str">
        <f t="shared" si="111"/>
        <v/>
      </c>
    </row>
    <row r="69" spans="2:40" ht="24.5" thickTop="1" thickBot="1">
      <c r="C69" s="13" t="s">
        <v>3138</v>
      </c>
      <c r="D69" s="257" t="s">
        <v>1122</v>
      </c>
      <c r="E69" s="257"/>
      <c r="F69" s="258"/>
      <c r="G69" s="258"/>
      <c r="H69" s="257"/>
      <c r="I69" s="257"/>
      <c r="J69" s="296"/>
      <c r="K69" s="296"/>
      <c r="L69" s="271" t="str">
        <f t="shared" si="141"/>
        <v xml:space="preserve">            { line: "Te pedimos humildemente, (Sol,,15)", sC: ""},</v>
      </c>
      <c r="M69" s="218" t="str">
        <f t="shared" si="90"/>
        <v>(</v>
      </c>
      <c r="N69" s="183" t="str">
        <f t="shared" si="31"/>
        <v>Sol</v>
      </c>
      <c r="O69" s="216" t="str">
        <f t="shared" si="91"/>
        <v>,</v>
      </c>
      <c r="P69" s="225" t="str">
        <f t="shared" si="33"/>
        <v/>
      </c>
      <c r="Q69" s="217" t="str">
        <f t="shared" si="92"/>
        <v>,</v>
      </c>
      <c r="R69" s="168">
        <f t="shared" si="93"/>
        <v>15</v>
      </c>
      <c r="S69" s="218" t="str">
        <f t="shared" si="94"/>
        <v>)</v>
      </c>
      <c r="T69" s="219" t="str">
        <f t="shared" si="95"/>
        <v/>
      </c>
      <c r="U69" s="181" t="str">
        <f t="shared" si="38"/>
        <v/>
      </c>
      <c r="V69" s="185" t="str">
        <f t="shared" si="96"/>
        <v/>
      </c>
      <c r="W69" s="177" t="str">
        <f t="shared" si="40"/>
        <v/>
      </c>
      <c r="X69" s="185" t="str">
        <f t="shared" si="97"/>
        <v/>
      </c>
      <c r="Y69" s="185" t="str">
        <f t="shared" si="98"/>
        <v/>
      </c>
      <c r="Z69" s="218" t="str">
        <f t="shared" si="99"/>
        <v/>
      </c>
      <c r="AA69" s="175" t="str">
        <f t="shared" si="100"/>
        <v/>
      </c>
      <c r="AB69" s="183" t="str">
        <f t="shared" si="45"/>
        <v/>
      </c>
      <c r="AC69" s="184" t="str">
        <f t="shared" si="101"/>
        <v/>
      </c>
      <c r="AD69" s="225" t="str">
        <f t="shared" si="102"/>
        <v/>
      </c>
      <c r="AE69" s="176" t="str">
        <f t="shared" si="103"/>
        <v/>
      </c>
      <c r="AF69" s="168" t="str">
        <f t="shared" si="104"/>
        <v/>
      </c>
      <c r="AG69" s="168" t="str">
        <f t="shared" si="105"/>
        <v/>
      </c>
      <c r="AH69" s="179" t="str">
        <f t="shared" si="106"/>
        <v/>
      </c>
      <c r="AI69" s="256" t="str">
        <f t="shared" si="52"/>
        <v/>
      </c>
      <c r="AJ69" s="185" t="str">
        <f t="shared" si="107"/>
        <v/>
      </c>
      <c r="AK69" s="185" t="str">
        <f t="shared" si="108"/>
        <v/>
      </c>
      <c r="AL69" s="185" t="str">
        <f t="shared" si="109"/>
        <v/>
      </c>
      <c r="AM69" s="185" t="str">
        <f t="shared" si="110"/>
        <v/>
      </c>
      <c r="AN69" s="185" t="str">
        <f t="shared" si="111"/>
        <v/>
      </c>
    </row>
    <row r="70" spans="2:40" ht="24.5" thickTop="1" thickBot="1">
      <c r="C70" s="13" t="s">
        <v>3139</v>
      </c>
      <c r="D70" s="257" t="s">
        <v>2347</v>
      </c>
      <c r="E70" s="257" t="s">
        <v>1121</v>
      </c>
      <c r="F70" s="258"/>
      <c r="G70" s="258"/>
      <c r="H70" s="257"/>
      <c r="I70" s="257"/>
      <c r="J70" s="296"/>
      <c r="K70" s="296"/>
      <c r="L70" s="271" t="str">
        <f t="shared" si="141"/>
        <v xml:space="preserve">            { line: "que el Espíritu Santo congregue en la unidad, (Si,m,15)", sC: ""},</v>
      </c>
      <c r="M70" s="218" t="str">
        <f t="shared" si="90"/>
        <v>(</v>
      </c>
      <c r="N70" s="183" t="str">
        <f t="shared" si="31"/>
        <v>Si</v>
      </c>
      <c r="O70" s="216" t="str">
        <f t="shared" si="91"/>
        <v>,</v>
      </c>
      <c r="P70" s="225" t="str">
        <f t="shared" si="33"/>
        <v>m</v>
      </c>
      <c r="Q70" s="217" t="str">
        <f t="shared" si="92"/>
        <v>,</v>
      </c>
      <c r="R70" s="168">
        <f t="shared" si="93"/>
        <v>15</v>
      </c>
      <c r="S70" s="218" t="str">
        <f t="shared" si="94"/>
        <v>)</v>
      </c>
      <c r="T70" s="219" t="str">
        <f t="shared" si="95"/>
        <v/>
      </c>
      <c r="U70" s="181" t="str">
        <f t="shared" si="38"/>
        <v/>
      </c>
      <c r="V70" s="185" t="str">
        <f t="shared" si="96"/>
        <v/>
      </c>
      <c r="W70" s="177" t="str">
        <f t="shared" si="40"/>
        <v/>
      </c>
      <c r="X70" s="185" t="str">
        <f t="shared" si="97"/>
        <v/>
      </c>
      <c r="Y70" s="185" t="str">
        <f t="shared" si="98"/>
        <v/>
      </c>
      <c r="Z70" s="218" t="str">
        <f t="shared" si="99"/>
        <v/>
      </c>
      <c r="AA70" s="175" t="str">
        <f t="shared" si="100"/>
        <v/>
      </c>
      <c r="AB70" s="183" t="str">
        <f t="shared" si="45"/>
        <v/>
      </c>
      <c r="AC70" s="184" t="str">
        <f t="shared" si="101"/>
        <v/>
      </c>
      <c r="AD70" s="225" t="str">
        <f t="shared" si="102"/>
        <v/>
      </c>
      <c r="AE70" s="176" t="str">
        <f t="shared" si="103"/>
        <v/>
      </c>
      <c r="AF70" s="168" t="str">
        <f t="shared" si="104"/>
        <v/>
      </c>
      <c r="AG70" s="168" t="str">
        <f t="shared" si="105"/>
        <v/>
      </c>
      <c r="AH70" s="179" t="str">
        <f t="shared" si="106"/>
        <v/>
      </c>
      <c r="AI70" s="256" t="str">
        <f t="shared" si="52"/>
        <v/>
      </c>
      <c r="AJ70" s="185" t="str">
        <f t="shared" si="107"/>
        <v/>
      </c>
      <c r="AK70" s="185" t="str">
        <f t="shared" si="108"/>
        <v/>
      </c>
      <c r="AL70" s="185" t="str">
        <f t="shared" si="109"/>
        <v/>
      </c>
      <c r="AM70" s="185" t="str">
        <f t="shared" si="110"/>
        <v/>
      </c>
      <c r="AN70" s="185" t="str">
        <f t="shared" si="111"/>
        <v/>
      </c>
    </row>
    <row r="71" spans="2:40" ht="24.5" thickTop="1" thickBot="1">
      <c r="C71" s="13" t="s">
        <v>3140</v>
      </c>
      <c r="D71" s="257" t="s">
        <v>1112</v>
      </c>
      <c r="E71" s="257" t="s">
        <v>1121</v>
      </c>
      <c r="F71" s="258"/>
      <c r="G71" s="258"/>
      <c r="H71" s="257"/>
      <c r="I71" s="257"/>
      <c r="J71" s="296"/>
      <c r="K71" s="296"/>
      <c r="L71" s="271" t="str">
        <f t="shared" si="141"/>
        <v xml:space="preserve">            { line: "a cuantos participamos, (La,m,15)", sC: ""},</v>
      </c>
      <c r="M71" s="218" t="str">
        <f t="shared" si="90"/>
        <v>(</v>
      </c>
      <c r="N71" s="183" t="str">
        <f t="shared" si="31"/>
        <v>La</v>
      </c>
      <c r="O71" s="216" t="str">
        <f t="shared" si="91"/>
        <v>,</v>
      </c>
      <c r="P71" s="225" t="str">
        <f t="shared" si="33"/>
        <v>m</v>
      </c>
      <c r="Q71" s="217" t="str">
        <f t="shared" si="92"/>
        <v>,</v>
      </c>
      <c r="R71" s="168">
        <f t="shared" si="93"/>
        <v>15</v>
      </c>
      <c r="S71" s="218" t="str">
        <f t="shared" si="94"/>
        <v>)</v>
      </c>
      <c r="T71" s="219" t="str">
        <f t="shared" si="95"/>
        <v/>
      </c>
      <c r="U71" s="181" t="str">
        <f t="shared" si="38"/>
        <v/>
      </c>
      <c r="V71" s="185" t="str">
        <f t="shared" si="96"/>
        <v/>
      </c>
      <c r="W71" s="177" t="str">
        <f t="shared" si="40"/>
        <v/>
      </c>
      <c r="X71" s="185" t="str">
        <f t="shared" si="97"/>
        <v/>
      </c>
      <c r="Y71" s="185" t="str">
        <f t="shared" si="98"/>
        <v/>
      </c>
      <c r="Z71" s="218" t="str">
        <f t="shared" si="99"/>
        <v/>
      </c>
      <c r="AA71" s="175" t="str">
        <f t="shared" si="100"/>
        <v/>
      </c>
      <c r="AB71" s="183" t="str">
        <f t="shared" si="45"/>
        <v/>
      </c>
      <c r="AC71" s="184" t="str">
        <f t="shared" si="101"/>
        <v/>
      </c>
      <c r="AD71" s="225" t="str">
        <f t="shared" si="102"/>
        <v/>
      </c>
      <c r="AE71" s="176" t="str">
        <f t="shared" si="103"/>
        <v/>
      </c>
      <c r="AF71" s="168" t="str">
        <f t="shared" si="104"/>
        <v/>
      </c>
      <c r="AG71" s="168" t="str">
        <f t="shared" si="105"/>
        <v/>
      </c>
      <c r="AH71" s="179" t="str">
        <f t="shared" si="106"/>
        <v/>
      </c>
      <c r="AI71" s="256" t="str">
        <f t="shared" si="52"/>
        <v/>
      </c>
      <c r="AJ71" s="185" t="str">
        <f t="shared" si="107"/>
        <v/>
      </c>
      <c r="AK71" s="185" t="str">
        <f t="shared" si="108"/>
        <v/>
      </c>
      <c r="AL71" s="185" t="str">
        <f t="shared" si="109"/>
        <v/>
      </c>
      <c r="AM71" s="185" t="str">
        <f t="shared" si="110"/>
        <v/>
      </c>
      <c r="AN71" s="185" t="str">
        <f t="shared" si="111"/>
        <v/>
      </c>
    </row>
    <row r="72" spans="2:40" ht="24.5" thickTop="1" thickBot="1">
      <c r="C72" s="13" t="s">
        <v>3141</v>
      </c>
      <c r="D72" s="257" t="s">
        <v>1111</v>
      </c>
      <c r="E72" s="257" t="s">
        <v>1121</v>
      </c>
      <c r="F72" s="258"/>
      <c r="G72" s="258"/>
      <c r="H72" s="257"/>
      <c r="I72" s="257"/>
      <c r="J72" s="296"/>
      <c r="K72" s="296"/>
      <c r="L72" s="271" t="str">
        <f t="shared" si="141"/>
        <v xml:space="preserve">            { line: "del Cuerpo y Sangre de Cristo., (Mi,m,15)", sC: ""},</v>
      </c>
      <c r="M72" s="218" t="str">
        <f t="shared" si="90"/>
        <v>(</v>
      </c>
      <c r="N72" s="183" t="str">
        <f t="shared" si="31"/>
        <v>Mi</v>
      </c>
      <c r="O72" s="216" t="str">
        <f t="shared" si="91"/>
        <v>,</v>
      </c>
      <c r="P72" s="225" t="str">
        <f t="shared" si="33"/>
        <v>m</v>
      </c>
      <c r="Q72" s="217" t="str">
        <f t="shared" si="92"/>
        <v>,</v>
      </c>
      <c r="R72" s="168">
        <f t="shared" si="93"/>
        <v>15</v>
      </c>
      <c r="S72" s="218" t="str">
        <f t="shared" si="94"/>
        <v>)</v>
      </c>
      <c r="T72" s="219" t="str">
        <f t="shared" si="95"/>
        <v/>
      </c>
      <c r="U72" s="181" t="str">
        <f t="shared" si="38"/>
        <v/>
      </c>
      <c r="V72" s="185" t="str">
        <f t="shared" si="96"/>
        <v/>
      </c>
      <c r="W72" s="177" t="str">
        <f t="shared" si="40"/>
        <v/>
      </c>
      <c r="X72" s="185" t="str">
        <f t="shared" si="97"/>
        <v/>
      </c>
      <c r="Y72" s="185" t="str">
        <f t="shared" si="98"/>
        <v/>
      </c>
      <c r="Z72" s="218" t="str">
        <f t="shared" si="99"/>
        <v/>
      </c>
      <c r="AA72" s="175" t="str">
        <f t="shared" si="100"/>
        <v/>
      </c>
      <c r="AB72" s="183" t="str">
        <f t="shared" si="45"/>
        <v/>
      </c>
      <c r="AC72" s="184" t="str">
        <f t="shared" si="101"/>
        <v/>
      </c>
      <c r="AD72" s="225" t="str">
        <f t="shared" si="102"/>
        <v/>
      </c>
      <c r="AE72" s="176" t="str">
        <f t="shared" si="103"/>
        <v/>
      </c>
      <c r="AF72" s="168" t="str">
        <f t="shared" si="104"/>
        <v/>
      </c>
      <c r="AG72" s="168" t="str">
        <f t="shared" si="105"/>
        <v/>
      </c>
      <c r="AH72" s="179" t="str">
        <f t="shared" si="106"/>
        <v/>
      </c>
      <c r="AI72" s="256" t="str">
        <f t="shared" si="52"/>
        <v/>
      </c>
      <c r="AJ72" s="185" t="str">
        <f t="shared" si="107"/>
        <v/>
      </c>
      <c r="AK72" s="185" t="str">
        <f t="shared" si="108"/>
        <v/>
      </c>
      <c r="AL72" s="185" t="str">
        <f t="shared" si="109"/>
        <v/>
      </c>
      <c r="AM72" s="185" t="str">
        <f t="shared" si="110"/>
        <v/>
      </c>
      <c r="AN72" s="185" t="str">
        <f t="shared" si="111"/>
        <v/>
      </c>
    </row>
    <row r="73" spans="2:40" ht="24" customHeight="1" thickTop="1">
      <c r="B73" s="211"/>
      <c r="C73" s="211"/>
      <c r="D73" s="211"/>
      <c r="E73" s="211"/>
      <c r="F73" s="211"/>
      <c r="G73" s="211"/>
      <c r="H73" s="211"/>
      <c r="I73" s="211"/>
      <c r="J73" s="211"/>
      <c r="K73" s="211"/>
      <c r="L73" s="213" t="str">
        <f>_xlfn.CONCAT("]}, // ULTIMA LINEA DEL CANTO: ",L1)</f>
        <v>]}, // ULTIMA LINEA DEL CANTO: PLEGARIA EUCARÍSTICA II</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9D2FD1-01BE-405F-9BED-EDCD895DC4E2}">
          <x14:formula1>
            <xm:f>List!$B$1:$B$4</xm:f>
          </x14:formula1>
          <xm:sqref>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E9E4A-8C3B-447B-A41D-3565EBB72573}">
  <sheetPr codeName="Sheet60">
    <tabColor rgb="FF00B0F0"/>
  </sheetPr>
  <dimension ref="A1:AN74"/>
  <sheetViews>
    <sheetView tabSelected="1" zoomScale="85" zoomScaleNormal="85" workbookViewId="0">
      <pane xSplit="2" ySplit="1" topLeftCell="C58"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v>194</v>
      </c>
      <c r="E1" s="148"/>
      <c r="F1" s="148"/>
      <c r="G1" s="148"/>
      <c r="H1" s="148"/>
      <c r="I1" s="148"/>
      <c r="J1" s="148"/>
      <c r="K1" s="148"/>
      <c r="L1" s="165" t="str">
        <f>VLOOKUP(C1,'Codigo Canto'!A3:AQ236,38,FALSE)</f>
        <v>PLEGARIA EUCARÍSTICA II</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_xlfn.CONCAT("║           ",L1,"               ║")</f>
        <v>║           PLEGARIA EUCARÍSTICA II               ║</v>
      </c>
    </row>
    <row r="5" spans="2:32" ht="23">
      <c r="L5" s="48" t="s">
        <v>2962</v>
      </c>
    </row>
    <row r="6" spans="2:32" ht="23">
      <c r="L6" s="88" t="s">
        <v>2267</v>
      </c>
    </row>
    <row r="7" spans="2:32" ht="23">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
      <c r="C8" t="str">
        <f>PROPER(L1)</f>
        <v>Plegaria Eucarística Ii</v>
      </c>
      <c r="L8" s="164" t="str">
        <f>_xlfn.CONCAT("        tt: ","""",C8,"""",",")</f>
        <v xml:space="preserve">        tt: "Plegaria Eucarística Ii",</v>
      </c>
    </row>
    <row r="9" spans="2:32" ht="23">
      <c r="C9" t="str">
        <f>PROPER(L1)</f>
        <v>Plegaria Eucarística Ii</v>
      </c>
      <c r="L9" s="164" t="str">
        <f>_xlfn.CONCAT("        title: ","""",C9,"""",",")</f>
        <v xml:space="preserve">        title: "Plegaria Eucarística Ii",</v>
      </c>
    </row>
    <row r="10" spans="2:32" ht="23">
      <c r="C10" t="str">
        <f>VLOOKUP(C1,'Codigo Canto'!A3:AQ236,12,FALSE)</f>
        <v>Modelo I</v>
      </c>
      <c r="L10" s="164" t="str">
        <f>_xlfn.CONCAT("        ","subtitle: ","""",C10,"""",",")</f>
        <v xml:space="preserve">        subtitle: "Modelo I",</v>
      </c>
    </row>
    <row r="11" spans="2:32" ht="23">
      <c r="C11" t="str">
        <f>VLOOKUP(C1,Codigo!A3:AP240,42,FALSE)</f>
        <v>category: ["Liturgia"],</v>
      </c>
      <c r="L11" s="164" t="str">
        <f>_xlfn.CONCAT("        ",C11)</f>
        <v xml:space="preserve">        category: ["Liturgia"],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3082</v>
      </c>
      <c r="L14" s="164" t="str">
        <f>_xlfn.CONCAT("        nCan: ","""",C14,"""",",")</f>
        <v xml:space="preserve">        nCan: "Me lodía adaptable para los prefacios de solemnidade s o de varios tiempos litúrgicos.",</v>
      </c>
    </row>
    <row r="15" spans="2:32" ht="23">
      <c r="L15" s="164" t="str">
        <f>_xlfn.CONCAT("        nCanURL: ","""",C15,"""",",")</f>
        <v xml:space="preserve">        nCanURL: "",</v>
      </c>
    </row>
    <row r="16" spans="2:32" ht="23">
      <c r="C16">
        <f>VLOOKUP(C1,'Codigo Canto'!A3:AP240,1,FALSE)</f>
        <v>194</v>
      </c>
      <c r="L16" s="164" t="str">
        <f>_xlfn.CONCAT("        dbno: ","""",C16,"""",",")</f>
        <v xml:space="preserve">        dbno: "194",</v>
      </c>
    </row>
    <row r="17" spans="2:40" ht="23">
      <c r="L17" s="164" t="str">
        <f>_xlfn.CONCAT("        notes: ","""",C17,"""",",")</f>
        <v xml:space="preserve">        notes: "",</v>
      </c>
    </row>
    <row r="18" spans="2:40" ht="23">
      <c r="C18" t="s">
        <v>2347</v>
      </c>
      <c r="L18" s="164" t="str">
        <f>_xlfn.CONCAT("        mant: ","""",C18,"""",",")</f>
        <v xml:space="preserve">        mant: "Si",</v>
      </c>
    </row>
    <row r="19" spans="2:40" ht="23">
      <c r="C19" t="str">
        <f>C7</f>
        <v>plegariaeucaristicaii</v>
      </c>
      <c r="L19" s="164" t="str">
        <f>_xlfn.CONCAT("        audioSrc: ","""/audio/",C19,".mp3""",",")</f>
        <v xml:space="preserve">        audioSrc: "/audio/plegariaeucaristicaii.mp3",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+C1-1</f>
        <v>193</v>
      </c>
      <c r="C26" t="s">
        <v>3106</v>
      </c>
      <c r="L26" s="164" t="str">
        <f>_xlfn.CONCAT("        ant: ","""",C26,"""",",")</f>
        <v xml:space="preserve">        ant: "/resucito/src/index.html?canto=padrenuestro",</v>
      </c>
    </row>
    <row r="27" spans="2:40" ht="23">
      <c r="B27">
        <f>+C1+1</f>
        <v>195</v>
      </c>
      <c r="C27" t="s">
        <v>3107</v>
      </c>
      <c r="L27" s="164" t="str">
        <f>_xlfn.CONCAT("        sig: ","""",C27,"""",",")</f>
        <v xml:space="preserve">        sig: "/resucito/src/index.html?canto=plegariaeucaristicaiimIp2",</v>
      </c>
    </row>
    <row r="28" spans="2:40" ht="23">
      <c r="L28" s="48" t="s">
        <v>2279</v>
      </c>
    </row>
    <row r="29" spans="2:40" ht="36" thickBot="1">
      <c r="C29" s="327"/>
      <c r="D29" s="327"/>
      <c r="E29" s="327"/>
      <c r="F29" s="327"/>
      <c r="G29" s="327"/>
      <c r="H29" s="327"/>
      <c r="I29" s="327"/>
      <c r="J29" s="327"/>
      <c r="K29" s="327"/>
      <c r="L29" s="212" t="s">
        <v>2313</v>
      </c>
    </row>
    <row r="30" spans="2:40" ht="24.5" thickTop="1" thickBot="1">
      <c r="B30" t="s">
        <v>3083</v>
      </c>
      <c r="C30" s="13" t="s">
        <v>3146</v>
      </c>
      <c r="D30" s="257" t="s">
        <v>1122</v>
      </c>
      <c r="E30" s="257"/>
      <c r="F30" s="258"/>
      <c r="G30" s="258"/>
      <c r="H30" s="257"/>
      <c r="I30" s="257"/>
      <c r="J30" s="296"/>
      <c r="K30" s="296"/>
      <c r="L30" s="271" t="str">
        <f t="shared" ref="L30:L32" si="0">IF(C30="","",_xlfn.CONCAT("            { line: ","""",C30,", ",M30:AN30,""", sC: ","""",B30,"""},"))</f>
        <v xml:space="preserve">            { line: "Acuérdate, Señor, de tu Iglesia, (Sol,,15)", sC: "pa"},</v>
      </c>
      <c r="M30" s="218" t="str">
        <f t="shared" ref="M30:M49" si="1">IF(N30="","","(")</f>
        <v>(</v>
      </c>
      <c r="N30" s="183" t="str">
        <f t="shared" ref="N30:N70" si="2">IF(D30="","",D30)</f>
        <v>Sol</v>
      </c>
      <c r="O30" s="216" t="str">
        <f t="shared" ref="O30:O49" si="3">IF(N30="","",",")</f>
        <v>,</v>
      </c>
      <c r="P30" s="225" t="str">
        <f t="shared" ref="P30:P70" si="4">IF(E30="","",E30)</f>
        <v/>
      </c>
      <c r="Q30" s="217" t="str">
        <f t="shared" ref="Q30:Q49" si="5">IF(N30="","",",")</f>
        <v>,</v>
      </c>
      <c r="R30" s="168">
        <f t="shared" ref="R30:R49" si="6">IF(N30="","",15)</f>
        <v>15</v>
      </c>
      <c r="S30" s="218" t="str">
        <f t="shared" ref="S30:S49" si="7">IF(N30="","",")")</f>
        <v>)</v>
      </c>
      <c r="T30" s="219" t="str">
        <f t="shared" ref="T30:T49" si="8">IF(U30="","","(")</f>
        <v/>
      </c>
      <c r="U30" s="181" t="str">
        <f t="shared" ref="U30:U70" si="9">IF(F30="","",F30)</f>
        <v/>
      </c>
      <c r="V30" s="185" t="str">
        <f t="shared" ref="V30:V49" si="10">IF(U30="","",",")</f>
        <v/>
      </c>
      <c r="W30" s="177" t="str">
        <f t="shared" ref="W30:W70" si="11">IF(G30="","",G30)</f>
        <v/>
      </c>
      <c r="X30" s="185" t="str">
        <f t="shared" ref="X30:X49" si="12">IF(U30="","",",")</f>
        <v/>
      </c>
      <c r="Y30" s="185" t="str">
        <f t="shared" ref="Y30:Y49" si="13">IF(U30="","",250)</f>
        <v/>
      </c>
      <c r="Z30" s="218" t="str">
        <f t="shared" ref="Z30:Z49" si="14">IF(U30="","",")")</f>
        <v/>
      </c>
      <c r="AA30" s="175" t="str">
        <f t="shared" ref="AA30:AA49" si="15">IF(AB30="","","(")</f>
        <v/>
      </c>
      <c r="AB30" s="183" t="str">
        <f t="shared" ref="AB30:AB70"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0"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4.5" thickTop="1" thickBot="1">
      <c r="C31" s="13" t="s">
        <v>3147</v>
      </c>
      <c r="D31" s="257" t="s">
        <v>1111</v>
      </c>
      <c r="E31" s="257" t="s">
        <v>1121</v>
      </c>
      <c r="F31" s="258"/>
      <c r="G31" s="258"/>
      <c r="H31" s="257"/>
      <c r="I31" s="257"/>
      <c r="J31" s="296"/>
      <c r="K31" s="296"/>
      <c r="L31" s="271" t="str">
        <f t="shared" si="0"/>
        <v xml:space="preserve">            { line: "extendida por toda la tierra;, (Mi,m,15)", sC: ""},</v>
      </c>
      <c r="M31" s="218" t="str">
        <f t="shared" si="1"/>
        <v>(</v>
      </c>
      <c r="N31" s="183" t="str">
        <f t="shared" si="2"/>
        <v>Mi</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C32" s="13" t="s">
        <v>3148</v>
      </c>
      <c r="D32" s="257" t="s">
        <v>1112</v>
      </c>
      <c r="E32" s="257" t="s">
        <v>1121</v>
      </c>
      <c r="F32" s="258" t="s">
        <v>1111</v>
      </c>
      <c r="G32" s="258" t="s">
        <v>1121</v>
      </c>
      <c r="H32" s="257"/>
      <c r="I32" s="257"/>
      <c r="J32" s="296"/>
      <c r="K32" s="296"/>
      <c r="L32" s="271" t="str">
        <f t="shared" si="0"/>
        <v xml:space="preserve">            { line: "y con el Papa ... N/., con nuestro obispo ... N/., (La,m,15)(Mi,m,250)", sC: ""},</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4.5" thickTop="1" thickBot="1">
      <c r="C33" s="13" t="s">
        <v>3149</v>
      </c>
      <c r="D33" s="257" t="s">
        <v>1112</v>
      </c>
      <c r="E33" s="257" t="s">
        <v>1121</v>
      </c>
      <c r="F33" s="258"/>
      <c r="G33" s="258"/>
      <c r="H33" s="257"/>
      <c r="I33" s="257"/>
      <c r="J33" s="296"/>
      <c r="K33" s="296"/>
      <c r="L33" s="271" t="str">
        <f>IF(C33="","",_xlfn.CONCAT("            { line: ","""",C33,", ",M33:AN33,""", sC: ","""",B33,"""},"))</f>
        <v xml:space="preserve">            { line: "y de todos los que en ella cuidan de tu pueblo,,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4.5" thickTop="1" thickBot="1">
      <c r="C34" s="13" t="s">
        <v>3150</v>
      </c>
      <c r="D34" s="257" t="s">
        <v>1122</v>
      </c>
      <c r="E34" s="257"/>
      <c r="F34" s="258" t="s">
        <v>2347</v>
      </c>
      <c r="G34" s="258" t="s">
        <v>1121</v>
      </c>
      <c r="H34" s="257" t="s">
        <v>1111</v>
      </c>
      <c r="I34" s="257" t="s">
        <v>1121</v>
      </c>
      <c r="J34" s="296"/>
      <c r="K34" s="296"/>
      <c r="L34" s="271" t="str">
        <f>IF(C34="","",_xlfn.CONCAT("            { line: ","""",C34,", ",M34:AN34,""", sC: ","""",B34,"""},"))</f>
        <v xml:space="preserve">            { line: "llévala a su perfección por la caridad., (Sol,,15)(Si,m,250)(Mi,m,350)", sC: ""},</v>
      </c>
      <c r="M34" s="218" t="str">
        <f t="shared" si="1"/>
        <v>(</v>
      </c>
      <c r="N34" s="183" t="str">
        <f t="shared" si="2"/>
        <v>Sol</v>
      </c>
      <c r="O34" s="216" t="str">
        <f t="shared" si="3"/>
        <v>,</v>
      </c>
      <c r="P34" s="225" t="str">
        <f t="shared" si="4"/>
        <v/>
      </c>
      <c r="Q34" s="217" t="str">
        <f t="shared" si="5"/>
        <v>,</v>
      </c>
      <c r="R34" s="168">
        <f t="shared" si="6"/>
        <v>15</v>
      </c>
      <c r="S34" s="218" t="str">
        <f t="shared" si="7"/>
        <v>)</v>
      </c>
      <c r="T34" s="219" t="str">
        <f t="shared" si="8"/>
        <v>(</v>
      </c>
      <c r="U34" s="181" t="str">
        <f t="shared" si="9"/>
        <v>Si</v>
      </c>
      <c r="V34" s="185" t="str">
        <f t="shared" si="10"/>
        <v>,</v>
      </c>
      <c r="W34" s="177" t="str">
        <f t="shared" si="11"/>
        <v>m</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3:40" ht="24.5" thickTop="1" thickBot="1">
      <c r="C35" s="13" t="s">
        <v>3151</v>
      </c>
      <c r="D35" s="257" t="s">
        <v>1122</v>
      </c>
      <c r="E35" s="257"/>
      <c r="F35" s="258"/>
      <c r="G35" s="258"/>
      <c r="H35" s="257"/>
      <c r="I35" s="257"/>
      <c r="J35" s="296"/>
      <c r="K35" s="296"/>
      <c r="L35" s="271" t="str">
        <f t="shared" ref="L35" si="29">IF(C35="","",_xlfn.CONCAT("            { line: ","""",C35,", ",M35:AN35,""", sC: ","""",B35,"""},"))</f>
        <v xml:space="preserve">            { line: "Acuérdate también de nuestros hermanos, (Sol,,15)", sC: ""},</v>
      </c>
      <c r="M35" s="218" t="str">
        <f t="shared" si="1"/>
        <v>(</v>
      </c>
      <c r="N35" s="183" t="str">
        <f t="shared" si="2"/>
        <v>Sol</v>
      </c>
      <c r="O35" s="216" t="str">
        <f t="shared" si="3"/>
        <v>,</v>
      </c>
      <c r="P35" s="225" t="str">
        <f t="shared" si="4"/>
        <v/>
      </c>
      <c r="Q35" s="217" t="str">
        <f t="shared" si="5"/>
        <v>,</v>
      </c>
      <c r="R35" s="168">
        <f t="shared" si="6"/>
        <v>15</v>
      </c>
      <c r="S35" s="218" t="str">
        <f t="shared" si="7"/>
        <v>)</v>
      </c>
      <c r="T35" s="219" t="str">
        <f t="shared" si="8"/>
        <v/>
      </c>
      <c r="U35" s="181" t="str">
        <f t="shared" si="9"/>
        <v/>
      </c>
      <c r="V35" s="185" t="str">
        <f t="shared" si="10"/>
        <v/>
      </c>
      <c r="W35" s="177" t="str">
        <f t="shared" si="11"/>
        <v/>
      </c>
      <c r="X35" s="185" t="str">
        <f t="shared" si="12"/>
        <v/>
      </c>
      <c r="Y35" s="185" t="str">
        <f t="shared" si="13"/>
        <v/>
      </c>
      <c r="Z35" s="218"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4.5" thickTop="1" thickBot="1">
      <c r="C36" s="13" t="s">
        <v>3152</v>
      </c>
      <c r="D36" s="257" t="s">
        <v>2347</v>
      </c>
      <c r="E36" s="257" t="s">
        <v>1121</v>
      </c>
      <c r="F36" s="258"/>
      <c r="G36" s="258"/>
      <c r="H36" s="257"/>
      <c r="I36" s="257"/>
      <c r="J36" s="296"/>
      <c r="K36" s="296"/>
      <c r="L36" s="271" t="str">
        <f>IF(C36="","",_xlfn.CONCAT("            { line: ","""",C36,", ",M36:AN36,""", sC: ","""",B36,"""},"))</f>
        <v xml:space="preserve">            { line: "que durmieron en la esperanza, (Si,m,15)", sC: ""},</v>
      </c>
      <c r="M36" s="218" t="str">
        <f t="shared" si="1"/>
        <v>(</v>
      </c>
      <c r="N36" s="183" t="str">
        <f t="shared" si="2"/>
        <v>Si</v>
      </c>
      <c r="O36" s="216" t="str">
        <f t="shared" si="3"/>
        <v>,</v>
      </c>
      <c r="P36" s="225" t="str">
        <f t="shared" si="4"/>
        <v>m</v>
      </c>
      <c r="Q36" s="217" t="str">
        <f t="shared" si="5"/>
        <v>,</v>
      </c>
      <c r="R36" s="168">
        <f t="shared" si="6"/>
        <v>15</v>
      </c>
      <c r="S36" s="218" t="str">
        <f t="shared" si="7"/>
        <v>)</v>
      </c>
      <c r="T36" s="219" t="str">
        <f t="shared" si="8"/>
        <v/>
      </c>
      <c r="U36" s="181" t="str">
        <f t="shared" si="9"/>
        <v/>
      </c>
      <c r="V36" s="185" t="str">
        <f t="shared" si="10"/>
        <v/>
      </c>
      <c r="W36" s="177" t="str">
        <f t="shared" si="11"/>
        <v/>
      </c>
      <c r="X36" s="185" t="str">
        <f t="shared" si="12"/>
        <v/>
      </c>
      <c r="Y36" s="185" t="str">
        <f t="shared" si="13"/>
        <v/>
      </c>
      <c r="Z36" s="218" t="str">
        <f t="shared" si="14"/>
        <v/>
      </c>
      <c r="AA36" s="175" t="str">
        <f t="shared" si="15"/>
        <v/>
      </c>
      <c r="AB36" s="183" t="str">
        <f t="shared" si="16"/>
        <v/>
      </c>
      <c r="AC36" s="184" t="str">
        <f t="shared" si="17"/>
        <v/>
      </c>
      <c r="AD36" s="225" t="str">
        <f t="shared" si="18"/>
        <v/>
      </c>
      <c r="AE36" s="176" t="str">
        <f t="shared" si="19"/>
        <v/>
      </c>
      <c r="AF36" s="168" t="str">
        <f t="shared" si="20"/>
        <v/>
      </c>
      <c r="AG36" s="168" t="str">
        <f t="shared" si="21"/>
        <v/>
      </c>
      <c r="AH36" s="179" t="str">
        <f t="shared" si="22"/>
        <v/>
      </c>
      <c r="AI36" s="256" t="str">
        <f t="shared" si="23"/>
        <v/>
      </c>
      <c r="AJ36" s="185" t="str">
        <f t="shared" si="24"/>
        <v/>
      </c>
      <c r="AK36" s="185" t="str">
        <f t="shared" si="25"/>
        <v/>
      </c>
      <c r="AL36" s="185" t="str">
        <f t="shared" si="26"/>
        <v/>
      </c>
      <c r="AM36" s="185" t="str">
        <f t="shared" si="27"/>
        <v/>
      </c>
      <c r="AN36" s="185" t="str">
        <f t="shared" si="28"/>
        <v/>
      </c>
    </row>
    <row r="37" spans="3:40" ht="24.5" thickTop="1" thickBot="1">
      <c r="C37" s="13" t="s">
        <v>3153</v>
      </c>
      <c r="D37" s="257"/>
      <c r="E37" s="257"/>
      <c r="F37" s="258"/>
      <c r="G37" s="258"/>
      <c r="H37" s="257"/>
      <c r="I37" s="257"/>
      <c r="J37" s="296"/>
      <c r="K37" s="296"/>
      <c r="L37" s="271" t="str">
        <f t="shared" ref="L37:L44" si="30">IF(C37="","",_xlfn.CONCAT("            { line: ","""",C37,", ",M37:AN37,""", sC: ","""",B37,"""},"))</f>
        <v xml:space="preserve">            { line: "de la resurrección,, ", sC: ""},</v>
      </c>
      <c r="M37" s="218" t="str">
        <f t="shared" si="1"/>
        <v/>
      </c>
      <c r="N37" s="183" t="str">
        <f t="shared" si="2"/>
        <v/>
      </c>
      <c r="O37" s="216" t="str">
        <f t="shared" si="3"/>
        <v/>
      </c>
      <c r="P37" s="225" t="str">
        <f t="shared" si="4"/>
        <v/>
      </c>
      <c r="Q37" s="217" t="str">
        <f t="shared" si="5"/>
        <v/>
      </c>
      <c r="R37" s="168" t="str">
        <f t="shared" si="6"/>
        <v/>
      </c>
      <c r="S37" s="218" t="str">
        <f t="shared" si="7"/>
        <v/>
      </c>
      <c r="T37" s="219" t="str">
        <f t="shared" si="8"/>
        <v/>
      </c>
      <c r="U37" s="181" t="str">
        <f t="shared" si="9"/>
        <v/>
      </c>
      <c r="V37" s="185" t="str">
        <f t="shared" si="10"/>
        <v/>
      </c>
      <c r="W37" s="177" t="str">
        <f t="shared" si="11"/>
        <v/>
      </c>
      <c r="X37" s="185" t="str">
        <f t="shared" si="12"/>
        <v/>
      </c>
      <c r="Y37" s="185" t="str">
        <f t="shared" si="13"/>
        <v/>
      </c>
      <c r="Z37" s="218" t="str">
        <f t="shared" si="14"/>
        <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3:40" ht="24.5" thickTop="1" thickBot="1">
      <c r="C38" s="13" t="s">
        <v>3154</v>
      </c>
      <c r="D38" s="257" t="s">
        <v>1112</v>
      </c>
      <c r="E38" s="257" t="s">
        <v>1121</v>
      </c>
      <c r="F38" s="258"/>
      <c r="G38" s="258"/>
      <c r="H38" s="257"/>
      <c r="I38" s="257"/>
      <c r="J38" s="296"/>
      <c r="K38" s="296"/>
      <c r="L38" s="271" t="str">
        <f t="shared" si="30"/>
        <v xml:space="preserve">            { line: "y de todos los que han muerto, (La,m,15)", sC: ""},</v>
      </c>
      <c r="M38" s="218" t="str">
        <f t="shared" si="1"/>
        <v>(</v>
      </c>
      <c r="N38" s="183" t="str">
        <f t="shared" si="2"/>
        <v>La</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3:40" ht="24.5" thickTop="1" thickBot="1">
      <c r="C39" s="13" t="s">
        <v>3155</v>
      </c>
      <c r="D39" s="257" t="s">
        <v>1111</v>
      </c>
      <c r="E39" s="257" t="s">
        <v>1121</v>
      </c>
      <c r="F39" s="258"/>
      <c r="G39" s="258"/>
      <c r="H39" s="257"/>
      <c r="I39" s="257"/>
      <c r="J39" s="296"/>
      <c r="K39" s="296"/>
      <c r="L39" s="271" t="str">
        <f t="shared" si="30"/>
        <v xml:space="preserve">            { line: "en tu misericordia;, (Mi,m,15)", sC: ""},</v>
      </c>
      <c r="M39" s="218" t="str">
        <f t="shared" ref="M39:M41" si="31">IF(N39="","","(")</f>
        <v>(</v>
      </c>
      <c r="N39" s="183" t="str">
        <f t="shared" ref="N39:N41" si="32">IF(D39="","",D39)</f>
        <v>Mi</v>
      </c>
      <c r="O39" s="216" t="str">
        <f t="shared" ref="O39:O41" si="33">IF(N39="","",",")</f>
        <v>,</v>
      </c>
      <c r="P39" s="225" t="str">
        <f t="shared" ref="P39:P41" si="34">IF(E39="","",E39)</f>
        <v>m</v>
      </c>
      <c r="Q39" s="217" t="str">
        <f t="shared" ref="Q39:Q41" si="35">IF(N39="","",",")</f>
        <v>,</v>
      </c>
      <c r="R39" s="168">
        <f t="shared" ref="R39:R41" si="36">IF(N39="","",15)</f>
        <v>15</v>
      </c>
      <c r="S39" s="218" t="str">
        <f t="shared" ref="S39:S41" si="37">IF(N39="","",")")</f>
        <v>)</v>
      </c>
      <c r="T39" s="219" t="str">
        <f t="shared" ref="T39:T41" si="38">IF(U39="","","(")</f>
        <v/>
      </c>
      <c r="U39" s="181" t="str">
        <f t="shared" ref="U39:U41" si="39">IF(F39="","",F39)</f>
        <v/>
      </c>
      <c r="V39" s="185" t="str">
        <f t="shared" ref="V39:V41" si="40">IF(U39="","",",")</f>
        <v/>
      </c>
      <c r="W39" s="177" t="str">
        <f t="shared" ref="W39:W41" si="41">IF(G39="","",G39)</f>
        <v/>
      </c>
      <c r="X39" s="185" t="str">
        <f t="shared" ref="X39:X41" si="42">IF(U39="","",",")</f>
        <v/>
      </c>
      <c r="Y39" s="185" t="str">
        <f t="shared" ref="Y39:Y41" si="43">IF(U39="","",250)</f>
        <v/>
      </c>
      <c r="Z39" s="218" t="str">
        <f t="shared" ref="Z39:Z41" si="44">IF(U39="","",")")</f>
        <v/>
      </c>
      <c r="AA39" s="175" t="str">
        <f t="shared" ref="AA39:AA41" si="45">IF(AB39="","","(")</f>
        <v/>
      </c>
      <c r="AB39" s="183" t="str">
        <f t="shared" ref="AB39:AB41" si="46">IF(H39="","",H39)</f>
        <v/>
      </c>
      <c r="AC39" s="184" t="str">
        <f t="shared" ref="AC39:AC41" si="47">IF(AB39="","",",")</f>
        <v/>
      </c>
      <c r="AD39" s="225" t="str">
        <f t="shared" ref="AD39:AD41" si="48">IF(I39="","",I39)</f>
        <v/>
      </c>
      <c r="AE39" s="176" t="str">
        <f t="shared" ref="AE39:AE41" si="49">IF(AB39="","",",")</f>
        <v/>
      </c>
      <c r="AF39" s="168" t="str">
        <f t="shared" ref="AF39:AF41" si="50">IF(AB39="","",350)</f>
        <v/>
      </c>
      <c r="AG39" s="168" t="str">
        <f t="shared" ref="AG39:AG41" si="51">IF(AB39="","",")")</f>
        <v/>
      </c>
      <c r="AH39" s="179" t="str">
        <f t="shared" ref="AH39:AH41" si="52">IF(AI39="","","(")</f>
        <v/>
      </c>
      <c r="AI39" s="256" t="str">
        <f t="shared" ref="AI39:AI41" si="53">IF(J39="","",J39)</f>
        <v/>
      </c>
      <c r="AJ39" s="185" t="str">
        <f t="shared" ref="AJ39:AJ41" si="54">IF(AI39="","",",")</f>
        <v/>
      </c>
      <c r="AK39" s="185" t="str">
        <f t="shared" ref="AK39:AK41" si="55">IF(K39="","",K39)</f>
        <v/>
      </c>
      <c r="AL39" s="185" t="str">
        <f t="shared" ref="AL39:AL41" si="56">IF(AI39="","",",")</f>
        <v/>
      </c>
      <c r="AM39" s="185" t="str">
        <f t="shared" ref="AM39:AM41" si="57">IF(AI39="","",450)</f>
        <v/>
      </c>
      <c r="AN39" s="185" t="str">
        <f t="shared" ref="AN39:AN41" si="58">IF(AI39="","",")")</f>
        <v/>
      </c>
    </row>
    <row r="40" spans="3:40" ht="24.5" thickTop="1" thickBot="1">
      <c r="C40" s="13" t="s">
        <v>3156</v>
      </c>
      <c r="D40" s="257" t="s">
        <v>1122</v>
      </c>
      <c r="E40" s="257"/>
      <c r="F40" s="258" t="s">
        <v>2347</v>
      </c>
      <c r="G40" s="258" t="s">
        <v>1121</v>
      </c>
      <c r="H40" s="257" t="s">
        <v>1111</v>
      </c>
      <c r="I40" s="257" t="s">
        <v>1121</v>
      </c>
      <c r="J40" s="296"/>
      <c r="K40" s="296"/>
      <c r="L40" s="271" t="str">
        <f>IF(C40="","",_xlfn.CONCAT("            { line: ","""",C40,", ",M40:AN40,""", sC: ","""",B40,"""},"))</f>
        <v xml:space="preserve">            { line: "admítelos a contemplar la luz de tu rostro., (Sol,,15)(Si,m,250)(Mi,m,350)", sC: ""},</v>
      </c>
      <c r="M40" s="218" t="str">
        <f t="shared" si="31"/>
        <v>(</v>
      </c>
      <c r="N40" s="183" t="str">
        <f t="shared" si="32"/>
        <v>Sol</v>
      </c>
      <c r="O40" s="216" t="str">
        <f t="shared" si="33"/>
        <v>,</v>
      </c>
      <c r="P40" s="225" t="str">
        <f t="shared" si="34"/>
        <v/>
      </c>
      <c r="Q40" s="217" t="str">
        <f t="shared" si="35"/>
        <v>,</v>
      </c>
      <c r="R40" s="168">
        <f t="shared" si="36"/>
        <v>15</v>
      </c>
      <c r="S40" s="218" t="str">
        <f t="shared" si="37"/>
        <v>)</v>
      </c>
      <c r="T40" s="219" t="str">
        <f t="shared" si="38"/>
        <v>(</v>
      </c>
      <c r="U40" s="181" t="str">
        <f t="shared" si="39"/>
        <v>Si</v>
      </c>
      <c r="V40" s="185" t="str">
        <f t="shared" si="40"/>
        <v>,</v>
      </c>
      <c r="W40" s="177" t="str">
        <f t="shared" si="41"/>
        <v>m</v>
      </c>
      <c r="X40" s="185" t="str">
        <f t="shared" si="42"/>
        <v>,</v>
      </c>
      <c r="Y40" s="185">
        <f t="shared" si="43"/>
        <v>250</v>
      </c>
      <c r="Z40" s="218" t="str">
        <f t="shared" si="44"/>
        <v>)</v>
      </c>
      <c r="AA40" s="175" t="str">
        <f t="shared" si="45"/>
        <v>(</v>
      </c>
      <c r="AB40" s="183" t="str">
        <f t="shared" si="46"/>
        <v>Mi</v>
      </c>
      <c r="AC40" s="184" t="str">
        <f t="shared" si="47"/>
        <v>,</v>
      </c>
      <c r="AD40" s="225" t="str">
        <f t="shared" si="48"/>
        <v>m</v>
      </c>
      <c r="AE40" s="176" t="str">
        <f t="shared" si="49"/>
        <v>,</v>
      </c>
      <c r="AF40" s="168">
        <f t="shared" si="50"/>
        <v>350</v>
      </c>
      <c r="AG40" s="168" t="str">
        <f t="shared" si="51"/>
        <v>)</v>
      </c>
      <c r="AH40" s="179" t="str">
        <f t="shared" si="52"/>
        <v/>
      </c>
      <c r="AI40" s="256" t="str">
        <f t="shared" si="53"/>
        <v/>
      </c>
      <c r="AJ40" s="185" t="str">
        <f t="shared" si="54"/>
        <v/>
      </c>
      <c r="AK40" s="185" t="str">
        <f t="shared" si="55"/>
        <v/>
      </c>
      <c r="AL40" s="185" t="str">
        <f t="shared" si="56"/>
        <v/>
      </c>
      <c r="AM40" s="185" t="str">
        <f t="shared" si="57"/>
        <v/>
      </c>
      <c r="AN40" s="185" t="str">
        <f t="shared" si="58"/>
        <v/>
      </c>
    </row>
    <row r="41" spans="3:40" ht="24.5" thickTop="1" thickBot="1">
      <c r="C41" s="347" t="s">
        <v>3157</v>
      </c>
      <c r="D41" s="257" t="s">
        <v>1122</v>
      </c>
      <c r="E41" s="257"/>
      <c r="F41" s="258" t="s">
        <v>1111</v>
      </c>
      <c r="G41" s="258" t="s">
        <v>1121</v>
      </c>
      <c r="H41" s="257"/>
      <c r="I41" s="257"/>
      <c r="J41" s="296"/>
      <c r="K41" s="296"/>
      <c r="L41" s="271" t="str">
        <f t="shared" ref="L41" si="59">IF(C41="","",_xlfn.CONCAT("            { line: ","""",C41,", ",M41:AN41,""", sC: ","""",B41,"""},"))</f>
        <v xml:space="preserve">            { line: "CONMEMORACIÓN DE LOS SANTOS, (Sol,,15)(Mi,m,250)", sC: ""},</v>
      </c>
      <c r="M41" s="218" t="str">
        <f t="shared" si="31"/>
        <v>(</v>
      </c>
      <c r="N41" s="183" t="str">
        <f t="shared" si="32"/>
        <v>Sol</v>
      </c>
      <c r="O41" s="216" t="str">
        <f t="shared" si="33"/>
        <v>,</v>
      </c>
      <c r="P41" s="225" t="str">
        <f t="shared" si="34"/>
        <v/>
      </c>
      <c r="Q41" s="217" t="str">
        <f t="shared" si="35"/>
        <v>,</v>
      </c>
      <c r="R41" s="168">
        <f t="shared" si="36"/>
        <v>15</v>
      </c>
      <c r="S41" s="218" t="str">
        <f t="shared" si="37"/>
        <v>)</v>
      </c>
      <c r="T41" s="219" t="str">
        <f t="shared" si="38"/>
        <v>(</v>
      </c>
      <c r="U41" s="181" t="str">
        <f t="shared" si="39"/>
        <v>Mi</v>
      </c>
      <c r="V41" s="185" t="str">
        <f t="shared" si="40"/>
        <v>,</v>
      </c>
      <c r="W41" s="177" t="str">
        <f t="shared" si="41"/>
        <v>m</v>
      </c>
      <c r="X41" s="185" t="str">
        <f t="shared" si="42"/>
        <v>,</v>
      </c>
      <c r="Y41" s="185">
        <f t="shared" si="43"/>
        <v>250</v>
      </c>
      <c r="Z41" s="218" t="str">
        <f t="shared" si="44"/>
        <v>)</v>
      </c>
      <c r="AA41" s="175" t="str">
        <f t="shared" si="45"/>
        <v/>
      </c>
      <c r="AB41" s="183" t="str">
        <f t="shared" si="46"/>
        <v/>
      </c>
      <c r="AC41" s="184" t="str">
        <f t="shared" si="47"/>
        <v/>
      </c>
      <c r="AD41" s="225" t="str">
        <f t="shared" si="48"/>
        <v/>
      </c>
      <c r="AE41" s="176" t="str">
        <f t="shared" si="49"/>
        <v/>
      </c>
      <c r="AF41" s="168" t="str">
        <f t="shared" si="50"/>
        <v/>
      </c>
      <c r="AG41" s="168" t="str">
        <f t="shared" si="51"/>
        <v/>
      </c>
      <c r="AH41" s="179" t="str">
        <f t="shared" si="52"/>
        <v/>
      </c>
      <c r="AI41" s="256" t="str">
        <f t="shared" si="53"/>
        <v/>
      </c>
      <c r="AJ41" s="185" t="str">
        <f t="shared" si="54"/>
        <v/>
      </c>
      <c r="AK41" s="185" t="str">
        <f t="shared" si="55"/>
        <v/>
      </c>
      <c r="AL41" s="185" t="str">
        <f t="shared" si="56"/>
        <v/>
      </c>
      <c r="AM41" s="185" t="str">
        <f t="shared" si="57"/>
        <v/>
      </c>
      <c r="AN41" s="185" t="str">
        <f t="shared" si="58"/>
        <v/>
      </c>
    </row>
    <row r="42" spans="3:40" ht="24.5" thickTop="1" thickBot="1">
      <c r="C42" s="13" t="s">
        <v>3158</v>
      </c>
      <c r="D42" s="257" t="s">
        <v>1112</v>
      </c>
      <c r="E42" s="257" t="s">
        <v>1121</v>
      </c>
      <c r="F42" s="258"/>
      <c r="G42" s="258"/>
      <c r="H42" s="257"/>
      <c r="I42" s="257"/>
      <c r="J42" s="296"/>
      <c r="K42" s="296"/>
      <c r="L42" s="271" t="str">
        <f t="shared" si="30"/>
        <v xml:space="preserve">            { line: "Ten misericordia de todos nosotros,, (La,m,15)", sC: ""},</v>
      </c>
      <c r="M42" s="218" t="str">
        <f t="shared" si="1"/>
        <v>(</v>
      </c>
      <c r="N42" s="183" t="str">
        <f t="shared" si="2"/>
        <v>La</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3:40" ht="24.5" thickTop="1" thickBot="1">
      <c r="C43" s="13" t="s">
        <v>3159</v>
      </c>
      <c r="D43" s="257" t="s">
        <v>1111</v>
      </c>
      <c r="E43" s="257" t="s">
        <v>1121</v>
      </c>
      <c r="F43" s="258" t="s">
        <v>1112</v>
      </c>
      <c r="G43" s="258" t="s">
        <v>1121</v>
      </c>
      <c r="H43" s="257"/>
      <c r="I43" s="257"/>
      <c r="J43" s="296"/>
      <c r="K43" s="296"/>
      <c r="L43" s="271" t="str">
        <f t="shared" si="30"/>
        <v xml:space="preserve">            { line: "y así, con María, la Virgen Madre de Dios,, (Mi,m,15)(La,m,250)", sC: ""},</v>
      </c>
      <c r="M43" s="218" t="str">
        <f t="shared" si="1"/>
        <v>(</v>
      </c>
      <c r="N43" s="183" t="str">
        <f t="shared" si="2"/>
        <v>Mi</v>
      </c>
      <c r="O43" s="216" t="str">
        <f t="shared" si="3"/>
        <v>,</v>
      </c>
      <c r="P43" s="225" t="str">
        <f t="shared" si="4"/>
        <v>m</v>
      </c>
      <c r="Q43" s="217" t="str">
        <f t="shared" si="5"/>
        <v>,</v>
      </c>
      <c r="R43" s="168">
        <f t="shared" si="6"/>
        <v>15</v>
      </c>
      <c r="S43" s="218" t="str">
        <f t="shared" si="7"/>
        <v>)</v>
      </c>
      <c r="T43" s="219" t="str">
        <f t="shared" si="8"/>
        <v>(</v>
      </c>
      <c r="U43" s="181" t="str">
        <f t="shared" si="9"/>
        <v>La</v>
      </c>
      <c r="V43" s="185" t="str">
        <f t="shared" si="10"/>
        <v>,</v>
      </c>
      <c r="W43" s="177" t="str">
        <f t="shared" si="11"/>
        <v>m</v>
      </c>
      <c r="X43" s="185" t="str">
        <f t="shared" si="12"/>
        <v>,</v>
      </c>
      <c r="Y43" s="185">
        <f t="shared" si="13"/>
        <v>250</v>
      </c>
      <c r="Z43" s="218" t="str">
        <f t="shared" si="14"/>
        <v>)</v>
      </c>
      <c r="AA43" s="175" t="str">
        <f t="shared" si="15"/>
        <v/>
      </c>
      <c r="AB43" s="183" t="str">
        <f t="shared" si="16"/>
        <v/>
      </c>
      <c r="AC43" s="184" t="str">
        <f t="shared" si="17"/>
        <v/>
      </c>
      <c r="AD43" s="225" t="str">
        <f t="shared" si="18"/>
        <v/>
      </c>
      <c r="AE43" s="176" t="str">
        <f t="shared" si="19"/>
        <v/>
      </c>
      <c r="AF43" s="168" t="str">
        <f t="shared" si="20"/>
        <v/>
      </c>
      <c r="AG43" s="168" t="str">
        <f t="shared" si="21"/>
        <v/>
      </c>
      <c r="AH43" s="179" t="str">
        <f t="shared" si="22"/>
        <v/>
      </c>
      <c r="AI43" s="256" t="str">
        <f t="shared" si="23"/>
        <v/>
      </c>
      <c r="AJ43" s="185" t="str">
        <f t="shared" si="24"/>
        <v/>
      </c>
      <c r="AK43" s="185" t="str">
        <f t="shared" si="25"/>
        <v/>
      </c>
      <c r="AL43" s="185" t="str">
        <f t="shared" si="26"/>
        <v/>
      </c>
      <c r="AM43" s="185" t="str">
        <f t="shared" si="27"/>
        <v/>
      </c>
      <c r="AN43" s="185" t="str">
        <f t="shared" si="28"/>
        <v/>
      </c>
    </row>
    <row r="44" spans="3:40" ht="24.5" thickTop="1" thickBot="1">
      <c r="C44" s="13" t="s">
        <v>3160</v>
      </c>
      <c r="D44" s="257" t="s">
        <v>1111</v>
      </c>
      <c r="E44" s="257" t="s">
        <v>1121</v>
      </c>
      <c r="F44" s="258"/>
      <c r="G44" s="258"/>
      <c r="H44" s="257"/>
      <c r="I44" s="257"/>
      <c r="J44" s="296"/>
      <c r="K44" s="296"/>
      <c r="L44" s="271" t="str">
        <f t="shared" si="30"/>
        <v xml:space="preserve">            { line: "su esposo San José, los apóstoles, (Mi,m,15)", sC: ""},</v>
      </c>
      <c r="M44" s="218" t="str">
        <f t="shared" si="1"/>
        <v>(</v>
      </c>
      <c r="N44" s="183" t="str">
        <f t="shared" si="2"/>
        <v>Mi</v>
      </c>
      <c r="O44" s="216" t="str">
        <f t="shared" si="3"/>
        <v>,</v>
      </c>
      <c r="P44" s="225" t="str">
        <f t="shared" si="4"/>
        <v>m</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3:40" ht="24.5" thickTop="1" thickBot="1">
      <c r="C45" s="13" t="s">
        <v>3161</v>
      </c>
      <c r="D45" s="257"/>
      <c r="E45" s="257"/>
      <c r="F45" s="258"/>
      <c r="G45" s="258"/>
      <c r="H45" s="257"/>
      <c r="I45" s="257"/>
      <c r="J45" s="296"/>
      <c r="K45" s="296"/>
      <c r="L45" s="271" t="str">
        <f>IF(C45="","",_xlfn.CONCAT("            { line: ","""",C45,", ",M45:AN45,""", sC: ","""",B45,"""},"))</f>
        <v xml:space="preserve">            { line: "y cuantos vivieron en tu amistad, ", sC: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4.5" thickTop="1" thickBot="1">
      <c r="C46" s="13" t="s">
        <v>3162</v>
      </c>
      <c r="D46" s="257" t="s">
        <v>1122</v>
      </c>
      <c r="E46" s="257"/>
      <c r="F46" s="258"/>
      <c r="G46" s="258"/>
      <c r="H46" s="257"/>
      <c r="I46" s="257"/>
      <c r="J46" s="296"/>
      <c r="K46" s="296"/>
      <c r="L46" s="271" t="str">
        <f t="shared" ref="L46:L49" si="60">IF(C46="","",_xlfn.CONCAT("            { line: ","""",C46,", ",M46:AN46,""", sC: ","""",B46,"""},"))</f>
        <v xml:space="preserve">            { line: "a través de los tiempos, (Sol,,15)", sC: ""},</v>
      </c>
      <c r="M46" s="218" t="str">
        <f t="shared" si="1"/>
        <v>(</v>
      </c>
      <c r="N46" s="183" t="str">
        <f t="shared" si="2"/>
        <v>Sol</v>
      </c>
      <c r="O46" s="216" t="str">
        <f t="shared" si="3"/>
        <v>,</v>
      </c>
      <c r="P46" s="225" t="str">
        <f t="shared" si="4"/>
        <v/>
      </c>
      <c r="Q46" s="217" t="str">
        <f t="shared" si="5"/>
        <v>,</v>
      </c>
      <c r="R46" s="168">
        <f t="shared" si="6"/>
        <v>15</v>
      </c>
      <c r="S46" s="218" t="str">
        <f t="shared" si="7"/>
        <v>)</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4.5" thickTop="1" thickBot="1">
      <c r="C47" s="13" t="s">
        <v>3163</v>
      </c>
      <c r="D47" s="257" t="s">
        <v>2347</v>
      </c>
      <c r="E47" s="257" t="s">
        <v>1121</v>
      </c>
      <c r="F47" s="258"/>
      <c r="G47" s="258"/>
      <c r="H47" s="257"/>
      <c r="I47" s="257"/>
      <c r="J47" s="296"/>
      <c r="K47" s="296"/>
      <c r="L47" s="271" t="str">
        <f t="shared" si="60"/>
        <v xml:space="preserve">            { line: "merezcamos, por tu Hijo Jesucristo,, (Si,m,15)", sC: ""},</v>
      </c>
      <c r="M47" s="218" t="str">
        <f t="shared" si="1"/>
        <v>(</v>
      </c>
      <c r="N47" s="183" t="str">
        <f t="shared" si="2"/>
        <v>Si</v>
      </c>
      <c r="O47" s="216" t="str">
        <f t="shared" si="3"/>
        <v>,</v>
      </c>
      <c r="P47" s="225" t="str">
        <f t="shared" si="4"/>
        <v>m</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4.5" thickTop="1" thickBot="1">
      <c r="C48" s="13" t="s">
        <v>3164</v>
      </c>
      <c r="D48" s="257" t="s">
        <v>1112</v>
      </c>
      <c r="E48" s="257"/>
      <c r="F48" s="258" t="s">
        <v>1111</v>
      </c>
      <c r="G48" s="258" t="s">
        <v>1121</v>
      </c>
      <c r="H48" s="257"/>
      <c r="I48" s="257"/>
      <c r="J48" s="296"/>
      <c r="K48" s="296"/>
      <c r="L48" s="271" t="str">
        <f t="shared" si="60"/>
        <v xml:space="preserve">            { line: "compartir la vida eterna, (La,,15)(Mi,m,250)", sC: ""},</v>
      </c>
      <c r="M48" s="218" t="str">
        <f t="shared" si="1"/>
        <v>(</v>
      </c>
      <c r="N48" s="183" t="str">
        <f t="shared" si="2"/>
        <v>La</v>
      </c>
      <c r="O48" s="216" t="str">
        <f t="shared" si="3"/>
        <v>,</v>
      </c>
      <c r="P48" s="225" t="str">
        <f t="shared" si="4"/>
        <v/>
      </c>
      <c r="Q48" s="217" t="str">
        <f t="shared" si="5"/>
        <v>,</v>
      </c>
      <c r="R48" s="168">
        <f t="shared" si="6"/>
        <v>15</v>
      </c>
      <c r="S48" s="218" t="str">
        <f t="shared" si="7"/>
        <v>)</v>
      </c>
      <c r="T48" s="219" t="str">
        <f t="shared" si="8"/>
        <v>(</v>
      </c>
      <c r="U48" s="181" t="str">
        <f t="shared" si="9"/>
        <v>Mi</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4.5" thickTop="1" thickBot="1">
      <c r="C49" s="13" t="s">
        <v>3165</v>
      </c>
      <c r="D49" s="257"/>
      <c r="E49" s="257"/>
      <c r="F49" s="258"/>
      <c r="G49" s="258"/>
      <c r="H49" s="257"/>
      <c r="I49" s="257"/>
      <c r="J49" s="296"/>
      <c r="K49" s="296"/>
      <c r="L49" s="271" t="str">
        <f t="shared" si="60"/>
        <v xml:space="preserve">            { line: "y cantar tus alabanzas., ", sC: ""},</v>
      </c>
      <c r="M49" s="218" t="str">
        <f t="shared" si="1"/>
        <v/>
      </c>
      <c r="N49" s="183" t="str">
        <f t="shared" si="2"/>
        <v/>
      </c>
      <c r="O49" s="216" t="str">
        <f t="shared" si="3"/>
        <v/>
      </c>
      <c r="P49" s="225" t="str">
        <f t="shared" si="4"/>
        <v/>
      </c>
      <c r="Q49" s="217" t="str">
        <f t="shared" si="5"/>
        <v/>
      </c>
      <c r="R49" s="168" t="str">
        <f t="shared" si="6"/>
        <v/>
      </c>
      <c r="S49" s="218" t="str">
        <f t="shared" si="7"/>
        <v/>
      </c>
      <c r="T49" s="219" t="str">
        <f t="shared" si="8"/>
        <v/>
      </c>
      <c r="U49" s="181" t="str">
        <f t="shared" si="9"/>
        <v/>
      </c>
      <c r="V49" s="185" t="str">
        <f t="shared" si="10"/>
        <v/>
      </c>
      <c r="W49" s="177" t="str">
        <f t="shared" si="11"/>
        <v/>
      </c>
      <c r="X49" s="185" t="str">
        <f t="shared" si="12"/>
        <v/>
      </c>
      <c r="Y49" s="185" t="str">
        <f t="shared" si="13"/>
        <v/>
      </c>
      <c r="Z49" s="218" t="str">
        <f t="shared" si="14"/>
        <v/>
      </c>
      <c r="AA49" s="175" t="str">
        <f t="shared" si="15"/>
        <v/>
      </c>
      <c r="AB49" s="183" t="str">
        <f t="shared" si="16"/>
        <v/>
      </c>
      <c r="AC49" s="184" t="str">
        <f t="shared" si="17"/>
        <v/>
      </c>
      <c r="AD49" s="225" t="str">
        <f t="shared" si="18"/>
        <v/>
      </c>
      <c r="AE49" s="176" t="str">
        <f t="shared" si="19"/>
        <v/>
      </c>
      <c r="AF49" s="168" t="str">
        <f t="shared" si="20"/>
        <v/>
      </c>
      <c r="AG49" s="168" t="str">
        <f t="shared" si="21"/>
        <v/>
      </c>
      <c r="AH49" s="179" t="str">
        <f t="shared" si="22"/>
        <v/>
      </c>
      <c r="AI49" s="256" t="str">
        <f t="shared" si="23"/>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5" thickTop="1" thickBot="1">
      <c r="A51" s="293"/>
      <c r="B51" s="293"/>
      <c r="C51" s="293"/>
      <c r="D51" s="300"/>
      <c r="E51" s="300"/>
      <c r="F51" s="300"/>
      <c r="G51" s="300"/>
      <c r="H51" s="300"/>
      <c r="I51" s="300"/>
      <c r="J51" s="300"/>
      <c r="K51" s="300"/>
      <c r="L51" s="212" t="s">
        <v>2299</v>
      </c>
      <c r="M51" s="218" t="str">
        <f t="shared" ref="M51:M70" si="61">IF(N51="","","(")</f>
        <v/>
      </c>
      <c r="N51" s="183" t="str">
        <f t="shared" si="2"/>
        <v/>
      </c>
      <c r="O51" s="216" t="str">
        <f t="shared" ref="O51:O70" si="62">IF(N51="","",",")</f>
        <v/>
      </c>
      <c r="P51" s="225" t="str">
        <f t="shared" si="4"/>
        <v/>
      </c>
      <c r="Q51" s="217" t="str">
        <f t="shared" ref="Q51:Q70" si="63">IF(N51="","",",")</f>
        <v/>
      </c>
      <c r="R51" s="168" t="str">
        <f t="shared" ref="R51:R70" si="64">IF(N51="","",15)</f>
        <v/>
      </c>
      <c r="S51" s="218" t="str">
        <f t="shared" ref="S51:S70" si="65">IF(N51="","",")")</f>
        <v/>
      </c>
      <c r="T51" s="219" t="str">
        <f t="shared" ref="T51:T70" si="66">IF(U51="","","(")</f>
        <v/>
      </c>
      <c r="U51" s="181" t="str">
        <f t="shared" si="9"/>
        <v/>
      </c>
      <c r="V51" s="185" t="str">
        <f t="shared" ref="V51:V70" si="67">IF(U51="","",",")</f>
        <v/>
      </c>
      <c r="W51" s="177" t="str">
        <f t="shared" si="11"/>
        <v/>
      </c>
      <c r="X51" s="185" t="str">
        <f t="shared" ref="X51:X70" si="68">IF(U51="","",",")</f>
        <v/>
      </c>
      <c r="Y51" s="185" t="str">
        <f t="shared" ref="Y51:Y70" si="69">IF(U51="","",250)</f>
        <v/>
      </c>
      <c r="Z51" s="218" t="str">
        <f t="shared" ref="Z51:Z70" si="70">IF(U51="","",")")</f>
        <v/>
      </c>
      <c r="AA51" s="175" t="str">
        <f t="shared" ref="AA51:AA70" si="71">IF(AB51="","","(")</f>
        <v/>
      </c>
      <c r="AB51" s="183" t="str">
        <f t="shared" si="16"/>
        <v/>
      </c>
      <c r="AC51" s="184" t="str">
        <f t="shared" ref="AC51:AC70" si="72">IF(AB51="","",",")</f>
        <v/>
      </c>
      <c r="AD51" s="225" t="str">
        <f t="shared" ref="AD51:AD70" si="73">IF(I51="","",I51)</f>
        <v/>
      </c>
      <c r="AE51" s="176" t="str">
        <f t="shared" ref="AE51:AE70" si="74">IF(AB51="","",",")</f>
        <v/>
      </c>
      <c r="AF51" s="168" t="str">
        <f t="shared" ref="AF51:AF70" si="75">IF(AB51="","",350)</f>
        <v/>
      </c>
      <c r="AG51" s="168" t="str">
        <f t="shared" ref="AG51:AG70" si="76">IF(AB51="","",")")</f>
        <v/>
      </c>
      <c r="AH51" s="179" t="str">
        <f t="shared" ref="AH51:AH70" si="77">IF(AI51="","","(")</f>
        <v/>
      </c>
      <c r="AI51" s="256" t="str">
        <f t="shared" si="23"/>
        <v/>
      </c>
      <c r="AJ51" s="185" t="str">
        <f t="shared" ref="AJ51:AJ70" si="78">IF(AI51="","",",")</f>
        <v/>
      </c>
      <c r="AK51" s="185" t="str">
        <f t="shared" ref="AK51:AK70" si="79">IF(K51="","",K51)</f>
        <v/>
      </c>
      <c r="AL51" s="185" t="str">
        <f t="shared" ref="AL51:AL70" si="80">IF(AI51="","",",")</f>
        <v/>
      </c>
      <c r="AM51" s="185" t="str">
        <f t="shared" ref="AM51:AM70" si="81">IF(AI51="","",450)</f>
        <v/>
      </c>
      <c r="AN51" s="185" t="str">
        <f t="shared" ref="AN51:AN70" si="82">IF(AI51="","",")")</f>
        <v/>
      </c>
    </row>
    <row r="52" spans="1:40" ht="24.5" thickTop="1" thickBot="1">
      <c r="C52" s="347" t="s">
        <v>3166</v>
      </c>
      <c r="D52" s="257" t="s">
        <v>1122</v>
      </c>
      <c r="E52" s="257"/>
      <c r="F52" s="258"/>
      <c r="G52" s="258"/>
      <c r="H52" s="257"/>
      <c r="I52" s="257"/>
      <c r="J52" s="296"/>
      <c r="K52" s="296"/>
      <c r="L52" s="271" t="str">
        <f t="shared" ref="L52:L70" si="83">IF(C52="","",_xlfn.CONCAT("            { line: ","""",C52,", ",M52:AN52,""", sC: ","""",B52,"""},"))</f>
        <v xml:space="preserve">            { line: "DOXOLOGÍA Y CONCLUSIÓN DE LA PLEGARIA EUCARÍSTICA, (Sol,,15)", sC: ""},</v>
      </c>
      <c r="M52" s="218" t="str">
        <f t="shared" si="61"/>
        <v>(</v>
      </c>
      <c r="N52" s="183" t="str">
        <f t="shared" si="2"/>
        <v>Sol</v>
      </c>
      <c r="O52" s="216" t="str">
        <f t="shared" si="62"/>
        <v>,</v>
      </c>
      <c r="P52" s="225" t="str">
        <f t="shared" si="4"/>
        <v/>
      </c>
      <c r="Q52" s="217" t="str">
        <f t="shared" si="63"/>
        <v>,</v>
      </c>
      <c r="R52" s="168">
        <f t="shared" si="64"/>
        <v>15</v>
      </c>
      <c r="S52" s="218" t="str">
        <f t="shared" si="65"/>
        <v>)</v>
      </c>
      <c r="T52" s="219" t="str">
        <f t="shared" si="66"/>
        <v/>
      </c>
      <c r="U52" s="181" t="str">
        <f t="shared" si="9"/>
        <v/>
      </c>
      <c r="V52" s="185" t="str">
        <f t="shared" si="67"/>
        <v/>
      </c>
      <c r="W52" s="177" t="str">
        <f t="shared" si="11"/>
        <v/>
      </c>
      <c r="X52" s="185" t="str">
        <f t="shared" si="68"/>
        <v/>
      </c>
      <c r="Y52" s="185" t="str">
        <f t="shared" si="69"/>
        <v/>
      </c>
      <c r="Z52" s="218" t="str">
        <f t="shared" si="70"/>
        <v/>
      </c>
      <c r="AA52" s="175" t="str">
        <f t="shared" si="71"/>
        <v/>
      </c>
      <c r="AB52" s="183" t="str">
        <f t="shared" si="16"/>
        <v/>
      </c>
      <c r="AC52" s="184" t="str">
        <f t="shared" si="72"/>
        <v/>
      </c>
      <c r="AD52" s="225" t="str">
        <f t="shared" si="73"/>
        <v/>
      </c>
      <c r="AE52" s="176" t="str">
        <f t="shared" si="74"/>
        <v/>
      </c>
      <c r="AF52" s="168" t="str">
        <f t="shared" si="75"/>
        <v/>
      </c>
      <c r="AG52" s="168" t="str">
        <f t="shared" si="76"/>
        <v/>
      </c>
      <c r="AH52" s="179" t="str">
        <f t="shared" si="77"/>
        <v/>
      </c>
      <c r="AI52" s="256" t="str">
        <f t="shared" si="23"/>
        <v/>
      </c>
      <c r="AJ52" s="185" t="str">
        <f t="shared" si="78"/>
        <v/>
      </c>
      <c r="AK52" s="185" t="str">
        <f t="shared" si="79"/>
        <v/>
      </c>
      <c r="AL52" s="185" t="str">
        <f t="shared" si="80"/>
        <v/>
      </c>
      <c r="AM52" s="185" t="str">
        <f t="shared" si="81"/>
        <v/>
      </c>
      <c r="AN52" s="185" t="str">
        <f t="shared" si="82"/>
        <v/>
      </c>
    </row>
    <row r="53" spans="1:40" ht="24.5" thickTop="1" thickBot="1">
      <c r="B53" t="s">
        <v>3083</v>
      </c>
      <c r="C53" s="13" t="s">
        <v>3167</v>
      </c>
      <c r="D53" s="257"/>
      <c r="E53" s="257"/>
      <c r="F53" s="258"/>
      <c r="G53" s="258"/>
      <c r="H53" s="257"/>
      <c r="I53" s="257"/>
      <c r="J53" s="296"/>
      <c r="K53" s="296"/>
      <c r="L53" s="271" t="str">
        <f t="shared" si="83"/>
        <v xml:space="preserve">            { line: "Por Cristo, con Cristo y en Cristo,, ", sC: "pa"},</v>
      </c>
      <c r="M53" s="218" t="str">
        <f t="shared" si="61"/>
        <v/>
      </c>
      <c r="N53" s="183" t="str">
        <f t="shared" si="2"/>
        <v/>
      </c>
      <c r="O53" s="216" t="str">
        <f t="shared" si="62"/>
        <v/>
      </c>
      <c r="P53" s="225" t="str">
        <f t="shared" si="4"/>
        <v/>
      </c>
      <c r="Q53" s="217" t="str">
        <f t="shared" si="63"/>
        <v/>
      </c>
      <c r="R53" s="168" t="str">
        <f t="shared" si="64"/>
        <v/>
      </c>
      <c r="S53" s="218" t="str">
        <f t="shared" si="65"/>
        <v/>
      </c>
      <c r="T53" s="219" t="str">
        <f t="shared" si="66"/>
        <v/>
      </c>
      <c r="U53" s="181" t="str">
        <f t="shared" si="9"/>
        <v/>
      </c>
      <c r="V53" s="185" t="str">
        <f t="shared" si="67"/>
        <v/>
      </c>
      <c r="W53" s="177" t="str">
        <f t="shared" si="11"/>
        <v/>
      </c>
      <c r="X53" s="185" t="str">
        <f t="shared" si="68"/>
        <v/>
      </c>
      <c r="Y53" s="185" t="str">
        <f t="shared" si="69"/>
        <v/>
      </c>
      <c r="Z53" s="218" t="str">
        <f t="shared" si="70"/>
        <v/>
      </c>
      <c r="AA53" s="175" t="str">
        <f t="shared" si="71"/>
        <v/>
      </c>
      <c r="AB53" s="183" t="str">
        <f t="shared" si="16"/>
        <v/>
      </c>
      <c r="AC53" s="184" t="str">
        <f t="shared" si="72"/>
        <v/>
      </c>
      <c r="AD53" s="225" t="str">
        <f t="shared" si="73"/>
        <v/>
      </c>
      <c r="AE53" s="176" t="str">
        <f t="shared" si="74"/>
        <v/>
      </c>
      <c r="AF53" s="168" t="str">
        <f t="shared" si="75"/>
        <v/>
      </c>
      <c r="AG53" s="168" t="str">
        <f t="shared" si="76"/>
        <v/>
      </c>
      <c r="AH53" s="179" t="str">
        <f t="shared" si="77"/>
        <v/>
      </c>
      <c r="AI53" s="256" t="str">
        <f t="shared" si="23"/>
        <v/>
      </c>
      <c r="AJ53" s="185" t="str">
        <f t="shared" si="78"/>
        <v/>
      </c>
      <c r="AK53" s="185" t="str">
        <f t="shared" si="79"/>
        <v/>
      </c>
      <c r="AL53" s="185" t="str">
        <f t="shared" si="80"/>
        <v/>
      </c>
      <c r="AM53" s="185" t="str">
        <f t="shared" si="81"/>
        <v/>
      </c>
      <c r="AN53" s="185" t="str">
        <f t="shared" si="82"/>
        <v/>
      </c>
    </row>
    <row r="54" spans="1:40" ht="24.5" thickTop="1" thickBot="1">
      <c r="B54" t="s">
        <v>2584</v>
      </c>
      <c r="C54" s="13" t="s">
        <v>3168</v>
      </c>
      <c r="D54" s="257" t="s">
        <v>2347</v>
      </c>
      <c r="E54" s="257" t="s">
        <v>1121</v>
      </c>
      <c r="F54" s="258"/>
      <c r="G54" s="258"/>
      <c r="H54" s="257"/>
      <c r="I54" s="257"/>
      <c r="J54" s="296"/>
      <c r="K54" s="296"/>
      <c r="L54" s="271" t="str">
        <f t="shared" si="83"/>
        <v xml:space="preserve">            { line: "a ti, Dios Padre omnipotente,, (Si,m,15)", sC: "ta as"},</v>
      </c>
      <c r="M54" s="218" t="str">
        <f t="shared" si="61"/>
        <v>(</v>
      </c>
      <c r="N54" s="183" t="str">
        <f t="shared" si="2"/>
        <v>Si</v>
      </c>
      <c r="O54" s="216" t="str">
        <f t="shared" si="62"/>
        <v>,</v>
      </c>
      <c r="P54" s="225" t="str">
        <f t="shared" si="4"/>
        <v>m</v>
      </c>
      <c r="Q54" s="217" t="str">
        <f t="shared" si="63"/>
        <v>,</v>
      </c>
      <c r="R54" s="168">
        <f t="shared" si="64"/>
        <v>15</v>
      </c>
      <c r="S54" s="218" t="str">
        <f t="shared" si="65"/>
        <v>)</v>
      </c>
      <c r="T54" s="219" t="str">
        <f t="shared" si="66"/>
        <v/>
      </c>
      <c r="U54" s="181" t="str">
        <f t="shared" si="9"/>
        <v/>
      </c>
      <c r="V54" s="185" t="str">
        <f t="shared" si="67"/>
        <v/>
      </c>
      <c r="W54" s="177" t="str">
        <f t="shared" si="11"/>
        <v/>
      </c>
      <c r="X54" s="185" t="str">
        <f t="shared" si="68"/>
        <v/>
      </c>
      <c r="Y54" s="185" t="str">
        <f t="shared" si="69"/>
        <v/>
      </c>
      <c r="Z54" s="218" t="str">
        <f t="shared" si="70"/>
        <v/>
      </c>
      <c r="AA54" s="175" t="str">
        <f t="shared" si="71"/>
        <v/>
      </c>
      <c r="AB54" s="183" t="str">
        <f t="shared" si="16"/>
        <v/>
      </c>
      <c r="AC54" s="184" t="str">
        <f t="shared" si="72"/>
        <v/>
      </c>
      <c r="AD54" s="225" t="str">
        <f t="shared" si="73"/>
        <v/>
      </c>
      <c r="AE54" s="176" t="str">
        <f t="shared" si="74"/>
        <v/>
      </c>
      <c r="AF54" s="168" t="str">
        <f t="shared" si="75"/>
        <v/>
      </c>
      <c r="AG54" s="168" t="str">
        <f t="shared" si="76"/>
        <v/>
      </c>
      <c r="AH54" s="179" t="str">
        <f t="shared" si="77"/>
        <v/>
      </c>
      <c r="AI54" s="256" t="str">
        <f t="shared" si="23"/>
        <v/>
      </c>
      <c r="AJ54" s="185" t="str">
        <f t="shared" si="78"/>
        <v/>
      </c>
      <c r="AK54" s="185" t="str">
        <f t="shared" si="79"/>
        <v/>
      </c>
      <c r="AL54" s="185" t="str">
        <f t="shared" si="80"/>
        <v/>
      </c>
      <c r="AM54" s="185" t="str">
        <f t="shared" si="81"/>
        <v/>
      </c>
      <c r="AN54" s="185" t="str">
        <f t="shared" si="82"/>
        <v/>
      </c>
    </row>
    <row r="55" spans="1:40" ht="24.5" thickTop="1" thickBot="1">
      <c r="B55" t="s">
        <v>2282</v>
      </c>
      <c r="C55" s="13" t="s">
        <v>3169</v>
      </c>
      <c r="D55" s="257" t="s">
        <v>1112</v>
      </c>
      <c r="E55" s="257" t="s">
        <v>1121</v>
      </c>
      <c r="F55" s="258"/>
      <c r="G55" s="258"/>
      <c r="H55" s="257"/>
      <c r="I55" s="257"/>
      <c r="J55" s="296"/>
      <c r="K55" s="296"/>
      <c r="L55" s="271" t="str">
        <f t="shared" si="83"/>
        <v xml:space="preserve">            { line: "en la unidad del Espíritu Santo,, (La,m,15)", sC: "as"},</v>
      </c>
      <c r="M55" s="218" t="str">
        <f t="shared" si="61"/>
        <v>(</v>
      </c>
      <c r="N55" s="183" t="str">
        <f t="shared" si="2"/>
        <v>La</v>
      </c>
      <c r="O55" s="216" t="str">
        <f t="shared" si="62"/>
        <v>,</v>
      </c>
      <c r="P55" s="225" t="str">
        <f t="shared" si="4"/>
        <v>m</v>
      </c>
      <c r="Q55" s="217" t="str">
        <f t="shared" si="63"/>
        <v>,</v>
      </c>
      <c r="R55" s="168">
        <f t="shared" si="64"/>
        <v>15</v>
      </c>
      <c r="S55" s="218" t="str">
        <f t="shared" si="65"/>
        <v>)</v>
      </c>
      <c r="T55" s="219" t="str">
        <f t="shared" si="66"/>
        <v/>
      </c>
      <c r="U55" s="181" t="str">
        <f t="shared" si="9"/>
        <v/>
      </c>
      <c r="V55" s="185" t="str">
        <f t="shared" si="67"/>
        <v/>
      </c>
      <c r="W55" s="177" t="str">
        <f t="shared" si="11"/>
        <v/>
      </c>
      <c r="X55" s="185" t="str">
        <f t="shared" si="68"/>
        <v/>
      </c>
      <c r="Y55" s="185" t="str">
        <f t="shared" si="69"/>
        <v/>
      </c>
      <c r="Z55" s="218" t="str">
        <f t="shared" si="70"/>
        <v/>
      </c>
      <c r="AA55" s="175" t="str">
        <f t="shared" si="71"/>
        <v/>
      </c>
      <c r="AB55" s="183" t="str">
        <f t="shared" si="16"/>
        <v/>
      </c>
      <c r="AC55" s="184" t="str">
        <f t="shared" si="72"/>
        <v/>
      </c>
      <c r="AD55" s="225" t="str">
        <f t="shared" si="73"/>
        <v/>
      </c>
      <c r="AE55" s="176" t="str">
        <f t="shared" si="74"/>
        <v/>
      </c>
      <c r="AF55" s="168" t="str">
        <f t="shared" si="75"/>
        <v/>
      </c>
      <c r="AG55" s="168" t="str">
        <f t="shared" si="76"/>
        <v/>
      </c>
      <c r="AH55" s="179" t="str">
        <f t="shared" si="77"/>
        <v/>
      </c>
      <c r="AI55" s="256" t="str">
        <f t="shared" si="23"/>
        <v/>
      </c>
      <c r="AJ55" s="185" t="str">
        <f t="shared" si="78"/>
        <v/>
      </c>
      <c r="AK55" s="185" t="str">
        <f t="shared" si="79"/>
        <v/>
      </c>
      <c r="AL55" s="185" t="str">
        <f t="shared" si="80"/>
        <v/>
      </c>
      <c r="AM55" s="185" t="str">
        <f t="shared" si="81"/>
        <v/>
      </c>
      <c r="AN55" s="185" t="str">
        <f t="shared" si="82"/>
        <v/>
      </c>
    </row>
    <row r="56" spans="1:40" ht="24.5" thickTop="1" thickBot="1">
      <c r="B56" t="s">
        <v>2282</v>
      </c>
      <c r="C56" s="13" t="s">
        <v>3170</v>
      </c>
      <c r="D56" s="257" t="s">
        <v>1111</v>
      </c>
      <c r="E56" s="257" t="s">
        <v>1121</v>
      </c>
      <c r="F56" s="258"/>
      <c r="G56" s="258"/>
      <c r="H56" s="257"/>
      <c r="I56" s="257"/>
      <c r="J56" s="296"/>
      <c r="K56" s="296"/>
      <c r="L56" s="271" t="str">
        <f t="shared" si="83"/>
        <v xml:space="preserve">            { line: "todo honor y toda gloria, (Mi,m,15)", sC: "as"},</v>
      </c>
      <c r="M56" s="218" t="str">
        <f t="shared" si="61"/>
        <v>(</v>
      </c>
      <c r="N56" s="183" t="str">
        <f t="shared" si="2"/>
        <v>Mi</v>
      </c>
      <c r="O56" s="216" t="str">
        <f t="shared" si="62"/>
        <v>,</v>
      </c>
      <c r="P56" s="225" t="str">
        <f t="shared" si="4"/>
        <v>m</v>
      </c>
      <c r="Q56" s="217" t="str">
        <f t="shared" si="63"/>
        <v>,</v>
      </c>
      <c r="R56" s="168">
        <f t="shared" si="64"/>
        <v>15</v>
      </c>
      <c r="S56" s="218" t="str">
        <f t="shared" si="65"/>
        <v>)</v>
      </c>
      <c r="T56" s="219" t="str">
        <f t="shared" si="66"/>
        <v/>
      </c>
      <c r="U56" s="181" t="str">
        <f t="shared" si="9"/>
        <v/>
      </c>
      <c r="V56" s="185" t="str">
        <f t="shared" si="67"/>
        <v/>
      </c>
      <c r="W56" s="177" t="str">
        <f t="shared" si="11"/>
        <v/>
      </c>
      <c r="X56" s="185" t="str">
        <f t="shared" si="68"/>
        <v/>
      </c>
      <c r="Y56" s="185" t="str">
        <f t="shared" si="69"/>
        <v/>
      </c>
      <c r="Z56" s="218" t="str">
        <f t="shared" si="70"/>
        <v/>
      </c>
      <c r="AA56" s="175" t="str">
        <f t="shared" si="71"/>
        <v/>
      </c>
      <c r="AB56" s="183" t="str">
        <f t="shared" si="16"/>
        <v/>
      </c>
      <c r="AC56" s="184" t="str">
        <f t="shared" si="72"/>
        <v/>
      </c>
      <c r="AD56" s="225" t="str">
        <f t="shared" si="73"/>
        <v/>
      </c>
      <c r="AE56" s="176" t="str">
        <f t="shared" si="74"/>
        <v/>
      </c>
      <c r="AF56" s="168" t="str">
        <f t="shared" si="75"/>
        <v/>
      </c>
      <c r="AG56" s="168" t="str">
        <f t="shared" si="76"/>
        <v/>
      </c>
      <c r="AH56" s="179" t="str">
        <f t="shared" si="77"/>
        <v/>
      </c>
      <c r="AI56" s="256" t="str">
        <f t="shared" si="23"/>
        <v/>
      </c>
      <c r="AJ56" s="185" t="str">
        <f t="shared" si="78"/>
        <v/>
      </c>
      <c r="AK56" s="185" t="str">
        <f t="shared" si="79"/>
        <v/>
      </c>
      <c r="AL56" s="185" t="str">
        <f t="shared" si="80"/>
        <v/>
      </c>
      <c r="AM56" s="185" t="str">
        <f t="shared" si="81"/>
        <v/>
      </c>
      <c r="AN56" s="185" t="str">
        <f t="shared" si="82"/>
        <v/>
      </c>
    </row>
    <row r="57" spans="1:40" ht="24.5" thickTop="1" thickBot="1">
      <c r="B57" t="s">
        <v>2282</v>
      </c>
      <c r="C57" s="13" t="s">
        <v>3171</v>
      </c>
      <c r="D57" s="257" t="s">
        <v>1122</v>
      </c>
      <c r="E57" s="257"/>
      <c r="F57" s="258"/>
      <c r="G57" s="258"/>
      <c r="H57" s="257"/>
      <c r="I57" s="257"/>
      <c r="J57" s="296"/>
      <c r="K57" s="296"/>
      <c r="L57" s="271" t="str">
        <f t="shared" si="83"/>
        <v xml:space="preserve">            { line: "por los siglos de los siglos., (Sol,,15)", sC: "as"},</v>
      </c>
      <c r="M57" s="218" t="str">
        <f t="shared" si="61"/>
        <v>(</v>
      </c>
      <c r="N57" s="183" t="str">
        <f t="shared" si="2"/>
        <v>Sol</v>
      </c>
      <c r="O57" s="216" t="str">
        <f t="shared" si="62"/>
        <v>,</v>
      </c>
      <c r="P57" s="225" t="str">
        <f t="shared" si="4"/>
        <v/>
      </c>
      <c r="Q57" s="217" t="str">
        <f t="shared" si="63"/>
        <v>,</v>
      </c>
      <c r="R57" s="168">
        <f t="shared" si="64"/>
        <v>15</v>
      </c>
      <c r="S57" s="218" t="str">
        <f t="shared" si="65"/>
        <v>)</v>
      </c>
      <c r="T57" s="219" t="str">
        <f t="shared" si="66"/>
        <v/>
      </c>
      <c r="U57" s="181" t="str">
        <f t="shared" si="9"/>
        <v/>
      </c>
      <c r="V57" s="185" t="str">
        <f t="shared" si="67"/>
        <v/>
      </c>
      <c r="W57" s="177" t="str">
        <f t="shared" si="11"/>
        <v/>
      </c>
      <c r="X57" s="185" t="str">
        <f t="shared" si="68"/>
        <v/>
      </c>
      <c r="Y57" s="185" t="str">
        <f t="shared" si="69"/>
        <v/>
      </c>
      <c r="Z57" s="218" t="str">
        <f t="shared" si="70"/>
        <v/>
      </c>
      <c r="AA57" s="175" t="str">
        <f t="shared" si="71"/>
        <v/>
      </c>
      <c r="AB57" s="183" t="str">
        <f t="shared" si="16"/>
        <v/>
      </c>
      <c r="AC57" s="184" t="str">
        <f t="shared" si="72"/>
        <v/>
      </c>
      <c r="AD57" s="225" t="str">
        <f t="shared" si="73"/>
        <v/>
      </c>
      <c r="AE57" s="176" t="str">
        <f t="shared" si="74"/>
        <v/>
      </c>
      <c r="AF57" s="168" t="str">
        <f t="shared" si="75"/>
        <v/>
      </c>
      <c r="AG57" s="168" t="str">
        <f t="shared" si="76"/>
        <v/>
      </c>
      <c r="AH57" s="179" t="str">
        <f t="shared" si="77"/>
        <v/>
      </c>
      <c r="AI57" s="256" t="str">
        <f t="shared" si="23"/>
        <v/>
      </c>
      <c r="AJ57" s="185" t="str">
        <f t="shared" si="78"/>
        <v/>
      </c>
      <c r="AK57" s="185" t="str">
        <f t="shared" si="79"/>
        <v/>
      </c>
      <c r="AL57" s="185" t="str">
        <f t="shared" si="80"/>
        <v/>
      </c>
      <c r="AM57" s="185" t="str">
        <f t="shared" si="81"/>
        <v/>
      </c>
      <c r="AN57" s="185" t="str">
        <f t="shared" si="82"/>
        <v/>
      </c>
    </row>
    <row r="58" spans="1:40" ht="24.5" thickTop="1" thickBot="1">
      <c r="B58" t="s">
        <v>2540</v>
      </c>
      <c r="C58" s="13" t="s">
        <v>2585</v>
      </c>
      <c r="D58" s="257" t="s">
        <v>1122</v>
      </c>
      <c r="E58" s="257"/>
      <c r="F58" s="258" t="s">
        <v>2347</v>
      </c>
      <c r="G58" s="258" t="s">
        <v>1121</v>
      </c>
      <c r="H58" s="257" t="s">
        <v>1112</v>
      </c>
      <c r="I58" s="257"/>
      <c r="J58" s="296" t="s">
        <v>1111</v>
      </c>
      <c r="K58" s="296" t="s">
        <v>1121</v>
      </c>
      <c r="L58" s="271" t="str">
        <f t="shared" si="83"/>
        <v xml:space="preserve">            { line: "AMÉN, AMÉN, AMÉN., (Sol,,15)(Si,m,250)(La,,350)(Mi,m,450)", sC: "tc"},</v>
      </c>
      <c r="M58" s="218" t="str">
        <f t="shared" si="61"/>
        <v>(</v>
      </c>
      <c r="N58" s="183" t="str">
        <f t="shared" si="2"/>
        <v>Sol</v>
      </c>
      <c r="O58" s="216" t="str">
        <f t="shared" si="62"/>
        <v>,</v>
      </c>
      <c r="P58" s="225" t="str">
        <f t="shared" si="4"/>
        <v/>
      </c>
      <c r="Q58" s="217" t="str">
        <f t="shared" si="63"/>
        <v>,</v>
      </c>
      <c r="R58" s="168">
        <f t="shared" si="64"/>
        <v>15</v>
      </c>
      <c r="S58" s="218" t="str">
        <f t="shared" si="65"/>
        <v>)</v>
      </c>
      <c r="T58" s="219" t="str">
        <f t="shared" si="66"/>
        <v>(</v>
      </c>
      <c r="U58" s="181" t="str">
        <f t="shared" si="9"/>
        <v>Si</v>
      </c>
      <c r="V58" s="185" t="str">
        <f t="shared" si="67"/>
        <v>,</v>
      </c>
      <c r="W58" s="177" t="str">
        <f t="shared" si="11"/>
        <v>m</v>
      </c>
      <c r="X58" s="185" t="str">
        <f t="shared" si="68"/>
        <v>,</v>
      </c>
      <c r="Y58" s="185">
        <f t="shared" si="69"/>
        <v>250</v>
      </c>
      <c r="Z58" s="218" t="str">
        <f t="shared" si="70"/>
        <v>)</v>
      </c>
      <c r="AA58" s="175" t="str">
        <f t="shared" si="71"/>
        <v>(</v>
      </c>
      <c r="AB58" s="183" t="str">
        <f t="shared" si="16"/>
        <v>La</v>
      </c>
      <c r="AC58" s="184" t="str">
        <f t="shared" si="72"/>
        <v>,</v>
      </c>
      <c r="AD58" s="225" t="str">
        <f t="shared" si="73"/>
        <v/>
      </c>
      <c r="AE58" s="176" t="str">
        <f t="shared" si="74"/>
        <v>,</v>
      </c>
      <c r="AF58" s="168">
        <f t="shared" si="75"/>
        <v>350</v>
      </c>
      <c r="AG58" s="168" t="str">
        <f t="shared" si="76"/>
        <v>)</v>
      </c>
      <c r="AH58" s="179" t="str">
        <f t="shared" si="77"/>
        <v>(</v>
      </c>
      <c r="AI58" s="256" t="str">
        <f t="shared" si="23"/>
        <v>Mi</v>
      </c>
      <c r="AJ58" s="185" t="str">
        <f t="shared" si="78"/>
        <v>,</v>
      </c>
      <c r="AK58" s="185" t="str">
        <f t="shared" si="79"/>
        <v>m</v>
      </c>
      <c r="AL58" s="185" t="str">
        <f t="shared" si="80"/>
        <v>,</v>
      </c>
      <c r="AM58" s="185">
        <f t="shared" si="81"/>
        <v>450</v>
      </c>
      <c r="AN58" s="185" t="str">
        <f t="shared" si="82"/>
        <v>)</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C60" s="347" t="s">
        <v>3172</v>
      </c>
      <c r="D60" s="257"/>
      <c r="E60" s="257"/>
      <c r="F60" s="258"/>
      <c r="G60" s="258"/>
      <c r="H60" s="257"/>
      <c r="I60" s="257"/>
      <c r="J60" s="296"/>
      <c r="K60" s="296"/>
      <c r="L60" s="271" t="str">
        <f t="shared" si="83"/>
        <v xml:space="preserve">            { line: "Cuando el 'MEMORIAL y LA OFRENDA' se hace recitada,, ", sC: ""},</v>
      </c>
      <c r="M60" s="218" t="str">
        <f t="shared" si="61"/>
        <v/>
      </c>
      <c r="N60" s="183" t="str">
        <f t="shared" si="2"/>
        <v/>
      </c>
      <c r="O60" s="216" t="str">
        <f t="shared" si="62"/>
        <v/>
      </c>
      <c r="P60" s="225" t="str">
        <f t="shared" si="4"/>
        <v/>
      </c>
      <c r="Q60" s="217" t="str">
        <f t="shared" si="63"/>
        <v/>
      </c>
      <c r="R60" s="168" t="str">
        <f t="shared" si="64"/>
        <v/>
      </c>
      <c r="S60" s="218" t="str">
        <f t="shared" si="65"/>
        <v/>
      </c>
      <c r="T60" s="219" t="str">
        <f t="shared" si="66"/>
        <v/>
      </c>
      <c r="U60" s="181" t="str">
        <f t="shared" si="9"/>
        <v/>
      </c>
      <c r="V60" s="185" t="str">
        <f t="shared" si="67"/>
        <v/>
      </c>
      <c r="W60" s="177" t="str">
        <f t="shared" si="11"/>
        <v/>
      </c>
      <c r="X60" s="185" t="str">
        <f t="shared" si="68"/>
        <v/>
      </c>
      <c r="Y60" s="185" t="str">
        <f t="shared" si="69"/>
        <v/>
      </c>
      <c r="Z60" s="218" t="str">
        <f t="shared" si="70"/>
        <v/>
      </c>
      <c r="AA60" s="175" t="str">
        <f t="shared" si="71"/>
        <v/>
      </c>
      <c r="AB60" s="183" t="str">
        <f t="shared" si="16"/>
        <v/>
      </c>
      <c r="AC60" s="184" t="str">
        <f t="shared" si="72"/>
        <v/>
      </c>
      <c r="AD60" s="225" t="str">
        <f t="shared" si="73"/>
        <v/>
      </c>
      <c r="AE60" s="176" t="str">
        <f t="shared" si="74"/>
        <v/>
      </c>
      <c r="AF60" s="168" t="str">
        <f t="shared" si="75"/>
        <v/>
      </c>
      <c r="AG60" s="168" t="str">
        <f t="shared" si="76"/>
        <v/>
      </c>
      <c r="AH60" s="179" t="str">
        <f t="shared" si="77"/>
        <v/>
      </c>
      <c r="AI60" s="256" t="str">
        <f t="shared" si="23"/>
        <v/>
      </c>
      <c r="AJ60" s="185" t="str">
        <f t="shared" si="78"/>
        <v/>
      </c>
      <c r="AK60" s="185" t="str">
        <f t="shared" si="79"/>
        <v/>
      </c>
      <c r="AL60" s="185" t="str">
        <f t="shared" si="80"/>
        <v/>
      </c>
      <c r="AM60" s="185" t="str">
        <f t="shared" si="81"/>
        <v/>
      </c>
      <c r="AN60" s="185" t="str">
        <f t="shared" si="82"/>
        <v/>
      </c>
    </row>
    <row r="61" spans="1:40" ht="24.5" thickTop="1" thickBot="1">
      <c r="B61" t="s">
        <v>3083</v>
      </c>
      <c r="C61" s="347" t="s">
        <v>3173</v>
      </c>
      <c r="D61" s="257"/>
      <c r="E61" s="257"/>
      <c r="F61" s="258"/>
      <c r="G61" s="258"/>
      <c r="H61" s="257"/>
      <c r="I61" s="257"/>
      <c r="J61" s="296"/>
      <c r="K61" s="296"/>
      <c r="L61" s="271" t="str">
        <f t="shared" si="83"/>
        <v xml:space="preserve">            { line: "puede cantarse la Doxología con la siguiente melodía:, ", sC: "pa"},</v>
      </c>
      <c r="M61" s="218" t="str">
        <f t="shared" si="61"/>
        <v/>
      </c>
      <c r="N61" s="183" t="str">
        <f t="shared" si="2"/>
        <v/>
      </c>
      <c r="O61" s="216" t="str">
        <f t="shared" si="62"/>
        <v/>
      </c>
      <c r="P61" s="225" t="str">
        <f t="shared" si="4"/>
        <v/>
      </c>
      <c r="Q61" s="217" t="str">
        <f t="shared" si="63"/>
        <v/>
      </c>
      <c r="R61" s="168" t="str">
        <f t="shared" si="64"/>
        <v/>
      </c>
      <c r="S61" s="218" t="str">
        <f t="shared" si="65"/>
        <v/>
      </c>
      <c r="T61" s="219" t="str">
        <f t="shared" si="66"/>
        <v/>
      </c>
      <c r="U61" s="181" t="str">
        <f t="shared" si="9"/>
        <v/>
      </c>
      <c r="V61" s="185" t="str">
        <f t="shared" si="67"/>
        <v/>
      </c>
      <c r="W61" s="177" t="str">
        <f t="shared" si="11"/>
        <v/>
      </c>
      <c r="X61" s="185" t="str">
        <f t="shared" si="68"/>
        <v/>
      </c>
      <c r="Y61" s="185" t="str">
        <f t="shared" si="69"/>
        <v/>
      </c>
      <c r="Z61" s="218" t="str">
        <f t="shared" si="70"/>
        <v/>
      </c>
      <c r="AA61" s="175" t="str">
        <f t="shared" si="71"/>
        <v/>
      </c>
      <c r="AB61" s="183" t="str">
        <f t="shared" si="16"/>
        <v/>
      </c>
      <c r="AC61" s="184" t="str">
        <f t="shared" si="72"/>
        <v/>
      </c>
      <c r="AD61" s="225" t="str">
        <f t="shared" si="73"/>
        <v/>
      </c>
      <c r="AE61" s="176" t="str">
        <f t="shared" si="74"/>
        <v/>
      </c>
      <c r="AF61" s="168" t="str">
        <f t="shared" si="75"/>
        <v/>
      </c>
      <c r="AG61" s="168" t="str">
        <f t="shared" si="76"/>
        <v/>
      </c>
      <c r="AH61" s="179" t="str">
        <f t="shared" si="77"/>
        <v/>
      </c>
      <c r="AI61" s="256" t="str">
        <f t="shared" si="23"/>
        <v/>
      </c>
      <c r="AJ61" s="185" t="str">
        <f t="shared" si="78"/>
        <v/>
      </c>
      <c r="AK61" s="185" t="str">
        <f t="shared" si="79"/>
        <v/>
      </c>
      <c r="AL61" s="185" t="str">
        <f t="shared" si="80"/>
        <v/>
      </c>
      <c r="AM61" s="185" t="str">
        <f t="shared" si="81"/>
        <v/>
      </c>
      <c r="AN61" s="185" t="str">
        <f t="shared" si="82"/>
        <v/>
      </c>
    </row>
    <row r="62" spans="1:40" ht="26.5" thickTop="1" thickBot="1">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4.5" thickTop="1" thickBot="1">
      <c r="C63" s="13" t="s">
        <v>3167</v>
      </c>
      <c r="D63" s="257" t="s">
        <v>1122</v>
      </c>
      <c r="E63" s="257"/>
      <c r="F63" s="258" t="s">
        <v>1114</v>
      </c>
      <c r="G63" s="258">
        <v>7</v>
      </c>
      <c r="H63" s="257"/>
      <c r="I63" s="257"/>
      <c r="J63" s="296"/>
      <c r="K63" s="296"/>
      <c r="L63" s="271" t="str">
        <f t="shared" si="83"/>
        <v xml:space="preserve">            { line: "Por Cristo, con Cristo y en Cristo,, (Sol,,15)(Re,7,250)", sC: ""},</v>
      </c>
      <c r="M63" s="218" t="str">
        <f t="shared" si="61"/>
        <v>(</v>
      </c>
      <c r="N63" s="183" t="str">
        <f t="shared" si="2"/>
        <v>Sol</v>
      </c>
      <c r="O63" s="216" t="str">
        <f t="shared" si="62"/>
        <v>,</v>
      </c>
      <c r="P63" s="225" t="str">
        <f t="shared" si="4"/>
        <v/>
      </c>
      <c r="Q63" s="217" t="str">
        <f t="shared" si="63"/>
        <v>,</v>
      </c>
      <c r="R63" s="168">
        <f t="shared" si="64"/>
        <v>15</v>
      </c>
      <c r="S63" s="218" t="str">
        <f t="shared" si="65"/>
        <v>)</v>
      </c>
      <c r="T63" s="219" t="str">
        <f t="shared" si="66"/>
        <v>(</v>
      </c>
      <c r="U63" s="181" t="str">
        <f t="shared" si="9"/>
        <v>Re</v>
      </c>
      <c r="V63" s="185" t="str">
        <f t="shared" si="67"/>
        <v>,</v>
      </c>
      <c r="W63" s="177">
        <f t="shared" si="11"/>
        <v>7</v>
      </c>
      <c r="X63" s="185" t="str">
        <f t="shared" si="68"/>
        <v>,</v>
      </c>
      <c r="Y63" s="185">
        <f t="shared" si="69"/>
        <v>250</v>
      </c>
      <c r="Z63" s="218" t="str">
        <f t="shared" si="70"/>
        <v>)</v>
      </c>
      <c r="AA63" s="175" t="str">
        <f t="shared" si="71"/>
        <v/>
      </c>
      <c r="AB63" s="183" t="str">
        <f t="shared" si="16"/>
        <v/>
      </c>
      <c r="AC63" s="184" t="str">
        <f t="shared" si="72"/>
        <v/>
      </c>
      <c r="AD63" s="225" t="str">
        <f t="shared" si="73"/>
        <v/>
      </c>
      <c r="AE63" s="176" t="str">
        <f t="shared" si="74"/>
        <v/>
      </c>
      <c r="AF63" s="168" t="str">
        <f t="shared" si="75"/>
        <v/>
      </c>
      <c r="AG63" s="168" t="str">
        <f t="shared" si="76"/>
        <v/>
      </c>
      <c r="AH63" s="179" t="str">
        <f t="shared" si="77"/>
        <v/>
      </c>
      <c r="AI63" s="256" t="str">
        <f t="shared" si="23"/>
        <v/>
      </c>
      <c r="AJ63" s="185" t="str">
        <f t="shared" si="78"/>
        <v/>
      </c>
      <c r="AK63" s="185" t="str">
        <f t="shared" si="79"/>
        <v/>
      </c>
      <c r="AL63" s="185" t="str">
        <f t="shared" si="80"/>
        <v/>
      </c>
      <c r="AM63" s="185" t="str">
        <f t="shared" si="81"/>
        <v/>
      </c>
      <c r="AN63" s="185" t="str">
        <f t="shared" si="82"/>
        <v/>
      </c>
    </row>
    <row r="64" spans="1:40" ht="24.5" thickTop="1" thickBot="1">
      <c r="C64" s="13" t="s">
        <v>3168</v>
      </c>
      <c r="D64" s="257" t="s">
        <v>1122</v>
      </c>
      <c r="E64" s="257"/>
      <c r="F64" s="258"/>
      <c r="G64" s="258"/>
      <c r="H64" s="257"/>
      <c r="I64" s="257"/>
      <c r="J64" s="296"/>
      <c r="K64" s="296"/>
      <c r="L64" s="271" t="str">
        <f t="shared" si="83"/>
        <v xml:space="preserve">            { line: "a ti, Dios Padre omnipotente,, (Sol,,15)", sC: ""},</v>
      </c>
      <c r="M64" s="218" t="str">
        <f t="shared" si="61"/>
        <v>(</v>
      </c>
      <c r="N64" s="183" t="str">
        <f t="shared" si="2"/>
        <v>Sol</v>
      </c>
      <c r="O64" s="216" t="str">
        <f t="shared" si="62"/>
        <v>,</v>
      </c>
      <c r="P64" s="225" t="str">
        <f t="shared" si="4"/>
        <v/>
      </c>
      <c r="Q64" s="217" t="str">
        <f t="shared" si="63"/>
        <v>,</v>
      </c>
      <c r="R64" s="168">
        <f t="shared" si="64"/>
        <v>15</v>
      </c>
      <c r="S64" s="218" t="str">
        <f t="shared" si="65"/>
        <v>)</v>
      </c>
      <c r="T64" s="219" t="str">
        <f t="shared" si="66"/>
        <v/>
      </c>
      <c r="U64" s="181" t="str">
        <f t="shared" si="9"/>
        <v/>
      </c>
      <c r="V64" s="185" t="str">
        <f t="shared" si="67"/>
        <v/>
      </c>
      <c r="W64" s="177" t="str">
        <f t="shared" si="11"/>
        <v/>
      </c>
      <c r="X64" s="185" t="str">
        <f t="shared" si="68"/>
        <v/>
      </c>
      <c r="Y64" s="185" t="str">
        <f t="shared" si="69"/>
        <v/>
      </c>
      <c r="Z64" s="218" t="str">
        <f t="shared" si="70"/>
        <v/>
      </c>
      <c r="AA64" s="175" t="str">
        <f t="shared" si="71"/>
        <v/>
      </c>
      <c r="AB64" s="183" t="str">
        <f t="shared" si="16"/>
        <v/>
      </c>
      <c r="AC64" s="184" t="str">
        <f t="shared" si="72"/>
        <v/>
      </c>
      <c r="AD64" s="225" t="str">
        <f t="shared" si="73"/>
        <v/>
      </c>
      <c r="AE64" s="176" t="str">
        <f t="shared" si="74"/>
        <v/>
      </c>
      <c r="AF64" s="168" t="str">
        <f t="shared" si="75"/>
        <v/>
      </c>
      <c r="AG64" s="168" t="str">
        <f t="shared" si="76"/>
        <v/>
      </c>
      <c r="AH64" s="179" t="str">
        <f t="shared" si="77"/>
        <v/>
      </c>
      <c r="AI64" s="256" t="str">
        <f t="shared" si="23"/>
        <v/>
      </c>
      <c r="AJ64" s="185" t="str">
        <f t="shared" si="78"/>
        <v/>
      </c>
      <c r="AK64" s="185" t="str">
        <f t="shared" si="79"/>
        <v/>
      </c>
      <c r="AL64" s="185" t="str">
        <f t="shared" si="80"/>
        <v/>
      </c>
      <c r="AM64" s="185" t="str">
        <f t="shared" si="81"/>
        <v/>
      </c>
      <c r="AN64" s="185" t="str">
        <f t="shared" si="82"/>
        <v/>
      </c>
    </row>
    <row r="65" spans="2:40" ht="24.5" thickTop="1" thickBot="1">
      <c r="C65" s="13" t="s">
        <v>3169</v>
      </c>
      <c r="D65" s="257" t="s">
        <v>1111</v>
      </c>
      <c r="E65" s="257" t="s">
        <v>1121</v>
      </c>
      <c r="F65" s="258" t="s">
        <v>2347</v>
      </c>
      <c r="G65" s="258">
        <v>7</v>
      </c>
      <c r="H65" s="257"/>
      <c r="I65" s="257"/>
      <c r="J65" s="296"/>
      <c r="K65" s="296"/>
      <c r="L65" s="271" t="str">
        <f t="shared" si="83"/>
        <v xml:space="preserve">            { line: "en la unidad del Espíritu Santo,, (Mi,m,15)(Si,7,250)", sC: ""},</v>
      </c>
      <c r="M65" s="218" t="str">
        <f t="shared" si="61"/>
        <v>(</v>
      </c>
      <c r="N65" s="183" t="str">
        <f t="shared" si="2"/>
        <v>Mi</v>
      </c>
      <c r="O65" s="216" t="str">
        <f t="shared" si="62"/>
        <v>,</v>
      </c>
      <c r="P65" s="225" t="str">
        <f t="shared" si="4"/>
        <v>m</v>
      </c>
      <c r="Q65" s="217" t="str">
        <f t="shared" si="63"/>
        <v>,</v>
      </c>
      <c r="R65" s="168">
        <f t="shared" si="64"/>
        <v>15</v>
      </c>
      <c r="S65" s="218" t="str">
        <f t="shared" si="65"/>
        <v>)</v>
      </c>
      <c r="T65" s="219" t="str">
        <f t="shared" si="66"/>
        <v>(</v>
      </c>
      <c r="U65" s="181" t="str">
        <f t="shared" si="9"/>
        <v>Si</v>
      </c>
      <c r="V65" s="185" t="str">
        <f t="shared" si="67"/>
        <v>,</v>
      </c>
      <c r="W65" s="177">
        <f t="shared" si="11"/>
        <v>7</v>
      </c>
      <c r="X65" s="185" t="str">
        <f t="shared" si="68"/>
        <v>,</v>
      </c>
      <c r="Y65" s="185">
        <f t="shared" si="69"/>
        <v>250</v>
      </c>
      <c r="Z65" s="218" t="str">
        <f t="shared" si="70"/>
        <v>)</v>
      </c>
      <c r="AA65" s="175" t="str">
        <f t="shared" si="71"/>
        <v/>
      </c>
      <c r="AB65" s="183" t="str">
        <f t="shared" si="16"/>
        <v/>
      </c>
      <c r="AC65" s="184" t="str">
        <f t="shared" si="72"/>
        <v/>
      </c>
      <c r="AD65" s="225" t="str">
        <f t="shared" si="73"/>
        <v/>
      </c>
      <c r="AE65" s="176" t="str">
        <f t="shared" si="74"/>
        <v/>
      </c>
      <c r="AF65" s="168" t="str">
        <f t="shared" si="75"/>
        <v/>
      </c>
      <c r="AG65" s="168" t="str">
        <f t="shared" si="76"/>
        <v/>
      </c>
      <c r="AH65" s="179" t="str">
        <f t="shared" si="77"/>
        <v/>
      </c>
      <c r="AI65" s="256" t="str">
        <f t="shared" si="23"/>
        <v/>
      </c>
      <c r="AJ65" s="185" t="str">
        <f t="shared" si="78"/>
        <v/>
      </c>
      <c r="AK65" s="185" t="str">
        <f t="shared" si="79"/>
        <v/>
      </c>
      <c r="AL65" s="185" t="str">
        <f t="shared" si="80"/>
        <v/>
      </c>
      <c r="AM65" s="185" t="str">
        <f t="shared" si="81"/>
        <v/>
      </c>
      <c r="AN65" s="185" t="str">
        <f t="shared" si="82"/>
        <v/>
      </c>
    </row>
    <row r="66" spans="2:40" ht="24.5" thickTop="1" thickBot="1">
      <c r="C66" s="13" t="s">
        <v>3170</v>
      </c>
      <c r="D66" s="257" t="s">
        <v>1111</v>
      </c>
      <c r="E66" s="257" t="s">
        <v>1121</v>
      </c>
      <c r="F66" s="258"/>
      <c r="G66" s="258"/>
      <c r="H66" s="257"/>
      <c r="I66" s="257"/>
      <c r="J66" s="296"/>
      <c r="K66" s="296"/>
      <c r="L66" s="271" t="str">
        <f t="shared" si="83"/>
        <v xml:space="preserve">            { line: "todo honor y toda gloria, (Mi,m,15)", sC: ""},</v>
      </c>
      <c r="M66" s="218" t="str">
        <f t="shared" si="61"/>
        <v>(</v>
      </c>
      <c r="N66" s="183" t="str">
        <f t="shared" si="2"/>
        <v>Mi</v>
      </c>
      <c r="O66" s="216" t="str">
        <f t="shared" si="62"/>
        <v>,</v>
      </c>
      <c r="P66" s="225" t="str">
        <f t="shared" si="4"/>
        <v>m</v>
      </c>
      <c r="Q66" s="217" t="str">
        <f t="shared" si="63"/>
        <v>,</v>
      </c>
      <c r="R66" s="168">
        <f t="shared" si="64"/>
        <v>15</v>
      </c>
      <c r="S66" s="218" t="str">
        <f t="shared" si="65"/>
        <v>)</v>
      </c>
      <c r="T66" s="219" t="str">
        <f t="shared" si="66"/>
        <v/>
      </c>
      <c r="U66" s="181" t="str">
        <f t="shared" si="9"/>
        <v/>
      </c>
      <c r="V66" s="185" t="str">
        <f t="shared" si="67"/>
        <v/>
      </c>
      <c r="W66" s="177" t="str">
        <f t="shared" si="11"/>
        <v/>
      </c>
      <c r="X66" s="185" t="str">
        <f t="shared" si="68"/>
        <v/>
      </c>
      <c r="Y66" s="185" t="str">
        <f t="shared" si="69"/>
        <v/>
      </c>
      <c r="Z66" s="218" t="str">
        <f t="shared" si="70"/>
        <v/>
      </c>
      <c r="AA66" s="175" t="str">
        <f t="shared" si="71"/>
        <v/>
      </c>
      <c r="AB66" s="183" t="str">
        <f t="shared" si="16"/>
        <v/>
      </c>
      <c r="AC66" s="184" t="str">
        <f t="shared" si="72"/>
        <v/>
      </c>
      <c r="AD66" s="225" t="str">
        <f t="shared" si="73"/>
        <v/>
      </c>
      <c r="AE66" s="176" t="str">
        <f t="shared" si="74"/>
        <v/>
      </c>
      <c r="AF66" s="168" t="str">
        <f t="shared" si="75"/>
        <v/>
      </c>
      <c r="AG66" s="168" t="str">
        <f t="shared" si="76"/>
        <v/>
      </c>
      <c r="AH66" s="179" t="str">
        <f t="shared" si="77"/>
        <v/>
      </c>
      <c r="AI66" s="256" t="str">
        <f t="shared" si="23"/>
        <v/>
      </c>
      <c r="AJ66" s="185" t="str">
        <f t="shared" si="78"/>
        <v/>
      </c>
      <c r="AK66" s="185" t="str">
        <f t="shared" si="79"/>
        <v/>
      </c>
      <c r="AL66" s="185" t="str">
        <f t="shared" si="80"/>
        <v/>
      </c>
      <c r="AM66" s="185" t="str">
        <f t="shared" si="81"/>
        <v/>
      </c>
      <c r="AN66" s="185" t="str">
        <f t="shared" si="82"/>
        <v/>
      </c>
    </row>
    <row r="67" spans="2:40" ht="24.5" thickTop="1" thickBot="1">
      <c r="C67" s="13" t="s">
        <v>3171</v>
      </c>
      <c r="D67" s="257" t="s">
        <v>1131</v>
      </c>
      <c r="E67" s="257"/>
      <c r="F67" s="258" t="s">
        <v>2347</v>
      </c>
      <c r="G67" s="258">
        <v>7</v>
      </c>
      <c r="H67" s="257"/>
      <c r="I67" s="257"/>
      <c r="J67" s="296"/>
      <c r="K67" s="296"/>
      <c r="L67" s="271" t="str">
        <f t="shared" si="83"/>
        <v xml:space="preserve">            { line: "por los siglos de los siglos., (Do,,15)(Si,7,250)", sC: ""},</v>
      </c>
      <c r="M67" s="218" t="str">
        <f t="shared" si="61"/>
        <v>(</v>
      </c>
      <c r="N67" s="183" t="str">
        <f t="shared" si="2"/>
        <v>Do</v>
      </c>
      <c r="O67" s="216" t="str">
        <f t="shared" si="62"/>
        <v>,</v>
      </c>
      <c r="P67" s="225" t="str">
        <f t="shared" si="4"/>
        <v/>
      </c>
      <c r="Q67" s="217" t="str">
        <f t="shared" si="63"/>
        <v>,</v>
      </c>
      <c r="R67" s="168">
        <f t="shared" si="64"/>
        <v>15</v>
      </c>
      <c r="S67" s="218" t="str">
        <f t="shared" si="65"/>
        <v>)</v>
      </c>
      <c r="T67" s="219" t="str">
        <f t="shared" si="66"/>
        <v>(</v>
      </c>
      <c r="U67" s="181" t="str">
        <f t="shared" si="9"/>
        <v>Si</v>
      </c>
      <c r="V67" s="185" t="str">
        <f t="shared" si="67"/>
        <v>,</v>
      </c>
      <c r="W67" s="177">
        <f t="shared" si="11"/>
        <v>7</v>
      </c>
      <c r="X67" s="185" t="str">
        <f t="shared" si="68"/>
        <v>,</v>
      </c>
      <c r="Y67" s="185">
        <f t="shared" si="69"/>
        <v>250</v>
      </c>
      <c r="Z67" s="218" t="str">
        <f t="shared" si="70"/>
        <v>)</v>
      </c>
      <c r="AA67" s="175" t="str">
        <f t="shared" si="71"/>
        <v/>
      </c>
      <c r="AB67" s="183" t="str">
        <f t="shared" si="16"/>
        <v/>
      </c>
      <c r="AC67" s="184" t="str">
        <f t="shared" si="72"/>
        <v/>
      </c>
      <c r="AD67" s="225" t="str">
        <f t="shared" si="73"/>
        <v/>
      </c>
      <c r="AE67" s="176" t="str">
        <f t="shared" si="74"/>
        <v/>
      </c>
      <c r="AF67" s="168" t="str">
        <f t="shared" si="75"/>
        <v/>
      </c>
      <c r="AG67" s="168" t="str">
        <f t="shared" si="76"/>
        <v/>
      </c>
      <c r="AH67" s="179" t="str">
        <f t="shared" si="77"/>
        <v/>
      </c>
      <c r="AI67" s="256" t="str">
        <f t="shared" si="23"/>
        <v/>
      </c>
      <c r="AJ67" s="185" t="str">
        <f t="shared" si="78"/>
        <v/>
      </c>
      <c r="AK67" s="185" t="str">
        <f t="shared" si="79"/>
        <v/>
      </c>
      <c r="AL67" s="185" t="str">
        <f t="shared" si="80"/>
        <v/>
      </c>
      <c r="AM67" s="185" t="str">
        <f t="shared" si="81"/>
        <v/>
      </c>
      <c r="AN67" s="185" t="str">
        <f t="shared" si="82"/>
        <v/>
      </c>
    </row>
    <row r="68" spans="2:40" ht="24.5" thickTop="1" thickBot="1">
      <c r="C68" s="13" t="s">
        <v>2585</v>
      </c>
      <c r="D68" s="257" t="s">
        <v>1122</v>
      </c>
      <c r="E68" s="257"/>
      <c r="F68" s="258"/>
      <c r="G68" s="258"/>
      <c r="H68" s="257"/>
      <c r="I68" s="257"/>
      <c r="J68" s="296"/>
      <c r="K68" s="296"/>
      <c r="L68" s="271" t="str">
        <f t="shared" si="83"/>
        <v xml:space="preserve">            { line: "AMÉN, AMÉN, AMÉN., (Sol,,15)", sC: ""},</v>
      </c>
      <c r="M68" s="218" t="str">
        <f t="shared" si="61"/>
        <v>(</v>
      </c>
      <c r="N68" s="183" t="str">
        <f t="shared" si="2"/>
        <v>Sol</v>
      </c>
      <c r="O68" s="216" t="str">
        <f t="shared" si="62"/>
        <v>,</v>
      </c>
      <c r="P68" s="225" t="str">
        <f t="shared" si="4"/>
        <v/>
      </c>
      <c r="Q68" s="217" t="str">
        <f t="shared" si="63"/>
        <v>,</v>
      </c>
      <c r="R68" s="168">
        <f t="shared" si="64"/>
        <v>15</v>
      </c>
      <c r="S68" s="218" t="str">
        <f t="shared" si="65"/>
        <v>)</v>
      </c>
      <c r="T68" s="219" t="str">
        <f t="shared" si="66"/>
        <v/>
      </c>
      <c r="U68" s="181" t="str">
        <f t="shared" si="9"/>
        <v/>
      </c>
      <c r="V68" s="185" t="str">
        <f t="shared" si="67"/>
        <v/>
      </c>
      <c r="W68" s="177" t="str">
        <f t="shared" si="11"/>
        <v/>
      </c>
      <c r="X68" s="185" t="str">
        <f t="shared" si="68"/>
        <v/>
      </c>
      <c r="Y68" s="185" t="str">
        <f t="shared" si="69"/>
        <v/>
      </c>
      <c r="Z68" s="218" t="str">
        <f t="shared" si="70"/>
        <v/>
      </c>
      <c r="AA68" s="175" t="str">
        <f t="shared" si="71"/>
        <v/>
      </c>
      <c r="AB68" s="183" t="str">
        <f t="shared" si="16"/>
        <v/>
      </c>
      <c r="AC68" s="184" t="str">
        <f t="shared" si="72"/>
        <v/>
      </c>
      <c r="AD68" s="225" t="str">
        <f t="shared" si="73"/>
        <v/>
      </c>
      <c r="AE68" s="176" t="str">
        <f t="shared" si="74"/>
        <v/>
      </c>
      <c r="AF68" s="168" t="str">
        <f t="shared" si="75"/>
        <v/>
      </c>
      <c r="AG68" s="168" t="str">
        <f t="shared" si="76"/>
        <v/>
      </c>
      <c r="AH68" s="179" t="str">
        <f t="shared" si="77"/>
        <v/>
      </c>
      <c r="AI68" s="256" t="str">
        <f t="shared" si="23"/>
        <v/>
      </c>
      <c r="AJ68" s="185" t="str">
        <f t="shared" si="78"/>
        <v/>
      </c>
      <c r="AK68" s="185" t="str">
        <f t="shared" si="79"/>
        <v/>
      </c>
      <c r="AL68" s="185" t="str">
        <f t="shared" si="80"/>
        <v/>
      </c>
      <c r="AM68" s="185" t="str">
        <f t="shared" si="81"/>
        <v/>
      </c>
      <c r="AN68" s="185" t="str">
        <f t="shared" si="82"/>
        <v/>
      </c>
    </row>
    <row r="69" spans="2:40" ht="24.5" thickTop="1" thickBot="1">
      <c r="C69" s="13" t="s">
        <v>2585</v>
      </c>
      <c r="D69" s="257" t="s">
        <v>1111</v>
      </c>
      <c r="E69" s="257" t="s">
        <v>1121</v>
      </c>
      <c r="F69" s="258"/>
      <c r="G69" s="258"/>
      <c r="H69" s="257"/>
      <c r="I69" s="257"/>
      <c r="J69" s="296"/>
      <c r="K69" s="296"/>
      <c r="L69" s="271" t="str">
        <f t="shared" si="83"/>
        <v xml:space="preserve">            { line: "AMÉN, AMÉN, AMÉN., (Mi,m,15)", sC: ""},</v>
      </c>
      <c r="M69" s="218" t="str">
        <f t="shared" si="61"/>
        <v>(</v>
      </c>
      <c r="N69" s="183" t="str">
        <f t="shared" si="2"/>
        <v>Mi</v>
      </c>
      <c r="O69" s="216" t="str">
        <f t="shared" si="62"/>
        <v>,</v>
      </c>
      <c r="P69" s="225" t="str">
        <f t="shared" si="4"/>
        <v>m</v>
      </c>
      <c r="Q69" s="217" t="str">
        <f t="shared" si="63"/>
        <v>,</v>
      </c>
      <c r="R69" s="168">
        <f t="shared" si="64"/>
        <v>15</v>
      </c>
      <c r="S69" s="218" t="str">
        <f t="shared" si="65"/>
        <v>)</v>
      </c>
      <c r="T69" s="219" t="str">
        <f t="shared" si="66"/>
        <v/>
      </c>
      <c r="U69" s="181" t="str">
        <f t="shared" si="9"/>
        <v/>
      </c>
      <c r="V69" s="185" t="str">
        <f t="shared" si="67"/>
        <v/>
      </c>
      <c r="W69" s="177" t="str">
        <f t="shared" si="11"/>
        <v/>
      </c>
      <c r="X69" s="185" t="str">
        <f t="shared" si="68"/>
        <v/>
      </c>
      <c r="Y69" s="185" t="str">
        <f t="shared" si="69"/>
        <v/>
      </c>
      <c r="Z69" s="218" t="str">
        <f t="shared" si="70"/>
        <v/>
      </c>
      <c r="AA69" s="175" t="str">
        <f t="shared" si="71"/>
        <v/>
      </c>
      <c r="AB69" s="183" t="str">
        <f t="shared" si="16"/>
        <v/>
      </c>
      <c r="AC69" s="184" t="str">
        <f t="shared" si="72"/>
        <v/>
      </c>
      <c r="AD69" s="225" t="str">
        <f t="shared" si="73"/>
        <v/>
      </c>
      <c r="AE69" s="176" t="str">
        <f t="shared" si="74"/>
        <v/>
      </c>
      <c r="AF69" s="168" t="str">
        <f t="shared" si="75"/>
        <v/>
      </c>
      <c r="AG69" s="168" t="str">
        <f t="shared" si="76"/>
        <v/>
      </c>
      <c r="AH69" s="179" t="str">
        <f t="shared" si="77"/>
        <v/>
      </c>
      <c r="AI69" s="256" t="str">
        <f t="shared" si="23"/>
        <v/>
      </c>
      <c r="AJ69" s="185" t="str">
        <f t="shared" si="78"/>
        <v/>
      </c>
      <c r="AK69" s="185" t="str">
        <f t="shared" si="79"/>
        <v/>
      </c>
      <c r="AL69" s="185" t="str">
        <f t="shared" si="80"/>
        <v/>
      </c>
      <c r="AM69" s="185" t="str">
        <f t="shared" si="81"/>
        <v/>
      </c>
      <c r="AN69" s="185" t="str">
        <f t="shared" si="82"/>
        <v/>
      </c>
    </row>
    <row r="70" spans="2:40" ht="24.5" thickTop="1" thickBot="1">
      <c r="C70" s="13" t="s">
        <v>2585</v>
      </c>
      <c r="D70" s="257" t="s">
        <v>1114</v>
      </c>
      <c r="E70" s="257"/>
      <c r="F70" s="258" t="s">
        <v>1122</v>
      </c>
      <c r="G70" s="258"/>
      <c r="H70" s="257"/>
      <c r="I70" s="257"/>
      <c r="J70" s="296"/>
      <c r="K70" s="296"/>
      <c r="L70" s="271" t="str">
        <f t="shared" si="83"/>
        <v xml:space="preserve">            { line: "AMÉN, AMÉN, AMÉN., (Re,,15)(Sol,,250)", sC: ""},</v>
      </c>
      <c r="M70" s="218" t="str">
        <f t="shared" si="61"/>
        <v>(</v>
      </c>
      <c r="N70" s="183" t="str">
        <f t="shared" si="2"/>
        <v>Re</v>
      </c>
      <c r="O70" s="216" t="str">
        <f t="shared" si="62"/>
        <v>,</v>
      </c>
      <c r="P70" s="225" t="str">
        <f t="shared" si="4"/>
        <v/>
      </c>
      <c r="Q70" s="217" t="str">
        <f t="shared" si="63"/>
        <v>,</v>
      </c>
      <c r="R70" s="168">
        <f t="shared" si="64"/>
        <v>15</v>
      </c>
      <c r="S70" s="218" t="str">
        <f t="shared" si="65"/>
        <v>)</v>
      </c>
      <c r="T70" s="219" t="str">
        <f t="shared" si="66"/>
        <v>(</v>
      </c>
      <c r="U70" s="181" t="str">
        <f t="shared" si="9"/>
        <v>Sol</v>
      </c>
      <c r="V70" s="185" t="str">
        <f t="shared" si="67"/>
        <v>,</v>
      </c>
      <c r="W70" s="177" t="str">
        <f t="shared" si="11"/>
        <v/>
      </c>
      <c r="X70" s="185" t="str">
        <f t="shared" si="68"/>
        <v>,</v>
      </c>
      <c r="Y70" s="185">
        <f t="shared" si="69"/>
        <v>250</v>
      </c>
      <c r="Z70" s="218" t="str">
        <f t="shared" si="70"/>
        <v>)</v>
      </c>
      <c r="AA70" s="175" t="str">
        <f t="shared" si="71"/>
        <v/>
      </c>
      <c r="AB70" s="183" t="str">
        <f t="shared" si="16"/>
        <v/>
      </c>
      <c r="AC70" s="184" t="str">
        <f t="shared" si="72"/>
        <v/>
      </c>
      <c r="AD70" s="225" t="str">
        <f t="shared" si="73"/>
        <v/>
      </c>
      <c r="AE70" s="176" t="str">
        <f t="shared" si="74"/>
        <v/>
      </c>
      <c r="AF70" s="168" t="str">
        <f t="shared" si="75"/>
        <v/>
      </c>
      <c r="AG70" s="168" t="str">
        <f t="shared" si="76"/>
        <v/>
      </c>
      <c r="AH70" s="179" t="str">
        <f t="shared" si="77"/>
        <v/>
      </c>
      <c r="AI70" s="256" t="str">
        <f t="shared" si="23"/>
        <v/>
      </c>
      <c r="AJ70" s="185" t="str">
        <f t="shared" si="78"/>
        <v/>
      </c>
      <c r="AK70" s="185" t="str">
        <f t="shared" si="79"/>
        <v/>
      </c>
      <c r="AL70" s="185" t="str">
        <f t="shared" si="80"/>
        <v/>
      </c>
      <c r="AM70" s="185" t="str">
        <f t="shared" si="81"/>
        <v/>
      </c>
      <c r="AN70" s="185" t="str">
        <f t="shared" si="82"/>
        <v/>
      </c>
    </row>
    <row r="71" spans="2:40" ht="26.5" thickTop="1" thickBot="1">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4" customHeight="1" thickTop="1">
      <c r="B72" s="211"/>
      <c r="C72" s="211"/>
      <c r="D72" s="211"/>
      <c r="E72" s="211"/>
      <c r="F72" s="211"/>
      <c r="G72" s="211"/>
      <c r="H72" s="211"/>
      <c r="I72" s="211"/>
      <c r="J72" s="211"/>
      <c r="K72" s="211"/>
      <c r="L72" s="213" t="str">
        <f>_xlfn.CONCAT("]}, // ULTIMA LINEA DEL CANTO: ",L1)</f>
        <v>]}, // ULTIMA LINEA DEL CANTO: PLEGARIA EUCARÍSTICA II</v>
      </c>
      <c r="M72" s="211"/>
    </row>
    <row r="73" spans="2:40" ht="20.5">
      <c r="L73" s="214" t="s">
        <v>2316</v>
      </c>
      <c r="M73" s="166"/>
    </row>
    <row r="74" spans="2:40">
      <c r="M7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3F4CB3D-74DD-46DD-8DC2-902834B78089}">
          <x14:formula1>
            <xm:f>List!$B$1:$B$4</xm:f>
          </x14:formula1>
          <xm:sqref>C12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4.5"/>
  <cols>
    <col min="1" max="1" width="13.1796875" customWidth="1"/>
    <col min="2" max="2" width="60.81640625" bestFit="1" customWidth="1"/>
    <col min="3" max="3" width="4.7265625" customWidth="1"/>
    <col min="4" max="4" width="4.7265625" hidden="1" customWidth="1"/>
    <col min="5" max="5" width="4.7265625" customWidth="1"/>
    <col min="6" max="6" width="4.7265625" hidden="1" customWidth="1"/>
    <col min="7" max="7" width="6.54296875" bestFit="1" customWidth="1"/>
    <col min="8" max="9" width="4.7265625" hidden="1" customWidth="1"/>
    <col min="10" max="10" width="4.7265625" customWidth="1"/>
    <col min="11" max="11" width="4.7265625" hidden="1" customWidth="1"/>
    <col min="12" max="12" width="4.7265625" customWidth="1"/>
    <col min="13" max="13" width="4.7265625" hidden="1" customWidth="1"/>
    <col min="14" max="14" width="6.54296875" bestFit="1" customWidth="1"/>
    <col min="15" max="16" width="4.7265625" hidden="1" customWidth="1"/>
    <col min="17" max="17" width="4.7265625" customWidth="1"/>
    <col min="18" max="18" width="4.7265625" hidden="1" customWidth="1"/>
    <col min="19" max="19" width="4.7265625" customWidth="1"/>
    <col min="20" max="20" width="4.7265625" hidden="1" customWidth="1"/>
    <col min="21" max="21" width="6.54296875" bestFit="1" customWidth="1"/>
    <col min="22" max="23" width="4.7265625" hidden="1" customWidth="1"/>
    <col min="24" max="24" width="4.7265625" customWidth="1"/>
    <col min="25" max="25" width="4.7265625" hidden="1" customWidth="1"/>
    <col min="26" max="26" width="4.7265625" customWidth="1"/>
    <col min="27" max="27" width="4.7265625" hidden="1" customWidth="1"/>
    <col min="28" max="28" width="6.54296875" bestFit="1" customWidth="1"/>
    <col min="29" max="29" width="4.7265625" hidden="1" customWidth="1"/>
    <col min="30" max="30" width="175.81640625" customWidth="1"/>
    <col min="31" max="31" width="1.7265625" hidden="1" customWidth="1"/>
    <col min="32" max="32" width="5.81640625" bestFit="1" customWidth="1"/>
    <col min="33" max="33" width="2.26953125" bestFit="1" customWidth="1"/>
    <col min="34" max="34" width="4.1796875" bestFit="1" customWidth="1"/>
    <col min="35" max="35" width="2.26953125" bestFit="1" customWidth="1"/>
    <col min="36" max="36" width="6.54296875" bestFit="1" customWidth="1"/>
    <col min="37" max="38" width="2.453125" bestFit="1" customWidth="1"/>
    <col min="39" max="39" width="5.81640625" bestFit="1" customWidth="1"/>
    <col min="40" max="40" width="2.26953125" bestFit="1" customWidth="1"/>
    <col min="41" max="41" width="4.1796875" bestFit="1" customWidth="1"/>
    <col min="42" max="42" width="2.26953125" bestFit="1" customWidth="1"/>
    <col min="43" max="43" width="6.54296875" bestFit="1" customWidth="1"/>
    <col min="44" max="44" width="2.453125" bestFit="1" customWidth="1"/>
    <col min="45" max="49" width="4.26953125" customWidth="1"/>
    <col min="50" max="50" width="6.54296875" bestFit="1" customWidth="1"/>
    <col min="51" max="59" width="4.26953125" customWidth="1"/>
  </cols>
  <sheetData>
    <row r="1" spans="1:50" ht="71.5" customHeight="1">
      <c r="A1" s="61"/>
      <c r="B1" s="148" cm="1">
        <f t="array" aca="1" ref="B1" ca="1">SumarE1HojaAnterior()+1</f>
        <v>195</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e">
        <f ca="1">VLOOKUP(B1,'Codigo Canto'!A3:AQ236,38,FALSE)</f>
        <v>#N/A</v>
      </c>
      <c r="AG1" s="136"/>
      <c r="AH1" s="136"/>
      <c r="AI1" s="14"/>
      <c r="AW1" s="14"/>
      <c r="AX1" s="7"/>
    </row>
    <row r="2" spans="1:50" ht="39.5">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
      <c r="AD4" s="48" t="s">
        <v>1422</v>
      </c>
    </row>
    <row r="5" spans="1:50" ht="23">
      <c r="AD5" s="48" t="e">
        <f ca="1">_xlfn.CONCAT("║                ",AD1,"               ║")</f>
        <v>#N/A</v>
      </c>
    </row>
    <row r="6" spans="1:50" ht="23">
      <c r="AD6" s="48" t="s">
        <v>1432</v>
      </c>
    </row>
    <row r="7" spans="1:50" ht="23">
      <c r="AD7" s="88" t="s">
        <v>2267</v>
      </c>
    </row>
    <row r="8" spans="1:50" ht="23">
      <c r="B8" t="e"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#N/A</v>
      </c>
      <c r="AD8" s="164" t="e">
        <f ca="1">_xlfn.CONCAT("        id: ","""",B8,"""",",")</f>
        <v>#N/A</v>
      </c>
    </row>
    <row r="9" spans="1:50" ht="23">
      <c r="B9" t="e">
        <f ca="1">PROPER(AD1)</f>
        <v>#N/A</v>
      </c>
      <c r="AD9" s="164" t="e">
        <f ca="1">_xlfn.CONCAT("        tt: ","""",B9,"""",",")</f>
        <v>#N/A</v>
      </c>
    </row>
    <row r="10" spans="1:50" ht="23">
      <c r="B10" t="e">
        <f ca="1">PROPER(AD1)</f>
        <v>#N/A</v>
      </c>
      <c r="AD10" s="164" t="e">
        <f ca="1">_xlfn.CONCAT("        title: ","""",B10,"""",",")</f>
        <v>#N/A</v>
      </c>
    </row>
    <row r="11" spans="1:50" ht="23">
      <c r="B11" t="e">
        <f ca="1">VLOOKUP(B1,'Codigo Canto'!A3:AQ236,12,FALSE)</f>
        <v>#N/A</v>
      </c>
      <c r="AD11" s="164" t="e">
        <f ca="1">_xlfn.CONCAT("        ","subtitle: ","""",B11,"""",",")</f>
        <v>#N/A</v>
      </c>
    </row>
    <row r="12" spans="1:50" ht="23">
      <c r="B12" t="e">
        <f ca="1">VLOOKUP(B1,Codigo!A3:AP240,42,FALSE)</f>
        <v>#N/A</v>
      </c>
      <c r="AD12" s="164" t="e">
        <f ca="1">_xlfn.CONCAT("        ",B12)</f>
        <v>#N/A</v>
      </c>
    </row>
    <row r="13" spans="1:50" ht="23">
      <c r="B13">
        <v>3</v>
      </c>
      <c r="AD13" s="164" t="str">
        <f>_xlfn.CONCAT("        cejilla: ","""",B13,"""",",")</f>
        <v xml:space="preserve">        cejilla: "3",</v>
      </c>
    </row>
    <row r="14" spans="1:50" ht="23">
      <c r="AD14" s="164" t="str">
        <f>_xlfn.CONCAT("        nCan: ","""",B14,"""",",")</f>
        <v xml:space="preserve">        nCan: "",</v>
      </c>
    </row>
    <row r="15" spans="1:50" ht="23">
      <c r="B15" t="e">
        <f ca="1">VLOOKUP(B1,'Codigo Canto'!A3:AP240,1,FALSE)</f>
        <v>#N/A</v>
      </c>
      <c r="AD15" s="164" t="e">
        <f ca="1">_xlfn.CONCAT("        dbno: ","""",B15,"""",",")</f>
        <v>#N/A</v>
      </c>
    </row>
    <row r="16" spans="1:50" ht="23">
      <c r="AD16" s="164" t="str">
        <f>_xlfn.CONCAT("        notes: ","""",B16,"""",",")</f>
        <v xml:space="preserve">        notes: "",</v>
      </c>
    </row>
    <row r="17" spans="1:31" ht="23">
      <c r="B17" t="e">
        <f ca="1">B8</f>
        <v>#N/A</v>
      </c>
      <c r="AD17" s="164" t="e">
        <f ca="1">_xlfn.CONCAT("        audioSrc: ","""/audio/",B17,".mp3""",",")</f>
        <v>#N/A</v>
      </c>
    </row>
    <row r="18" spans="1:31" ht="23">
      <c r="AD18" s="48" t="s">
        <v>2278</v>
      </c>
    </row>
    <row r="19" spans="1:31" ht="23">
      <c r="AD19" s="164" t="s">
        <v>2274</v>
      </c>
    </row>
    <row r="20" spans="1:31" ht="23">
      <c r="AD20" s="164" t="s">
        <v>2275</v>
      </c>
    </row>
    <row r="21" spans="1:31" ht="23">
      <c r="AD21" s="164" t="s">
        <v>2276</v>
      </c>
    </row>
    <row r="22" spans="1:31" ht="23">
      <c r="AD22" s="164" t="s">
        <v>2277</v>
      </c>
    </row>
    <row r="23" spans="1:31" ht="23">
      <c r="A23">
        <f ca="1">+B1-1</f>
        <v>194</v>
      </c>
      <c r="B23" t="str">
        <f ca="1">VLOOKUP(A23,Buscador!A3:AP240,31,FALSE)</f>
        <v>/resucito/src/index.html?canto=plegariaeucaristicaii</v>
      </c>
      <c r="AD23" s="164" t="str">
        <f ca="1">_xlfn.CONCAT("        ant: ","""",B23,"""",",")</f>
        <v xml:space="preserve">        ant: "/resucito/src/index.html?canto=plegariaeucaristicaii",</v>
      </c>
    </row>
    <row r="24" spans="1:31" ht="23">
      <c r="A24">
        <f ca="1">+B1+1</f>
        <v>196</v>
      </c>
      <c r="B24" t="e">
        <f ca="1">VLOOKUP(A24,Buscador!A3:AP240,31,FALSE)</f>
        <v>#N/A</v>
      </c>
      <c r="AD24" s="164" t="e">
        <f ca="1">_xlfn.CONCAT("        sig: ","""",B24,"""",",")</f>
        <v>#N/A</v>
      </c>
    </row>
    <row r="25" spans="1:31" ht="23">
      <c r="AD25" s="48" t="s">
        <v>2279</v>
      </c>
    </row>
    <row r="26" spans="1:31" ht="36" thickBot="1">
      <c r="AD26" s="212" t="s">
        <v>2313</v>
      </c>
    </row>
    <row r="27" spans="1:31" ht="24.5" thickTop="1" thickBot="1">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4.5" thickTop="1" thickBot="1">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4.5" thickTop="1" thickBot="1">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4.5" thickTop="1" thickBot="1">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4.5" thickTop="1" thickBot="1">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4.5" thickTop="1" thickBot="1">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4.5" thickTop="1" thickBot="1">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4.5" thickTop="1" thickBot="1">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4.5" thickTop="1" thickBot="1">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4.5" thickTop="1" thickBot="1">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4.5" thickTop="1" thickBot="1">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4.5" thickTop="1" thickBot="1">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4.5" thickTop="1" thickBot="1">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4.5" thickTop="1" thickBot="1">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4.5" thickTop="1" thickBot="1">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4.5" thickTop="1" thickBot="1">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 thickBot="1">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4.5" thickTop="1" thickBot="1">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4.5" thickTop="1" thickBot="1">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4.5" thickTop="1" thickBot="1">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4.5" thickTop="1" thickBot="1">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4.5" thickTop="1" thickBot="1">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4.5" thickTop="1" thickBot="1">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4.5" thickTop="1" thickBot="1">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3.5" thickBot="1">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3.5" thickBot="1">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4.5" thickTop="1" thickBot="1">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4.5" thickTop="1" thickBot="1">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4.5" thickTop="1" thickBot="1">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4.5" thickTop="1" thickBot="1">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5" customHeight="1" thickBot="1">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3.5" thickBot="1">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3.5" thickBot="1">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4.5" thickTop="1" thickBot="1">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4.5" thickTop="1" thickBot="1">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4.5" thickTop="1" thickBot="1">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4.5" thickTop="1" thickBot="1">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e">
        <f ca="1">_xlfn.CONCAT("]} // ULTIMA LINEA DEL CANTO: ",B9)</f>
        <v>#N/A</v>
      </c>
      <c r="AE68" s="211"/>
    </row>
    <row r="69" spans="1:31" ht="20.5">
      <c r="AD69" s="214" t="s">
        <v>2316</v>
      </c>
      <c r="AE69" s="166" t="e">
        <f>IF(#REF!="","","(")</f>
        <v>#REF!</v>
      </c>
    </row>
    <row r="70" spans="1:31">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8585200</xdr:colOff>
                    <xdr:row>1</xdr:row>
                    <xdr:rowOff>88900</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7899400</xdr:colOff>
                    <xdr:row>1</xdr:row>
                    <xdr:rowOff>88900</xdr:rowOff>
                  </from>
                  <to>
                    <xdr:col>29</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1</v>
      </c>
      <c r="C1" s="165" t="str">
        <f ca="1">VLOOKUP(B1,'Codigo Canto'!A3:AQ236,38,FALSE)</f>
        <v>A LA VÍCTIMA PASCUAL</v>
      </c>
      <c r="F1" s="136"/>
      <c r="G1" s="136"/>
      <c r="H1" s="14"/>
      <c r="V1" s="14"/>
      <c r="W1" s="7"/>
    </row>
    <row r="2" spans="1:23" ht="39.5">
      <c r="A2" s="163" t="s">
        <v>2281</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 LA VÍCTIMA PASCUAL               ║</v>
      </c>
    </row>
    <row r="6" spans="1:23" ht="23">
      <c r="C6" s="48" t="s">
        <v>1432</v>
      </c>
    </row>
    <row r="7" spans="1:23" ht="23">
      <c r="C7" s="88" t="s">
        <v>2267</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
      <c r="B9" t="str">
        <f ca="1">PROPER(C1)</f>
        <v>A La Víctima Pascual</v>
      </c>
      <c r="C9" s="164" t="str">
        <f ca="1">_xlfn.CONCAT("        tt: ","""",B9,"""",",")</f>
        <v xml:space="preserve">        tt: "A La Víctima Pascual",</v>
      </c>
    </row>
    <row r="10" spans="1:23" ht="23">
      <c r="B10" t="str">
        <f ca="1">PROPER(C1)</f>
        <v>A La Víctima Pascual</v>
      </c>
      <c r="C10" s="164" t="str">
        <f ca="1">_xlfn.CONCAT("        title: ","""",B10,"""",",")</f>
        <v xml:space="preserve">        title: "A La Víctima Pascual",</v>
      </c>
    </row>
    <row r="11" spans="1:23" ht="23">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1</v>
      </c>
      <c r="C15" s="164" t="str">
        <f ca="1">_xlfn.CONCAT("        dbno: ","""",B15,"""",",")</f>
        <v xml:space="preserve">        dbno: "1",</v>
      </c>
    </row>
    <row r="16" spans="1:23" ht="23">
      <c r="C16" s="164" t="str">
        <f>_xlfn.CONCAT("        notes: ","""",B16,"""",",")</f>
        <v xml:space="preserve">        notes: "",</v>
      </c>
    </row>
    <row r="17" spans="1:31" ht="23">
      <c r="B17" t="str">
        <f ca="1">B8</f>
        <v>alavictimapascual</v>
      </c>
      <c r="C17" s="164" t="str">
        <f ca="1">_xlfn.CONCAT("        audioSrc: ","""/audio/",B17,".mp3""",",")</f>
        <v xml:space="preserve">        audioSrc: "/audio/alavictimapascual.mp3",</v>
      </c>
    </row>
    <row r="18" spans="1:31" ht="23">
      <c r="C18" s="48" t="s">
        <v>2278</v>
      </c>
    </row>
    <row r="19" spans="1:31" ht="23">
      <c r="C19" s="164" t="s">
        <v>2274</v>
      </c>
    </row>
    <row r="20" spans="1:31" ht="23">
      <c r="C20" s="164" t="s">
        <v>2275</v>
      </c>
    </row>
    <row r="21" spans="1:31" ht="23">
      <c r="C21" s="164" t="s">
        <v>2276</v>
      </c>
    </row>
    <row r="22" spans="1:31" ht="23">
      <c r="C22" s="164" t="s">
        <v>2277</v>
      </c>
    </row>
    <row r="23" spans="1:31" ht="23">
      <c r="A23">
        <f ca="1">+B1-1</f>
        <v>0</v>
      </c>
      <c r="B23" t="e">
        <f ca="1">VLOOKUP(A23,Buscador!A3:AP240,31,FALSE)</f>
        <v>#N/A</v>
      </c>
      <c r="C23" s="164" t="e">
        <f ca="1">_xlfn.CONCAT("        ant: ","""",B23,"""",",")</f>
        <v>#N/A</v>
      </c>
    </row>
    <row r="24" spans="1:31" ht="23">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
      <c r="C25" s="48" t="s">
        <v>2279</v>
      </c>
    </row>
    <row r="26" spans="1:31" ht="36" thickBot="1">
      <c r="C26" s="212" t="s">
        <v>2313</v>
      </c>
    </row>
    <row r="27" spans="1:31" ht="24.5" thickTop="1" thickBot="1">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4.5"/>
  <sheetData>
    <row r="1" spans="1:2">
      <c r="A1" t="s">
        <v>2176</v>
      </c>
      <c r="B1" t="s">
        <v>1153</v>
      </c>
    </row>
    <row r="2" spans="1:2">
      <c r="A2" t="s">
        <v>2177</v>
      </c>
      <c r="B2" t="s">
        <v>1150</v>
      </c>
    </row>
    <row r="3" spans="1:2">
      <c r="A3" t="s">
        <v>2178</v>
      </c>
      <c r="B3" t="s">
        <v>1152</v>
      </c>
    </row>
    <row r="4" spans="1:2">
      <c r="A4" t="s">
        <v>2179</v>
      </c>
      <c r="B4" t="s">
        <v>1151</v>
      </c>
    </row>
    <row r="5" spans="1:2">
      <c r="A5" t="s">
        <v>2180</v>
      </c>
    </row>
    <row r="6" spans="1:2">
      <c r="A6" t="s">
        <v>2181</v>
      </c>
    </row>
    <row r="7" spans="1:2">
      <c r="A7" t="s">
        <v>2182</v>
      </c>
    </row>
    <row r="8" spans="1:2">
      <c r="A8" t="s">
        <v>2183</v>
      </c>
    </row>
    <row r="9" spans="1:2">
      <c r="A9" t="s">
        <v>2184</v>
      </c>
    </row>
    <row r="10" spans="1:2">
      <c r="A10" t="s">
        <v>2185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4.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c r="H1" s="9" t="s">
        <v>1476</v>
      </c>
      <c r="I1" t="s">
        <v>1477</v>
      </c>
    </row>
    <row r="2" spans="1:10">
      <c r="A2" s="121" t="s">
        <v>276</v>
      </c>
      <c r="B2" s="122" t="s">
        <v>282</v>
      </c>
      <c r="C2" s="123"/>
      <c r="D2" s="123"/>
      <c r="E2" s="123"/>
      <c r="F2" s="123"/>
      <c r="G2" s="123"/>
      <c r="H2" s="9"/>
    </row>
    <row r="3" spans="1:10">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3.5" outlineLevelRow="1"/>
  <cols>
    <col min="1" max="1" width="36.7265625" bestFit="1" customWidth="1"/>
    <col min="2" max="2" width="7.54296875" style="12" bestFit="1" customWidth="1"/>
    <col min="3" max="3" width="53.453125"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41" t="str">
        <f>I1</f>
        <v>COMO DESTILA LA MIEL</v>
      </c>
      <c r="C1" s="341"/>
      <c r="D1" s="157"/>
      <c r="E1" s="148">
        <f>A614</f>
        <v>239</v>
      </c>
      <c r="F1" s="136"/>
      <c r="G1" s="136"/>
      <c r="I1" s="342" t="str">
        <f>D151</f>
        <v>COMO DESTILA LA MIEL</v>
      </c>
      <c r="J1" s="342"/>
      <c r="K1" s="342"/>
      <c r="L1" s="342"/>
      <c r="M1" s="342"/>
      <c r="N1" s="342"/>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7">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7">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7">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7">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7">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7">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7">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7">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7">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7">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7">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7">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7">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7">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7">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7">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7">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7">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outlineLevel="1">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comodestilalamiel</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43" t="s">
        <v>1144</v>
      </c>
      <c r="J145" s="343"/>
      <c r="K145" s="343"/>
      <c r="L145" s="343"/>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239</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c r="C152" s="42" t="s">
        <v>1429</v>
      </c>
      <c r="D152" s="12" t="str">
        <f>VLOOKUP(D149,'Codigo Canto'!A3:AQ236,7,FALSE)</f>
        <v>comodestilalamiel</v>
      </c>
      <c r="E152" s="14" t="str">
        <f>_xlfn.CONCAT(VLOOKUP(D149,'Codigo Canto'!A3:AQ236,7,FALSE),".mp3")</f>
        <v>comodestilalamiel.mp3</v>
      </c>
    </row>
    <row r="153" spans="1:32">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"Oda XL de Salomón",</v>
      </c>
      <c r="D155" s="12" t="str">
        <f>VLOOKUP(D149,'Codigo Canto'!A3:AQ236,12,FALSE)</f>
        <v>Oda XL de Salomón</v>
      </c>
      <c r="AB155" s="12"/>
      <c r="AC155" s="12"/>
      <c r="AD155" s="12"/>
      <c r="AE155" s="12"/>
      <c r="AF155" s="15"/>
    </row>
    <row r="156" spans="1:32">
      <c r="C156" s="84" t="str">
        <f>_xlfn.CONCAT("      dbnos: ","""",D156,"""",",")</f>
        <v xml:space="preserve">      dbnos: "239",</v>
      </c>
      <c r="D156" s="65">
        <f>VLOOKUP(D149,'Codigo Canto'!A3:AQ236,1,FALSE)</f>
        <v>239</v>
      </c>
      <c r="E156" s="12"/>
    </row>
    <row r="157" spans="1:32">
      <c r="C157" s="84" t="str">
        <f>_xlfn.CONCAT("      catg: ","""",D157,"""",",")</f>
        <v xml:space="preserve">      catg: "ELECCIÓN",</v>
      </c>
      <c r="D157" s="12" t="str">
        <f>VLOOKUP(D149,'Codigo Canto'!A3:AQ236,16,FALSE)</f>
        <v>ELECCIÓN</v>
      </c>
      <c r="E157" s="12"/>
    </row>
    <row r="158" spans="1:32">
      <c r="C158" s="48" t="s">
        <v>1421</v>
      </c>
      <c r="D158" s="141" t="str">
        <f>IF(D157="Precatecumenado","precat",IF(D157="LITÚRGICOS","liturgia",IF(D157="Catecumenado","cat",IF(D157="ELECCIÓN","eleccion"))))</f>
        <v>eleccion</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7">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7">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7">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5" t="s">
        <v>2253</v>
      </c>
      <c r="C612" s="88"/>
      <c r="AB612" s="12"/>
      <c r="AC612" s="12"/>
      <c r="AD612" s="12"/>
      <c r="AE612" s="12"/>
      <c r="AF612" s="15"/>
    </row>
    <row r="613" spans="1:32" ht="93.5">
      <c r="A613" s="158">
        <f>D1</f>
        <v>0</v>
      </c>
      <c r="C613" s="144" t="s">
        <v>1985</v>
      </c>
      <c r="AB613" s="12"/>
      <c r="AC613" s="12"/>
      <c r="AD613" s="12"/>
      <c r="AE613" s="12"/>
      <c r="AF613" s="15"/>
    </row>
    <row r="614" spans="1:32" ht="41">
      <c r="A614" s="148">
        <f>SUM(A618:A623)</f>
        <v>239</v>
      </c>
      <c r="C614" s="139" t="s">
        <v>1962</v>
      </c>
    </row>
    <row r="615" spans="1:32">
      <c r="A615" s="159" t="str">
        <f>I1</f>
        <v>COMO DESTILA LA MIEL</v>
      </c>
      <c r="C615" s="139" t="s">
        <v>1963</v>
      </c>
    </row>
    <row r="616" spans="1:32">
      <c r="C616" s="139" t="s">
        <v>1964</v>
      </c>
    </row>
    <row r="617" spans="1:32">
      <c r="C617" s="42" t="s">
        <v>1996</v>
      </c>
    </row>
    <row r="618" spans="1:32" ht="31">
      <c r="A618" s="161">
        <v>239</v>
      </c>
      <c r="C618" s="42" t="s">
        <v>1997</v>
      </c>
    </row>
    <row r="619" spans="1:32" ht="31">
      <c r="A619" s="161"/>
      <c r="C619" s="42" t="s">
        <v>1995</v>
      </c>
    </row>
    <row r="620" spans="1:32" ht="31">
      <c r="A620" s="161"/>
      <c r="C620" s="42" t="s">
        <v>1998</v>
      </c>
    </row>
    <row r="621" spans="1:32" ht="31">
      <c r="A621" s="161"/>
      <c r="C621" s="42" t="s">
        <v>1999</v>
      </c>
    </row>
    <row r="622" spans="1:32" ht="31">
      <c r="A622" s="161"/>
      <c r="C622" s="42" t="s">
        <v>2000</v>
      </c>
    </row>
    <row r="623" spans="1:32" ht="31">
      <c r="A623" s="161"/>
      <c r="C623" s="42" t="s">
        <v>2001</v>
      </c>
    </row>
    <row r="624" spans="1:32" ht="31">
      <c r="A624" s="160"/>
      <c r="C624" s="140" t="str">
        <f>_xlfn.CONCAT("    &lt;link type=text/css rel=stylesheet href=","""","/cantos/src/css/cssc/",D153,".css",""""," &gt;")</f>
        <v xml:space="preserve">    &lt;link type=text/css rel=stylesheet href="/cantos/src/css/cssc/comodestilalamiel.css" &gt;</v>
      </c>
    </row>
    <row r="625" spans="1:3" ht="31">
      <c r="A625" s="160"/>
      <c r="C625" s="43" t="s">
        <v>1965</v>
      </c>
    </row>
    <row r="626" spans="1:3" ht="31">
      <c r="A626" s="160"/>
      <c r="C626" s="42" t="s">
        <v>2002</v>
      </c>
    </row>
    <row r="627" spans="1:3" ht="31">
      <c r="A627" s="160"/>
      <c r="C627" s="139" t="s">
        <v>1966</v>
      </c>
    </row>
    <row r="628" spans="1:3" ht="31">
      <c r="A628" s="160"/>
      <c r="C628" s="139" t="s">
        <v>1967</v>
      </c>
    </row>
    <row r="629" spans="1:3" ht="31">
      <c r="A629" s="160"/>
      <c r="C629" s="43" t="s">
        <v>1968</v>
      </c>
    </row>
    <row r="630" spans="1:3">
      <c r="C630" s="42" t="s">
        <v>2003</v>
      </c>
    </row>
    <row r="631" spans="1:3">
      <c r="C631" s="42" t="s">
        <v>2004</v>
      </c>
    </row>
    <row r="632" spans="1:3">
      <c r="C632" s="42" t="s">
        <v>2005</v>
      </c>
    </row>
    <row r="633" spans="1:3">
      <c r="C633" s="42" t="s">
        <v>2006</v>
      </c>
    </row>
    <row r="634" spans="1:3">
      <c r="C634" s="84" t="str">
        <f>_xlfn.CONCAT("                            &lt;source src=","""","/audio/",D153,".mp3"""," type=","""","audio/mpeg""","&gt;")</f>
        <v xml:space="preserve">                            &lt;source src="/audio/comodestilalamiel.mp3" type="audio/mpeg"&gt;</v>
      </c>
    </row>
    <row r="635" spans="1:3">
      <c r="C635" s="42" t="s">
        <v>2007</v>
      </c>
    </row>
    <row r="636" spans="1:3">
      <c r="C636" s="42" t="s">
        <v>2100</v>
      </c>
    </row>
    <row r="637" spans="1:3">
      <c r="C637" s="42" t="s">
        <v>2008</v>
      </c>
    </row>
    <row r="638" spans="1:3">
      <c r="C638" s="42" t="s">
        <v>2009</v>
      </c>
    </row>
    <row r="639" spans="1:3">
      <c r="C639" s="42" t="s">
        <v>2010</v>
      </c>
    </row>
    <row r="640" spans="1: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class="eleccion"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31750</xdr:colOff>
                    <xdr:row>615</xdr:row>
                    <xdr:rowOff>69850</xdr:rowOff>
                  </from>
                  <to>
                    <xdr:col>0</xdr:col>
                    <xdr:colOff>2419350</xdr:colOff>
                    <xdr:row>616</xdr:row>
                    <xdr:rowOff>279400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3.5" outlineLevelRow="1"/>
  <cols>
    <col min="1" max="1" width="36.7265625" bestFit="1" customWidth="1"/>
    <col min="2" max="2" width="7.54296875" style="12" bestFit="1" customWidth="1"/>
    <col min="3" max="3" width="130"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44" t="str" cm="1">
        <f t="array" aca="1" ref="B1" ca="1">MID(CELL("filename", A1), FIND("]", CELL("filename", A1)) + 1, 255)</f>
        <v>CANTO DE MOISES</v>
      </c>
      <c r="C1" s="344"/>
      <c r="D1" s="157"/>
      <c r="E1" s="148">
        <f>A614</f>
        <v>34</v>
      </c>
      <c r="F1" s="136"/>
      <c r="G1" s="136"/>
      <c r="I1" s="342" t="str">
        <f>D151</f>
        <v>CANTO DE MOISÉS</v>
      </c>
      <c r="J1" s="342"/>
      <c r="K1" s="342"/>
      <c r="L1" s="342"/>
      <c r="M1" s="342"/>
      <c r="N1" s="342"/>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7">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7">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7">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7">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7">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7">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7">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7">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7">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7">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7">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7">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7">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7">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7">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7">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7">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7">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cantodemoises</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43" t="s">
        <v>1144</v>
      </c>
      <c r="J145" s="343"/>
      <c r="K145" s="343"/>
      <c r="L145" s="343"/>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34</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c r="C152" s="42" t="s">
        <v>1429</v>
      </c>
      <c r="D152" s="12" t="str">
        <f>VLOOKUP(D149,'Codigo Canto'!A3:AQ236,7,FALSE)</f>
        <v>cantodemoises</v>
      </c>
      <c r="E152" s="14" t="str">
        <f>_xlfn.CONCAT(VLOOKUP(D149,'Codigo Canto'!A3:AQ236,7,FALSE),".mp3")</f>
        <v>cantodemoises.mp3</v>
      </c>
    </row>
    <row r="153" spans="1:32">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"Éxodo 15,1-18",</v>
      </c>
      <c r="D155" s="12" t="str">
        <f>VLOOKUP(D149,'Codigo Canto'!A3:AQ236,12,FALSE)</f>
        <v>Éxodo 15,1-18</v>
      </c>
      <c r="AB155" s="12"/>
      <c r="AC155" s="12"/>
      <c r="AD155" s="12"/>
      <c r="AE155" s="12"/>
      <c r="AF155" s="15"/>
    </row>
    <row r="156" spans="1:32">
      <c r="C156" s="84" t="str">
        <f>_xlfn.CONCAT("      dbnos: ","""",D156,"""",",")</f>
        <v xml:space="preserve">      dbnos: "34",</v>
      </c>
      <c r="D156" s="65">
        <f>VLOOKUP(D149,'Codigo Canto'!A3:AQ236,1,FALSE)</f>
        <v>34</v>
      </c>
      <c r="E156" s="12"/>
    </row>
    <row r="157" spans="1:32">
      <c r="C157" s="84" t="str">
        <f>_xlfn.CONCAT("      catg: ","""",D157,"""",",")</f>
        <v xml:space="preserve">      catg: "PRECATECUMENADO",</v>
      </c>
      <c r="D157" s="12" t="str">
        <f>VLOOKUP(D149,'Codigo Canto'!A3:AQ236,16,FALSE)</f>
        <v>PRECATECUMENADO</v>
      </c>
      <c r="E157" s="12"/>
    </row>
    <row r="158" spans="1:32">
      <c r="C158" s="48" t="s">
        <v>1421</v>
      </c>
      <c r="D158" s="141" t="str">
        <f>IF(D157="Precatecumenado","precat",IF(D157="Liturgia","liturgia",IF(D157="Catecumenado","cat",IF(D157="Eleccion","eleccion"))))</f>
        <v>precat</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7">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7">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7">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hidden="1">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hidden="1">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hidden="1">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hidden="1">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hidden="1">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hidden="1">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hidden="1">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hidden="1">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hidden="1">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hidden="1">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hidden="1">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hidden="1">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hidden="1">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hidden="1">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hidden="1">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hidden="1">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hidden="1">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hidden="1">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hidden="1">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hidden="1">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hidden="1">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hidden="1">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hidden="1">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hidden="1">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hidden="1">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hidden="1">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hidden="1">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hidden="1">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hidden="1">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hidden="1">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hidden="1">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hidden="1">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hidden="1">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hidden="1">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hidden="1">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hidden="1">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hidden="1">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hidden="1">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hidden="1">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hidden="1">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hidden="1">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hidden="1">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hidden="1">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hidden="1">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hidden="1">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hidden="1">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hidden="1">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hidden="1">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hidden="1">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hidden="1">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hidden="1">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hidden="1">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hidden="1">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hidden="1">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hidden="1">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hidden="1">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hidden="1">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hidden="1">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hidden="1">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hidden="1">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hidden="1">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hidden="1">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hidden="1">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hidden="1">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hidden="1">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hidden="1">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hidden="1">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hidden="1">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hidden="1">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hidden="1">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hidden="1">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hidden="1">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hidden="1">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hidden="1">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hidden="1">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hidden="1">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hidden="1">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hidden="1">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hidden="1">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hidden="1">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hidden="1">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hidden="1">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hidden="1">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hidden="1">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hidden="1">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hidden="1">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hidden="1">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hidden="1">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hidden="1">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hidden="1">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hidden="1">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hidden="1">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hidden="1">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hidden="1">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hidden="1">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hidden="1">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hidden="1">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hidden="1">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hidden="1">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hidden="1">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hidden="1">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hidden="1">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hidden="1">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hidden="1">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hidden="1">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hidden="1">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hidden="1">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hidden="1">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hidden="1">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hidden="1">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hidden="1">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hidden="1">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hidden="1">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hidden="1">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hidden="1">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hidden="1">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hidden="1">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hidden="1">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hidden="1">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hidden="1">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hidden="1">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hidden="1">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hidden="1">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hidden="1">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hidden="1">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hidden="1">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hidden="1">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hidden="1">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hidden="1">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hidden="1">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hidden="1">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hidden="1">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hidden="1">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hidden="1">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hidden="1">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hidden="1">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hidden="1">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hidden="1">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hidden="1">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hidden="1">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hidden="1">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hidden="1">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hidden="1">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hidden="1">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hidden="1">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hidden="1">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hidden="1">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hidden="1">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hidden="1">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hidden="1">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hidden="1">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hidden="1">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hidden="1">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hidden="1">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hidden="1">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hidden="1">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hidden="1">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hidden="1">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hidden="1">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hidden="1">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hidden="1">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hidden="1">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hidden="1">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hidden="1">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hidden="1">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hidden="1">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2"/>
      <c r="C612" s="88"/>
      <c r="AB612" s="12"/>
      <c r="AC612" s="12"/>
      <c r="AD612" s="12"/>
      <c r="AE612" s="12"/>
      <c r="AF612" s="15"/>
    </row>
    <row r="613" spans="1:32" ht="90.5">
      <c r="A613" s="12"/>
      <c r="C613" s="144" t="s">
        <v>1985</v>
      </c>
      <c r="AB613" s="12"/>
      <c r="AC613" s="12"/>
      <c r="AD613" s="12"/>
      <c r="AE613" s="12"/>
      <c r="AF613" s="15"/>
    </row>
    <row r="614" spans="1:32" ht="41">
      <c r="A614" s="148">
        <v>34</v>
      </c>
      <c r="C614" s="139" t="s">
        <v>1962</v>
      </c>
    </row>
    <row r="615" spans="1:32">
      <c r="A615" t="str">
        <f>I1</f>
        <v>CANTO DE MOISÉS</v>
      </c>
      <c r="C615" s="139" t="s">
        <v>1963</v>
      </c>
    </row>
    <row r="616" spans="1:32">
      <c r="C616" s="139" t="s">
        <v>1964</v>
      </c>
    </row>
    <row r="617" spans="1:32">
      <c r="C617" s="42" t="s">
        <v>1996</v>
      </c>
    </row>
    <row r="618" spans="1:32">
      <c r="C618" s="42" t="s">
        <v>1997</v>
      </c>
    </row>
    <row r="619" spans="1:32">
      <c r="C619" s="42" t="s">
        <v>1995</v>
      </c>
    </row>
    <row r="620" spans="1:32">
      <c r="C620" s="42" t="s">
        <v>1998</v>
      </c>
    </row>
    <row r="621" spans="1:32">
      <c r="C621" s="42" t="s">
        <v>1999</v>
      </c>
    </row>
    <row r="622" spans="1:32">
      <c r="C622" s="42" t="s">
        <v>2000</v>
      </c>
    </row>
    <row r="623" spans="1:32">
      <c r="C623" s="42" t="s">
        <v>2001</v>
      </c>
    </row>
    <row r="624" spans="1:32">
      <c r="C624" s="140" t="str">
        <f>_xlfn.CONCAT("    &lt;link type=text/css rel=stylesheet href=","""","/cantos/src/css/cssc/",D153,".css",""""," &gt;")</f>
        <v xml:space="preserve">    &lt;link type=text/css rel=stylesheet href="/cantos/src/css/cssc/cantodemoises.css" &gt;</v>
      </c>
    </row>
    <row r="625" spans="3:3">
      <c r="C625" s="43" t="s">
        <v>1965</v>
      </c>
    </row>
    <row r="626" spans="3:3">
      <c r="C626" s="42" t="s">
        <v>2002</v>
      </c>
    </row>
    <row r="627" spans="3:3">
      <c r="C627" s="139" t="s">
        <v>1966</v>
      </c>
    </row>
    <row r="628" spans="3:3">
      <c r="C628" s="139" t="s">
        <v>1967</v>
      </c>
    </row>
    <row r="629" spans="3:3">
      <c r="C629" s="43" t="s">
        <v>1968</v>
      </c>
    </row>
    <row r="630" spans="3:3">
      <c r="C630" s="42" t="s">
        <v>2003</v>
      </c>
    </row>
    <row r="631" spans="3:3">
      <c r="C631" s="42" t="s">
        <v>2004</v>
      </c>
    </row>
    <row r="632" spans="3:3">
      <c r="C632" s="42" t="s">
        <v>2005</v>
      </c>
    </row>
    <row r="633" spans="3:3">
      <c r="C633" s="42" t="s">
        <v>2006</v>
      </c>
    </row>
    <row r="634" spans="3:3">
      <c r="C634" s="84" t="str">
        <f>_xlfn.CONCAT("                            &lt;source src=","""","/audio/",D153,".mp3"""," type=","""","audio/mpeg""","&gt;")</f>
        <v xml:space="preserve">                            &lt;source src="/audio/cantodemoises.mp3" type="audio/mpeg"&gt;</v>
      </c>
    </row>
    <row r="635" spans="3:3">
      <c r="C635" s="42" t="s">
        <v>2007</v>
      </c>
    </row>
    <row r="636" spans="3:3">
      <c r="C636" s="42" t="s">
        <v>2100</v>
      </c>
    </row>
    <row r="637" spans="3:3">
      <c r="C637" s="42" t="s">
        <v>2008</v>
      </c>
    </row>
    <row r="638" spans="3:3">
      <c r="C638" s="42" t="s">
        <v>2009</v>
      </c>
    </row>
    <row r="639" spans="3:3">
      <c r="C639" s="42" t="s">
        <v>2010</v>
      </c>
    </row>
    <row r="640" spans="3: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class="precat"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717550</xdr:colOff>
                    <xdr:row>615</xdr:row>
                    <xdr:rowOff>107950</xdr:rowOff>
                  </from>
                  <to>
                    <xdr:col>0</xdr:col>
                    <xdr:colOff>1631950</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4.5"/>
  <sheetData>
    <row r="1" spans="1:8" ht="47.5" customHeight="1">
      <c r="A1" s="60"/>
      <c r="B1" s="60"/>
      <c r="C1" s="345" t="str" cm="1">
        <f t="array" aca="1" ref="C1" ca="1">MID(CELL("filename", B1), FIND("]", CELL("filename", B1)) + 1, 255)</f>
        <v>Scripts mains</v>
      </c>
      <c r="D1" s="345"/>
      <c r="E1" s="345"/>
      <c r="F1" s="345"/>
      <c r="G1" s="345"/>
      <c r="H1" s="345"/>
    </row>
    <row r="2" spans="1:8">
      <c r="A2" s="57"/>
    </row>
    <row r="3" spans="1:8" ht="28">
      <c r="B3" s="49" t="s">
        <v>1128</v>
      </c>
    </row>
    <row r="4" spans="1:8" ht="28">
      <c r="B4" s="49" t="s">
        <v>1129</v>
      </c>
    </row>
    <row r="5" spans="1:8" ht="28">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4.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c r="A1" s="60"/>
      <c r="B1" s="60"/>
      <c r="C1" s="345" t="str" cm="1">
        <f t="array" aca="1" ref="C1" ca="1">MID(CELL("filename", A1), FIND("]", CELL("filename", A1)) + 1, 255)</f>
        <v>Indice Canto</v>
      </c>
      <c r="D1" s="345"/>
      <c r="E1" s="345"/>
      <c r="F1" s="345"/>
      <c r="G1" s="345"/>
      <c r="H1" s="345"/>
    </row>
    <row r="2" spans="1:10">
      <c r="A2" s="10" t="s">
        <v>763</v>
      </c>
      <c r="B2" s="10"/>
      <c r="D2" t="s">
        <v>773</v>
      </c>
    </row>
    <row r="3" spans="1:10">
      <c r="A3" s="10" t="s">
        <v>764</v>
      </c>
      <c r="B3" s="10"/>
    </row>
    <row r="4" spans="1:10">
      <c r="A4" s="10" t="s">
        <v>765</v>
      </c>
      <c r="B4" s="10"/>
    </row>
    <row r="5" spans="1:10">
      <c r="A5" s="10" t="s">
        <v>766</v>
      </c>
      <c r="B5" s="10"/>
    </row>
    <row r="6" spans="1:10">
      <c r="A6" s="10" t="s">
        <v>767</v>
      </c>
      <c r="B6" s="10"/>
    </row>
    <row r="7" spans="1:10">
      <c r="A7" s="10" t="s">
        <v>768</v>
      </c>
      <c r="B7" s="10"/>
      <c r="E7" s="10" t="s">
        <v>776</v>
      </c>
    </row>
    <row r="8" spans="1:10">
      <c r="E8" s="11" t="s">
        <v>777</v>
      </c>
    </row>
    <row r="9" spans="1:10">
      <c r="A9" s="10" t="s">
        <v>769</v>
      </c>
      <c r="B9" s="10"/>
    </row>
    <row r="10" spans="1:10">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c r="B11" s="1" t="s">
        <v>1134</v>
      </c>
    </row>
    <row r="12" spans="1:10">
      <c r="A12" t="s">
        <v>152</v>
      </c>
      <c r="B12" t="s">
        <v>1133</v>
      </c>
      <c r="C12" t="s">
        <v>770</v>
      </c>
      <c r="D12" t="s">
        <v>774</v>
      </c>
      <c r="E12" t="s">
        <v>149</v>
      </c>
      <c r="F12" t="s">
        <v>150</v>
      </c>
      <c r="G12" t="s">
        <v>1109</v>
      </c>
      <c r="H12" t="s">
        <v>151</v>
      </c>
      <c r="I12" t="s">
        <v>775</v>
      </c>
      <c r="J12" t="s">
        <v>756</v>
      </c>
    </row>
    <row r="13" spans="1:10">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c r="A1" s="60"/>
      <c r="B1" s="60"/>
      <c r="C1" s="346" t="str" cm="1">
        <f t="array" aca="1" ref="C1" ca="1">MID(CELL("filename", B1), FIND("]", CELL("filename", B1)) + 1, 255)</f>
        <v>data-Cantos</v>
      </c>
      <c r="D1" s="346"/>
      <c r="E1" s="346"/>
      <c r="F1" s="346"/>
      <c r="G1" s="346"/>
      <c r="H1" s="346"/>
    </row>
    <row r="2" spans="1:42">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4.5"/>
  <cols>
    <col min="1" max="1" width="4.26953125" bestFit="1" customWidth="1"/>
    <col min="2" max="2" width="24.1796875" customWidth="1"/>
    <col min="3" max="3" width="8.7265625" bestFit="1" customWidth="1"/>
    <col min="5" max="5" width="147.81640625" bestFit="1" customWidth="1"/>
  </cols>
  <sheetData>
    <row r="1" spans="1:6" ht="37">
      <c r="A1" s="61"/>
      <c r="B1" s="78" t="str" cm="1">
        <f t="array" aca="1" ref="B1" ca="1">MID(CELL("filename", A1), FIND("]", CELL("filename", A1)) + 1, 255)</f>
        <v>creando Directorios</v>
      </c>
      <c r="C1" s="78"/>
      <c r="D1" s="78"/>
      <c r="E1" s="78"/>
      <c r="F1" s="10"/>
    </row>
    <row r="2" spans="1:6">
      <c r="A2" t="s">
        <v>152</v>
      </c>
      <c r="B2" t="s">
        <v>770</v>
      </c>
      <c r="C2" t="s">
        <v>1158</v>
      </c>
      <c r="D2" t="s">
        <v>756</v>
      </c>
      <c r="E2" t="s">
        <v>760</v>
      </c>
      <c r="F2" t="s">
        <v>1419</v>
      </c>
    </row>
    <row r="3" spans="1:6" hidden="1">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4.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c r="A1" s="61"/>
      <c r="B1" s="346" t="str" cm="1">
        <f t="array" aca="1" ref="B1" ca="1">MID(CELL("filename", A1), FIND("]", CELL("filename", A1)) + 1, 255)</f>
        <v>Find bk2</v>
      </c>
      <c r="C1" s="346"/>
      <c r="D1" s="346"/>
      <c r="E1" s="346"/>
      <c r="F1" s="10" t="s">
        <v>763</v>
      </c>
      <c r="H1" t="s">
        <v>773</v>
      </c>
    </row>
    <row r="2" spans="1:12">
      <c r="A2" s="10" t="s">
        <v>764</v>
      </c>
    </row>
    <row r="3" spans="1:12">
      <c r="A3" s="10" t="s">
        <v>765</v>
      </c>
    </row>
    <row r="4" spans="1:12">
      <c r="A4" s="10" t="s">
        <v>766</v>
      </c>
    </row>
    <row r="5" spans="1:12">
      <c r="A5" s="10" t="s">
        <v>767</v>
      </c>
    </row>
    <row r="6" spans="1:12">
      <c r="A6" s="10" t="s">
        <v>768</v>
      </c>
      <c r="D6" s="10" t="s">
        <v>776</v>
      </c>
    </row>
    <row r="7" spans="1:12">
      <c r="D7" s="11" t="s">
        <v>777</v>
      </c>
    </row>
    <row r="8" spans="1:12">
      <c r="A8" s="10" t="s">
        <v>769</v>
      </c>
      <c r="G8" t="s">
        <v>1161</v>
      </c>
    </row>
    <row r="9" spans="1:12">
      <c r="B9" t="s">
        <v>778</v>
      </c>
    </row>
    <row r="10" spans="1:12">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c r="A11" t="s">
        <v>152</v>
      </c>
      <c r="B11" t="s">
        <v>770</v>
      </c>
      <c r="C11" t="s">
        <v>774</v>
      </c>
      <c r="D11" t="s">
        <v>1162</v>
      </c>
      <c r="E11" t="s">
        <v>1159</v>
      </c>
      <c r="F11" t="s">
        <v>1158</v>
      </c>
      <c r="G11" t="s">
        <v>1160</v>
      </c>
      <c r="H11" t="s">
        <v>290</v>
      </c>
      <c r="I11" t="s">
        <v>150</v>
      </c>
      <c r="J11" t="s">
        <v>151</v>
      </c>
      <c r="K11" t="s">
        <v>775</v>
      </c>
      <c r="L11" t="s">
        <v>756</v>
      </c>
    </row>
    <row r="12" spans="1:12">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c r="A1" s="60"/>
      <c r="B1" s="60"/>
      <c r="C1" s="346" t="str" cm="1">
        <f t="array" aca="1" ref="C1" ca="1">MID(CELL("filename", B1), FIND("]", CELL("filename", B1)) + 1, 255)</f>
        <v>Codigo Canto</v>
      </c>
      <c r="D1" s="346"/>
      <c r="E1" s="346"/>
      <c r="F1" s="346"/>
      <c r="G1" s="346"/>
      <c r="H1" s="346"/>
      <c r="I1" s="346"/>
    </row>
    <row r="2" spans="1:44">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c r="A1" s="60"/>
      <c r="B1" s="60"/>
      <c r="C1" s="346" t="str" cm="1">
        <f t="array" aca="1" ref="C1" ca="1">MID(CELL("filename", B1), FIND("]", CELL("filename", B1)) + 1, 255)</f>
        <v>Codigo</v>
      </c>
      <c r="D1" s="346"/>
      <c r="E1" s="346"/>
      <c r="F1" s="346"/>
      <c r="G1" s="346"/>
      <c r="H1" s="346"/>
      <c r="I1" s="346"/>
    </row>
    <row r="2" spans="1:42">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46" t="str" cm="1">
        <f t="array" aca="1" ref="C1" ca="1">MID(CELL("filename", B1), FIND("]", CELL("filename", B1)) + 1, 255)</f>
        <v>Buscador</v>
      </c>
      <c r="D1" s="346"/>
      <c r="E1" s="346"/>
      <c r="F1" s="346"/>
      <c r="G1" s="346"/>
      <c r="H1" s="346"/>
      <c r="I1" s="346"/>
    </row>
    <row r="2" spans="1:43">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46" t="str" cm="1">
        <f t="array" aca="1" ref="C1" ca="1">MID(CELL("filename", B1), FIND("]", CELL("filename", B1)) + 1, 255)</f>
        <v>Buscador (fail1)</v>
      </c>
      <c r="D1" s="346"/>
      <c r="E1" s="346"/>
      <c r="F1" s="346"/>
      <c r="G1" s="346"/>
      <c r="H1" s="346"/>
      <c r="I1" s="346"/>
    </row>
    <row r="2" spans="1:43">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c r="A1" s="60"/>
      <c r="B1" s="60"/>
      <c r="C1" s="346" t="str" cm="1">
        <f t="array" aca="1" ref="C1" ca="1">MID(CELL("filename", B1), FIND("]", CELL("filename", B1)) + 1, 255)</f>
        <v>Buscador (fail2)</v>
      </c>
      <c r="D1" s="346"/>
      <c r="E1" s="346"/>
      <c r="F1" s="346"/>
      <c r="G1" s="346"/>
      <c r="H1" s="346"/>
      <c r="I1" s="346"/>
    </row>
    <row r="2" spans="1:44">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4.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c r="A1" s="62" t="s">
        <v>763</v>
      </c>
      <c r="B1" s="346" t="str" cm="1">
        <f t="array" aca="1" ref="B1" ca="1">MID(CELL("filename", A1), FIND("]", CELL("filename", A1)) + 1, 255)</f>
        <v>Indice Backups</v>
      </c>
      <c r="C1" s="346"/>
      <c r="D1" s="346"/>
      <c r="E1" s="346"/>
    </row>
    <row r="2" spans="1:8">
      <c r="A2" s="10" t="s">
        <v>764</v>
      </c>
      <c r="C2" t="s">
        <v>773</v>
      </c>
    </row>
    <row r="3" spans="1:8">
      <c r="A3" s="10" t="s">
        <v>765</v>
      </c>
    </row>
    <row r="4" spans="1:8">
      <c r="A4" s="10" t="s">
        <v>766</v>
      </c>
    </row>
    <row r="5" spans="1:8">
      <c r="A5" s="10" t="s">
        <v>767</v>
      </c>
    </row>
    <row r="6" spans="1:8">
      <c r="A6" s="10" t="s">
        <v>768</v>
      </c>
      <c r="D6" s="10" t="s">
        <v>776</v>
      </c>
    </row>
    <row r="7" spans="1:8">
      <c r="D7" s="11" t="s">
        <v>777</v>
      </c>
    </row>
    <row r="8" spans="1:8">
      <c r="A8" s="10" t="s">
        <v>769</v>
      </c>
    </row>
    <row r="9" spans="1:8">
      <c r="B9" t="s">
        <v>778</v>
      </c>
    </row>
    <row r="10" spans="1:8">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c r="A11" t="s">
        <v>152</v>
      </c>
      <c r="B11" t="s">
        <v>770</v>
      </c>
      <c r="C11" t="s">
        <v>774</v>
      </c>
      <c r="D11" t="s">
        <v>149</v>
      </c>
      <c r="E11" t="s">
        <v>150</v>
      </c>
      <c r="F11" t="s">
        <v>151</v>
      </c>
      <c r="G11" t="s">
        <v>775</v>
      </c>
      <c r="H11" t="s">
        <v>756</v>
      </c>
    </row>
    <row r="12" spans="1:8">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1</v>
      </c>
      <c r="D1" s="165" t="str">
        <f ca="1">VLOOKUP(C1,'Codigo Canto'!A3:AQ236,38,FALSE)</f>
        <v>A LA VÍCTIMA PASCUAL</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LA VÍCTIMA PASCUAL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
      <c r="C9" t="str">
        <f ca="1">PROPER(D1)</f>
        <v>A La Víctima Pascual</v>
      </c>
      <c r="D9" s="164" t="str">
        <f ca="1">_xlfn.CONCAT("        tt: ","""",C9,"""",",")</f>
        <v xml:space="preserve">        tt: "A La Víctima Pascual",</v>
      </c>
    </row>
    <row r="10" spans="2:24" ht="23">
      <c r="C10" t="str">
        <f ca="1">PROPER(D1)</f>
        <v>A La Víctima Pascual</v>
      </c>
      <c r="D10" s="164" t="str">
        <f ca="1">_xlfn.CONCAT("        title: ","""",C10,"""",",")</f>
        <v xml:space="preserve">        title: "A La Víctima Pascual",</v>
      </c>
    </row>
    <row r="11" spans="2:24" ht="23">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1</v>
      </c>
      <c r="D15" s="164" t="str">
        <f ca="1">_xlfn.CONCAT("        dbno: ","""",C15,"""",",")</f>
        <v xml:space="preserve">        dbno: "1",</v>
      </c>
    </row>
    <row r="16" spans="2:24" ht="23">
      <c r="D16" s="164" t="str">
        <f>_xlfn.CONCAT("        notes: ","""",C16,"""",",")</f>
        <v xml:space="preserve">        notes: "",</v>
      </c>
    </row>
    <row r="17" spans="2:32" ht="23">
      <c r="C17" t="str">
        <f ca="1">C8</f>
        <v>alavictimapascual</v>
      </c>
      <c r="D17" s="164" t="str">
        <f ca="1">_xlfn.CONCAT("        audioSrc: ","""/audio/",C17,".mp3""",",")</f>
        <v xml:space="preserve">        audioSrc: "/audio/alavictimapascual.mp3",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0</v>
      </c>
      <c r="C23" t="e">
        <f ca="1">VLOOKUP(B23,Buscador!A3:AP240,31,FALSE)</f>
        <v>#N/A</v>
      </c>
      <c r="D23" s="164" t="e">
        <f ca="1">_xlfn.CONCAT("        ant: ","""",C23,"""",",")</f>
        <v>#N/A</v>
      </c>
    </row>
    <row r="24" spans="2:32" ht="23">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2</v>
      </c>
      <c r="D1" s="165" t="str">
        <f ca="1">VLOOKUP(C1,'Codigo Canto'!A3:AQ236,38,FALSE)</f>
        <v>A NADIE DEMOS OCASIÓN DE TROPIEZO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NADIE DEMOS OCASIÓN DE TROPIEZO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
      <c r="C9" t="str">
        <f ca="1">PROPER(D1)</f>
        <v>A Nadie Demos Ocasión De Tropiezo</v>
      </c>
      <c r="D9" s="164" t="str">
        <f ca="1">_xlfn.CONCAT("        tt: ","""",C9,"""",",")</f>
        <v xml:space="preserve">        tt: "A Nadie Demos Ocasión De Tropiezo",</v>
      </c>
    </row>
    <row r="10" spans="2:24" ht="23">
      <c r="C10" t="str">
        <f ca="1">PROPER(D1)</f>
        <v>A Nadie Demos Ocasión De Tropiezo</v>
      </c>
      <c r="D10" s="164" t="str">
        <f ca="1">_xlfn.CONCAT("        title: ","""",C10,"""",",")</f>
        <v xml:space="preserve">        title: "A Nadie Demos Ocasión De Tropiezo",</v>
      </c>
    </row>
    <row r="11" spans="2:24" ht="23">
      <c r="C11" t="str">
        <f ca="1">VLOOKUP(C1,'Codigo Canto'!A3:AQ236,12,FALSE)</f>
        <v>2ª Corintios 6,3ss</v>
      </c>
      <c r="D11" s="164" t="str">
        <f ca="1">_xlfn.CONCAT("        ","subtitle: ","""",C11,"""",",")</f>
        <v xml:space="preserve">        subtitle: "2ª Corintios 6,3ss",</v>
      </c>
    </row>
    <row r="12" spans="2:24" ht="23">
      <c r="C12" t="str">
        <f ca="1">VLOOKUP(C1,Codigo!A3:AP240,42,FALSE)</f>
        <v>category: ["PreCatecumenado","Nuevo Testamento"],</v>
      </c>
      <c r="D12" s="164" t="str">
        <f ca="1">_xlfn.CONCAT("        ",C12)</f>
        <v xml:space="preserve">        category: ["PreCatecumenado","Nuevo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2</v>
      </c>
      <c r="D15" s="164" t="str">
        <f ca="1">_xlfn.CONCAT("        dbno: ","""",C15,"""",",")</f>
        <v xml:space="preserve">        dbno: "2",</v>
      </c>
    </row>
    <row r="16" spans="2:24" ht="23">
      <c r="D16" s="164" t="str">
        <f>_xlfn.CONCAT("        notes: ","""",C16,"""",",")</f>
        <v xml:space="preserve">        notes: "",</v>
      </c>
    </row>
    <row r="17" spans="2:32" ht="23">
      <c r="C17" t="str">
        <f ca="1">C8</f>
        <v>anadiedemosocasiondetropiezo</v>
      </c>
      <c r="D17" s="164" t="str">
        <f ca="1">_xlfn.CONCAT("        audioSrc: ","""/audio/",C17,".mp3""",",")</f>
        <v xml:space="preserve">        audioSrc: "/audio/anadiedemosocasiondetropiezo.mp3",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1</v>
      </c>
      <c r="C23" t="str">
        <f ca="1">VLOOKUP(B23,Buscador!A3:AP240,31,FALSE)</f>
        <v>/resucito/src/index.html?canto=alavictimapascual</v>
      </c>
      <c r="D23" s="164" t="str">
        <f ca="1">_xlfn.CONCAT("        ant: ","""",C23,"""",",")</f>
        <v xml:space="preserve">        ant: "/resucito/src/index.html?canto=alavictimapascual",</v>
      </c>
    </row>
    <row r="24" spans="2:32" ht="23">
      <c r="B24">
        <f ca="1">+C1+1</f>
        <v>3</v>
      </c>
      <c r="C24" t="str">
        <f ca="1">VLOOKUP(B24,Buscador!A3:AP240,31,FALSE)</f>
        <v>/resucito/src/index.html?canto=atilevantomisojos</v>
      </c>
      <c r="D24" s="164" t="str">
        <f ca="1">_xlfn.CONCAT("        sig: ","""",C24,"""",",")</f>
        <v xml:space="preserve">        sig: "/resucito/src/index.html?canto=atilevantomisojos",</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3</v>
      </c>
      <c r="D1" s="165" t="str">
        <f ca="1">VLOOKUP(C1,'Codigo Canto'!A3:AQ236,38,FALSE)</f>
        <v>A TI LEVANTO MIS OJOS</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LEVANTO MIS OJOS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
      <c r="C9" t="str">
        <f ca="1">PROPER(D1)</f>
        <v>A Ti Levanto Mis Ojos</v>
      </c>
      <c r="D9" s="164" t="str">
        <f ca="1">_xlfn.CONCAT("        tt: ","""",C9,"""",",")</f>
        <v xml:space="preserve">        tt: "A Ti Levanto Mis Ojos",</v>
      </c>
    </row>
    <row r="10" spans="2:24" ht="23">
      <c r="C10" t="str">
        <f ca="1">PROPER(D1)</f>
        <v>A Ti Levanto Mis Ojos</v>
      </c>
      <c r="D10" s="164" t="str">
        <f ca="1">_xlfn.CONCAT("        title: ","""",C10,"""",",")</f>
        <v xml:space="preserve">        title: "A Ti Levanto Mis Ojos",</v>
      </c>
    </row>
    <row r="11" spans="2:24" ht="23">
      <c r="C11" t="str">
        <f ca="1">VLOOKUP(C1,'Codigo Canto'!A3:AQ236,12,FALSE)</f>
        <v>Salmo 123 (122)</v>
      </c>
      <c r="D11" s="164" t="str">
        <f ca="1">_xlfn.CONCAT("        ","subtitle: ","""",C11,"""",",")</f>
        <v xml:space="preserve">        subtitle: "Salmo 123 (122)",</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3</v>
      </c>
      <c r="D15" s="164" t="str">
        <f ca="1">_xlfn.CONCAT("        dbno: ","""",C15,"""",",")</f>
        <v xml:space="preserve">        dbno: "3",</v>
      </c>
    </row>
    <row r="16" spans="2:24" ht="23">
      <c r="D16" s="164" t="str">
        <f>_xlfn.CONCAT("        notes: ","""",C16,"""",",")</f>
        <v xml:space="preserve">        notes: "",</v>
      </c>
    </row>
    <row r="17" spans="2:32" ht="23">
      <c r="C17" t="str">
        <f ca="1">C8</f>
        <v>atilevantomisojos</v>
      </c>
      <c r="D17" s="164" t="str">
        <f ca="1">_xlfn.CONCAT("        audioSrc: ","""/audio/",C17,".mp3""",",")</f>
        <v xml:space="preserve">        audioSrc: "/audio/atilevantomisojos.mp3",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
      <c r="B24">
        <f ca="1">+C1+1</f>
        <v>4</v>
      </c>
      <c r="C24" t="str">
        <f ca="1">VLOOKUP(B24,Buscador!A3:AP240,31,FALSE)</f>
        <v>/resucito/src/index.html?canto=atisenorenmiclamorimploro</v>
      </c>
      <c r="D24" s="164" t="str">
        <f ca="1">_xlfn.CONCAT("        sig: ","""",C24,"""",",")</f>
        <v xml:space="preserve">        sig: "/resucito/src/index.html?canto=atisenorenmiclamorimploro",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4</v>
      </c>
      <c r="D1" s="165" t="str">
        <f ca="1">VLOOKUP(C1,'Codigo Canto'!A3:AQ236,38,FALSE)</f>
        <v>A TI, SEÑOR, EN MI CLAMOR IMPLORO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SEÑOR, EN MI CLAMOR IMPLORO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
      <c r="C9" t="str">
        <f ca="1">PROPER(D1)</f>
        <v>A Ti, Señor, En Mi Clamor Imploro</v>
      </c>
      <c r="D9" s="164" t="str">
        <f ca="1">_xlfn.CONCAT("        tt: ","""",C9,"""",",")</f>
        <v xml:space="preserve">        tt: "A Ti, Señor, En Mi Clamor Imploro",</v>
      </c>
    </row>
    <row r="10" spans="2:24" ht="23">
      <c r="C10" t="str">
        <f ca="1">PROPER(D1)</f>
        <v>A Ti, Señor, En Mi Clamor Imploro</v>
      </c>
      <c r="D10" s="164" t="str">
        <f ca="1">_xlfn.CONCAT("        title: ","""",C10,"""",",")</f>
        <v xml:space="preserve">        title: "A Ti, Señor, En Mi Clamor Imploro",</v>
      </c>
    </row>
    <row r="11" spans="2:24" ht="23">
      <c r="C11" t="str">
        <f ca="1">VLOOKUP(C1,'Codigo Canto'!A3:AQ236,12,FALSE)</f>
        <v>Salmo 142 (141)</v>
      </c>
      <c r="D11" s="164" t="str">
        <f ca="1">_xlfn.CONCAT("        ","subtitle: ","""",C11,"""",",")</f>
        <v xml:space="preserve">        subtitle: "Salmo 142 (141)",</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4</v>
      </c>
      <c r="D15" s="164" t="str">
        <f ca="1">_xlfn.CONCAT("        dbno: ","""",C15,"""",",")</f>
        <v xml:space="preserve">        dbno: "4",</v>
      </c>
    </row>
    <row r="16" spans="2:24" ht="23">
      <c r="D16" s="164" t="str">
        <f>_xlfn.CONCAT("        notes: ","""",C16,"""",",")</f>
        <v xml:space="preserve">        notes: "",</v>
      </c>
    </row>
    <row r="17" spans="2:32" ht="23">
      <c r="C17" t="str">
        <f ca="1">C8</f>
        <v>atisenorenmiclamorimploro</v>
      </c>
      <c r="D17" s="164" t="str">
        <f ca="1">_xlfn.CONCAT("        audioSrc: ","""/audio/",C17,".mp3""",",")</f>
        <v xml:space="preserve">        audioSrc: "/audio/atisenorenmiclamorimploro.mp3",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3</v>
      </c>
      <c r="C23" t="str">
        <f ca="1">VLOOKUP(B23,Buscador!A3:AP240,31,FALSE)</f>
        <v>/resucito/src/index.html?canto=atilevantomisojos</v>
      </c>
      <c r="D23" s="164" t="str">
        <f ca="1">_xlfn.CONCAT("        ant: ","""",C23,"""",",")</f>
        <v xml:space="preserve">        ant: "/resucito/src/index.html?canto=atilevantomisojos",</v>
      </c>
    </row>
    <row r="24" spans="2:32" ht="23">
      <c r="B24">
        <f ca="1">+C1+1</f>
        <v>5</v>
      </c>
      <c r="C24" t="str">
        <f ca="1">VLOOKUP(B24,Buscador!A3:AP240,31,FALSE)</f>
        <v>/resucito/src/index.html?canto=atisenorlevantomialma</v>
      </c>
      <c r="D24" s="164" t="str">
        <f ca="1">_xlfn.CONCAT("        sig: ","""",C24,"""",",")</f>
        <v xml:space="preserve">        sig: "/resucito/src/index.html?canto=atisenorlevantomialma",</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3.5">
      <c r="G81" s="182" t="str">
        <f t="shared" si="41"/>
        <v/>
      </c>
      <c r="I81" s="170" t="str">
        <f t="shared" si="42"/>
        <v/>
      </c>
      <c r="K81" s="171" t="str">
        <f t="shared" si="43"/>
        <v/>
      </c>
      <c r="N81" s="173" t="str">
        <f t="shared" si="44"/>
        <v/>
      </c>
      <c r="P81" s="173" t="str">
        <f t="shared" si="45"/>
        <v/>
      </c>
      <c r="R81" s="12" t="str">
        <f t="shared" si="46"/>
        <v/>
      </c>
    </row>
    <row r="82" spans="7:18" ht="23.5">
      <c r="G82" s="182" t="str">
        <f t="shared" si="41"/>
        <v/>
      </c>
      <c r="I82" s="170" t="str">
        <f t="shared" si="42"/>
        <v/>
      </c>
      <c r="K82" s="171" t="str">
        <f t="shared" si="43"/>
        <v/>
      </c>
      <c r="N82" s="173" t="str">
        <f t="shared" si="44"/>
        <v/>
      </c>
      <c r="P82" s="173" t="str">
        <f t="shared" si="45"/>
        <v/>
      </c>
      <c r="R82" s="12" t="str">
        <f t="shared" si="46"/>
        <v/>
      </c>
    </row>
    <row r="83" spans="7:18" ht="23.5">
      <c r="G83" s="182" t="str">
        <f t="shared" si="41"/>
        <v/>
      </c>
      <c r="I83" s="170" t="str">
        <f t="shared" si="42"/>
        <v/>
      </c>
      <c r="K83" s="171" t="str">
        <f t="shared" si="43"/>
        <v/>
      </c>
      <c r="N83" s="173" t="str">
        <f t="shared" si="44"/>
        <v/>
      </c>
      <c r="P83" s="173" t="str">
        <f t="shared" si="45"/>
        <v/>
      </c>
      <c r="R83" s="12" t="str">
        <f t="shared" si="46"/>
        <v/>
      </c>
    </row>
    <row r="84" spans="7:18" ht="23.5">
      <c r="G84" s="182" t="str">
        <f t="shared" si="41"/>
        <v/>
      </c>
      <c r="I84" s="170" t="str">
        <f t="shared" si="42"/>
        <v/>
      </c>
      <c r="K84" s="171" t="str">
        <f t="shared" si="43"/>
        <v/>
      </c>
      <c r="N84" s="173" t="str">
        <f t="shared" si="44"/>
        <v/>
      </c>
      <c r="P84" s="173" t="str">
        <f t="shared" si="45"/>
        <v/>
      </c>
      <c r="R84" s="12" t="str">
        <f t="shared" si="46"/>
        <v/>
      </c>
    </row>
    <row r="85" spans="7:18" ht="23.5">
      <c r="G85" s="182" t="str">
        <f t="shared" si="41"/>
        <v/>
      </c>
      <c r="I85" s="170" t="str">
        <f t="shared" si="42"/>
        <v/>
      </c>
      <c r="K85" s="171" t="str">
        <f t="shared" si="43"/>
        <v/>
      </c>
      <c r="N85" s="173" t="str">
        <f t="shared" si="44"/>
        <v/>
      </c>
      <c r="P85" s="173" t="str">
        <f t="shared" si="45"/>
        <v/>
      </c>
      <c r="R85" s="12" t="str">
        <f t="shared" si="46"/>
        <v/>
      </c>
    </row>
    <row r="86" spans="7:18" ht="23.5">
      <c r="G86" s="182" t="str">
        <f t="shared" si="41"/>
        <v/>
      </c>
      <c r="I86" s="170" t="str">
        <f t="shared" si="42"/>
        <v/>
      </c>
      <c r="K86" s="171" t="str">
        <f t="shared" si="43"/>
        <v/>
      </c>
      <c r="N86" s="173" t="str">
        <f t="shared" si="44"/>
        <v/>
      </c>
      <c r="P86" s="173" t="str">
        <f t="shared" si="45"/>
        <v/>
      </c>
      <c r="R86" s="12" t="str">
        <f t="shared" si="46"/>
        <v/>
      </c>
    </row>
    <row r="87" spans="7:18" ht="23.5">
      <c r="G87" s="182" t="str">
        <f t="shared" si="41"/>
        <v/>
      </c>
      <c r="I87" s="170" t="str">
        <f t="shared" si="42"/>
        <v/>
      </c>
      <c r="K87" s="171" t="str">
        <f t="shared" si="43"/>
        <v/>
      </c>
      <c r="N87" s="173" t="str">
        <f t="shared" si="44"/>
        <v/>
      </c>
      <c r="P87" s="173" t="str">
        <f t="shared" si="45"/>
        <v/>
      </c>
      <c r="R87" s="12" t="str">
        <f t="shared" si="46"/>
        <v/>
      </c>
    </row>
    <row r="88" spans="7:18" ht="23.5">
      <c r="G88" s="182" t="str">
        <f t="shared" si="41"/>
        <v/>
      </c>
      <c r="I88" s="170" t="str">
        <f t="shared" si="42"/>
        <v/>
      </c>
      <c r="K88" s="171" t="str">
        <f t="shared" si="43"/>
        <v/>
      </c>
      <c r="N88" s="173" t="str">
        <f t="shared" si="44"/>
        <v/>
      </c>
      <c r="P88" s="173" t="str">
        <f t="shared" si="45"/>
        <v/>
      </c>
      <c r="R88" s="12" t="str">
        <f t="shared" si="46"/>
        <v/>
      </c>
    </row>
    <row r="89" spans="7:18" ht="23.5">
      <c r="G89" s="182" t="str">
        <f t="shared" si="41"/>
        <v/>
      </c>
      <c r="I89" s="170" t="str">
        <f t="shared" si="42"/>
        <v/>
      </c>
      <c r="K89" s="171" t="str">
        <f t="shared" si="43"/>
        <v/>
      </c>
      <c r="N89" s="173" t="str">
        <f t="shared" si="44"/>
        <v/>
      </c>
      <c r="P89" s="173" t="str">
        <f t="shared" si="45"/>
        <v/>
      </c>
      <c r="R89" s="12" t="str">
        <f t="shared" si="46"/>
        <v/>
      </c>
    </row>
    <row r="90" spans="7:18" ht="23.5">
      <c r="G90" s="182" t="str">
        <f t="shared" si="41"/>
        <v/>
      </c>
      <c r="I90" s="170" t="str">
        <f t="shared" si="42"/>
        <v/>
      </c>
      <c r="K90" s="171" t="str">
        <f t="shared" si="43"/>
        <v/>
      </c>
      <c r="N90" s="173" t="str">
        <f t="shared" si="44"/>
        <v/>
      </c>
      <c r="P90" s="173" t="str">
        <f t="shared" si="45"/>
        <v/>
      </c>
      <c r="R90" s="12" t="str">
        <f t="shared" si="46"/>
        <v/>
      </c>
    </row>
    <row r="91" spans="7:18" ht="23.5">
      <c r="G91" s="182" t="str">
        <f t="shared" si="41"/>
        <v/>
      </c>
      <c r="I91" s="170" t="str">
        <f t="shared" si="42"/>
        <v/>
      </c>
      <c r="K91" s="171" t="str">
        <f t="shared" si="43"/>
        <v/>
      </c>
      <c r="N91" s="173" t="str">
        <f t="shared" si="44"/>
        <v/>
      </c>
      <c r="P91" s="173" t="str">
        <f t="shared" si="45"/>
        <v/>
      </c>
      <c r="R91" s="12" t="str">
        <f t="shared" si="46"/>
        <v/>
      </c>
    </row>
    <row r="92" spans="7:18" ht="23.5">
      <c r="G92" s="182" t="str">
        <f t="shared" si="41"/>
        <v/>
      </c>
      <c r="I92" s="170" t="str">
        <f t="shared" si="42"/>
        <v/>
      </c>
      <c r="K92" s="171" t="str">
        <f t="shared" si="43"/>
        <v/>
      </c>
      <c r="N92" s="173" t="str">
        <f t="shared" si="44"/>
        <v/>
      </c>
      <c r="P92" s="173" t="str">
        <f t="shared" si="45"/>
        <v/>
      </c>
      <c r="R92" s="12" t="str">
        <f t="shared" si="46"/>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5.5"/>
  <cols>
    <col min="2" max="2" width="13.1796875" customWidth="1"/>
    <col min="3" max="3" width="60.81640625" bestFit="1" customWidth="1"/>
    <col min="4" max="11" width="6.81640625" style="19" customWidth="1"/>
    <col min="12" max="12" width="175.81640625" customWidth="1"/>
    <col min="13" max="13" width="6" bestFit="1" customWidth="1"/>
    <col min="14" max="14" width="5.81640625" bestFit="1" customWidth="1"/>
    <col min="15" max="15" width="2.26953125" bestFit="1" customWidth="1"/>
    <col min="16" max="16" width="4.1796875" bestFit="1" customWidth="1"/>
    <col min="17" max="17" width="2.26953125" bestFit="1" customWidth="1"/>
    <col min="18" max="18" width="6.5429687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bestFit="1" customWidth="1"/>
    <col min="33" max="41" width="4.26953125" customWidth="1"/>
  </cols>
  <sheetData>
    <row r="1" spans="2:32" ht="71.5" customHeight="1">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5">
      <c r="B2" s="163" t="s">
        <v>2281</v>
      </c>
      <c r="C2" s="226"/>
      <c r="D2" s="234"/>
      <c r="E2" s="235"/>
      <c r="F2" s="234"/>
      <c r="G2" s="235"/>
      <c r="H2" s="234"/>
      <c r="I2" s="235"/>
      <c r="J2" s="234"/>
      <c r="K2" s="235"/>
      <c r="L2" s="48" t="s">
        <v>1421</v>
      </c>
    </row>
    <row r="3" spans="2:32" ht="23">
      <c r="L3" s="48" t="s">
        <v>1422</v>
      </c>
    </row>
    <row r="4" spans="2:32" ht="23">
      <c r="L4" s="48" t="str">
        <f ca="1">_xlfn.CONCAT("║                ",L1,"                    ║")</f>
        <v>║                A TI, SEÑOR, LEVANTO MI ALMA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
      <c r="C8" t="str">
        <f ca="1">PROPER(L1)</f>
        <v>A Ti, Señor, Levanto Mi Alma</v>
      </c>
      <c r="L8" s="164" t="str">
        <f ca="1">_xlfn.CONCAT("        tt: ","""",C8,"""",",")</f>
        <v xml:space="preserve">        tt: "A Ti, Señor, Levanto Mi Alma",</v>
      </c>
    </row>
    <row r="9" spans="2:32" ht="23">
      <c r="C9" t="str">
        <f ca="1">PROPER(L1)</f>
        <v>A Ti, Señor, Levanto Mi Alma</v>
      </c>
      <c r="L9" s="164" t="str">
        <f ca="1">_xlfn.CONCAT("        title: ","""",C9,"""",",")</f>
        <v xml:space="preserve">        title: "A Ti, Señor, Levanto Mi Alma",</v>
      </c>
    </row>
    <row r="10" spans="2:32" ht="23">
      <c r="C10" t="str">
        <f ca="1">VLOOKUP(C1,'Codigo Canto'!A3:AQ236,12,FALSE)</f>
        <v>Salmo 25 (24)</v>
      </c>
      <c r="L10" s="164" t="str">
        <f ca="1">_xlfn.CONCAT("        ","subtitle: ","""",C10,"""",",")</f>
        <v xml:space="preserve">        subtitle: "Salmo 25 (24)",</v>
      </c>
    </row>
    <row r="11" spans="2:32" ht="23">
      <c r="C11" t="str">
        <f ca="1">VLOOKUP(C1,Codigo!A3:AP240,42,FALSE)</f>
        <v>category: ["PreCatecumenado","Cuaresma","Antiguo Testamento"],</v>
      </c>
      <c r="L11" s="164" t="str">
        <f ca="1">_xlfn.CONCAT("        ",C11)</f>
        <v xml:space="preserve">        category: ["PreCatecumenado","Cuaresma","Antiguo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5</v>
      </c>
      <c r="L14" s="164" t="str">
        <f ca="1">_xlfn.CONCAT("        dbno: ","""",C14,"""",",")</f>
        <v xml:space="preserve">        dbno: "5",</v>
      </c>
    </row>
    <row r="15" spans="2:32" ht="23">
      <c r="L15" s="164" t="str">
        <f>_xlfn.CONCAT("        notes: ","""",C15,"""",",")</f>
        <v xml:space="preserve">        notes: "",</v>
      </c>
    </row>
    <row r="16" spans="2:32" ht="23">
      <c r="C16" t="str">
        <f ca="1">C7</f>
        <v>atisenorlevantomialma</v>
      </c>
      <c r="L16" s="164" t="str">
        <f ca="1">_xlfn.CONCAT("        audioSrc: ","""/audio/",C16,".mp3""",",")</f>
        <v xml:space="preserve">        audioSrc: "/audio/atisenorlevantomialma.mp3",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4</v>
      </c>
      <c r="C22" t="str">
        <f ca="1">VLOOKUP(B22,Buscador!A3:AP240,31,FALSE)</f>
        <v>/resucito/src/index.html?canto=atisenorenmiclamorimploro</v>
      </c>
      <c r="L22" s="164" t="str">
        <f ca="1">_xlfn.CONCAT("        ant: ","""",C22,"""",",")</f>
        <v xml:space="preserve">        ant: "/resucito/src/index.html?canto=atisenorenmiclamorimploro",</v>
      </c>
    </row>
    <row r="23" spans="2:40" ht="2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
      <c r="L24" s="48" t="s">
        <v>2279</v>
      </c>
    </row>
    <row r="25" spans="2:40" ht="36" thickBot="1">
      <c r="L25" s="212" t="s">
        <v>2313</v>
      </c>
    </row>
    <row r="26" spans="2:40" ht="24.5" thickTop="1" thickBot="1">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4.5" thickTop="1" thickBot="1">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4.5" thickTop="1" thickBot="1">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thickTop="1" thickBot="1">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thickTop="1" thickBot="1">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thickTop="1" thickBot="1">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thickTop="1" thickBot="1">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thickTop="1" thickBot="1">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thickTop="1" thickBot="1">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thickTop="1" thickBot="1">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thickTop="1" thickBot="1">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thickTop="1" thickBot="1">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thickTop="1" thickBot="1">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thickTop="1" thickBot="1">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thickTop="1" thickBot="1">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thickTop="1" thickBot="1">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customHeight="1" thickTop="1" thickBot="1">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thickTop="1" thickBot="1">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thickTop="1" thickBot="1">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thickTop="1" thickBot="1">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thickTop="1" thickBot="1">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thickTop="1" thickBot="1">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thickTop="1" thickBot="1">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thickTop="1" thickBot="1">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c r="B67" s="211"/>
      <c r="C67" s="211"/>
      <c r="D67" s="249"/>
      <c r="E67" s="249"/>
      <c r="F67" s="249"/>
      <c r="G67" s="249"/>
      <c r="H67" s="249"/>
      <c r="I67" s="249"/>
      <c r="J67" s="249"/>
      <c r="K67" s="249"/>
      <c r="L67" s="213" t="str">
        <f ca="1">_xlfn.CONCAT("]} // ULTIMA LINEA DEL CANTO: ",L1)</f>
        <v>]} // ULTIMA LINEA DEL CANTO: A TI, SEÑOR, LEVANTO MI ALMA</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3022600</xdr:colOff>
                    <xdr:row>3</xdr:row>
                    <xdr:rowOff>107950</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222250</xdr:colOff>
                    <xdr:row>0</xdr:row>
                    <xdr:rowOff>152400</xdr:rowOff>
                  </from>
                  <to>
                    <xdr:col>41</xdr:col>
                    <xdr:colOff>228600</xdr:colOff>
                    <xdr:row>0</xdr:row>
                    <xdr:rowOff>704850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 TI, SEÑOR, SE DEBE LA ALABANZA EN SIÓN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
      <c r="C8" t="str">
        <f ca="1">PROPER(L1)</f>
        <v>A Ti, Señor, Se Debe La Alabanza En Sión</v>
      </c>
      <c r="L8" s="164" t="str">
        <f ca="1">_xlfn.CONCAT("        tt: ","""",C8,"""",",")</f>
        <v xml:space="preserve">        tt: "A Ti, Señor, Se Debe La Alabanza En Sión",</v>
      </c>
    </row>
    <row r="9" spans="2:32" ht="23">
      <c r="C9" t="str">
        <f ca="1">PROPER(L1)</f>
        <v>A Ti, Señor, Se Debe La Alabanza En Sión</v>
      </c>
      <c r="L9" s="164" t="str">
        <f ca="1">_xlfn.CONCAT("        title: ","""",C9,"""",",")</f>
        <v xml:space="preserve">        title: "A Ti, Señor, Se Debe La Alabanza En Sión",</v>
      </c>
    </row>
    <row r="10" spans="2:32" ht="23">
      <c r="C10" t="str">
        <f ca="1">VLOOKUP(C1,'Codigo Canto'!A3:AQ236,12,FALSE)</f>
        <v>Salmo 65 (64)</v>
      </c>
      <c r="L10" s="164" t="str">
        <f ca="1">_xlfn.CONCAT("        ","subtitle: ","""",C10,"""",",")</f>
        <v xml:space="preserve">        subtitle: "Salmo 65 (64)",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6</v>
      </c>
      <c r="L14" s="164" t="str">
        <f ca="1">_xlfn.CONCAT("        dbno: ","""",C14,"""",",")</f>
        <v xml:space="preserve">        dbno: "6",</v>
      </c>
    </row>
    <row r="15" spans="2:32" ht="23">
      <c r="L15" s="164" t="str">
        <f>_xlfn.CONCAT("        notes: ","""",C15,"""",",")</f>
        <v xml:space="preserve">        notes: "",</v>
      </c>
    </row>
    <row r="16" spans="2:32" ht="23">
      <c r="C16" t="str">
        <f ca="1">C7</f>
        <v>atisenorsedebelaalabanzaension</v>
      </c>
      <c r="L16" s="164" t="str">
        <f ca="1">_xlfn.CONCAT("        audioSrc: ","""/audio/",C16,".mp3""",",")</f>
        <v xml:space="preserve">        audioSrc: "/audio/atisenorsedebelaalabanzaension.mp3",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5</v>
      </c>
      <c r="C22" t="str">
        <f ca="1">VLOOKUP(B22,Buscador!A3:AP240,31,FALSE)</f>
        <v>/resucito/src/index.html?canto=atisenorlevantomialma</v>
      </c>
      <c r="L22" s="164" t="str">
        <f ca="1">_xlfn.CONCAT("        ant: ","""",C22,"""",",")</f>
        <v xml:space="preserve">        ant: "/resucito/src/index.html?canto=atisenorlevantomialma",</v>
      </c>
    </row>
    <row r="23" spans="2:40" ht="23">
      <c r="B23">
        <f ca="1">+C1+1</f>
        <v>7</v>
      </c>
      <c r="C23" t="str">
        <f ca="1">VLOOKUP(B23,Buscador!A3:AP240,31,FALSE)</f>
        <v>/resucito/src/index.html?canto=abbapadre</v>
      </c>
      <c r="L23" s="164" t="str">
        <f ca="1">_xlfn.CONCAT("        sig: ","""",C23,"""",",")</f>
        <v xml:space="preserve">        sig: "/resucito/src/index.html?canto=abbapadre",</v>
      </c>
    </row>
    <row r="24" spans="2:40" ht="23">
      <c r="L24" s="48" t="s">
        <v>2279</v>
      </c>
    </row>
    <row r="25" spans="2:40" ht="36" thickBot="1">
      <c r="L25" s="212" t="s">
        <v>2313</v>
      </c>
    </row>
    <row r="26" spans="2:40" ht="24.5" thickTop="1" thickBot="1">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4.5" thickTop="1" thickBot="1">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4.5" thickTop="1" thickBot="1">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4.5" thickTop="1" thickBot="1">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4.5" thickTop="1" thickBot="1">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4.5" thickTop="1" thickBot="1">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4.5" thickTop="1" thickBot="1">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4.5" thickTop="1" thickBot="1">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4.5" thickTop="1" thickBot="1">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4.5" thickTop="1" thickBot="1">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4.5" thickTop="1" thickBot="1">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4.5" thickTop="1" thickBot="1">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4.5" thickTop="1" thickBot="1">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4.5" thickTop="1" thickBot="1">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5" thickTop="1" thickBot="1">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5" hidden="1" thickTop="1" thickBot="1">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5" hidden="1" thickTop="1" thickBot="1">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5" hidden="1" customHeight="1" thickTop="1" thickBot="1">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4.5" hidden="1" thickTop="1" thickBot="1">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4.5" hidden="1" thickTop="1" thickBot="1">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4.5" hidden="1" thickTop="1" thickBot="1">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4.5" hidden="1" thickTop="1" thickBot="1">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4.5" hidden="1" thickTop="1" thickBot="1">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4.5" hidden="1" thickTop="1" thickBot="1">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4.5" hidden="1" thickTop="1" thickBot="1">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 thickTop="1">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ABBÁ, PADRE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
      <c r="C8" t="str">
        <f ca="1">PROPER(L1)</f>
        <v>Abbá, Padre</v>
      </c>
      <c r="L8" s="164" t="str">
        <f ca="1">_xlfn.CONCAT("        tt: ","""",C8,"""",",")</f>
        <v xml:space="preserve">        tt: "Abbá, Padre",</v>
      </c>
    </row>
    <row r="9" spans="2:32" ht="23">
      <c r="C9" t="str">
        <f ca="1">PROPER(L1)</f>
        <v>Abbá, Padre</v>
      </c>
      <c r="L9" s="164" t="str">
        <f ca="1">_xlfn.CONCAT("        title: ","""",C9,"""",",")</f>
        <v xml:space="preserve">        title: "Abbá, Padre",</v>
      </c>
    </row>
    <row r="10" spans="2:32" ht="23">
      <c r="C10" t="str">
        <f ca="1">VLOOKUP(C1,'Codigo Canto'!A3:AQ236,12,FALSE)</f>
        <v>Romanos 8,15–17</v>
      </c>
      <c r="L10" s="164" t="str">
        <f ca="1">_xlfn.CONCAT("        ","subtitle: ","""",C10,"""",",")</f>
        <v xml:space="preserve">        subtitle: "Romanos 8,15–17",</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7</v>
      </c>
      <c r="L14" s="164" t="str">
        <f ca="1">_xlfn.CONCAT("        dbno: ","""",C14,"""",",")</f>
        <v xml:space="preserve">        dbno: "7",</v>
      </c>
    </row>
    <row r="15" spans="2:32" ht="23">
      <c r="L15" s="164" t="str">
        <f>_xlfn.CONCAT("        notes: ","""",C15,"""",",")</f>
        <v xml:space="preserve">        notes: "",</v>
      </c>
    </row>
    <row r="16" spans="2:32" ht="23">
      <c r="C16" t="str">
        <f ca="1">C7</f>
        <v>abbapadre</v>
      </c>
      <c r="L16" s="164" t="str">
        <f ca="1">_xlfn.CONCAT("        audioSrc: ","""/audio/",C16,".mp3""",",")</f>
        <v xml:space="preserve">        audioSrc: "/audio/abbapadre.mp3",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
      <c r="B23">
        <f ca="1">+C1+1</f>
        <v>8</v>
      </c>
      <c r="C23" t="str">
        <f ca="1">VLOOKUP(B23,Buscador!A3:AP240,31,FALSE)</f>
        <v>/resucito/src/index.html?canto=abraham</v>
      </c>
      <c r="L23" s="164" t="str">
        <f ca="1">_xlfn.CONCAT("        sig: ","""",C23,"""",",")</f>
        <v xml:space="preserve">        sig: "/resucito/src/index.html?canto=abraham",</v>
      </c>
    </row>
    <row r="24" spans="2:40" ht="23">
      <c r="L24" s="48" t="s">
        <v>2279</v>
      </c>
    </row>
    <row r="25" spans="2:40" ht="36" thickBot="1">
      <c r="L25" s="212" t="s">
        <v>2313</v>
      </c>
    </row>
    <row r="26" spans="2:40" ht="24.5" thickTop="1" thickBot="1">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4.5" thickTop="1" thickBot="1">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4.5" thickTop="1" thickBot="1">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4.5" thickTop="1" thickBot="1">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hidden="1" thickTop="1" thickBot="1">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hidden="1" thickTop="1" thickBot="1">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hidden="1" thickTop="1" thickBot="1">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hidden="1" thickTop="1" thickBot="1">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hidden="1" thickTop="1" thickBot="1">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hidden="1" thickTop="1" thickBot="1">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hidden="1" thickTop="1" thickBot="1">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hidden="1" thickTop="1" thickBot="1">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hidden="1" customHeight="1" thickTop="1" thickBot="1">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hidden="1" thickTop="1" thickBot="1">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 thickTop="1">
      <c r="B67" s="211"/>
      <c r="C67" s="211"/>
      <c r="D67" s="211"/>
      <c r="E67" s="211"/>
      <c r="F67" s="211"/>
      <c r="G67" s="211"/>
      <c r="H67" s="211"/>
      <c r="I67" s="211"/>
      <c r="J67" s="211"/>
      <c r="K67" s="211"/>
      <c r="L67" s="250" t="str">
        <f ca="1">_xlfn.CONCAT("]}, // ULTIMA LINEA DEL CANTO: ",L1)</f>
        <v>]}, // ULTIMA LINEA DEL CANTO: ABBÁ, PADRE</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4.5"/>
  <cols>
    <col min="2" max="2" width="13.1796875" customWidth="1"/>
    <col min="3" max="3" width="60.81640625" bestFit="1" customWidth="1"/>
    <col min="4" max="11" width="6.81640625" customWidth="1"/>
    <col min="12" max="12" width="227.54296875" customWidth="1"/>
    <col min="13" max="13" width="2.453125"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4.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customWidth="1"/>
    <col min="33" max="41" width="4.26953125" customWidth="1"/>
  </cols>
  <sheetData>
    <row r="1" spans="2:32" ht="71.5" customHeight="1">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ABRAHAM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
      <c r="C8" t="str">
        <f ca="1">PROPER(L1)</f>
        <v>Abraham</v>
      </c>
      <c r="L8" s="164" t="str">
        <f ca="1">_xlfn.CONCAT("        tt: ","""",C8,"""",",")</f>
        <v xml:space="preserve">        tt: "Abraham",</v>
      </c>
    </row>
    <row r="9" spans="2:32" ht="23">
      <c r="C9" t="str">
        <f ca="1">PROPER(L1)</f>
        <v>Abraham</v>
      </c>
      <c r="L9" s="164" t="str">
        <f ca="1">_xlfn.CONCAT("        title: ","""",C9,"""",",")</f>
        <v xml:space="preserve">        title: "Abraham",</v>
      </c>
    </row>
    <row r="10" spans="2:32" ht="23">
      <c r="C10" t="str">
        <f ca="1">VLOOKUP(C1,'Codigo Canto'!A3:AQ236,12,FALSE)</f>
        <v>Génesis 18,1–5 – Teofanía de Mambré</v>
      </c>
      <c r="L10" s="164" t="str">
        <f ca="1">_xlfn.CONCAT("        ","subtitle: ","""",C10,"""",",")</f>
        <v xml:space="preserve">        subtitle: "Génesis 18,1–5 – Teofanía de Mambré",</v>
      </c>
    </row>
    <row r="11" spans="2:32" ht="23">
      <c r="C11" t="str">
        <f ca="1">VLOOKUP(C1,Codigo!A3:AP240,42,FALSE)</f>
        <v>category: ["PreCatecumenado","Laudes/Visperas","Entrada","Antiguo Testamento"],</v>
      </c>
      <c r="L11" s="164" t="str">
        <f ca="1">_xlfn.CONCAT("        ",C11)</f>
        <v xml:space="preserve">        category: ["PreCatecumenado","Laudes/Visperas","Entrada","Antiguo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8</v>
      </c>
      <c r="L14" s="164" t="str">
        <f ca="1">_xlfn.CONCAT("        dbno: ","""",C14,"""",",")</f>
        <v xml:space="preserve">        dbno: "8",</v>
      </c>
    </row>
    <row r="15" spans="2:32" ht="23">
      <c r="L15" s="164" t="str">
        <f>_xlfn.CONCAT("        notes: ","""",C15,"""",",")</f>
        <v xml:space="preserve">        notes: "",</v>
      </c>
    </row>
    <row r="16" spans="2:32" ht="23">
      <c r="C16" t="s">
        <v>2347</v>
      </c>
      <c r="L16" s="164" t="str">
        <f>_xlfn.CONCAT("        mant: ","""",C16,"""",",")</f>
        <v xml:space="preserve">        mant: "Si",</v>
      </c>
    </row>
    <row r="17" spans="1:40" ht="23">
      <c r="C17" t="str">
        <f ca="1">C7</f>
        <v>abraham</v>
      </c>
      <c r="L17" s="164" t="str">
        <f ca="1">_xlfn.CONCAT("        audioSrc: ","""/audio/",C17,".mp3""",",")</f>
        <v xml:space="preserve">        audioSrc: "/audio/abraham.mp3",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7</v>
      </c>
      <c r="C23" t="str">
        <f ca="1">VLOOKUP(B23,Buscador!A3:AP240,31,FALSE)</f>
        <v>/resucito/src/index.html?canto=abbapadre</v>
      </c>
      <c r="L23" s="164" t="str">
        <f ca="1">_xlfn.CONCAT("        ant: ","""",C23,"""",",")</f>
        <v xml:space="preserve">        ant: "/resucito/src/index.html?canto=abbapadre",</v>
      </c>
    </row>
    <row r="24" spans="1:40" ht="23">
      <c r="B24">
        <f ca="1">+C1+1</f>
        <v>9</v>
      </c>
      <c r="C24" t="str">
        <f ca="1">VLOOKUP(B24,Buscador!A3:AP240,31,FALSE)</f>
        <v>/resucito/src/index.html?canto=aclamadalsenor</v>
      </c>
      <c r="L24" s="164" t="str">
        <f ca="1">_xlfn.CONCAT("        sig: ","""",C24,"""",",")</f>
        <v xml:space="preserve">        sig: "/resucito/src/index.html?canto=aclamadalsenor",</v>
      </c>
    </row>
    <row r="25" spans="1:40" ht="23">
      <c r="L25" s="48" t="s">
        <v>2279</v>
      </c>
    </row>
    <row r="26" spans="1:40" ht="36" thickBot="1">
      <c r="L26" s="212" t="s">
        <v>2313</v>
      </c>
    </row>
    <row r="27" spans="1:40" ht="24.5" thickTop="1" thickBot="1">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4.5" thickTop="1" thickBot="1">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4.5" thickTop="1" thickBot="1">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4.5" thickTop="1" thickBot="1">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4.5" thickTop="1" thickBot="1">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4.5" thickTop="1" thickBot="1">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4.5" thickTop="1" thickBot="1">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4.5" thickTop="1" thickBot="1">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4.5" thickTop="1" thickBot="1">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4.5" thickTop="1" thickBot="1">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4.5" thickTop="1" thickBot="1">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4.5" thickTop="1" thickBot="1">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4.5" thickTop="1" thickBot="1">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4.5" thickTop="1" thickBot="1">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4.5" thickTop="1" thickBot="1">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4.5" thickTop="1" thickBot="1">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4.5" thickTop="1" thickBot="1">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5" thickTop="1" thickBot="1">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4.5" thickTop="1" thickBot="1">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4.5" thickTop="1" thickBot="1">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4.5" thickTop="1" thickBot="1">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4.5" thickTop="1" thickBot="1">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4.5" thickTop="1" thickBot="1">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4.5" thickTop="1" thickBot="1">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4.5" thickTop="1" thickBot="1">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4.5" thickTop="1" thickBot="1">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4.5" thickTop="1" thickBot="1">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4.5" thickTop="1" thickBot="1">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4.5" thickTop="1" thickBot="1">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4.5" thickTop="1" thickBot="1">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4.5" thickTop="1" thickBot="1">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4.5" thickTop="1" thickBot="1">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c r="B59" s="211"/>
      <c r="C59" s="211"/>
      <c r="D59" s="211"/>
      <c r="E59" s="211"/>
      <c r="F59" s="211"/>
      <c r="G59" s="211"/>
      <c r="H59" s="211"/>
      <c r="I59" s="211"/>
      <c r="J59" s="211"/>
      <c r="K59" s="211"/>
      <c r="L59" s="213" t="str">
        <f ca="1">_xlfn.CONCAT("]}, // ULTIMA LINEA DEL CANTO: ",L1)</f>
        <v>]}, // ULTIMA LINEA DEL CANTO: ABRAHAM</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374650</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7" width="2.453125" bestFit="1" customWidth="1"/>
    <col min="28" max="28" width="4.7265625" bestFit="1" customWidth="1"/>
    <col min="29" max="29" width="2.26953125" bestFit="1" customWidth="1"/>
    <col min="30" max="30" width="28.453125" hidden="1" customWidth="1"/>
    <col min="31" max="31" width="2.26953125" bestFit="1" customWidth="1"/>
    <col min="32" max="32" width="6.54296875" bestFit="1" customWidth="1"/>
    <col min="33" max="33" width="2.453125" bestFit="1" customWidth="1"/>
    <col min="34" max="40" width="7.81640625" hidden="1" customWidth="1"/>
    <col min="41" max="43" width="7.81640625" customWidth="1"/>
  </cols>
  <sheetData>
    <row r="1" spans="2:32" ht="71.5" customHeight="1">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ACLAMAD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
      <c r="C8" t="str">
        <f ca="1">PROPER(L1)</f>
        <v>Aclamad Al Señor</v>
      </c>
      <c r="L8" s="164" t="str">
        <f ca="1">_xlfn.CONCAT("        tt: ","""",C8,"""",",")</f>
        <v xml:space="preserve">        tt: "Aclamad Al Señor",</v>
      </c>
    </row>
    <row r="9" spans="2:32" ht="23">
      <c r="C9" t="str">
        <f ca="1">PROPER(L1)</f>
        <v>Aclamad Al Señor</v>
      </c>
      <c r="L9" s="164" t="str">
        <f ca="1">_xlfn.CONCAT("        title: ","""",C9,"""",",")</f>
        <v xml:space="preserve">        title: "Aclamad Al Señor",</v>
      </c>
    </row>
    <row r="10" spans="2:32" ht="23">
      <c r="C10" t="str">
        <f ca="1">VLOOKUP(C1,'Codigo Canto'!A3:AQ236,12,FALSE)</f>
        <v>Salmo 100 (99)</v>
      </c>
      <c r="L10" s="164" t="str">
        <f ca="1">_xlfn.CONCAT("        ","subtitle: ","""",C10,"""",",")</f>
        <v xml:space="preserve">        subtitle: "Salmo 100 (99)",</v>
      </c>
    </row>
    <row r="11" spans="2:32" ht="23">
      <c r="C11" t="str">
        <f ca="1">VLOOKUP(C1,Codigo!A3:AP240,42,FALSE)</f>
        <v>category: ["PreCatecumenado","Pascua"],</v>
      </c>
      <c r="L11" s="164" t="str">
        <f ca="1">_xlfn.CONCAT("        ",C11)</f>
        <v xml:space="preserve">        category: ["PreCatecumenado","Pascua"],</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9</v>
      </c>
      <c r="L14" s="164" t="str">
        <f ca="1">_xlfn.CONCAT("        dbno: ","""",C14,"""",",")</f>
        <v xml:space="preserve">        dbno: "9",</v>
      </c>
    </row>
    <row r="15" spans="2:32" ht="23">
      <c r="L15" s="164" t="str">
        <f>_xlfn.CONCAT("        notes: ","""",C15,"""",",")</f>
        <v xml:space="preserve">        notes: "",</v>
      </c>
    </row>
    <row r="16" spans="2:32" ht="23">
      <c r="C16" t="s">
        <v>2347</v>
      </c>
      <c r="L16" s="164" t="str">
        <f>_xlfn.CONCAT("        mant: ","""",C16,"""",",")</f>
        <v xml:space="preserve">        mant: "Si",</v>
      </c>
    </row>
    <row r="17" spans="1:40" ht="23">
      <c r="C17" t="str">
        <f ca="1">C7</f>
        <v>aclamadalsenor</v>
      </c>
      <c r="L17" s="164" t="str">
        <f ca="1">_xlfn.CONCAT("        audioSrc: ","""/audio/",C17,".mp3""",",")</f>
        <v xml:space="preserve">        audioSrc: "/audio/aclamadalsenor.mp3",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8</v>
      </c>
      <c r="C23" t="str">
        <f ca="1">VLOOKUP(B23,Buscador!A3:AP240,31,FALSE)</f>
        <v>/resucito/src/index.html?canto=abraham</v>
      </c>
      <c r="L23" s="164" t="str">
        <f ca="1">_xlfn.CONCAT("        ant: ","""",C23,"""",",")</f>
        <v xml:space="preserve">        ant: "/resucito/src/index.html?canto=abraham",</v>
      </c>
    </row>
    <row r="24" spans="1:40" ht="23">
      <c r="B24">
        <f ca="1">+C1+1</f>
        <v>10</v>
      </c>
      <c r="C24" t="str">
        <f ca="1">VLOOKUP(B24,Buscador!A3:AP240,31,FALSE)</f>
        <v>/resucito/src/index.html?canto=aldespertar</v>
      </c>
      <c r="L24" s="164" t="str">
        <f ca="1">_xlfn.CONCAT("        sig: ","""",C24,"""",",")</f>
        <v xml:space="preserve">        sig: "/resucito/src/index.html?canto=aldespertar",</v>
      </c>
    </row>
    <row r="25" spans="1:40" ht="23">
      <c r="L25" s="48" t="s">
        <v>2279</v>
      </c>
    </row>
    <row r="26" spans="1:40" ht="36" thickBot="1">
      <c r="L26" s="212" t="s">
        <v>2313</v>
      </c>
    </row>
    <row r="27" spans="1:40" ht="24.5" thickTop="1" thickBot="1">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4.5" thickTop="1" thickBot="1">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4.5" thickTop="1" thickBot="1">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4.5" thickTop="1" thickBot="1">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4.5" thickTop="1" thickBot="1">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4.5" thickTop="1" thickBot="1">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4.5" thickTop="1" thickBot="1">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4.5" thickTop="1" thickBot="1">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4.5" thickTop="1" thickBot="1">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4.5" thickTop="1" thickBot="1">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4.5" thickTop="1" thickBot="1">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4.5" thickTop="1" thickBot="1">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4.5" thickTop="1" thickBot="1">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4.5" thickTop="1" thickBot="1">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4.5" thickTop="1" thickBot="1">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4.5" thickTop="1" thickBot="1">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4.5" thickTop="1" thickBot="1">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4.5" thickTop="1" thickBot="1">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4.5" thickTop="1" thickBot="1">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4.5" thickTop="1" thickBot="1">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4.5" thickTop="1" thickBot="1">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4.5" thickTop="1" thickBot="1">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4.5" thickTop="1" thickBot="1">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4.5" thickTop="1" thickBot="1">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4.5" thickTop="1" thickBot="1">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4.5" thickTop="1" thickBot="1">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4.5" thickTop="1" thickBot="1">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5" thickTop="1" thickBot="1">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4.5" thickTop="1" thickBot="1">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4.5" thickTop="1" thickBot="1">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4.5" thickTop="1" thickBot="1">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4.5" thickTop="1" thickBot="1">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4.5" thickTop="1" thickBot="1">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4.5" thickTop="1" thickBot="1">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4.5" thickTop="1" thickBot="1">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4.5" thickTop="1" thickBot="1">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4.5" thickTop="1" thickBot="1">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4.5" thickTop="1" thickBot="1">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4.5" thickTop="1" thickBot="1">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4.5" thickTop="1" thickBot="1">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4.5" thickTop="1" thickBot="1">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4.5" thickTop="1" thickBot="1">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4.5" thickTop="1" thickBot="1">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4.5" thickTop="1" thickBot="1">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4.5" thickTop="1" thickBot="1">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5">
      <c r="L72" s="214" t="str">
        <f ca="1">_xlfn.CONCAT("]}, // ULTIMA LINEA DEL CANTO: ",L1)</f>
        <v>]}, // ULTIMA LINEA DEL CANTO: ACLAMAD AL SEÑOR</v>
      </c>
      <c r="M72" s="166"/>
    </row>
    <row r="73" spans="1:40" ht="20.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hidden="1" customWidth="1"/>
    <col min="14" max="14" width="6.54296875" hidden="1" customWidth="1"/>
    <col min="15" max="15" width="2.26953125" hidden="1" customWidth="1"/>
    <col min="16" max="16" width="4.1796875" hidden="1" customWidth="1"/>
    <col min="17" max="17" width="2.26953125" hidden="1" customWidth="1"/>
    <col min="18" max="18" width="4.81640625" hidden="1" customWidth="1"/>
    <col min="19" max="20" width="2.453125" hidden="1" customWidth="1"/>
    <col min="21" max="21" width="6.5429687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34" width="4.26953125" hidden="1" customWidth="1"/>
    <col min="35" max="35" width="5.81640625" hidden="1" customWidth="1"/>
    <col min="36" max="38" width="4.26953125" hidden="1" customWidth="1"/>
    <col min="39" max="39" width="6.54296875" hidden="1" customWidth="1"/>
    <col min="40" max="40" width="4.26953125" hidden="1" customWidth="1"/>
    <col min="41" max="41" width="4.26953125" customWidth="1"/>
  </cols>
  <sheetData>
    <row r="1" spans="2:32" ht="71.5" customHeight="1">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 DESPERTAR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
      <c r="C8" t="str">
        <f ca="1">PROPER(L1)</f>
        <v>Al Despertar</v>
      </c>
      <c r="L8" s="164" t="str">
        <f ca="1">_xlfn.CONCAT("        tt: ","""",C8,"""",",")</f>
        <v xml:space="preserve">        tt: "Al Despertar",</v>
      </c>
    </row>
    <row r="9" spans="2:32" ht="23">
      <c r="C9" t="str">
        <f ca="1">PROPER(L1)</f>
        <v>Al Despertar</v>
      </c>
      <c r="L9" s="164" t="str">
        <f ca="1">_xlfn.CONCAT("        title: ","""",C9,"""",",")</f>
        <v xml:space="preserve">        title: "Al Despertar",</v>
      </c>
    </row>
    <row r="10" spans="2:32" ht="23">
      <c r="C10" t="str">
        <f ca="1">VLOOKUP(C1,'Codigo Canto'!A3:AQ236,12,FALSE)</f>
        <v xml:space="preserve">Salmo 17 (16) </v>
      </c>
      <c r="L10" s="164" t="str">
        <f ca="1">_xlfn.CONCAT("        ","subtitle: ","""",C10,"""",",")</f>
        <v xml:space="preserve">        subtitle: "Salmo 17 (16) ",</v>
      </c>
    </row>
    <row r="11" spans="2:32" ht="23">
      <c r="C11" t="str">
        <f ca="1">VLOOKUP(C1,Codigo!A3:AP240,42,FALSE)</f>
        <v>category: ["PreCatecumenado","Cuaresma","Antiguo Testamento","Penitencial"],</v>
      </c>
      <c r="L11" s="164" t="str">
        <f ca="1">_xlfn.CONCAT("        ",C11)</f>
        <v xml:space="preserve">        category: ["PreCatecumenado","Cuaresma","Antiguo Testamento","Penitencial"],</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10</v>
      </c>
      <c r="L14" s="164" t="str">
        <f ca="1">_xlfn.CONCAT("        dbno: ","""",C14,"""",",")</f>
        <v xml:space="preserve">        dbno: "10",</v>
      </c>
    </row>
    <row r="15" spans="2:32" ht="23">
      <c r="L15" s="164" t="str">
        <f>_xlfn.CONCAT("        notes: ","""",C15,"""",",")</f>
        <v xml:space="preserve">        notes: "",</v>
      </c>
    </row>
    <row r="16" spans="2:32" ht="23">
      <c r="C16" t="s">
        <v>2347</v>
      </c>
      <c r="L16" s="164" t="str">
        <f>_xlfn.CONCAT("        mant: ","""",C16,"""",",")</f>
        <v xml:space="preserve">        mant: "Si",</v>
      </c>
    </row>
    <row r="17" spans="1:40" ht="23">
      <c r="C17" t="str">
        <f ca="1">C7</f>
        <v>aldespertar</v>
      </c>
      <c r="L17" s="164" t="str">
        <f ca="1">_xlfn.CONCAT("        audioSrc: ","""/audio/",C17,".mp3""",",")</f>
        <v xml:space="preserve">        audioSrc: "/audio/aldespertar.mp3",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9</v>
      </c>
      <c r="C23" t="str">
        <f ca="1">VLOOKUP(B23,Buscador!A3:AP240,31,FALSE)</f>
        <v>/resucito/src/index.html?canto=aclamadalsenor</v>
      </c>
      <c r="L23" s="164" t="str">
        <f ca="1">_xlfn.CONCAT("        ant: ","""",C23,"""",",")</f>
        <v xml:space="preserve">        ant: "/resucito/src/index.html?canto=aclamadalsenor",</v>
      </c>
    </row>
    <row r="24" spans="1:40" ht="23">
      <c r="B24">
        <f ca="1">+C1+1</f>
        <v>11</v>
      </c>
      <c r="C24" t="str">
        <f ca="1">VLOOKUP(B24,Buscador!A3:AP240,31,FALSE)</f>
        <v>/resucito/src/index.html?canto=alabadalsenorenelcielo</v>
      </c>
      <c r="L24" s="164" t="str">
        <f ca="1">_xlfn.CONCAT("        sig: ","""",C24,"""",",")</f>
        <v xml:space="preserve">        sig: "/resucito/src/index.html?canto=alabadalsenorenelcielo",</v>
      </c>
    </row>
    <row r="25" spans="1:40" ht="23">
      <c r="L25" s="48" t="s">
        <v>2279</v>
      </c>
    </row>
    <row r="26" spans="1:40" ht="36" thickBot="1">
      <c r="C26" s="291"/>
      <c r="D26" s="291"/>
      <c r="E26" s="291"/>
      <c r="F26" s="291"/>
      <c r="G26" s="291"/>
      <c r="H26" s="291"/>
      <c r="I26" s="291"/>
      <c r="J26" s="291"/>
      <c r="K26" s="291"/>
      <c r="L26" s="290" t="s">
        <v>2313</v>
      </c>
    </row>
    <row r="27" spans="1:40" ht="24.5" thickTop="1" thickBot="1">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4.5" thickTop="1" thickBot="1">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4.5" thickTop="1" thickBot="1">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4.5" thickTop="1" thickBot="1">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4.5" thickTop="1" thickBot="1">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4.5" thickTop="1" thickBot="1">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4.5" thickTop="1" thickBot="1">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4.5" thickTop="1" thickBot="1">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4.5" thickTop="1" thickBot="1">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4.5" thickTop="1" thickBot="1">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4.5" thickTop="1" thickBot="1">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4.5" thickTop="1" thickBot="1">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4.5" thickTop="1" thickBot="1">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4.5" thickTop="1" thickBot="1">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5" thickTop="1" thickBot="1">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4.5" thickTop="1" thickBot="1">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4.5" thickTop="1" thickBot="1">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4.5" thickTop="1" thickBot="1">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4.5" thickTop="1" thickBot="1">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4.5" thickTop="1" thickBot="1">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4.5" thickTop="1" thickBot="1">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4.5" thickTop="1" thickBot="1">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4.5" thickTop="1" thickBot="1">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4.5" thickTop="1" thickBot="1">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4.5" thickTop="1" thickBot="1">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4.5" thickTop="1" thickBot="1">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4.5" thickTop="1" thickBot="1">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4.5" thickTop="1" thickBot="1">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4.5" thickTop="1" thickBot="1">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c r="B86" s="211"/>
      <c r="C86" s="211"/>
      <c r="D86" s="211"/>
      <c r="E86" s="211"/>
      <c r="F86" s="211"/>
      <c r="G86" s="211"/>
      <c r="H86" s="211"/>
      <c r="I86" s="211"/>
      <c r="J86" s="211"/>
      <c r="K86" s="211"/>
      <c r="L86" s="213" t="str">
        <f ca="1">_xlfn.CONCAT("]}, // ULTIMA LINEA DEL CANTO: ",L1)</f>
        <v>]}, // ULTIMA LINEA DEL CANTO: AL DESPERTAR</v>
      </c>
      <c r="M86" s="211"/>
    </row>
    <row r="87" spans="2:40" ht="20.5">
      <c r="L87" s="214" t="s">
        <v>2316</v>
      </c>
      <c r="M87" s="166"/>
    </row>
    <row r="88" spans="2:40">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ALABAD AL SEÑOR EN EL CIELO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
      <c r="C8" t="str">
        <f ca="1">PROPER(L1)</f>
        <v>Alabad Al Señor En El Cielo</v>
      </c>
      <c r="L8" s="164" t="str">
        <f ca="1">_xlfn.CONCAT("        tt: ","""",C8,"""",",")</f>
        <v xml:space="preserve">        tt: "Alabad Al Señor En El Cielo",</v>
      </c>
    </row>
    <row r="9" spans="2:32" ht="23">
      <c r="C9" t="str">
        <f ca="1">PROPER(L1)</f>
        <v>Alabad Al Señor En El Cielo</v>
      </c>
      <c r="L9" s="164" t="str">
        <f ca="1">_xlfn.CONCAT("        title: ","""",C9,"""",",")</f>
        <v xml:space="preserve">        title: "Alabad Al Señor En El Cielo",</v>
      </c>
    </row>
    <row r="10" spans="2:32" ht="23">
      <c r="C10" t="str">
        <f ca="1">VLOOKUP(C1,'Codigo Canto'!A3:AQ236,12,FALSE)</f>
        <v xml:space="preserve">Salmo 148 </v>
      </c>
      <c r="L10" s="164" t="str">
        <f ca="1">_xlfn.CONCAT("        ","subtitle: ","""",C10,"""",",")</f>
        <v xml:space="preserve">        subtitle: "Salmo 148 ",</v>
      </c>
    </row>
    <row r="11" spans="2:32" ht="23">
      <c r="C11" t="str">
        <f ca="1">VLOOKUP(C1,Codigo!A3:AP240,42,FALSE)</f>
        <v>category: ["PreCatecumenado","Navidad","Niños"],</v>
      </c>
      <c r="L11" s="164" t="str">
        <f ca="1">_xlfn.CONCAT("        ",C11)</f>
        <v xml:space="preserve">        category: ["PreCatecumenado","Navidad","Niños"],</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11</v>
      </c>
      <c r="L15" s="164" t="str">
        <f ca="1">_xlfn.CONCAT("        dbno: ","""",C15,"""",",")</f>
        <v xml:space="preserve">        dbno: "11",</v>
      </c>
    </row>
    <row r="16" spans="2:32" ht="23">
      <c r="L16" s="164" t="str">
        <f>_xlfn.CONCAT("        notes: ","""",C16,"""",",")</f>
        <v xml:space="preserve">        notes: "",</v>
      </c>
    </row>
    <row r="17" spans="1:40" ht="23">
      <c r="C17" t="s">
        <v>2347</v>
      </c>
      <c r="L17" s="164" t="str">
        <f>_xlfn.CONCAT("        mant: ","""",C17,"""",",")</f>
        <v xml:space="preserve">        mant: "Si",</v>
      </c>
    </row>
    <row r="18" spans="1:40" ht="23">
      <c r="C18" t="str">
        <f ca="1">C7</f>
        <v>alabadalsenorenelcielo</v>
      </c>
      <c r="L18" s="164" t="str">
        <f ca="1">_xlfn.CONCAT("        audioSrc: ","""/audio/",C18,".mp3""",",")</f>
        <v xml:space="preserve">        audioSrc: "/audio/alabadalsenorenelcielo.mp3",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10</v>
      </c>
      <c r="C24" t="str">
        <f ca="1">VLOOKUP(B24,Buscador!A3:AP240,31,FALSE)</f>
        <v>/resucito/src/index.html?canto=aldespertar</v>
      </c>
      <c r="L24" s="164" t="str">
        <f ca="1">_xlfn.CONCAT("        ant: ","""",C24,"""",",")</f>
        <v xml:space="preserve">        ant: "/resucito/src/index.html?canto=aldespertar",</v>
      </c>
    </row>
    <row r="25" spans="1:40" ht="23">
      <c r="B25">
        <f ca="1">+C1+1</f>
        <v>12</v>
      </c>
      <c r="C25" t="str">
        <f ca="1">VLOOKUP(B25,Buscador!A3:AP240,31,FALSE)</f>
        <v>/resucito/src/index.html?canto=alegriahanacidoelsalvador</v>
      </c>
      <c r="L25" s="164" t="str">
        <f ca="1">_xlfn.CONCAT("        sig: ","""",C25,"""",",")</f>
        <v xml:space="preserve">        sig: "/resucito/src/index.html?canto=alegriahanacidoelsalvador",</v>
      </c>
    </row>
    <row r="26" spans="1:40" ht="23">
      <c r="L26" s="48" t="s">
        <v>2279</v>
      </c>
    </row>
    <row r="27" spans="1:40" ht="36" thickBot="1">
      <c r="L27" s="212" t="s">
        <v>2313</v>
      </c>
    </row>
    <row r="28" spans="1:40" ht="24.5" thickTop="1" thickBot="1">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5" thickTop="1" thickBot="1">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4.5" thickTop="1" thickBot="1">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4.5" thickTop="1" thickBot="1">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4.5" thickTop="1" thickBot="1">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4.5" thickTop="1" thickBot="1">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4.5" thickTop="1" thickBot="1">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4.5" thickTop="1" thickBot="1">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4.5" thickTop="1" thickBot="1">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4.5" thickTop="1" thickBot="1">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4.5" thickTop="1" thickBot="1">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4.5" thickTop="1" thickBot="1">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4.5" thickTop="1" thickBot="1">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4.5" thickTop="1" thickBot="1">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c r="B66" s="211"/>
      <c r="C66" s="211"/>
      <c r="D66" s="211"/>
      <c r="E66" s="211"/>
      <c r="F66" s="211"/>
      <c r="G66" s="211"/>
      <c r="H66" s="211"/>
      <c r="I66" s="211"/>
      <c r="J66" s="211"/>
      <c r="K66" s="211"/>
      <c r="L66" s="213" t="str">
        <f ca="1">_xlfn.CONCAT("]}, // ULTIMA LINEA DEL CANTO: ",L1)</f>
        <v>]}, // ULTIMA LINEA DEL CANTO: ALABAD AL SEÑOR EN EL CIELO</v>
      </c>
      <c r="M66" s="211"/>
    </row>
    <row r="67" spans="1:40" ht="20.5">
      <c r="L67" s="214" t="s">
        <v>2316</v>
      </c>
      <c r="M67" s="166"/>
    </row>
    <row r="68" spans="1: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ALEGRÍA, HA NACIDO EL SALVADOR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
      <c r="C8" t="str">
        <f ca="1">PROPER(L1)</f>
        <v>Alegría, Ha Nacido El Salvador</v>
      </c>
      <c r="L8" s="164" t="str">
        <f ca="1">_xlfn.CONCAT("        tt: ","""",C8,"""",",")</f>
        <v xml:space="preserve">        tt: "Alegría, Ha Nacido El Salvador",</v>
      </c>
    </row>
    <row r="9" spans="2:32" ht="23">
      <c r="C9" t="str">
        <f ca="1">PROPER(L1)</f>
        <v>Alegría, Ha Nacido El Salvador</v>
      </c>
      <c r="L9" s="164" t="str">
        <f ca="1">_xlfn.CONCAT("        title: ","""",C9,"""",",")</f>
        <v xml:space="preserve">        title: "Alegría, Ha Nacido El Salvador",</v>
      </c>
    </row>
    <row r="10" spans="2:32" ht="23">
      <c r="C10" t="str">
        <f ca="1">VLOOKUP(C1,'Codigo Canto'!A3:AQ236,12,FALSE)</f>
        <v>Villancico (Kiko Argüello)</v>
      </c>
      <c r="L10" s="164" t="str">
        <f ca="1">_xlfn.CONCAT("        ","subtitle: ","""",C10,"""",",")</f>
        <v xml:space="preserve">        subtitle: "Villancico (Kiko Argüello)",</v>
      </c>
    </row>
    <row r="11" spans="2:32" ht="23">
      <c r="C11" t="str">
        <f ca="1">VLOOKUP(C1,Codigo!A3:AP240,42,FALSE)</f>
        <v>category: ["PreCatecumenado","Adviento","Navidad","Ordinario"],</v>
      </c>
      <c r="L11" s="164" t="str">
        <f ca="1">_xlfn.CONCAT("        ",C11)</f>
        <v xml:space="preserve">        category: ["PreCatecumenado","Adviento","Navidad","Ordinario"],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12</v>
      </c>
      <c r="L15" s="164" t="str">
        <f ca="1">_xlfn.CONCAT("        dbno: ","""",C15,"""",",")</f>
        <v xml:space="preserve">        dbno: "12",</v>
      </c>
    </row>
    <row r="16" spans="2:32" ht="23">
      <c r="L16" s="164" t="str">
        <f>_xlfn.CONCAT("        notes: ","""",C16,"""",",")</f>
        <v xml:space="preserve">        notes: "",</v>
      </c>
    </row>
    <row r="17" spans="1:40" ht="23">
      <c r="C17" t="s">
        <v>2347</v>
      </c>
      <c r="L17" s="164" t="str">
        <f>_xlfn.CONCAT("        mant: ","""",C17,"""",",")</f>
        <v xml:space="preserve">        mant: "Si",</v>
      </c>
    </row>
    <row r="18" spans="1:40" ht="23">
      <c r="C18" t="str">
        <f ca="1">C7</f>
        <v>alegriahanacidoelsalvador</v>
      </c>
      <c r="L18" s="164" t="str">
        <f ca="1">_xlfn.CONCAT("        audioSrc: ","""/audio/",C18,".mp3""",",")</f>
        <v xml:space="preserve">        audioSrc: "/audio/alegriahanacidoelsalvador.mp3",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11</v>
      </c>
      <c r="C24" t="str">
        <f ca="1">VLOOKUP(B24,Buscador!A3:AP240,31,FALSE)</f>
        <v>/resucito/src/index.html?canto=alabadalsenorenelcielo</v>
      </c>
      <c r="L24" s="164" t="str">
        <f ca="1">_xlfn.CONCAT("        ant: ","""",C24,"""",",")</f>
        <v xml:space="preserve">        ant: "/resucito/src/index.html?canto=alabadalsenorenelcielo",</v>
      </c>
    </row>
    <row r="25" spans="1:40" ht="23">
      <c r="B25">
        <f ca="1">+C1+1</f>
        <v>13</v>
      </c>
      <c r="C25" t="str">
        <f ca="1">VLOOKUP(B25,Buscador!A3:AP240,31,FALSE)</f>
        <v>/resucito/src/index.html?canto=aleluyaalabadalsenor</v>
      </c>
      <c r="L25" s="164" t="str">
        <f ca="1">_xlfn.CONCAT("        sig: ","""",C25,"""",",")</f>
        <v xml:space="preserve">        sig: "/resucito/src/index.html?canto=aleluyaalabadalsenor",</v>
      </c>
    </row>
    <row r="26" spans="1:40" ht="23">
      <c r="L26" s="48" t="s">
        <v>2279</v>
      </c>
    </row>
    <row r="27" spans="1:40" ht="36" thickBot="1">
      <c r="L27" s="212" t="s">
        <v>2313</v>
      </c>
    </row>
    <row r="28" spans="1:40" ht="24.5" thickTop="1" thickBot="1">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4.5" thickTop="1" thickBot="1">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4.5" thickTop="1" thickBot="1">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4.5" thickTop="1" thickBot="1">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4.5" thickTop="1" thickBot="1">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4.5" thickTop="1" thickBot="1">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4.5" thickTop="1" thickBot="1">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4.5" thickTop="1" thickBot="1">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5" thickTop="1" thickBot="1">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4.5" thickTop="1" thickBot="1">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4.5" thickTop="1" thickBot="1">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4.5" thickTop="1" thickBot="1">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4.5" thickTop="1" thickBot="1">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ALABAD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
      <c r="C8" t="str">
        <f ca="1">PROPER(L1)</f>
        <v>Aleluya, Alabad Al Señor</v>
      </c>
      <c r="L8" s="164" t="str">
        <f ca="1">_xlfn.CONCAT("        tt: ","""",C8,"""",",")</f>
        <v xml:space="preserve">        tt: "Aleluya, Alabad Al Señor",</v>
      </c>
    </row>
    <row r="9" spans="2:32" ht="23">
      <c r="C9" t="str">
        <f ca="1">PROPER(L1)</f>
        <v>Aleluya, Alabad Al Señor</v>
      </c>
      <c r="L9" s="164" t="str">
        <f ca="1">_xlfn.CONCAT("        title: ","""",C9,"""",",")</f>
        <v xml:space="preserve">        title: "Aleluya, Alabad Al Señor",</v>
      </c>
    </row>
    <row r="10" spans="2:32" ht="23">
      <c r="C10" t="str">
        <f ca="1">VLOOKUP(C1,'Codigo Canto'!A3:AQ236,12,FALSE)</f>
        <v>Salmo 150</v>
      </c>
      <c r="L10" s="164" t="str">
        <f ca="1">_xlfn.CONCAT("        ","subtitle: ","""",C10,"""",",")</f>
        <v xml:space="preserve">        subtitle: "Salmo 150",</v>
      </c>
    </row>
    <row r="11" spans="2:32" ht="23">
      <c r="C11" t="str">
        <f ca="1">VLOOKUP(C1,Codigo!A3:AP240,42,FALSE)</f>
        <v>category: ["PreCatecumenado","Pascua","Niños","Paz","Antiguo Testamento"],</v>
      </c>
      <c r="L11" s="164" t="str">
        <f ca="1">_xlfn.CONCAT("        ",C11)</f>
        <v xml:space="preserve">        category: ["PreCatecumenado","Pascua","Niños","Paz","Antiguo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13</v>
      </c>
      <c r="L15" s="164" t="str">
        <f ca="1">_xlfn.CONCAT("        dbno: ","""",C15,"""",",")</f>
        <v xml:space="preserve">        dbno: "13",</v>
      </c>
    </row>
    <row r="16" spans="2:32" ht="23">
      <c r="L16" s="164" t="str">
        <f>_xlfn.CONCAT("        notes: ","""",C16,"""",",")</f>
        <v xml:space="preserve">        notes: "",</v>
      </c>
    </row>
    <row r="17" spans="1:40" ht="23">
      <c r="C17" t="s">
        <v>2347</v>
      </c>
      <c r="L17" s="164" t="str">
        <f>_xlfn.CONCAT("        mant: ","""",C17,"""",",")</f>
        <v xml:space="preserve">        mant: "Si",</v>
      </c>
    </row>
    <row r="18" spans="1:40" ht="23">
      <c r="C18" t="str">
        <f ca="1">C7</f>
        <v>aleluyaalabadalsenor</v>
      </c>
      <c r="L18" s="164" t="str">
        <f ca="1">_xlfn.CONCAT("        audioSrc: ","""/audio/",C18,".mp3""",",")</f>
        <v xml:space="preserve">        audioSrc: "/audio/aleluyaalabadalsenor.mp3",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12</v>
      </c>
      <c r="C24" t="str">
        <f ca="1">VLOOKUP(B24,Buscador!A3:AP240,31,FALSE)</f>
        <v>/resucito/src/index.html?canto=alegriahanacidoelsalvador</v>
      </c>
      <c r="L24" s="164" t="str">
        <f ca="1">_xlfn.CONCAT("        ant: ","""",C24,"""",",")</f>
        <v xml:space="preserve">        ant: "/resucito/src/index.html?canto=alegriahanacidoelsalvador",</v>
      </c>
    </row>
    <row r="25" spans="1:40" ht="23">
      <c r="B25">
        <f ca="1">+C1+1</f>
        <v>14</v>
      </c>
      <c r="C25" t="str">
        <f ca="1">VLOOKUP(B25,Buscador!A3:AP240,31,FALSE)</f>
        <v>/resucito/src/index.html?canto=aleluyabendecidalsenor</v>
      </c>
      <c r="L25" s="164" t="str">
        <f ca="1">_xlfn.CONCAT("        sig: ","""",C25,"""",",")</f>
        <v xml:space="preserve">        sig: "/resucito/src/index.html?canto=aleluyabendecidalsenor",</v>
      </c>
    </row>
    <row r="26" spans="1:40" ht="23">
      <c r="L26" s="48" t="s">
        <v>2279</v>
      </c>
    </row>
    <row r="27" spans="1:40" ht="36" thickBot="1">
      <c r="L27" s="212" t="s">
        <v>2313</v>
      </c>
    </row>
    <row r="28" spans="1:40" ht="24.5" thickTop="1" thickBot="1">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4.5" thickTop="1" thickBot="1">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6.5" thickTop="1" thickBot="1">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4.5" thickTop="1" thickBot="1">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4.5" thickTop="1" thickBot="1">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4.5" thickTop="1" thickBot="1">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4.5" thickTop="1" thickBot="1">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4.5" thickTop="1" thickBot="1">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4.5" thickTop="1" thickBot="1">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4.5" thickTop="1" thickBot="1">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4.5" thickTop="1" thickBot="1">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4.5" thickTop="1" thickBot="1">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4.5" thickTop="1" thickBot="1">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6.5" thickTop="1" thickBot="1">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4.5" thickTop="1" thickBot="1">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4.5" thickTop="1" thickBot="1">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4.5" thickTop="1" thickBot="1">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5" thickTop="1" thickBot="1">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c r="B56" s="211"/>
      <c r="C56" s="211"/>
      <c r="D56" s="211"/>
      <c r="E56" s="211"/>
      <c r="F56" s="211"/>
      <c r="G56" s="211"/>
      <c r="H56" s="211"/>
      <c r="I56" s="211"/>
      <c r="J56" s="211"/>
      <c r="K56" s="211"/>
      <c r="L56" s="213" t="str">
        <f ca="1">_xlfn.CONCAT("]}, // ULTIMA LINEA DEL CANTO: ",L1)</f>
        <v>]}, // ULTIMA LINEA DEL CANTO: ALELUYA, ALABAD AL SEÑOR</v>
      </c>
      <c r="M56" s="211"/>
    </row>
    <row r="57" spans="1:40" ht="20.5">
      <c r="L57" s="214" t="s">
        <v>2316</v>
      </c>
      <c r="M57" s="166"/>
    </row>
    <row r="58" spans="1:40">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BENDECID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
      <c r="C8" t="str">
        <f ca="1">PROPER(L1)</f>
        <v>Aleluya, Bendecid Al Señor</v>
      </c>
      <c r="L8" s="164" t="str">
        <f ca="1">_xlfn.CONCAT("        tt: ","""",C8,"""",",")</f>
        <v xml:space="preserve">        tt: "Aleluya, Bendecid Al Señor",</v>
      </c>
    </row>
    <row r="9" spans="2:32" ht="23">
      <c r="C9" t="str">
        <f ca="1">PROPER(L1)</f>
        <v>Aleluya, Bendecid Al Señor</v>
      </c>
      <c r="L9" s="164" t="str">
        <f ca="1">_xlfn.CONCAT("        title: ","""",C9,"""",",")</f>
        <v xml:space="preserve">        title: "Aleluya, Bendecid Al Señor",</v>
      </c>
    </row>
    <row r="10" spans="2:32" ht="23">
      <c r="C10" t="str">
        <f ca="1">VLOOKUP(C1,'Codigo Canto'!A3:AQ236,12,FALSE)</f>
        <v>Salmo 1.34 (1.33) - Melodía hebraica</v>
      </c>
      <c r="L10" s="164" t="str">
        <f ca="1">_xlfn.CONCAT("        ","subtitle: ","""",C10,"""",",")</f>
        <v xml:space="preserve">        subtitle: "Salmo 1.34 (1.33) - Melodía hebraica",</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14</v>
      </c>
      <c r="L15" s="164" t="str">
        <f ca="1">_xlfn.CONCAT("        dbno: ","""",C15,"""",",")</f>
        <v xml:space="preserve">        dbno: "14",</v>
      </c>
    </row>
    <row r="16" spans="2:32" ht="23">
      <c r="L16" s="164" t="str">
        <f>_xlfn.CONCAT("        notes: ","""",C16,"""",",")</f>
        <v xml:space="preserve">        notes: "",</v>
      </c>
    </row>
    <row r="17" spans="1:40" ht="23">
      <c r="C17" t="s">
        <v>2347</v>
      </c>
      <c r="L17" s="164" t="str">
        <f>_xlfn.CONCAT("        mant: ","""",C17,"""",",")</f>
        <v xml:space="preserve">        mant: "Si",</v>
      </c>
    </row>
    <row r="18" spans="1:40" ht="23">
      <c r="C18" t="str">
        <f ca="1">C7</f>
        <v>aleluyabendecidalsenor</v>
      </c>
      <c r="L18" s="164" t="str">
        <f ca="1">_xlfn.CONCAT("        audioSrc: ","""/audio/",C18,".mp3""",",")</f>
        <v xml:space="preserve">        audioSrc: "/audio/aleluyabendecidalsenor.mp3",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13</v>
      </c>
      <c r="C24" t="str">
        <f ca="1">VLOOKUP(B24,Buscador!A3:AP240,31,FALSE)</f>
        <v>/resucito/src/index.html?canto=aleluyaalabadalsenor</v>
      </c>
      <c r="L24" s="164" t="str">
        <f ca="1">_xlfn.CONCAT("        ant: ","""",C24,"""",",")</f>
        <v xml:space="preserve">        ant: "/resucito/src/index.html?canto=aleluyaalabadalsenor",</v>
      </c>
    </row>
    <row r="25" spans="1:40" ht="23">
      <c r="B25">
        <f ca="1">+C1+1</f>
        <v>15</v>
      </c>
      <c r="C25" t="str">
        <f ca="1">VLOOKUP(B25,Buscador!A3:AP240,31,FALSE)</f>
        <v>/resucito/src/index.html?canto=aleluyayallegoelreino</v>
      </c>
      <c r="L25" s="164" t="str">
        <f ca="1">_xlfn.CONCAT("        sig: ","""",C25,"""",",")</f>
        <v xml:space="preserve">        sig: "/resucito/src/index.html?canto=aleluyayallegoelreino",</v>
      </c>
    </row>
    <row r="26" spans="1:40" ht="23">
      <c r="L26" s="48" t="s">
        <v>2279</v>
      </c>
    </row>
    <row r="27" spans="1:40" ht="36" thickBot="1">
      <c r="L27" s="212" t="s">
        <v>2313</v>
      </c>
    </row>
    <row r="28" spans="1:40" ht="24.5" thickTop="1" thickBot="1">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4.5" thickTop="1" thickBot="1">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4.5" thickTop="1" thickBot="1">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4.5" thickTop="1" thickBot="1">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4.5" thickTop="1" thickBot="1">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4.5" thickTop="1" thickBot="1">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4.5" thickTop="1" thickBot="1">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4.5" thickTop="1" thickBot="1">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4.5" thickTop="1" thickBot="1">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6.5" thickTop="1" thickBot="1">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4.5" thickTop="1" thickBot="1">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4.5" thickTop="1" thickBot="1">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4.5" thickTop="1" thickBot="1">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4.5" thickTop="1" thickBot="1">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4.5" thickTop="1" thickBot="1">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4.5" thickTop="1" thickBot="1">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4.5" thickTop="1" thickBot="1">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4.5" thickTop="1" thickBot="1">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4.5" thickTop="1" thickBot="1">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4.5" thickTop="1" thickBot="1">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6.5" thickTop="1" thickBot="1">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4.5" thickTop="1" thickBot="1">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4.5" thickTop="1" thickBot="1">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5" thickTop="1" thickBot="1">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6.5" thickTop="1">
      <c r="B73" s="211"/>
      <c r="C73" s="211"/>
      <c r="D73" s="211"/>
      <c r="E73" s="211"/>
      <c r="F73" s="211"/>
      <c r="G73" s="211"/>
      <c r="H73" s="211"/>
      <c r="I73" s="211"/>
      <c r="J73" s="211"/>
      <c r="K73" s="211"/>
      <c r="L73" s="213" t="str">
        <f ca="1">_xlfn.CONCAT("]}, // ULTIMA LINEA DEL CANTO: ",L1)</f>
        <v>]}, // ULTIMA LINEA DEL CANTO: ALELUYA, BENDECID AL SEÑOR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4.5"/>
  <cols>
    <col min="2" max="2" width="13.1796875" customWidth="1"/>
    <col min="3" max="3" width="60.81640625" bestFit="1" customWidth="1"/>
    <col min="4" max="11" width="6.81640625" style="301"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c r="B2" s="163" t="s">
        <v>2281</v>
      </c>
      <c r="C2" s="226"/>
      <c r="D2" s="303"/>
      <c r="E2" s="303"/>
      <c r="F2" s="303"/>
      <c r="G2" s="303"/>
      <c r="H2" s="303"/>
      <c r="I2" s="303"/>
      <c r="J2" s="303"/>
      <c r="K2" s="303"/>
      <c r="L2" s="48" t="s">
        <v>1421</v>
      </c>
    </row>
    <row r="3" spans="2:32" ht="23">
      <c r="L3" s="48" t="s">
        <v>1422</v>
      </c>
    </row>
    <row r="4" spans="2:32" ht="23">
      <c r="L4" s="48" t="str">
        <f ca="1">_xlfn.CONCAT("║                ",L1,"               ║")</f>
        <v>║                ALELUYA, YA LLEGÓ EL REINO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
      <c r="C8" t="str">
        <f ca="1">PROPER(L1)</f>
        <v>Aleluya, Ya Llegó El Reino</v>
      </c>
      <c r="L8" s="164" t="str">
        <f ca="1">_xlfn.CONCAT("        tt: ","""",C8,"""",",")</f>
        <v xml:space="preserve">        tt: "Aleluya, Ya Llegó El Reino",</v>
      </c>
    </row>
    <row r="9" spans="2:32" ht="23">
      <c r="C9" t="str">
        <f ca="1">PROPER(L1)</f>
        <v>Aleluya, Ya Llegó El Reino</v>
      </c>
      <c r="L9" s="164" t="str">
        <f ca="1">_xlfn.CONCAT("        title: ","""",C9,"""",",")</f>
        <v xml:space="preserve">        title: "Aleluya, Ya Llegó El Reino",</v>
      </c>
    </row>
    <row r="10" spans="2:32" ht="23">
      <c r="C10" t="str">
        <f ca="1">VLOOKUP(C1,'Codigo Canto'!A3:AQ236,12,FALSE)</f>
        <v>Apocalipsis 19,6-9</v>
      </c>
      <c r="L10" s="164" t="str">
        <f ca="1">_xlfn.CONCAT("        ","subtitle: ","""",C10,"""",",")</f>
        <v xml:space="preserve">        subtitle: "Apocalipsis 19,6-9",</v>
      </c>
    </row>
    <row r="11" spans="2:32" ht="23">
      <c r="C11" t="str">
        <f ca="1">VLOOKUP(C1,Codigo!A3:AP240,42,FALSE)</f>
        <v>category: ["PreCatecumenado","Entrada","Antiguo Testamento"],</v>
      </c>
      <c r="L11" s="164" t="str">
        <f ca="1">_xlfn.CONCAT("        ",C11)</f>
        <v xml:space="preserve">        category: ["PreCatecumenado","Entrada","Antiguo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15</v>
      </c>
      <c r="L15" s="164" t="str">
        <f ca="1">_xlfn.CONCAT("        dbno: ","""",C15,"""",",")</f>
        <v xml:space="preserve">        dbno: "15",</v>
      </c>
    </row>
    <row r="16" spans="2:32" ht="23">
      <c r="L16" s="164" t="str">
        <f>_xlfn.CONCAT("        notes: ","""",C16,"""",",")</f>
        <v xml:space="preserve">        notes: "",</v>
      </c>
    </row>
    <row r="17" spans="1:40" ht="23">
      <c r="C17" t="s">
        <v>2347</v>
      </c>
      <c r="L17" s="164" t="str">
        <f>_xlfn.CONCAT("        mant: ","""",C17,"""",",")</f>
        <v xml:space="preserve">        mant: "Si",</v>
      </c>
    </row>
    <row r="18" spans="1:40" ht="23">
      <c r="C18" t="str">
        <f ca="1">C7</f>
        <v>aleluyayallegoelreino</v>
      </c>
      <c r="L18" s="164" t="str">
        <f ca="1">_xlfn.CONCAT("        audioSrc: ","""/audio/",C18,".mp3""",",")</f>
        <v xml:space="preserve">        audioSrc: "/audio/aleluyayallegoelreino.mp3",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14</v>
      </c>
      <c r="C24" t="str">
        <f ca="1">VLOOKUP(B24,Buscador!A3:AP240,31,FALSE)</f>
        <v>/resucito/src/index.html?canto=aleluyabendecidalsenor</v>
      </c>
      <c r="L24" s="164" t="str">
        <f ca="1">_xlfn.CONCAT("        ant: ","""",C24,"""",",")</f>
        <v xml:space="preserve">        ant: "/resucito/src/index.html?canto=aleluyabendecidalsenor",</v>
      </c>
    </row>
    <row r="25" spans="1:40" ht="23">
      <c r="B25">
        <f ca="1">+C1+1</f>
        <v>16</v>
      </c>
      <c r="C25" t="str">
        <f ca="1">VLOOKUP(B25,Buscador!A3:AP240,31,FALSE)</f>
        <v>/resucito/src/index.html?canto=alzaospuertas</v>
      </c>
      <c r="L25" s="164" t="str">
        <f ca="1">_xlfn.CONCAT("        sig: ","""",C25,"""",",")</f>
        <v xml:space="preserve">        sig: "/resucito/src/index.html?canto=alzaospuertas",</v>
      </c>
    </row>
    <row r="26" spans="1:40" ht="23">
      <c r="L26" s="48" t="s">
        <v>2279</v>
      </c>
    </row>
    <row r="27" spans="1:40" ht="36" thickBot="1">
      <c r="C27" s="314"/>
      <c r="D27" s="315"/>
      <c r="E27" s="315"/>
      <c r="F27" s="315"/>
      <c r="G27" s="315"/>
      <c r="H27" s="315"/>
      <c r="I27" s="315"/>
      <c r="J27" s="315"/>
      <c r="K27" s="315"/>
      <c r="L27" s="316" t="s">
        <v>2313</v>
      </c>
    </row>
    <row r="28" spans="1:40" ht="24.5" thickTop="1" thickBot="1">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6.5" thickTop="1" thickBot="1">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4.5" thickTop="1" thickBot="1">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6.5" thickTop="1" thickBot="1">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5" thickTop="1" thickBot="1">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4.5" thickTop="1" thickBot="1">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c r="B59" s="211"/>
      <c r="C59" s="211"/>
      <c r="D59" s="313"/>
      <c r="E59" s="313"/>
      <c r="F59" s="313"/>
      <c r="G59" s="313"/>
      <c r="H59" s="313"/>
      <c r="I59" s="313"/>
      <c r="J59" s="313"/>
      <c r="K59" s="313"/>
      <c r="L59" s="213" t="str">
        <f ca="1">_xlfn.CONCAT("]}, // ULTIMA LINEA DEL CANTO: ",L1)</f>
        <v>]}, // ULTIMA LINEA DEL CANTO: ALELUYA, YA LLEGÓ EL REINO</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ALZAOS, PUERTAS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
      <c r="C8" t="str">
        <f ca="1">PROPER(L1)</f>
        <v>Alzaos, Puertas</v>
      </c>
      <c r="L8" s="164" t="str">
        <f ca="1">_xlfn.CONCAT("        tt: ","""",C8,"""",",")</f>
        <v xml:space="preserve">        tt: "Alzaos, Puertas",</v>
      </c>
    </row>
    <row r="9" spans="2:32" ht="23">
      <c r="C9" t="str">
        <f ca="1">PROPER(L1)</f>
        <v>Alzaos, Puertas</v>
      </c>
      <c r="L9" s="164" t="str">
        <f ca="1">_xlfn.CONCAT("        title: ","""",C9,"""",",")</f>
        <v xml:space="preserve">        title: "Alzaos, Puertas",</v>
      </c>
    </row>
    <row r="10" spans="2:32" ht="23">
      <c r="C10" t="str">
        <f ca="1">VLOOKUP(C1,'Codigo Canto'!A3:AQ236,12,FALSE)</f>
        <v>Salmo 24 (23)</v>
      </c>
      <c r="L10" s="164" t="str">
        <f ca="1">_xlfn.CONCAT("        ","subtitle: ","""",C10,"""",",")</f>
        <v xml:space="preserve">        subtitle: "Salmo 24 (23)",</v>
      </c>
    </row>
    <row r="11" spans="2:32" ht="23">
      <c r="C11" t="str">
        <f ca="1">VLOOKUP(C1,Codigo!A3:AP240,42,FALSE)</f>
        <v>category: ["PreCatecumenado","Entrada","Nuevo Testamento"],</v>
      </c>
      <c r="L11" s="164" t="str">
        <f ca="1">_xlfn.CONCAT("        ",C11)</f>
        <v xml:space="preserve">        category: ["PreCatecumenado","Entrada","Nuevo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16</v>
      </c>
      <c r="L15" s="164" t="str">
        <f ca="1">_xlfn.CONCAT("        dbno: ","""",C15,"""",",")</f>
        <v xml:space="preserve">        dbno: "16",</v>
      </c>
    </row>
    <row r="16" spans="2:32" ht="23">
      <c r="L16" s="164" t="str">
        <f>_xlfn.CONCAT("        notes: ","""",C16,"""",",")</f>
        <v xml:space="preserve">        notes: "",</v>
      </c>
    </row>
    <row r="17" spans="1:40" ht="23">
      <c r="C17" t="s">
        <v>2347</v>
      </c>
      <c r="L17" s="164" t="str">
        <f>_xlfn.CONCAT("        mant: ","""",C17,"""",",")</f>
        <v xml:space="preserve">        mant: "Si",</v>
      </c>
    </row>
    <row r="18" spans="1:40" ht="23">
      <c r="C18" t="str">
        <f ca="1">C7</f>
        <v>alzaospuertas</v>
      </c>
      <c r="L18" s="164" t="str">
        <f ca="1">_xlfn.CONCAT("        audioSrc: ","""/audio/",C18,".mp3""",",")</f>
        <v xml:space="preserve">        audioSrc: "/audio/alzaospuertas.mp3",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15</v>
      </c>
      <c r="C24" t="str">
        <f ca="1">VLOOKUP(B24,Buscador!A3:AP240,31,FALSE)</f>
        <v>/resucito/src/index.html?canto=aleluyayallegoelreino</v>
      </c>
      <c r="L24" s="164" t="str">
        <f ca="1">_xlfn.CONCAT("        ant: ","""",C24,"""",",")</f>
        <v xml:space="preserve">        ant: "/resucito/src/index.html?canto=aleluyayallegoelreino",</v>
      </c>
    </row>
    <row r="25" spans="1:40" ht="23">
      <c r="B25">
        <f ca="1">+C1+1</f>
        <v>17</v>
      </c>
      <c r="C25" t="str">
        <f ca="1">VLOOKUP(B25,Buscador!A3:AP240,31,FALSE)</f>
        <v>/resucito/src/index.html?canto=amenamenamen</v>
      </c>
      <c r="L25" s="164" t="str">
        <f ca="1">_xlfn.CONCAT("        sig: ","""",C25,"""",",")</f>
        <v xml:space="preserve">        sig: "/resucito/src/index.html?canto=amenamenamen",</v>
      </c>
    </row>
    <row r="26" spans="1:40" ht="23">
      <c r="L26" s="48" t="s">
        <v>2279</v>
      </c>
    </row>
    <row r="27" spans="1:40" ht="36" thickBot="1">
      <c r="L27" s="212" t="s">
        <v>2313</v>
      </c>
    </row>
    <row r="28" spans="1:40" ht="24.5" thickTop="1" thickBot="1">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6.5" thickTop="1" thickBot="1">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4.5" thickTop="1" thickBot="1">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4.5" thickTop="1" thickBot="1">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5" thickTop="1" thickBot="1">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4.5" thickTop="1" thickBot="1">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6.5" thickTop="1" thickBot="1">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4.5" thickTop="1" thickBot="1">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4.5" thickTop="1" thickBot="1">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6.5" thickTop="1" thickBot="1">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4.5" thickTop="1" thickBot="1">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ALZAOS, PUERTAS</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AMÉN, AMÉN,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
      <c r="C8" t="str">
        <f ca="1">PROPER(L1)</f>
        <v>Amén, Amén, Amén</v>
      </c>
      <c r="L8" s="164" t="str">
        <f ca="1">_xlfn.CONCAT("        tt: ","""",C8,"""",",")</f>
        <v xml:space="preserve">        tt: "Amén, Amén, Amén",</v>
      </c>
    </row>
    <row r="9" spans="2:32" ht="23">
      <c r="C9" t="str">
        <f ca="1">PROPER(L1)</f>
        <v>Amén, Amén, Amén</v>
      </c>
      <c r="L9" s="164" t="str">
        <f ca="1">_xlfn.CONCAT("        title: ","""",C9,"""",",")</f>
        <v xml:space="preserve">        title: "Amén, Amén, Amén",</v>
      </c>
    </row>
    <row r="10" spans="2:32" ht="23">
      <c r="C10" t="str">
        <f ca="1">VLOOKUP(C1,'Codigo Canto'!A3:AQ236,12,FALSE)</f>
        <v xml:space="preserve">Apocalipsis 7,12-14 </v>
      </c>
      <c r="L10" s="164" t="str">
        <f ca="1">_xlfn.CONCAT("        ","subtitle: ","""",C10,"""",",")</f>
        <v xml:space="preserve">        subtitle: "Apocalipsis 7,12-14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17</v>
      </c>
      <c r="L15" s="164" t="str">
        <f ca="1">_xlfn.CONCAT("        dbno: ","""",C15,"""",",")</f>
        <v xml:space="preserve">        dbno: "17",</v>
      </c>
    </row>
    <row r="16" spans="2:32" ht="23">
      <c r="L16" s="164" t="str">
        <f>_xlfn.CONCAT("        notes: ","""",C16,"""",",")</f>
        <v xml:space="preserve">        notes: "",</v>
      </c>
    </row>
    <row r="17" spans="1:40" ht="23">
      <c r="C17" t="s">
        <v>2347</v>
      </c>
      <c r="L17" s="164" t="str">
        <f>_xlfn.CONCAT("        mant: ","""",C17,"""",",")</f>
        <v xml:space="preserve">        mant: "Si",</v>
      </c>
    </row>
    <row r="18" spans="1:40" ht="23">
      <c r="C18" t="str">
        <f ca="1">C7</f>
        <v>amenamenamen</v>
      </c>
      <c r="L18" s="164" t="str">
        <f ca="1">_xlfn.CONCAT("        audioSrc: ","""/audio/",C18,".mp3""",",")</f>
        <v xml:space="preserve">        audioSrc: "/audio/amenamenamen.mp3",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16</v>
      </c>
      <c r="C24" t="str">
        <f ca="1">VLOOKUP(B24,Buscador!A3:AP240,31,FALSE)</f>
        <v>/resucito/src/index.html?canto=alzaospuertas</v>
      </c>
      <c r="L24" s="164" t="str">
        <f ca="1">_xlfn.CONCAT("        ant: ","""",C24,"""",",")</f>
        <v xml:space="preserve">        ant: "/resucito/src/index.html?canto=alzaospuertas",</v>
      </c>
    </row>
    <row r="25" spans="1:40" ht="23">
      <c r="B25">
        <f ca="1">+C1+1</f>
        <v>18</v>
      </c>
      <c r="C25" t="str">
        <f ca="1">VLOOKUP(B25,Buscador!A3:AP240,31,FALSE)</f>
        <v>/resucito/src/index.html?canto=amoalsenor</v>
      </c>
      <c r="L25" s="164" t="str">
        <f ca="1">_xlfn.CONCAT("        sig: ","""",C25,"""",",")</f>
        <v xml:space="preserve">        sig: "/resucito/src/index.html?canto=amoalsenor",</v>
      </c>
    </row>
    <row r="26" spans="1:40" ht="23">
      <c r="L26" s="48" t="s">
        <v>2279</v>
      </c>
    </row>
    <row r="27" spans="1:40" ht="36" thickBot="1">
      <c r="L27" s="212" t="s">
        <v>2313</v>
      </c>
    </row>
    <row r="28" spans="1:40" ht="24.5" thickTop="1" thickBot="1">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4.5" thickTop="1" thickBot="1">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4.5" thickTop="1" thickBot="1">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4.5" thickTop="1" thickBot="1">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4.5" thickTop="1" thickBot="1">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4.5" thickTop="1" thickBot="1">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4.5" thickTop="1" thickBot="1">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4.5" thickTop="1" thickBot="1">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6.5" thickTop="1" thickBot="1">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5" thickTop="1" thickBot="1">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6.5" thickTop="1" thickBot="1">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6.5" thickTop="1" thickBot="1">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4.5" thickTop="1" thickBot="1">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4.5" thickTop="1" thickBot="1">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4.5" thickTop="1" thickBot="1">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4.5" thickTop="1" thickBot="1">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4.5" thickTop="1" thickBot="1">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4.5" thickTop="1" thickBot="1">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4.5" thickTop="1" thickBot="1">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6.5" thickTop="1" thickBot="1">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4.5" thickTop="1" thickBot="1">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4.5" thickTop="1" thickBot="1">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4.5" thickTop="1" thickBot="1">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4.5" thickTop="1" thickBot="1">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6.5" thickTop="1" thickBot="1">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c r="B85" s="211"/>
      <c r="C85" s="211"/>
      <c r="D85" s="211"/>
      <c r="E85" s="211"/>
      <c r="F85" s="211"/>
      <c r="G85" s="211"/>
      <c r="H85" s="211"/>
      <c r="I85" s="211"/>
      <c r="J85" s="211"/>
      <c r="K85" s="211"/>
      <c r="L85" s="213" t="str">
        <f ca="1">_xlfn.CONCAT("]}, // ULTIMA LINEA DEL CANTO: ",L1)</f>
        <v>]}, // ULTIMA LINEA DEL CANTO: AMÉN, AMÉN, AMÉN</v>
      </c>
      <c r="M85" s="211"/>
    </row>
    <row r="86" spans="2:40" ht="20.5">
      <c r="L86" s="214" t="s">
        <v>2316</v>
      </c>
      <c r="M86" s="166"/>
    </row>
    <row r="87" spans="2:40">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AMO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
      <c r="C8" t="str">
        <f ca="1">PROPER(L1)</f>
        <v>Amo Al Señor</v>
      </c>
      <c r="L8" s="164" t="str">
        <f ca="1">_xlfn.CONCAT("        tt: ","""",C8,"""",",")</f>
        <v xml:space="preserve">        tt: "Amo Al Señor",</v>
      </c>
    </row>
    <row r="9" spans="2:32" ht="23">
      <c r="C9" t="str">
        <f ca="1">PROPER(L1)</f>
        <v>Amo Al Señor</v>
      </c>
      <c r="L9" s="164" t="str">
        <f ca="1">_xlfn.CONCAT("        title: ","""",C9,"""",",")</f>
        <v xml:space="preserve">        title: "Amo Al Señor",</v>
      </c>
    </row>
    <row r="10" spans="2:32" ht="23">
      <c r="C10" t="str">
        <f ca="1">VLOOKUP(C1,'Codigo Canto'!A3:AQ236,12,FALSE)</f>
        <v>Salmo 116 (114-115)</v>
      </c>
      <c r="L10" s="164" t="str">
        <f ca="1">_xlfn.CONCAT("        ","subtitle: ","""",C10,"""",",")</f>
        <v xml:space="preserve">        subtitle: "Salmo 116 (114-115)",</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18</v>
      </c>
      <c r="L15" s="164" t="str">
        <f ca="1">_xlfn.CONCAT("        dbno: ","""",C15,"""",",")</f>
        <v xml:space="preserve">        dbno: "18",</v>
      </c>
    </row>
    <row r="16" spans="2:32" ht="23">
      <c r="L16" s="164" t="str">
        <f>_xlfn.CONCAT("        notes: ","""",C16,"""",",")</f>
        <v xml:space="preserve">        notes: "",</v>
      </c>
    </row>
    <row r="17" spans="1:40" ht="23">
      <c r="C17" t="s">
        <v>2347</v>
      </c>
      <c r="L17" s="164" t="str">
        <f>_xlfn.CONCAT("        mant: ","""",C17,"""",",")</f>
        <v xml:space="preserve">        mant: "Si",</v>
      </c>
    </row>
    <row r="18" spans="1:40" ht="23">
      <c r="C18" t="str">
        <f ca="1">C7</f>
        <v>amoalsenor</v>
      </c>
      <c r="L18" s="164" t="str">
        <f ca="1">_xlfn.CONCAT("        audioSrc: ","""/audio/",C18,".mp3""",",")</f>
        <v xml:space="preserve">        audioSrc: "/audio/amoalsenor.mp3",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17</v>
      </c>
      <c r="C24" t="str">
        <f ca="1">VLOOKUP(B24,Buscador!A3:AP240,31,FALSE)</f>
        <v>/resucito/src/index.html?canto=amenamenamen</v>
      </c>
      <c r="L24" s="164" t="str">
        <f ca="1">_xlfn.CONCAT("        ant: ","""",C24,"""",",")</f>
        <v xml:space="preserve">        ant: "/resucito/src/index.html?canto=amenamenamen",</v>
      </c>
    </row>
    <row r="25" spans="1:40" ht="23">
      <c r="B25">
        <f ca="1">+C1+1</f>
        <v>19</v>
      </c>
      <c r="C25" t="str">
        <f ca="1">VLOOKUP(B25,Buscador!A3:AP240,31,FALSE)</f>
        <v>/resucito/src/index.html?canto=aquedah</v>
      </c>
      <c r="L25" s="164" t="str">
        <f ca="1">_xlfn.CONCAT("        sig: ","""",C25,"""",",")</f>
        <v xml:space="preserve">        sig: "/resucito/src/index.html?canto=aquedah",</v>
      </c>
    </row>
    <row r="26" spans="1:40" ht="23">
      <c r="L26" s="48" t="s">
        <v>2279</v>
      </c>
    </row>
    <row r="27" spans="1:40" ht="36" thickBot="1">
      <c r="L27" s="212" t="s">
        <v>2313</v>
      </c>
    </row>
    <row r="28" spans="1:40" ht="24.5" thickTop="1" thickBot="1">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4.5" thickTop="1" thickBot="1">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4.5" thickTop="1" thickBot="1">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5" thickTop="1" thickBot="1">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4.5" thickTop="1" thickBot="1">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4.5" thickTop="1" thickBot="1">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4.5" thickTop="1" thickBot="1">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4.5" thickTop="1" thickBot="1">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4.5" thickTop="1" thickBot="1">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4.5" thickTop="1" thickBot="1">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c r="B63" s="211"/>
      <c r="C63" s="211"/>
      <c r="D63" s="211"/>
      <c r="E63" s="211"/>
      <c r="F63" s="211"/>
      <c r="G63" s="211"/>
      <c r="H63" s="211"/>
      <c r="I63" s="211"/>
      <c r="J63" s="211"/>
      <c r="K63" s="211"/>
      <c r="L63" s="213" t="str">
        <f ca="1">_xlfn.CONCAT("]}, // ULTIMA LINEA DEL CANTO: ",L1)</f>
        <v>]}, // ULTIMA LINEA DEL CANTO: AMO AL SEÑOR</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AQUEDAH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
      <c r="C8" t="str">
        <f ca="1">PROPER(L1)</f>
        <v>Aquedah</v>
      </c>
      <c r="L8" s="164" t="str">
        <f ca="1">_xlfn.CONCAT("        tt: ","""",C8,"""",",")</f>
        <v xml:space="preserve">        tt: "Aquedah",</v>
      </c>
    </row>
    <row r="9" spans="2:32" ht="23">
      <c r="C9" t="str">
        <f ca="1">PROPER(L1)</f>
        <v>Aquedah</v>
      </c>
      <c r="L9" s="164" t="str">
        <f ca="1">_xlfn.CONCAT("        title: ","""",C9,"""",",")</f>
        <v xml:space="preserve">        title: "Aquedah",</v>
      </c>
    </row>
    <row r="10" spans="2:32" ht="23">
      <c r="C10" t="str">
        <f ca="1">VLOOKUP(C1,'Codigo Canto'!A3:AQ236,12,FALSE)</f>
        <v>Gn 22,1-19 - Del Targum Neofiti sobre el sacrificio de Isaac</v>
      </c>
      <c r="L10" s="164" t="str">
        <f ca="1">_xlfn.CONCAT("        ","subtitle: ","""",C10,"""",",")</f>
        <v xml:space="preserve">        subtitle: "Gn 22,1-19 - Del Targum Neofiti sobre el sacrificio de Isaac",</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19</v>
      </c>
      <c r="L15" s="164" t="str">
        <f ca="1">_xlfn.CONCAT("        dbno: ","""",C15,"""",",")</f>
        <v xml:space="preserve">        dbno: "19",</v>
      </c>
    </row>
    <row r="16" spans="2:32" ht="23">
      <c r="L16" s="164" t="str">
        <f>_xlfn.CONCAT("        notes: ","""",C16,"""",",")</f>
        <v xml:space="preserve">        notes: "",</v>
      </c>
    </row>
    <row r="17" spans="1:40" ht="23">
      <c r="C17" t="s">
        <v>2347</v>
      </c>
      <c r="L17" s="164" t="str">
        <f>_xlfn.CONCAT("        mant: ","""",C17,"""",",")</f>
        <v xml:space="preserve">        mant: "Si",</v>
      </c>
    </row>
    <row r="18" spans="1:40" ht="23">
      <c r="C18" t="str">
        <f ca="1">C7</f>
        <v>aquedah</v>
      </c>
      <c r="L18" s="164" t="str">
        <f ca="1">_xlfn.CONCAT("        audioSrc: ","""/audio/",C18,".mp3""",",")</f>
        <v xml:space="preserve">        audioSrc: "/audio/aquedah.mp3",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18</v>
      </c>
      <c r="C24" t="str">
        <f ca="1">VLOOKUP(B24,Buscador!A3:AP240,31,FALSE)</f>
        <v>/resucito/src/index.html?canto=amoalsenor</v>
      </c>
      <c r="L24" s="164" t="str">
        <f ca="1">_xlfn.CONCAT("        ant: ","""",C24,"""",",")</f>
        <v xml:space="preserve">        ant: "/resucito/src/index.html?canto=amoalsenor",</v>
      </c>
    </row>
    <row r="25" spans="1:40" ht="23">
      <c r="B25">
        <f ca="1">+C1+1</f>
        <v>20</v>
      </c>
      <c r="C25" t="str">
        <f ca="1">VLOOKUP(B25,Buscador!A3:AP240,31,FALSE)</f>
        <v>/resucito/src/index.html?canto=asihablaelamen</v>
      </c>
      <c r="L25" s="164" t="str">
        <f ca="1">_xlfn.CONCAT("        sig: ","""",C25,"""",",")</f>
        <v xml:space="preserve">        sig: "/resucito/src/index.html?canto=asihablaelamen",</v>
      </c>
    </row>
    <row r="26" spans="1:40" ht="23">
      <c r="L26" s="48" t="s">
        <v>2279</v>
      </c>
    </row>
    <row r="27" spans="1:40" ht="36" thickBot="1">
      <c r="L27" s="212" t="s">
        <v>2313</v>
      </c>
    </row>
    <row r="28" spans="1:40" ht="24.5" thickTop="1" thickBot="1">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4.5" thickTop="1" thickBot="1">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4.5" thickTop="1" thickBot="1">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4.5" thickTop="1" thickBot="1">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6.5" thickTop="1" thickBot="1">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5" thickTop="1" thickBot="1">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4.5" thickTop="1" thickBot="1">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4.5" thickTop="1" thickBot="1">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4.5" thickTop="1" thickBot="1">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4.5" thickTop="1" thickBot="1">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6.5" thickTop="1" thickBot="1">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4.5" thickTop="1" thickBot="1">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4.5" thickTop="1" thickBot="1">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4.5" thickTop="1" thickBot="1">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c r="B57" s="211"/>
      <c r="C57" s="211"/>
      <c r="D57" s="211"/>
      <c r="E57" s="211"/>
      <c r="F57" s="211"/>
      <c r="G57" s="211"/>
      <c r="H57" s="211"/>
      <c r="I57" s="211"/>
      <c r="J57" s="211"/>
      <c r="K57" s="211"/>
      <c r="L57" s="213" t="str">
        <f ca="1">_xlfn.CONCAT("]}, // ULTIMA LINEA DEL CANTO: ",L1)</f>
        <v>]}, // ULTIMA LINEA DEL CANTO: AQUEDAH</v>
      </c>
      <c r="M57" s="211"/>
    </row>
    <row r="58" spans="1:40" ht="20.5">
      <c r="L58" s="214" t="s">
        <v>2316</v>
      </c>
      <c r="M58" s="166"/>
    </row>
    <row r="59" spans="1:40">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ASÍ HABLA EL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
      <c r="C8" t="str">
        <f ca="1">PROPER(L1)</f>
        <v>Así Habla El Amén</v>
      </c>
      <c r="L8" s="164" t="str">
        <f ca="1">_xlfn.CONCAT("        tt: ","""",C8,"""",",")</f>
        <v xml:space="preserve">        tt: "Así Habla El Amén",</v>
      </c>
    </row>
    <row r="9" spans="2:32" ht="23">
      <c r="C9" t="str">
        <f ca="1">PROPER(L1)</f>
        <v>Así Habla El Amén</v>
      </c>
      <c r="L9" s="164" t="str">
        <f ca="1">_xlfn.CONCAT("        title: ","""",C9,"""",",")</f>
        <v xml:space="preserve">        title: "Así Habla El Amén",</v>
      </c>
    </row>
    <row r="10" spans="2:32" ht="23">
      <c r="C10" t="str">
        <f ca="1">VLOOKUP(C1,'Codigo Canto'!A3:AQ236,12,FALSE)</f>
        <v>Ap 3,14-20</v>
      </c>
      <c r="L10" s="164" t="str">
        <f ca="1">_xlfn.CONCAT("        ","subtitle: ","""",C10,"""",",")</f>
        <v xml:space="preserve">        subtitle: "Ap 3,14-20",</v>
      </c>
    </row>
    <row r="11" spans="2:32" ht="23">
      <c r="C11" t="str">
        <f ca="1">VLOOKUP(C1,Codigo!A3:AP240,42,FALSE)</f>
        <v>category: ["PreCatecumenado","Virgen","Nuevo Testamento"],</v>
      </c>
      <c r="L11" s="164" t="str">
        <f ca="1">_xlfn.CONCAT("        ",C11)</f>
        <v xml:space="preserve">        category: ["PreCatecumenado","Virgen","Nuevo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20</v>
      </c>
      <c r="L15" s="164" t="str">
        <f ca="1">_xlfn.CONCAT("        dbno: ","""",C15,"""",",")</f>
        <v xml:space="preserve">        dbno: "20",</v>
      </c>
    </row>
    <row r="16" spans="2:32" ht="23">
      <c r="L16" s="164" t="str">
        <f>_xlfn.CONCAT("        notes: ","""",C16,"""",",")</f>
        <v xml:space="preserve">        notes: "",</v>
      </c>
    </row>
    <row r="17" spans="1:40" ht="23">
      <c r="C17" t="s">
        <v>2347</v>
      </c>
      <c r="L17" s="164" t="str">
        <f>_xlfn.CONCAT("        mant: ","""",C17,"""",",")</f>
        <v xml:space="preserve">        mant: "Si",</v>
      </c>
    </row>
    <row r="18" spans="1:40" ht="23">
      <c r="C18" t="str">
        <f ca="1">C7</f>
        <v>asihablaelamen</v>
      </c>
      <c r="L18" s="164" t="str">
        <f ca="1">_xlfn.CONCAT("        audioSrc: ","""/audio/",C18,".mp3""",",")</f>
        <v xml:space="preserve">        audioSrc: "/audio/asihablaelamen.mp3",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19</v>
      </c>
      <c r="C24" t="str">
        <f ca="1">VLOOKUP(B24,Buscador!A3:AP240,31,FALSE)</f>
        <v>/resucito/src/index.html?canto=aquedah</v>
      </c>
      <c r="L24" s="164" t="str">
        <f ca="1">_xlfn.CONCAT("        ant: ","""",C24,"""",",")</f>
        <v xml:space="preserve">        ant: "/resucito/src/index.html?canto=aquedah",</v>
      </c>
    </row>
    <row r="25" spans="1:40" ht="23">
      <c r="B25">
        <f ca="1">+C1+1</f>
        <v>21</v>
      </c>
      <c r="C25" t="str">
        <f ca="1">VLOOKUP(B25,Buscador!A3:AP240,31,FALSE)</f>
        <v>/resucito/src/index.html?canto=avemariai</v>
      </c>
      <c r="L25" s="164" t="str">
        <f ca="1">_xlfn.CONCAT("        sig: ","""",C25,"""",",")</f>
        <v xml:space="preserve">        sig: "/resucito/src/index.html?canto=avemariai",</v>
      </c>
    </row>
    <row r="26" spans="1:40" ht="23">
      <c r="L26" s="48" t="s">
        <v>2279</v>
      </c>
    </row>
    <row r="27" spans="1:40" ht="36" thickBot="1">
      <c r="L27" s="212" t="s">
        <v>2313</v>
      </c>
    </row>
    <row r="28" spans="1:40" ht="24.5" thickTop="1" thickBot="1">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 customHeight="1" thickTop="1" thickBot="1">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5" thickTop="1" thickBot="1">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c r="B75" s="211"/>
      <c r="C75" s="211"/>
      <c r="D75" s="211"/>
      <c r="E75" s="211"/>
      <c r="F75" s="211"/>
      <c r="G75" s="211"/>
      <c r="H75" s="211"/>
      <c r="I75" s="211"/>
      <c r="J75" s="211"/>
      <c r="K75" s="211"/>
      <c r="L75" s="213" t="str">
        <f ca="1">_xlfn.CONCAT("]}, // ULTIMA LINEA DEL CANTO: ",L1)</f>
        <v>]}, // ULTIMA LINEA DEL CANTO: ASÍ HABLA EL AMÉN</v>
      </c>
      <c r="M75" s="211"/>
    </row>
    <row r="76" spans="2:40" ht="20.5">
      <c r="L76" s="214" t="s">
        <v>2316</v>
      </c>
      <c r="M76" s="166"/>
    </row>
    <row r="77" spans="2:40">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
      <c r="C8" t="str">
        <f ca="1">PROPER(L1)</f>
        <v>Ave María I</v>
      </c>
      <c r="L8" s="164" t="str">
        <f ca="1">_xlfn.CONCAT("        tt: ","""",C8,"""",",")</f>
        <v xml:space="preserve">        tt: "Ave María I",</v>
      </c>
    </row>
    <row r="9" spans="2:32" ht="23">
      <c r="C9" t="str">
        <f ca="1">PROPER(L1)</f>
        <v>Ave María I</v>
      </c>
      <c r="L9" s="164" t="str">
        <f ca="1">_xlfn.CONCAT("        title: ","""",C9,"""",",")</f>
        <v xml:space="preserve">        title: "Ave María I",</v>
      </c>
    </row>
    <row r="10" spans="2:32" ht="23">
      <c r="C10" t="str">
        <f ca="1">VLOOKUP(C1,'Codigo Canto'!A3:AQ236,12,FALSE)</f>
        <v>Lc 1,28ss</v>
      </c>
      <c r="L10" s="164" t="str">
        <f ca="1">_xlfn.CONCAT("        ","subtitle: ","""",C10,"""",",")</f>
        <v xml:space="preserve">        subtitle: "Lc 1,28ss",</v>
      </c>
    </row>
    <row r="11" spans="2:32" ht="23">
      <c r="C11" t="str">
        <f ca="1">VLOOKUP(C1,Codigo!A3:AP240,42,FALSE)</f>
        <v>category: ["PreCatecumenado","Virgen","Final","Nuevo Testamento"],</v>
      </c>
      <c r="L11" s="164" t="str">
        <f ca="1">_xlfn.CONCAT("        ",C11)</f>
        <v xml:space="preserve">        category: ["PreCatecumenado","Virgen","Final","Nuevo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21</v>
      </c>
      <c r="L15" s="164" t="str">
        <f ca="1">_xlfn.CONCAT("        dbno: ","""",C15,"""",",")</f>
        <v xml:space="preserve">        dbno: "21",</v>
      </c>
    </row>
    <row r="16" spans="2:32" ht="23">
      <c r="L16" s="164" t="str">
        <f>_xlfn.CONCAT("        notes: ","""",C16,"""",",")</f>
        <v xml:space="preserve">        notes: "",</v>
      </c>
    </row>
    <row r="17" spans="1:40" ht="23">
      <c r="C17" t="s">
        <v>2347</v>
      </c>
      <c r="L17" s="164" t="str">
        <f>_xlfn.CONCAT("        mant: ","""",C17,"""",",")</f>
        <v xml:space="preserve">        mant: "Si",</v>
      </c>
    </row>
    <row r="18" spans="1:40" ht="23">
      <c r="C18" t="str">
        <f ca="1">C7</f>
        <v>avemariai</v>
      </c>
      <c r="L18" s="164" t="str">
        <f ca="1">_xlfn.CONCAT("        audioSrc: ","""/audio/",C18,".mp3""",",")</f>
        <v xml:space="preserve">        audioSrc: "/audio/avemariai.mp3",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20</v>
      </c>
      <c r="C24" t="str">
        <f ca="1">VLOOKUP(B24,Buscador!A3:AP240,31,FALSE)</f>
        <v>/resucito/src/index.html?canto=asihablaelamen</v>
      </c>
      <c r="L24" s="164" t="str">
        <f ca="1">_xlfn.CONCAT("        ant: ","""",C24,"""",",")</f>
        <v xml:space="preserve">        ant: "/resucito/src/index.html?canto=asihablaelamen",</v>
      </c>
    </row>
    <row r="25" spans="1:40" ht="23">
      <c r="B25">
        <f ca="1">+C1+1</f>
        <v>22</v>
      </c>
      <c r="C25" t="str">
        <f ca="1">VLOOKUP(B25,Buscador!A3:AP240,31,FALSE)</f>
        <v>/resucito/src/index.html?canto=avemariaii(1984)</v>
      </c>
      <c r="L25" s="164" t="str">
        <f ca="1">_xlfn.CONCAT("        sig: ","""",C25,"""",",")</f>
        <v xml:space="preserve">        sig: "/resucito/src/index.html?canto=avemariaii(1984)",</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4.5" thickTop="1" thickBot="1">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393700</xdr:colOff>
                    <xdr:row>0</xdr:row>
                    <xdr:rowOff>69850</xdr:rowOff>
                  </from>
                  <to>
                    <xdr:col>8</xdr:col>
                    <xdr:colOff>450850</xdr:colOff>
                    <xdr:row>0</xdr:row>
                    <xdr:rowOff>793750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II (1984)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
      <c r="C8" t="str">
        <f ca="1">PROPER(L1)</f>
        <v>Ave María Ii (1984)</v>
      </c>
      <c r="L8" s="164" t="str">
        <f ca="1">_xlfn.CONCAT("        tt: ","""",C8,"""",",")</f>
        <v xml:space="preserve">        tt: "Ave María Ii (1984)",</v>
      </c>
    </row>
    <row r="9" spans="2:32" ht="23">
      <c r="C9" t="str">
        <f ca="1">PROPER(L1)</f>
        <v>Ave María Ii (1984)</v>
      </c>
      <c r="L9" s="164" t="str">
        <f ca="1">_xlfn.CONCAT("        title: ","""",C9,"""",",")</f>
        <v xml:space="preserve">        title: "Ave María Ii (1984)",</v>
      </c>
    </row>
    <row r="10" spans="2:32" ht="23">
      <c r="C10" t="str">
        <f ca="1">VLOOKUP(C1,'Codigo Canto'!A3:AQ236,12,FALSE)</f>
        <v xml:space="preserve">Lc 1,28ss - 1984 </v>
      </c>
      <c r="L10" s="164" t="str">
        <f ca="1">_xlfn.CONCAT("        ","subtitle: ","""",C10,"""",",")</f>
        <v xml:space="preserve">        subtitle: "Lc 1,28ss - 1984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22</v>
      </c>
      <c r="L15" s="164" t="str">
        <f ca="1">_xlfn.CONCAT("        dbno: ","""",C15,"""",",")</f>
        <v xml:space="preserve">        dbno: "22",</v>
      </c>
    </row>
    <row r="16" spans="2:32" ht="23">
      <c r="L16" s="164" t="str">
        <f>_xlfn.CONCAT("        notes: ","""",C16,"""",",")</f>
        <v xml:space="preserve">        notes: "",</v>
      </c>
    </row>
    <row r="17" spans="1:40" ht="23">
      <c r="C17" t="s">
        <v>2347</v>
      </c>
      <c r="L17" s="164" t="str">
        <f>_xlfn.CONCAT("        mant: ","""",C17,"""",",")</f>
        <v xml:space="preserve">        mant: "Si",</v>
      </c>
    </row>
    <row r="18" spans="1:40" ht="23">
      <c r="C18" t="str">
        <f ca="1">C7</f>
        <v>avemariaii(1984)</v>
      </c>
      <c r="L18" s="164" t="str">
        <f ca="1">_xlfn.CONCAT("        audioSrc: ","""/audio/",C18,".mp3""",",")</f>
        <v xml:space="preserve">        audioSrc: "/audio/avemariaii(1984).mp3",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21</v>
      </c>
      <c r="C24" t="str">
        <f ca="1">VLOOKUP(B24,Buscador!A3:AP240,31,FALSE)</f>
        <v>/resucito/src/index.html?canto=avemariai</v>
      </c>
      <c r="L24" s="164" t="str">
        <f ca="1">_xlfn.CONCAT("        ant: ","""",C24,"""",",")</f>
        <v xml:space="preserve">        ant: "/resucito/src/index.html?canto=avemariai",</v>
      </c>
    </row>
    <row r="25" spans="1:40" ht="23">
      <c r="B25">
        <f ca="1">+C1+1</f>
        <v>23</v>
      </c>
      <c r="C25" t="str">
        <f ca="1">VLOOKUP(B25,Buscador!A3:AP240,31,FALSE)</f>
        <v>/resucito/src/index.html?canto=babiloniacriminal</v>
      </c>
      <c r="L25" s="164" t="str">
        <f ca="1">_xlfn.CONCAT("        sig: ","""",C25,"""",",")</f>
        <v xml:space="preserve">        sig: "/resucito/src/index.html?canto=babiloniacriminal",</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4.5" thickTop="1" thickBot="1">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4.5" thickTop="1" thickBot="1">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4.5" thickTop="1" thickBot="1">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4.5" thickTop="1" thickBot="1">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2688</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II (1984)</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BABILONIA CRIMINAL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
      <c r="C8" t="str">
        <f ca="1">PROPER(L1)</f>
        <v>Babilonia Criminal</v>
      </c>
      <c r="L8" s="164" t="str">
        <f ca="1">_xlfn.CONCAT("        tt: ","""",C8,"""",",")</f>
        <v xml:space="preserve">        tt: "Babilonia Criminal",</v>
      </c>
    </row>
    <row r="9" spans="2:32" ht="23">
      <c r="C9" t="str">
        <f ca="1">PROPER(L1)</f>
        <v>Babilonia Criminal</v>
      </c>
      <c r="L9" s="164" t="str">
        <f ca="1">_xlfn.CONCAT("        title: ","""",C9,"""",",")</f>
        <v xml:space="preserve">        title: "Babilonia Criminal",</v>
      </c>
    </row>
    <row r="10" spans="2:32" ht="23">
      <c r="C10" t="str">
        <f ca="1">VLOOKUP(C1,'Codigo Canto'!A3:AQ236,12,FALSE)</f>
        <v>Sal 137 (136)</v>
      </c>
      <c r="L10" s="164" t="str">
        <f ca="1">_xlfn.CONCAT("        ","subtitle: ","""",C10,"""",",")</f>
        <v xml:space="preserve">        subtitle: "Sal 137 (136)",</v>
      </c>
    </row>
    <row r="11" spans="2:32" ht="23">
      <c r="C11" t="str">
        <f ca="1">VLOOKUP(C1,Codigo!A3:AP240,42,FALSE)</f>
        <v>category: ["PreCatecumenado","Paz","Comunión","Final","Antiguo Testamento"],</v>
      </c>
      <c r="L11" s="164" t="str">
        <f ca="1">_xlfn.CONCAT("        ",C11)</f>
        <v xml:space="preserve">        category: ["PreCatecumenado","Paz","Comunión","Final","Antiguo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23</v>
      </c>
      <c r="L15" s="164" t="str">
        <f ca="1">_xlfn.CONCAT("        dbno: ","""",C15,"""",",")</f>
        <v xml:space="preserve">        dbno: "23",</v>
      </c>
    </row>
    <row r="16" spans="2:32" ht="23">
      <c r="L16" s="164" t="str">
        <f>_xlfn.CONCAT("        notes: ","""",C16,"""",",")</f>
        <v xml:space="preserve">        notes: "",</v>
      </c>
    </row>
    <row r="17" spans="1:40" ht="23">
      <c r="C17" t="s">
        <v>2347</v>
      </c>
      <c r="L17" s="164" t="str">
        <f>_xlfn.CONCAT("        mant: ","""",C17,"""",",")</f>
        <v xml:space="preserve">        mant: "Si",</v>
      </c>
    </row>
    <row r="18" spans="1:40" ht="23">
      <c r="C18" t="str">
        <f ca="1">C7</f>
        <v>babiloniacriminal</v>
      </c>
      <c r="L18" s="164" t="str">
        <f ca="1">_xlfn.CONCAT("        audioSrc: ","""/audio/",C18,".mp3""",",")</f>
        <v xml:space="preserve">        audioSrc: "/audio/babiloniacriminal.mp3",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22</v>
      </c>
      <c r="C24" t="str">
        <f ca="1">VLOOKUP(B24,Buscador!A3:AP240,31,FALSE)</f>
        <v>/resucito/src/index.html?canto=avemariaii(1984)</v>
      </c>
      <c r="L24" s="164" t="str">
        <f ca="1">_xlfn.CONCAT("        ant: ","""",C24,"""",",")</f>
        <v xml:space="preserve">        ant: "/resucito/src/index.html?canto=avemariaii(1984)",</v>
      </c>
    </row>
    <row r="25" spans="1:40" ht="23">
      <c r="B25">
        <f ca="1">+C1+1</f>
        <v>24</v>
      </c>
      <c r="C25" t="str">
        <f ca="1">VLOOKUP(B25,Buscador!A3:AP240,31,FALSE)</f>
        <v>/resucito/src/index.html?canto=balaam</v>
      </c>
      <c r="L25" s="164" t="str">
        <f ca="1">_xlfn.CONCAT("        sig: ","""",C25,"""",",")</f>
        <v xml:space="preserve">        sig: "/resucito/src/index.html?canto=balaam",</v>
      </c>
    </row>
    <row r="26" spans="1:40" ht="23">
      <c r="L26" s="48" t="s">
        <v>2279</v>
      </c>
    </row>
    <row r="27" spans="1:40" ht="36" thickBot="1">
      <c r="L27" s="212" t="s">
        <v>2313</v>
      </c>
    </row>
    <row r="28" spans="1:40" ht="24.5" thickTop="1" thickBot="1">
      <c r="A28">
        <v>1</v>
      </c>
      <c r="B28" t="s">
        <v>2584</v>
      </c>
      <c r="C28" s="13" t="s">
        <v>2689</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2690</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4.5" thickTop="1" thickBot="1">
      <c r="A30">
        <f t="shared" ref="A30:A42" si="29">+A29+1</f>
        <v>3</v>
      </c>
      <c r="B30" t="s">
        <v>2282</v>
      </c>
      <c r="C30" s="13" t="s">
        <v>2691</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2282</v>
      </c>
      <c r="C32" s="13" t="s">
        <v>2692</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2693</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13" t="s">
        <v>2690</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2691</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B37" t="s">
        <v>2282</v>
      </c>
      <c r="C37" s="13" t="s">
        <v>2694</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B38" t="s">
        <v>2282</v>
      </c>
      <c r="C38" s="13" t="s">
        <v>2695</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B39" t="s">
        <v>2282</v>
      </c>
      <c r="C39" s="13" t="s">
        <v>2694</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B40" t="s">
        <v>2282</v>
      </c>
      <c r="C40" s="13" t="s">
        <v>2696</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2282</v>
      </c>
      <c r="C41" s="13" t="s">
        <v>2697</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2282</v>
      </c>
      <c r="C42" s="13" t="s">
        <v>2698</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A44">
        <f>+A42+1</f>
        <v>14</v>
      </c>
      <c r="B44" t="s">
        <v>2540</v>
      </c>
      <c r="C44" s="13" t="s">
        <v>2699</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+A41+1</f>
        <v>13</v>
      </c>
      <c r="C45" s="13" t="s">
        <v>2700</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4.5" thickTop="1" thickBot="1">
      <c r="A46">
        <f>+A42+1</f>
        <v>14</v>
      </c>
      <c r="C46" s="13" t="s">
        <v>2701</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+A43+1</f>
        <v>1</v>
      </c>
      <c r="C47" s="13" t="s">
        <v>2702</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5" thickTop="1" thickBot="1">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2703</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2704</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64" si="89">+A50+1</f>
        <v>3</v>
      </c>
      <c r="C51" s="13" t="s">
        <v>2705</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A53">
        <f>+A51+1</f>
        <v>4</v>
      </c>
      <c r="B53" t="s">
        <v>2584</v>
      </c>
      <c r="C53" s="13" t="s">
        <v>2706</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89"/>
        <v>5</v>
      </c>
      <c r="B54" t="s">
        <v>2282</v>
      </c>
      <c r="C54" s="13" t="s">
        <v>2707</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89"/>
        <v>6</v>
      </c>
      <c r="B55" t="s">
        <v>2282</v>
      </c>
      <c r="C55" s="13" t="s">
        <v>2706</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89"/>
        <v>7</v>
      </c>
      <c r="B56" t="s">
        <v>2282</v>
      </c>
      <c r="C56" s="13" t="s">
        <v>2708</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89"/>
        <v>8</v>
      </c>
      <c r="B57" t="s">
        <v>2282</v>
      </c>
      <c r="C57" s="13" t="s">
        <v>2709</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9"/>
        <v>9</v>
      </c>
      <c r="B58" t="s">
        <v>2282</v>
      </c>
      <c r="C58" s="13" t="s">
        <v>2710</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f>+A58+1</f>
        <v>10</v>
      </c>
      <c r="B60" t="s">
        <v>2540</v>
      </c>
      <c r="C60" s="13" t="s">
        <v>2711</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89"/>
        <v>11</v>
      </c>
      <c r="C61" s="13" t="s">
        <v>2712</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9"/>
        <v>12</v>
      </c>
      <c r="C62" s="13" t="s">
        <v>2713</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9"/>
        <v>13</v>
      </c>
      <c r="C63" s="13" t="s">
        <v>2714</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9"/>
        <v>14</v>
      </c>
      <c r="C64" s="13" t="s">
        <v>2715</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6.5" thickTop="1" thickBot="1">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2584</v>
      </c>
      <c r="C67" s="285" t="s">
        <v>2689</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thickTop="1" thickBot="1">
      <c r="B68" t="s">
        <v>2282</v>
      </c>
      <c r="C68" s="285" t="s">
        <v>2690</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B69" t="s">
        <v>2282</v>
      </c>
      <c r="C69" s="284" t="s">
        <v>2691</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c r="B70" s="211"/>
      <c r="C70" s="211"/>
      <c r="D70" s="211"/>
      <c r="E70" s="211"/>
      <c r="F70" s="211"/>
      <c r="G70" s="211"/>
      <c r="H70" s="211"/>
      <c r="I70" s="211"/>
      <c r="J70" s="211"/>
      <c r="K70" s="211"/>
      <c r="L70" s="213" t="str">
        <f ca="1">_xlfn.CONCAT("]}, // ULTIMA LINEA DEL CANTO: ",L1)</f>
        <v>]}, // ULTIMA LINEA DEL CANTO: BABILONIA CRIMINAL</v>
      </c>
      <c r="M70" s="211"/>
    </row>
    <row r="71" spans="2:40" ht="20.5">
      <c r="L71" s="214" t="s">
        <v>2316</v>
      </c>
      <c r="M71" s="166"/>
    </row>
    <row r="72" spans="2:40">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BALAAM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
      <c r="C8" t="str">
        <f ca="1">PROPER(L1)</f>
        <v>Balaam</v>
      </c>
      <c r="L8" s="164" t="str">
        <f ca="1">_xlfn.CONCAT("        tt: ","""",C8,"""",",")</f>
        <v xml:space="preserve">        tt: "Balaam",</v>
      </c>
    </row>
    <row r="9" spans="2:32" ht="23">
      <c r="C9" t="str">
        <f ca="1">PROPER(L1)</f>
        <v>Balaam</v>
      </c>
      <c r="L9" s="164" t="str">
        <f ca="1">_xlfn.CONCAT("        title: ","""",C9,"""",",")</f>
        <v xml:space="preserve">        title: "Balaam",</v>
      </c>
    </row>
    <row r="10" spans="2:32" ht="23">
      <c r="C10" t="str">
        <f ca="1">VLOOKUP(C1,'Codigo Canto'!A3:AQ236,12,FALSE)</f>
        <v>Nm 23,7-24</v>
      </c>
      <c r="L10" s="164" t="str">
        <f ca="1">_xlfn.CONCAT("        ","subtitle: ","""",C10,"""",",")</f>
        <v xml:space="preserve">        subtitle: "Nm 23,7-24",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24</v>
      </c>
      <c r="L15" s="164" t="str">
        <f ca="1">_xlfn.CONCAT("        dbno: ","""",C15,"""",",")</f>
        <v xml:space="preserve">        dbno: "24",</v>
      </c>
    </row>
    <row r="16" spans="2:32" ht="23">
      <c r="L16" s="164" t="str">
        <f>_xlfn.CONCAT("        notes: ","""",C16,"""",",")</f>
        <v xml:space="preserve">        notes: "",</v>
      </c>
    </row>
    <row r="17" spans="1:40" ht="23">
      <c r="C17" t="s">
        <v>2347</v>
      </c>
      <c r="L17" s="164" t="str">
        <f>_xlfn.CONCAT("        mant: ","""",C17,"""",",")</f>
        <v xml:space="preserve">        mant: "Si",</v>
      </c>
    </row>
    <row r="18" spans="1:40" ht="23">
      <c r="C18" t="str">
        <f ca="1">C7</f>
        <v>balaam</v>
      </c>
      <c r="L18" s="164" t="str">
        <f ca="1">_xlfn.CONCAT("        audioSrc: ","""/audio/",C18,".mp3""",",")</f>
        <v xml:space="preserve">        audioSrc: "/audio/balaam.mp3",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23</v>
      </c>
      <c r="C24" t="str">
        <f ca="1">VLOOKUP(B24,Buscador!A3:AP240,31,FALSE)</f>
        <v>/resucito/src/index.html?canto=babiloniacriminal</v>
      </c>
      <c r="L24" s="164" t="str">
        <f ca="1">_xlfn.CONCAT("        ant: ","""",C24,"""",",")</f>
        <v xml:space="preserve">        ant: "/resucito/src/index.html?canto=babiloniacriminal",</v>
      </c>
    </row>
    <row r="25" spans="1:40" ht="23">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
      <c r="L26" s="48" t="s">
        <v>2279</v>
      </c>
    </row>
    <row r="27" spans="1:40" ht="36" thickBot="1">
      <c r="L27" s="212" t="s">
        <v>2313</v>
      </c>
    </row>
    <row r="28" spans="1:40" ht="24.5" thickTop="1" thickBot="1">
      <c r="A28">
        <v>1</v>
      </c>
      <c r="B28" t="s">
        <v>2540</v>
      </c>
      <c r="C28" s="13" t="s">
        <v>2716</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2717</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9" si="29">+A29+1</f>
        <v>3</v>
      </c>
      <c r="C30" s="13" t="s">
        <v>2718</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C32" s="13" t="s">
        <v>2719</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2720</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C35" s="13" t="s">
        <v>2721</v>
      </c>
      <c r="D35" s="228" t="s">
        <v>1122</v>
      </c>
      <c r="E35" s="228"/>
      <c r="F35" s="230" t="s">
        <v>1114</v>
      </c>
      <c r="G35" s="230"/>
      <c r="H35" s="228" t="s">
        <v>1122</v>
      </c>
      <c r="I35" s="228"/>
      <c r="J35" s="232" t="s">
        <v>2347</v>
      </c>
      <c r="K35" s="232" t="s">
        <v>2729</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4.5" thickTop="1" thickBot="1">
      <c r="A36">
        <f t="shared" si="29"/>
        <v>7</v>
      </c>
      <c r="C36" s="13" t="s">
        <v>2722</v>
      </c>
      <c r="D36" s="228" t="s">
        <v>1122</v>
      </c>
      <c r="E36" s="228"/>
      <c r="F36" s="230" t="s">
        <v>1114</v>
      </c>
      <c r="G36" s="230"/>
      <c r="H36" s="228" t="s">
        <v>1122</v>
      </c>
      <c r="I36" s="228"/>
      <c r="J36" s="232" t="s">
        <v>2347</v>
      </c>
      <c r="K36" s="232" t="s">
        <v>2729</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6.5" thickTop="1" thickBot="1">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C38" s="13" t="s">
        <v>2723</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2724</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2725</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C41" s="13" t="s">
        <v>2726</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12</v>
      </c>
      <c r="B43" t="s">
        <v>2730</v>
      </c>
      <c r="C43" s="251" t="s">
        <v>2727</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+A42+1</f>
        <v>1</v>
      </c>
      <c r="B44" t="s">
        <v>2282</v>
      </c>
      <c r="C44" s="251" t="s">
        <v>2728</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4.5" thickTop="1" thickBot="1">
      <c r="A45">
        <f>+A43+1</f>
        <v>13</v>
      </c>
      <c r="B45" t="s">
        <v>2282</v>
      </c>
      <c r="C45" s="251" t="s">
        <v>2727</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14</v>
      </c>
      <c r="B46" t="s">
        <v>2282</v>
      </c>
      <c r="C46" s="251" t="s">
        <v>2728</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A48">
        <f>+A46+1</f>
        <v>15</v>
      </c>
      <c r="B48" t="s">
        <v>2540</v>
      </c>
      <c r="C48" s="13" t="s">
        <v>2731</v>
      </c>
      <c r="D48" s="257" t="s">
        <v>1122</v>
      </c>
      <c r="E48" s="257"/>
      <c r="F48" s="258" t="s">
        <v>1114</v>
      </c>
      <c r="G48" s="258"/>
      <c r="H48" s="257" t="s">
        <v>1122</v>
      </c>
      <c r="I48" s="257"/>
      <c r="J48" s="296" t="s">
        <v>2347</v>
      </c>
      <c r="K48" s="296" t="s">
        <v>2734</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4.5" thickTop="1" thickBot="1">
      <c r="A49">
        <f t="shared" si="29"/>
        <v>16</v>
      </c>
      <c r="B49" t="s">
        <v>2584</v>
      </c>
      <c r="C49" s="251" t="s">
        <v>2733</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2735</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2736</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74" si="60">+A52+1</f>
        <v>3</v>
      </c>
      <c r="C53" s="13" t="s">
        <v>2737</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4</v>
      </c>
      <c r="B54" t="s">
        <v>2584</v>
      </c>
      <c r="C54" s="251" t="s">
        <v>2738</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4.5" thickTop="1" thickBot="1">
      <c r="B57" t="s">
        <v>2584</v>
      </c>
      <c r="C57" s="285" t="s">
        <v>2727</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4.5" thickTop="1" thickBot="1">
      <c r="B58" t="s">
        <v>2282</v>
      </c>
      <c r="C58" s="285" t="s">
        <v>2728</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4.5" thickTop="1" thickBot="1">
      <c r="B59" t="s">
        <v>2282</v>
      </c>
      <c r="C59" s="285" t="s">
        <v>2727</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4.5" thickTop="1" thickBot="1">
      <c r="B60" t="s">
        <v>2282</v>
      </c>
      <c r="C60" s="284" t="s">
        <v>2728</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6.5" thickTop="1" thickBot="1">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+A54+1</f>
        <v>5</v>
      </c>
      <c r="B62" t="s">
        <v>2540</v>
      </c>
      <c r="C62" s="13" t="s">
        <v>2739</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6</v>
      </c>
      <c r="C63" s="13" t="s">
        <v>2740</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60"/>
        <v>7</v>
      </c>
      <c r="C64" s="13" t="s">
        <v>2741</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60"/>
        <v>8</v>
      </c>
      <c r="C65" s="13" t="s">
        <v>2742</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9</v>
      </c>
      <c r="B67" t="s">
        <v>2540</v>
      </c>
      <c r="C67" s="13" t="s">
        <v>2743</v>
      </c>
      <c r="D67" s="257" t="s">
        <v>1122</v>
      </c>
      <c r="E67" s="257"/>
      <c r="F67" s="258" t="s">
        <v>1114</v>
      </c>
      <c r="G67" s="258"/>
      <c r="H67" s="257" t="s">
        <v>1122</v>
      </c>
      <c r="I67" s="257"/>
      <c r="J67" s="296" t="s">
        <v>2347</v>
      </c>
      <c r="K67" s="296" t="s">
        <v>2732</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4.5" thickTop="1" thickBot="1">
      <c r="A68">
        <f>+A65+1</f>
        <v>9</v>
      </c>
      <c r="C68" s="13" t="s">
        <v>2744</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4.5" thickTop="1" thickBot="1">
      <c r="A69">
        <f t="shared" si="60"/>
        <v>10</v>
      </c>
      <c r="C69" s="13" t="s">
        <v>2745</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4.5" thickTop="1" thickBot="1">
      <c r="A70">
        <f>+A67+1</f>
        <v>10</v>
      </c>
      <c r="C70" s="13" t="s">
        <v>2746</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60"/>
        <v>11</v>
      </c>
      <c r="C71" s="13" t="s">
        <v>2747</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60"/>
        <v>12</v>
      </c>
      <c r="C72" s="13" t="s">
        <v>2748</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60"/>
        <v>13</v>
      </c>
      <c r="C73" s="13" t="s">
        <v>2749</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5" thickTop="1" thickBot="1">
      <c r="A74">
        <f t="shared" si="60"/>
        <v>14</v>
      </c>
      <c r="C74" s="13" t="s">
        <v>2750</v>
      </c>
      <c r="D74" s="257" t="s">
        <v>1114</v>
      </c>
      <c r="E74" s="257"/>
      <c r="F74" s="258" t="s">
        <v>1111</v>
      </c>
      <c r="G74" s="258" t="s">
        <v>1121</v>
      </c>
      <c r="H74" s="257" t="s">
        <v>1114</v>
      </c>
      <c r="I74" s="257"/>
      <c r="J74" s="296" t="s">
        <v>2751</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6.5" thickTop="1" thickBot="1">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4.5" thickTop="1" thickBot="1">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4.5" thickTop="1" thickBot="1">
      <c r="B77" t="s">
        <v>2584</v>
      </c>
      <c r="C77" s="285" t="s">
        <v>2727</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2728</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2727</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2728</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BALAAM</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BENDECIRÉ AL SEÑOR EN TODO TIEMPO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
      <c r="C8" t="str">
        <f ca="1">PROPER(L1)</f>
        <v>Bendeciré Al Señor En Todo Tiempo</v>
      </c>
      <c r="L8" s="164" t="str">
        <f ca="1">_xlfn.CONCAT("        tt: ","""",C8,"""",",")</f>
        <v xml:space="preserve">        tt: "Bendeciré Al Señor En Todo Tiempo",</v>
      </c>
    </row>
    <row r="9" spans="2:32" ht="23">
      <c r="C9" t="str">
        <f ca="1">PROPER(L1)</f>
        <v>Bendeciré Al Señor En Todo Tiempo</v>
      </c>
      <c r="L9" s="164" t="str">
        <f ca="1">_xlfn.CONCAT("        title: ","""",C9,"""",",")</f>
        <v xml:space="preserve">        title: "Bendeciré Al Señor En Todo Tiempo",</v>
      </c>
    </row>
    <row r="10" spans="2:32" ht="23">
      <c r="C10" t="str">
        <f ca="1">VLOOKUP(C1,'Codigo Canto'!A3:AQ236,12,FALSE)</f>
        <v>Sal 34 (33)</v>
      </c>
      <c r="L10" s="164" t="str">
        <f ca="1">_xlfn.CONCAT("        ","subtitle: ","""",C10,"""",",")</f>
        <v xml:space="preserve">        subtitle: "Sal 34 (33)",</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25</v>
      </c>
      <c r="L15" s="164" t="str">
        <f ca="1">_xlfn.CONCAT("        dbno: ","""",C15,"""",",")</f>
        <v xml:space="preserve">        dbno: "25",</v>
      </c>
    </row>
    <row r="16" spans="2:32" ht="23">
      <c r="L16" s="164" t="str">
        <f>_xlfn.CONCAT("        notes: ","""",C16,"""",",")</f>
        <v xml:space="preserve">        notes: "",</v>
      </c>
    </row>
    <row r="17" spans="1:40" ht="23">
      <c r="C17" t="s">
        <v>2347</v>
      </c>
      <c r="L17" s="164" t="str">
        <f>_xlfn.CONCAT("        mant: ","""",C17,"""",",")</f>
        <v xml:space="preserve">        mant: "Si",</v>
      </c>
    </row>
    <row r="18" spans="1:40" ht="23">
      <c r="C18" t="str">
        <f ca="1">C7</f>
        <v>bendecirealsenorentodotiempo</v>
      </c>
      <c r="L18" s="164" t="str">
        <f ca="1">_xlfn.CONCAT("        audioSrc: ","""/audio/",C18,".mp3""",",")</f>
        <v xml:space="preserve">        audioSrc: "/audio/bendecirealsenorentodotiempo.mp3",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24</v>
      </c>
      <c r="C24" t="str">
        <f ca="1">VLOOKUP(B24,Buscador!A3:AP240,31,FALSE)</f>
        <v>/resucito/src/index.html?canto=balaam</v>
      </c>
      <c r="L24" s="164" t="str">
        <f ca="1">_xlfn.CONCAT("        ant: ","""",C24,"""",",")</f>
        <v xml:space="preserve">        ant: "/resucito/src/index.html?canto=balaam",</v>
      </c>
    </row>
    <row r="25" spans="1:40" ht="23">
      <c r="B25">
        <f ca="1">+C1+1</f>
        <v>26</v>
      </c>
      <c r="C25" t="str">
        <f ca="1">VLOOKUP(B25,Buscador!A3:AP240,31,FALSE)</f>
        <v>/resucito/src/index.html?canto=bendicealmamiaayahveh</v>
      </c>
      <c r="L25" s="164" t="str">
        <f ca="1">_xlfn.CONCAT("        sig: ","""",C25,"""",",")</f>
        <v xml:space="preserve">        sig: "/resucito/src/index.html?canto=bendicealmamiaayahveh",</v>
      </c>
    </row>
    <row r="26" spans="1:40" ht="23">
      <c r="L26" s="48" t="s">
        <v>2279</v>
      </c>
    </row>
    <row r="27" spans="1:40" ht="36" thickBot="1">
      <c r="L27" s="212" t="s">
        <v>2313</v>
      </c>
    </row>
    <row r="28" spans="1:40" ht="24.5" thickTop="1" thickBot="1">
      <c r="A28">
        <v>1</v>
      </c>
      <c r="B28" t="s">
        <v>2584</v>
      </c>
      <c r="C28" s="13" t="s">
        <v>2752</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2753</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9" si="29">+A29+1</f>
        <v>3</v>
      </c>
      <c r="B30" t="s">
        <v>2282</v>
      </c>
      <c r="C30" s="13" t="s">
        <v>2754</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13" t="s">
        <v>2755</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2282</v>
      </c>
      <c r="C32" s="13" t="s">
        <v>2756</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2540</v>
      </c>
      <c r="C34" s="13" t="s">
        <v>2757</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2758</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2759</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2760</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4.5" thickTop="1" thickBot="1">
      <c r="B40" t="s">
        <v>2584</v>
      </c>
      <c r="C40" s="285" t="s">
        <v>2752</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5" t="s">
        <v>2753</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B42" t="s">
        <v>2282</v>
      </c>
      <c r="C42" s="285" t="s">
        <v>2754</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5" t="s">
        <v>2755</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4" t="s">
        <v>2756</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4.5" thickTop="1" thickBot="1">
      <c r="A46">
        <f>+A37+1</f>
        <v>10</v>
      </c>
      <c r="B46" t="s">
        <v>2540</v>
      </c>
      <c r="C46" s="13" t="s">
        <v>2761</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11</v>
      </c>
      <c r="C47" s="13" t="s">
        <v>2762</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12</v>
      </c>
      <c r="C48" s="13" t="s">
        <v>2763</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C49" s="13" t="s">
        <v>2764</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2765</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2766</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65" si="59">+A52+1</f>
        <v>3</v>
      </c>
      <c r="C53" s="13" t="s">
        <v>2767</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4</v>
      </c>
      <c r="C54" s="13" t="s">
        <v>2768</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5</v>
      </c>
      <c r="B56" t="s">
        <v>2584</v>
      </c>
      <c r="C56" s="13" t="s">
        <v>2769</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59"/>
        <v>6</v>
      </c>
      <c r="B57" t="s">
        <v>2282</v>
      </c>
      <c r="C57" s="13" t="s">
        <v>2770</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59"/>
        <v>8</v>
      </c>
      <c r="B59" t="s">
        <v>2282</v>
      </c>
      <c r="C59" s="13" t="s">
        <v>2771</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9</v>
      </c>
      <c r="B61" t="s">
        <v>2540</v>
      </c>
      <c r="C61" s="13" t="s">
        <v>2772</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59"/>
        <v>10</v>
      </c>
      <c r="C62" s="13" t="s">
        <v>2773</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59"/>
        <v>11</v>
      </c>
      <c r="C63" s="13" t="s">
        <v>2774</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59"/>
        <v>12</v>
      </c>
      <c r="C64" s="13" t="s">
        <v>2763</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59"/>
        <v>13</v>
      </c>
      <c r="C65" s="13" t="s">
        <v>2764</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4.5" thickTop="1" thickBot="1">
      <c r="B68" t="s">
        <v>2584</v>
      </c>
      <c r="C68" s="285" t="s">
        <v>2752</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4.5" thickTop="1" thickBot="1">
      <c r="B69" t="s">
        <v>2282</v>
      </c>
      <c r="C69" s="285" t="s">
        <v>2753</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4.5" thickTop="1" thickBot="1">
      <c r="B70" t="s">
        <v>2282</v>
      </c>
      <c r="C70" s="285" t="s">
        <v>2754</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4.5" thickTop="1" thickBot="1">
      <c r="B71" t="s">
        <v>2282</v>
      </c>
      <c r="C71" s="285" t="s">
        <v>2755</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4.5" thickTop="1" thickBot="1">
      <c r="B72" t="s">
        <v>2282</v>
      </c>
      <c r="C72" s="284" t="s">
        <v>2756</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BENDICE, ALMA MÍA, A YAHVEH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
      <c r="C8" t="str">
        <f ca="1">PROPER(L1)</f>
        <v>Bendice, Alma Mía, A Yahveh</v>
      </c>
      <c r="L8" s="164" t="str">
        <f ca="1">_xlfn.CONCAT("        tt: ","""",C8,"""",",")</f>
        <v xml:space="preserve">        tt: "Bendice, Alma Mía, A Yahveh",</v>
      </c>
    </row>
    <row r="9" spans="2:32" ht="23">
      <c r="C9" t="str">
        <f ca="1">PROPER(L1)</f>
        <v>Bendice, Alma Mía, A Yahveh</v>
      </c>
      <c r="L9" s="164" t="str">
        <f ca="1">_xlfn.CONCAT("        title: ","""",C9,"""",",")</f>
        <v xml:space="preserve">        title: "Bendice, Alma Mía, A Yahveh",</v>
      </c>
    </row>
    <row r="10" spans="2:32" ht="23">
      <c r="C10" t="str">
        <f ca="1">VLOOKUP(C1,'Codigo Canto'!A3:AQ236,12,FALSE)</f>
        <v>Sal 103 (102)</v>
      </c>
      <c r="L10" s="164" t="str">
        <f ca="1">_xlfn.CONCAT("        ","subtitle: ","""",C10,"""",",")</f>
        <v xml:space="preserve">        subtitle: "Sal 103 (102)",</v>
      </c>
    </row>
    <row r="11" spans="2:32" ht="23">
      <c r="C11" t="str">
        <f ca="1">VLOOKUP(C1,Codigo!A3:AP240,42,FALSE)</f>
        <v>category: ["PreCatecumenado","Pascua"],</v>
      </c>
      <c r="L11" s="164" t="str">
        <f ca="1">_xlfn.CONCAT("        ",C11)</f>
        <v xml:space="preserve">        category: ["PreCatecumenado","Pascua"],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26</v>
      </c>
      <c r="L15" s="164" t="str">
        <f ca="1">_xlfn.CONCAT("        dbno: ","""",C15,"""",",")</f>
        <v xml:space="preserve">        dbno: "26",</v>
      </c>
    </row>
    <row r="16" spans="2:32" ht="23">
      <c r="L16" s="164" t="str">
        <f>_xlfn.CONCAT("        notes: ","""",C16,"""",",")</f>
        <v xml:space="preserve">        notes: "",</v>
      </c>
    </row>
    <row r="17" spans="1:40" ht="23">
      <c r="C17" t="s">
        <v>2347</v>
      </c>
      <c r="L17" s="164" t="str">
        <f>_xlfn.CONCAT("        mant: ","""",C17,"""",",")</f>
        <v xml:space="preserve">        mant: "Si",</v>
      </c>
    </row>
    <row r="18" spans="1:40" ht="23">
      <c r="C18" t="str">
        <f ca="1">C7</f>
        <v>bendicealmamiaayahveh</v>
      </c>
      <c r="L18" s="164" t="str">
        <f ca="1">_xlfn.CONCAT("        audioSrc: ","""/audio/",C18,".mp3""",",")</f>
        <v xml:space="preserve">        audioSrc: "/audio/bendicealmamiaayahveh.mp3",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
      <c r="B25">
        <f ca="1">+C1+1</f>
        <v>27</v>
      </c>
      <c r="C25" t="str">
        <f ca="1">VLOOKUP(B25,Buscador!A3:AP240,31,FALSE)</f>
        <v>/resucito/src/index.html?canto=benditaerestumaria</v>
      </c>
      <c r="L25" s="164" t="str">
        <f ca="1">_xlfn.CONCAT("        sig: ","""",C25,"""",",")</f>
        <v xml:space="preserve">        sig: "/resucito/src/index.html?canto=benditaerestumaria",</v>
      </c>
    </row>
    <row r="26" spans="1:40" ht="23">
      <c r="L26" s="48" t="s">
        <v>2279</v>
      </c>
    </row>
    <row r="27" spans="1:40" ht="36" thickBot="1">
      <c r="L27" s="212" t="s">
        <v>2313</v>
      </c>
    </row>
    <row r="28" spans="1:40" ht="24.5" thickTop="1" thickBot="1">
      <c r="A28">
        <v>1</v>
      </c>
      <c r="B28" t="s">
        <v>2584</v>
      </c>
      <c r="C28" s="251" t="s">
        <v>2775</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4.5" thickTop="1" thickBot="1">
      <c r="A29">
        <f>+A28+1</f>
        <v>2</v>
      </c>
      <c r="B29" t="s">
        <v>2282</v>
      </c>
      <c r="C29" s="251" t="s">
        <v>2776</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4.5" thickTop="1" thickBot="1">
      <c r="A30">
        <f t="shared" ref="A30:A41" si="29">+A29+1</f>
        <v>3</v>
      </c>
      <c r="B30" t="s">
        <v>2282</v>
      </c>
      <c r="C30" s="251" t="s">
        <v>2775</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251" t="s">
        <v>2777</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2540</v>
      </c>
      <c r="C33" s="13" t="s">
        <v>2778</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2779</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2780</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2781</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9</v>
      </c>
      <c r="C38" s="13" t="s">
        <v>2782</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2783</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2784</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C41" s="13" t="s">
        <v>2785</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4.5" thickTop="1" thickBot="1">
      <c r="B43" t="s">
        <v>2584</v>
      </c>
      <c r="C43" s="285" t="s">
        <v>2775</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5" t="s">
        <v>2776</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B45" t="s">
        <v>2282</v>
      </c>
      <c r="C45" s="285" t="s">
        <v>2775</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B46" t="s">
        <v>2282</v>
      </c>
      <c r="C46" s="284" t="s">
        <v>2777</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5" thickTop="1" thickBot="1">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hidden="1" thickTop="1" thickBot="1">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c r="B63" s="211"/>
      <c r="C63" s="211"/>
      <c r="D63" s="211"/>
      <c r="E63" s="211"/>
      <c r="F63" s="211"/>
      <c r="G63" s="211"/>
      <c r="H63" s="211"/>
      <c r="I63" s="211"/>
      <c r="J63" s="211"/>
      <c r="K63" s="211"/>
      <c r="L63" s="213" t="str">
        <f ca="1">_xlfn.CONCAT("]}, // ULTIMA LINEA DEL CANTO: ",L1)</f>
        <v>]}, // ULTIMA LINEA DEL CANTO: BENDICE, ALMA MÍA, A YAHVEH</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BENDITA ERES TÚ, MARÍA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
      <c r="C8" t="str">
        <f ca="1">PROPER(L1)</f>
        <v>Bendita Eres Tú, María</v>
      </c>
      <c r="L8" s="164" t="str">
        <f ca="1">_xlfn.CONCAT("        tt: ","""",C8,"""",",")</f>
        <v xml:space="preserve">        tt: "Bendita Eres Tú, María",</v>
      </c>
    </row>
    <row r="9" spans="2:32" ht="23">
      <c r="C9" t="str">
        <f ca="1">PROPER(L1)</f>
        <v>Bendita Eres Tú, María</v>
      </c>
      <c r="L9" s="164" t="str">
        <f ca="1">_xlfn.CONCAT("        title: ","""",C9,"""",",")</f>
        <v xml:space="preserve">        title: "Bendita Eres Tú, María",</v>
      </c>
    </row>
    <row r="10" spans="2:32" ht="23">
      <c r="C10" t="str">
        <f ca="1">VLOOKUP(C1,'Codigo Canto'!A3:AQ236,12,FALSE)</f>
        <v>Lucas 1,42-45</v>
      </c>
      <c r="L10" s="164" t="str">
        <f ca="1">_xlfn.CONCAT("        ","subtitle: ","""",C10,"""",",")</f>
        <v xml:space="preserve">        subtitle: "Lucas 1,42-45",</v>
      </c>
    </row>
    <row r="11" spans="2:32" ht="23">
      <c r="C11" t="str">
        <f ca="1">VLOOKUP(C1,Codigo!A3:AP240,42,FALSE)</f>
        <v>category: ["PreCatecumenado","Penitencial"],</v>
      </c>
      <c r="L11" s="164" t="str">
        <f ca="1">_xlfn.CONCAT("        ",C11)</f>
        <v xml:space="preserve">        category: ["PreCatecumenado","Penitencial"],</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27</v>
      </c>
      <c r="L15" s="164" t="str">
        <f ca="1">_xlfn.CONCAT("        dbno: ","""",C15,"""",",")</f>
        <v xml:space="preserve">        dbno: "27",</v>
      </c>
    </row>
    <row r="16" spans="2:32" ht="23">
      <c r="L16" s="164" t="str">
        <f>_xlfn.CONCAT("        notes: ","""",C16,"""",",")</f>
        <v xml:space="preserve">        notes: "",</v>
      </c>
    </row>
    <row r="17" spans="1:40" ht="23">
      <c r="C17" t="s">
        <v>2347</v>
      </c>
      <c r="L17" s="164" t="str">
        <f>_xlfn.CONCAT("        mant: ","""",C17,"""",",")</f>
        <v xml:space="preserve">        mant: "Si",</v>
      </c>
    </row>
    <row r="18" spans="1:40" ht="23">
      <c r="C18" t="str">
        <f ca="1">C7</f>
        <v>benditaerestumaria</v>
      </c>
      <c r="L18" s="164" t="str">
        <f ca="1">_xlfn.CONCAT("        audioSrc: ","""/audio/",C18,".mp3""",",")</f>
        <v xml:space="preserve">        audioSrc: "/audio/benditaerestumaria.mp3",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26</v>
      </c>
      <c r="C25" t="str">
        <f ca="1">VLOOKUP(B25,Buscador!A3:AP240,31,FALSE)</f>
        <v>/resucito/src/index.html?canto=bendicealmamiaayahveh</v>
      </c>
      <c r="L25" s="164" t="str">
        <f ca="1">_xlfn.CONCAT("        ant: ","""",C25,"""",",")</f>
        <v xml:space="preserve">        ant: "/resucito/src/index.html?canto=bendicealmamiaayahveh",</v>
      </c>
    </row>
    <row r="26" spans="1:40" ht="23">
      <c r="B26">
        <f ca="1">+C1+1</f>
        <v>28</v>
      </c>
      <c r="C26" t="str">
        <f ca="1">VLOOKUP(B26,Buscador!A3:AP240,31,FALSE)</f>
        <v>/resucito/src/index.html?canto=benditoeressenor</v>
      </c>
      <c r="L26" s="164" t="str">
        <f ca="1">_xlfn.CONCAT("        sig: ","""",C26,"""",",")</f>
        <v xml:space="preserve">        sig: "/resucito/src/index.html?canto=benditoeressenor",</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2788</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4.5" thickTop="1" thickBot="1">
      <c r="A30">
        <f>+A29+1</f>
        <v>2</v>
      </c>
      <c r="C30" s="13" t="s">
        <v>2789</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4.5" thickTop="1" thickBot="1">
      <c r="A31">
        <f t="shared" ref="A31:A43" si="29">+A30+1</f>
        <v>3</v>
      </c>
      <c r="C31" s="13" t="s">
        <v>2790</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t="s">
        <v>2791</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2792</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B35" t="s">
        <v>2584</v>
      </c>
      <c r="C35" s="13" t="s">
        <v>2793</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B36" t="s">
        <v>2282</v>
      </c>
      <c r="C36" s="13" t="s">
        <v>2794</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B38" t="s">
        <v>2540</v>
      </c>
      <c r="C38" s="13" t="s">
        <v>2795</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2796</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2797</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+A40+1</f>
        <v>11</v>
      </c>
      <c r="B42" t="s">
        <v>2584</v>
      </c>
      <c r="C42" s="13" t="s">
        <v>2798</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12</v>
      </c>
      <c r="B43" t="s">
        <v>2282</v>
      </c>
      <c r="C43" s="13" t="s">
        <v>2799</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2584</v>
      </c>
      <c r="C46" s="285" t="s">
        <v>2793</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5" t="s">
        <v>2794</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6.5" thickTop="1" thickBot="1">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4.5" thickTop="1" thickBot="1">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4.5" thickTop="1" thickBot="1">
      <c r="B50" t="s">
        <v>2540</v>
      </c>
      <c r="C50" s="285" t="s">
        <v>2801</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4.5" thickTop="1" thickBot="1">
      <c r="C51" s="285" t="s">
        <v>2796</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4.5" thickTop="1" thickBot="1">
      <c r="C52" s="284" t="s">
        <v>2797</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6.5" thickTop="1" thickBot="1">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4.5" thickTop="1" thickBot="1">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4.5" thickTop="1" thickBot="1">
      <c r="B55" t="s">
        <v>2584</v>
      </c>
      <c r="C55" s="285" t="s">
        <v>2798</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4.5" thickTop="1" thickBot="1">
      <c r="B56" t="s">
        <v>2282</v>
      </c>
      <c r="C56" s="285" t="s">
        <v>2799</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4.5" thickTop="1" thickBot="1">
      <c r="B57" t="s">
        <v>2282</v>
      </c>
      <c r="C57" s="284" t="s">
        <v>2800</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5" thickTop="1" thickBot="1">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c r="B59" s="211"/>
      <c r="C59" s="211"/>
      <c r="D59" s="211"/>
      <c r="E59" s="211"/>
      <c r="F59" s="211"/>
      <c r="G59" s="211"/>
      <c r="H59" s="211"/>
      <c r="I59" s="211"/>
      <c r="J59" s="211"/>
      <c r="K59" s="211"/>
      <c r="L59" s="213" t="str">
        <f ca="1">_xlfn.CONCAT("]}, // ULTIMA LINEA DEL CANTO: ",L1)</f>
        <v>]}, // ULTIMA LINEA DEL CANTO: BENDITA ERES TÚ, MARÍA</v>
      </c>
      <c r="M59" s="211"/>
    </row>
    <row r="60" spans="2:40" ht="20.5">
      <c r="L60" s="214" t="s">
        <v>2316</v>
      </c>
      <c r="M60" s="166"/>
    </row>
    <row r="61" spans="2: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BENDITO ERES,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
      <c r="C8" t="str">
        <f ca="1">PROPER(L1)</f>
        <v>Bendito Eres, Señor</v>
      </c>
      <c r="L8" s="164" t="str">
        <f ca="1">_xlfn.CONCAT("        tt: ","""",C8,"""",",")</f>
        <v xml:space="preserve">        tt: "Bendito Eres, Señor",</v>
      </c>
    </row>
    <row r="9" spans="2:32" ht="23">
      <c r="C9" t="str">
        <f ca="1">PROPER(L1)</f>
        <v>Bendito Eres, Señor</v>
      </c>
      <c r="L9" s="164" t="str">
        <f ca="1">_xlfn.CONCAT("        title: ","""",C9,"""",",")</f>
        <v xml:space="preserve">        title: "Bendito Eres, Señor",</v>
      </c>
    </row>
    <row r="10" spans="2:32" ht="23">
      <c r="C10" t="str">
        <f ca="1">VLOOKUP(C1,'Codigo Canto'!A3:AQ236,12,FALSE)</f>
        <v>Daniel 3,52-57</v>
      </c>
      <c r="L10" s="164" t="str">
        <f ca="1">_xlfn.CONCAT("        ","subtitle: ","""",C10,"""",",")</f>
        <v xml:space="preserve">        subtitle: "Daniel 3,52-57",</v>
      </c>
    </row>
    <row r="11" spans="2:32" ht="23">
      <c r="C11" t="str">
        <f ca="1">VLOOKUP(C1,Codigo!A3:AP240,42,FALSE)</f>
        <v>category: ["PreCatecumenado","Virgen","Entrada","Final","Nuevo Testamento"],</v>
      </c>
      <c r="L11" s="164" t="str">
        <f ca="1">_xlfn.CONCAT("        ",C11)</f>
        <v xml:space="preserve">        category: ["PreCatecumenado","Virgen","Entrada","Final","Nuevo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28</v>
      </c>
      <c r="L15" s="164" t="str">
        <f ca="1">_xlfn.CONCAT("        dbno: ","""",C15,"""",",")</f>
        <v xml:space="preserve">        dbno: "28",</v>
      </c>
    </row>
    <row r="16" spans="2:32" ht="23">
      <c r="L16" s="164" t="str">
        <f>_xlfn.CONCAT("        notes: ","""",C16,"""",",")</f>
        <v xml:space="preserve">        notes: "",</v>
      </c>
    </row>
    <row r="17" spans="1:40" ht="23">
      <c r="C17" t="s">
        <v>2347</v>
      </c>
      <c r="L17" s="164" t="str">
        <f>_xlfn.CONCAT("        mant: ","""",C17,"""",",")</f>
        <v xml:space="preserve">        mant: "Si",</v>
      </c>
    </row>
    <row r="18" spans="1:40" ht="23">
      <c r="C18" t="str">
        <f ca="1">C7</f>
        <v>benditoeressenor</v>
      </c>
      <c r="L18" s="164" t="str">
        <f ca="1">_xlfn.CONCAT("        audioSrc: ","""/audio/",C18,".mp3""",",")</f>
        <v xml:space="preserve">        audioSrc: "/audio/benditoeressenor.mp3",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27</v>
      </c>
      <c r="C25" t="str">
        <f ca="1">VLOOKUP(B25,Buscador!A3:AP240,31,FALSE)</f>
        <v>/resucito/src/index.html?canto=benditaerestumaria</v>
      </c>
      <c r="L25" s="164" t="str">
        <f ca="1">_xlfn.CONCAT("        ant: ","""",C25,"""",",")</f>
        <v xml:space="preserve">        ant: "/resucito/src/index.html?canto=benditaerestumaria",</v>
      </c>
    </row>
    <row r="26" spans="1:40" ht="23">
      <c r="B26">
        <f ca="1">+C1+1</f>
        <v>29</v>
      </c>
      <c r="C26" t="str">
        <f ca="1">VLOOKUP(B26,Buscador!A3:AP240,31,FALSE)</f>
        <v>/resucito/src/index.html?canto=benditoseadios</v>
      </c>
      <c r="L26" s="164" t="str">
        <f ca="1">_xlfn.CONCAT("        sig: ","""",C26,"""",",")</f>
        <v xml:space="preserve">        sig: "/resucito/src/index.html?canto=benditoseadios",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2802</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4.5" thickTop="1" thickBot="1">
      <c r="A30">
        <f>+A29+1</f>
        <v>2</v>
      </c>
      <c r="C30" s="13" t="s">
        <v>2803</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6.5" thickTop="1" thickBot="1">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3</v>
      </c>
      <c r="B32" t="s">
        <v>2584</v>
      </c>
      <c r="C32" s="251" t="s">
        <v>2804</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63" si="29">+A32+1</f>
        <v>4</v>
      </c>
      <c r="B33" t="s">
        <v>2282</v>
      </c>
      <c r="C33" s="251" t="s">
        <v>2805</v>
      </c>
      <c r="D33" s="257" t="s">
        <v>1114</v>
      </c>
      <c r="E33" s="257"/>
      <c r="F33" s="258" t="s">
        <v>2812</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5</v>
      </c>
      <c r="B35" t="s">
        <v>2540</v>
      </c>
      <c r="C35" s="13" t="s">
        <v>2806</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C36" s="13" t="s">
        <v>2807</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7</v>
      </c>
      <c r="B38" t="s">
        <v>2584</v>
      </c>
      <c r="C38" s="251" t="s">
        <v>2808</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8</v>
      </c>
      <c r="B39" t="s">
        <v>2282</v>
      </c>
      <c r="C39" s="251" t="s">
        <v>2809</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+A39+1</f>
        <v>9</v>
      </c>
      <c r="B41" t="s">
        <v>2540</v>
      </c>
      <c r="C41" s="13" t="s">
        <v>2810</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10</v>
      </c>
      <c r="C42" s="13" t="s">
        <v>2811</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4.5" thickTop="1" thickBot="1">
      <c r="B45" t="s">
        <v>2584</v>
      </c>
      <c r="C45" s="333" t="s">
        <v>2804</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B46" t="s">
        <v>2282</v>
      </c>
      <c r="C46" s="338" t="s">
        <v>2805</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6.5" thickTop="1" thickBot="1">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A48">
        <f>+A42+1</f>
        <v>11</v>
      </c>
      <c r="B48" t="s">
        <v>2540</v>
      </c>
      <c r="C48" s="13" t="s">
        <v>2813</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12</v>
      </c>
      <c r="C49" s="13" t="s">
        <v>2814</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4.5" thickTop="1" thickBot="1">
      <c r="B52" t="s">
        <v>2584</v>
      </c>
      <c r="C52" s="333" t="s">
        <v>2804</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338" t="s">
        <v>2805</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5" thickTop="1" thickBot="1">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4.5" thickTop="1" thickBot="1">
      <c r="A55">
        <f>+A49+1</f>
        <v>13</v>
      </c>
      <c r="B55" t="s">
        <v>2540</v>
      </c>
      <c r="C55" s="13" t="s">
        <v>2815</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29"/>
        <v>14</v>
      </c>
      <c r="C56" s="13" t="s">
        <v>2816</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4.5" thickTop="1" thickBot="1">
      <c r="B59" t="s">
        <v>2584</v>
      </c>
      <c r="C59" s="333" t="s">
        <v>2804</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4.5" thickTop="1" thickBot="1">
      <c r="B60" t="s">
        <v>2282</v>
      </c>
      <c r="C60" s="338" t="s">
        <v>2805</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+A56+1</f>
        <v>15</v>
      </c>
      <c r="B62" t="s">
        <v>2540</v>
      </c>
      <c r="C62" s="13" t="s">
        <v>2802</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29"/>
        <v>16</v>
      </c>
      <c r="C63" s="13" t="s">
        <v>2817</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6.5" thickTop="1" thickBot="1">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4.5" thickTop="1" thickBot="1">
      <c r="A65">
        <f>+A63+1</f>
        <v>17</v>
      </c>
      <c r="B65" t="s">
        <v>2584</v>
      </c>
      <c r="C65" s="251" t="s">
        <v>2818</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v>1</v>
      </c>
      <c r="B66" t="s">
        <v>2282</v>
      </c>
      <c r="C66" s="251" t="s">
        <v>2805</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2</v>
      </c>
      <c r="B68" t="s">
        <v>2540</v>
      </c>
      <c r="C68" s="13" t="s">
        <v>2819</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ref="A69:A73" si="115">+A68+1</f>
        <v>3</v>
      </c>
      <c r="B69" t="s">
        <v>2584</v>
      </c>
      <c r="C69" s="251" t="s">
        <v>2820</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6.5" thickTop="1" thickBot="1">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4.5" thickTop="1" thickBot="1">
      <c r="A71">
        <f>+A69+1</f>
        <v>4</v>
      </c>
      <c r="B71" t="s">
        <v>2540</v>
      </c>
      <c r="C71" s="13" t="s">
        <v>2821</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115"/>
        <v>5</v>
      </c>
      <c r="B72" t="s">
        <v>2584</v>
      </c>
      <c r="C72" s="251" t="s">
        <v>2822</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115"/>
        <v>6</v>
      </c>
      <c r="B73" t="s">
        <v>2282</v>
      </c>
      <c r="C73" s="251" t="s">
        <v>2823</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c r="B74" s="211"/>
      <c r="C74" s="211"/>
      <c r="D74" s="211"/>
      <c r="E74" s="211"/>
      <c r="F74" s="211"/>
      <c r="G74" s="211"/>
      <c r="H74" s="211"/>
      <c r="I74" s="211"/>
      <c r="J74" s="211"/>
      <c r="K74" s="211"/>
      <c r="L74" s="213" t="str">
        <f ca="1">_xlfn.CONCAT("]}, // ULTIMA LINEA DEL CANTO: ",L1)</f>
        <v>]}, // ULTIMA LINEA DEL CANTO: BENDITO ERES, SEÑOR</v>
      </c>
      <c r="M74" s="211"/>
    </row>
    <row r="75" spans="1:40" ht="20.5">
      <c r="L75" s="214" t="s">
        <v>2316</v>
      </c>
      <c r="M75" s="166"/>
    </row>
    <row r="76" spans="1:40">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BENDITO SEA DIOS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
      <c r="C8" t="str">
        <f ca="1">PROPER(L1)</f>
        <v>Bendito Sea Dios</v>
      </c>
      <c r="L8" s="164" t="str">
        <f ca="1">_xlfn.CONCAT("        tt: ","""",C8,"""",",")</f>
        <v xml:space="preserve">        tt: "Bendito Sea Dios",</v>
      </c>
    </row>
    <row r="9" spans="2:32" ht="23">
      <c r="C9" t="str">
        <f ca="1">PROPER(L1)</f>
        <v>Bendito Sea Dios</v>
      </c>
      <c r="L9" s="164" t="str">
        <f ca="1">_xlfn.CONCAT("        title: ","""",C9,"""",",")</f>
        <v xml:space="preserve">        title: "Bendito Sea Dios",</v>
      </c>
    </row>
    <row r="10" spans="2:32" ht="23">
      <c r="C10" t="str">
        <f ca="1">VLOOKUP(C1,'Codigo Canto'!A3:AQ236,12,FALSE)</f>
        <v>Efesios 1,3-13</v>
      </c>
      <c r="L10" s="164" t="str">
        <f ca="1">_xlfn.CONCAT("        ","subtitle: ","""",C10,"""",",")</f>
        <v xml:space="preserve">        subtitle: "Efesios 1,3-13",</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29</v>
      </c>
      <c r="L15" s="164" t="str">
        <f ca="1">_xlfn.CONCAT("        dbno: ","""",C15,"""",",")</f>
        <v xml:space="preserve">        dbno: "29",</v>
      </c>
    </row>
    <row r="16" spans="2:32" ht="23">
      <c r="L16" s="164" t="str">
        <f>_xlfn.CONCAT("        notes: ","""",C16,"""",",")</f>
        <v xml:space="preserve">        notes: "",</v>
      </c>
    </row>
    <row r="17" spans="1:40" ht="23">
      <c r="C17" t="s">
        <v>2347</v>
      </c>
      <c r="L17" s="164" t="str">
        <f>_xlfn.CONCAT("        mant: ","""",C17,"""",",")</f>
        <v xml:space="preserve">        mant: "Si",</v>
      </c>
    </row>
    <row r="18" spans="1:40" ht="23">
      <c r="C18" t="str">
        <f ca="1">C7</f>
        <v>benditoseadios</v>
      </c>
      <c r="L18" s="164" t="str">
        <f ca="1">_xlfn.CONCAT("        audioSrc: ","""/audio/",C18,".mp3""",",")</f>
        <v xml:space="preserve">        audioSrc: "/audio/benditoseadios.mp3",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28</v>
      </c>
      <c r="C25" t="str">
        <f ca="1">VLOOKUP(B25,Buscador!A3:AP240,31,FALSE)</f>
        <v>/resucito/src/index.html?canto=benditoeressenor</v>
      </c>
      <c r="L25" s="164" t="str">
        <f ca="1">_xlfn.CONCAT("        ant: ","""",C25,"""",",")</f>
        <v xml:space="preserve">        ant: "/resucito/src/index.html?canto=benditoeressenor",</v>
      </c>
    </row>
    <row r="26" spans="1:40" ht="23">
      <c r="B26">
        <f ca="1">+C1+1</f>
        <v>30</v>
      </c>
      <c r="C26" t="str">
        <f ca="1">VLOOKUP(B26,Buscador!A3:AP240,31,FALSE)</f>
        <v>/resucito/src/index.html?canto=benedictus</v>
      </c>
      <c r="L26" s="164" t="str">
        <f ca="1">_xlfn.CONCAT("        sig: ","""",C26,"""",",")</f>
        <v xml:space="preserve">        sig: "/resucito/src/index.html?canto=benedictus",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4.5" thickTop="1" thickBot="1">
      <c r="A30">
        <f>+A29+1</f>
        <v>2</v>
      </c>
      <c r="B30" t="s">
        <v>2282</v>
      </c>
      <c r="C30" s="13" t="s">
        <v>2824</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6.5" thickTop="1" thickBot="1">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3</v>
      </c>
      <c r="B32" t="s">
        <v>2540</v>
      </c>
      <c r="C32" s="13" t="s">
        <v>2825</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42" si="29">+A32+1</f>
        <v>4</v>
      </c>
      <c r="C33" s="13" t="s">
        <v>2826</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5</v>
      </c>
      <c r="C34" s="13" t="s">
        <v>2827</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6</v>
      </c>
      <c r="C35" s="13" t="s">
        <v>2828</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C36" s="13" t="s">
        <v>2829</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2830</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9</v>
      </c>
      <c r="B39" t="s">
        <v>2584</v>
      </c>
      <c r="C39" s="251" t="s">
        <v>2831</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B40" t="s">
        <v>2282</v>
      </c>
      <c r="C40" s="251" t="s">
        <v>2832</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B41" t="s">
        <v>2282</v>
      </c>
      <c r="C41" s="251" t="s">
        <v>2833</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12</v>
      </c>
      <c r="B42" t="s">
        <v>2282</v>
      </c>
      <c r="C42" s="251" t="s">
        <v>2834</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4.5" thickTop="1" thickBot="1">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4.5" thickTop="1" thickBot="1">
      <c r="B46" t="s">
        <v>2282</v>
      </c>
      <c r="C46" s="334" t="s">
        <v>2824</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5" thickTop="1" thickBot="1">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v>1</v>
      </c>
      <c r="B48" t="s">
        <v>2540</v>
      </c>
      <c r="C48" s="13" t="s">
        <v>2835</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+A48+1</f>
        <v>2</v>
      </c>
      <c r="C49" s="13" t="s">
        <v>2836</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ref="A50:A69" si="59">+A49+1</f>
        <v>3</v>
      </c>
      <c r="C50" s="13" t="s">
        <v>2837</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59"/>
        <v>4</v>
      </c>
      <c r="C51" s="13" t="s">
        <v>2838</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5</v>
      </c>
      <c r="C52" s="13" t="s">
        <v>2839</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6.5" thickTop="1" thickBot="1">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4.5" thickTop="1" thickBot="1">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4.5" thickTop="1" thickBot="1">
      <c r="B55" t="s">
        <v>2584</v>
      </c>
      <c r="C55" s="333" t="s">
        <v>2831</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2832</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2833</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334" t="s">
        <v>2834</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4.5" thickTop="1" thickBot="1">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4.5" thickTop="1" thickBot="1">
      <c r="B62" t="s">
        <v>2282</v>
      </c>
      <c r="C62" s="334" t="s">
        <v>2824</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6.5" thickTop="1" thickBot="1">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+A52+1</f>
        <v>6</v>
      </c>
      <c r="B64" t="s">
        <v>2540</v>
      </c>
      <c r="C64" s="13" t="s">
        <v>2840</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59"/>
        <v>7</v>
      </c>
      <c r="C65" s="13" t="s">
        <v>2841</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59"/>
        <v>8</v>
      </c>
      <c r="C66" s="13" t="s">
        <v>2842</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59"/>
        <v>9</v>
      </c>
      <c r="C67" s="13" t="s">
        <v>2843</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59"/>
        <v>10</v>
      </c>
      <c r="C68" s="13" t="s">
        <v>2844</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59"/>
        <v>11</v>
      </c>
      <c r="C69" s="13" t="s">
        <v>2845</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6.5" thickTop="1" thickBot="1">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4.5" thickTop="1" thickBot="1">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4.5" thickTop="1" thickBot="1">
      <c r="B72" t="s">
        <v>2584</v>
      </c>
      <c r="C72" s="333" t="s">
        <v>2831</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4.5" thickTop="1" thickBot="1">
      <c r="B73" t="s">
        <v>2282</v>
      </c>
      <c r="C73" s="285" t="s">
        <v>2832</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4.5" thickTop="1" thickBot="1">
      <c r="B74" t="s">
        <v>2282</v>
      </c>
      <c r="C74" s="285" t="s">
        <v>2833</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4.5" thickTop="1" thickBot="1">
      <c r="B75" t="s">
        <v>2282</v>
      </c>
      <c r="C75" s="334" t="s">
        <v>2834</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c r="B76" s="211"/>
      <c r="C76" s="211"/>
      <c r="D76" s="211"/>
      <c r="E76" s="211"/>
      <c r="F76" s="211"/>
      <c r="G76" s="211"/>
      <c r="H76" s="211"/>
      <c r="I76" s="211"/>
      <c r="J76" s="211"/>
      <c r="K76" s="211"/>
      <c r="L76" s="213" t="str">
        <f ca="1">_xlfn.CONCAT("]}, // ULTIMA LINEA DEL CANTO: ",L1)</f>
        <v>]}, // ULTIMA LINEA DEL CANTO: BENDITO SEA DIOS</v>
      </c>
      <c r="M76" s="211"/>
    </row>
    <row r="77" spans="1:40" ht="20.5">
      <c r="L77" s="214" t="s">
        <v>2316</v>
      </c>
      <c r="M77" s="166"/>
    </row>
    <row r="78" spans="1: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BENEDICTUS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
      <c r="C8" t="str">
        <f ca="1">PROPER(L1)</f>
        <v>Benedictus</v>
      </c>
      <c r="L8" s="164" t="str">
        <f ca="1">_xlfn.CONCAT("        tt: ","""",C8,"""",",")</f>
        <v xml:space="preserve">        tt: "Benedictus",</v>
      </c>
    </row>
    <row r="9" spans="2:32" ht="23">
      <c r="C9" t="str">
        <f ca="1">PROPER(L1)</f>
        <v>Benedictus</v>
      </c>
      <c r="L9" s="164" t="str">
        <f ca="1">_xlfn.CONCAT("        title: ","""",C9,"""",",")</f>
        <v xml:space="preserve">        title: "Benedictus",</v>
      </c>
    </row>
    <row r="10" spans="2:32" ht="23">
      <c r="C10" t="str">
        <f ca="1">VLOOKUP(C1,'Codigo Canto'!A3:AQ236,12,FALSE)</f>
        <v>Lucas 1,67-80</v>
      </c>
      <c r="L10" s="164" t="str">
        <f ca="1">_xlfn.CONCAT("        ","subtitle: ","""",C10,"""",",")</f>
        <v xml:space="preserve">        subtitle: "Lucas 1,67-80",</v>
      </c>
    </row>
    <row r="11" spans="2:32" ht="23">
      <c r="C11" t="str">
        <f ca="1">VLOOKUP(C1,Codigo!A3:AP240,42,FALSE)</f>
        <v>category: ["PreCatecumenado"],</v>
      </c>
      <c r="L11" s="164" t="str">
        <f ca="1">_xlfn.CONCAT("        ",C11)</f>
        <v xml:space="preserve">        category: ["PreCatecumenado"],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30</v>
      </c>
      <c r="L15" s="164" t="str">
        <f ca="1">_xlfn.CONCAT("        dbno: ","""",C15,"""",",")</f>
        <v xml:space="preserve">        dbno: "30",</v>
      </c>
    </row>
    <row r="16" spans="2:32" ht="23">
      <c r="L16" s="164" t="str">
        <f>_xlfn.CONCAT("        notes: ","""",C16,"""",",")</f>
        <v xml:space="preserve">        notes: "",</v>
      </c>
    </row>
    <row r="17" spans="1:40" ht="23">
      <c r="C17" t="s">
        <v>2347</v>
      </c>
      <c r="L17" s="164" t="str">
        <f>_xlfn.CONCAT("        mant: ","""",C17,"""",",")</f>
        <v xml:space="preserve">        mant: "Si",</v>
      </c>
    </row>
    <row r="18" spans="1:40" ht="23">
      <c r="C18" t="str">
        <f ca="1">C7</f>
        <v>benedictus</v>
      </c>
      <c r="L18" s="164" t="str">
        <f ca="1">_xlfn.CONCAT("        audioSrc: ","""/audio/",C18,".mp3""",",")</f>
        <v xml:space="preserve">        audioSrc: "/audio/benedictus.mp3",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29</v>
      </c>
      <c r="C25" t="str">
        <f ca="1">VLOOKUP(B25,Buscador!A3:AP240,31,FALSE)</f>
        <v>/resucito/src/index.html?canto=benditoseadios</v>
      </c>
      <c r="L25" s="164" t="str">
        <f ca="1">_xlfn.CONCAT("        ant: ","""",C25,"""",",")</f>
        <v xml:space="preserve">        ant: "/resucito/src/index.html?canto=benditoseadios",</v>
      </c>
    </row>
    <row r="26" spans="1:40" ht="23">
      <c r="B26">
        <f ca="1">+C1+1</f>
        <v>31</v>
      </c>
      <c r="C26" t="str">
        <f ca="1">VLOOKUP(B26,Buscador!A3:AP240,31,FALSE)</f>
        <v>/resucito/src/index.html?canto=cantadadios</v>
      </c>
      <c r="L26" s="164" t="str">
        <f ca="1">_xlfn.CONCAT("        sig: ","""",C26,"""",",")</f>
        <v xml:space="preserve">        sig: "/resucito/src/index.html?canto=cantadadios",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2846</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4.5" thickTop="1" thickBot="1">
      <c r="A30">
        <f>+A29+1</f>
        <v>2</v>
      </c>
      <c r="B30" t="s">
        <v>2584</v>
      </c>
      <c r="C30" s="13" t="s">
        <v>2847</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4.5" thickTop="1" thickBot="1">
      <c r="A31">
        <f t="shared" ref="A31:A49" si="29">+A30+1</f>
        <v>3</v>
      </c>
      <c r="B31" t="s">
        <v>2540</v>
      </c>
      <c r="C31" s="13" t="s">
        <v>2848</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2584</v>
      </c>
      <c r="C32" s="13" t="s">
        <v>2849</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2850</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13" t="s">
        <v>2851</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2540</v>
      </c>
      <c r="C36" s="13" t="s">
        <v>2852</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2853</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2854</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2855</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 t="shared" ref="A41:A45" si="30">+A34+1</f>
        <v>7</v>
      </c>
      <c r="C41" s="13" t="s">
        <v>2856</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4.5" thickTop="1" thickBot="1">
      <c r="A42">
        <f t="shared" si="30"/>
        <v>1</v>
      </c>
      <c r="C42" s="13" t="s">
        <v>2857</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4.5" thickTop="1" thickBot="1">
      <c r="A43">
        <f t="shared" si="30"/>
        <v>8</v>
      </c>
      <c r="C43" s="13" t="s">
        <v>2858</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4.5" thickTop="1" thickBot="1">
      <c r="A44">
        <f t="shared" si="30"/>
        <v>9</v>
      </c>
      <c r="C44" s="13" t="s">
        <v>2859</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4.5" thickTop="1" thickBot="1">
      <c r="A45">
        <f t="shared" si="30"/>
        <v>10</v>
      </c>
      <c r="C45" s="13" t="s">
        <v>2860</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4.5" thickTop="1" thickBot="1">
      <c r="A46">
        <f>+A39+1</f>
        <v>11</v>
      </c>
      <c r="C46" s="13" t="s">
        <v>2861</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12</v>
      </c>
      <c r="C47" s="13" t="s">
        <v>2862</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13</v>
      </c>
      <c r="C48" s="13" t="s">
        <v>2863</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14</v>
      </c>
      <c r="C49" s="13" t="s">
        <v>2864</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5" thickTop="1" thickBot="1">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4.5" thickTop="1" thickBot="1">
      <c r="B53" t="s">
        <v>2584</v>
      </c>
      <c r="C53" s="333" t="s">
        <v>2865</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4.5" thickTop="1" thickBot="1">
      <c r="B54" t="s">
        <v>2282</v>
      </c>
      <c r="C54" s="285" t="s">
        <v>2847</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2540</v>
      </c>
      <c r="C55" s="285" t="s">
        <v>2848</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4.5" thickTop="1" thickBot="1">
      <c r="B56" t="s">
        <v>2584</v>
      </c>
      <c r="C56" s="285" t="s">
        <v>2849</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2850</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334" t="s">
        <v>2851</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2866</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+A60+1</f>
        <v>2</v>
      </c>
      <c r="C61" s="13" t="s">
        <v>2867</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ref="A62:A73" si="117">+A61+1</f>
        <v>3</v>
      </c>
      <c r="C62" s="13" t="s">
        <v>2868</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4</v>
      </c>
      <c r="C63" s="13" t="s">
        <v>2869</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5</v>
      </c>
      <c r="C64" s="13" t="s">
        <v>2870</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6</v>
      </c>
      <c r="C65" s="13" t="s">
        <v>2871</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7</v>
      </c>
      <c r="C67" s="13" t="s">
        <v>2872</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117"/>
        <v>8</v>
      </c>
      <c r="C68" s="13" t="s">
        <v>2873</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117"/>
        <v>9</v>
      </c>
      <c r="C69" s="13" t="s">
        <v>2874</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117"/>
        <v>10</v>
      </c>
      <c r="C70" s="13" t="s">
        <v>2875</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117"/>
        <v>11</v>
      </c>
      <c r="C71" s="13" t="s">
        <v>2876</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117"/>
        <v>12</v>
      </c>
      <c r="C72" s="13" t="s">
        <v>2877</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117"/>
        <v>13</v>
      </c>
      <c r="C73" s="13" t="s">
        <v>2878</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6.5" thickTop="1" thickBot="1">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4.5" thickTop="1" thickBot="1">
      <c r="B76" t="s">
        <v>2584</v>
      </c>
      <c r="C76" s="333" t="s">
        <v>2865</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2847</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2848</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2849</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5" t="s">
        <v>2850</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4.5" thickTop="1" thickBot="1">
      <c r="B81" t="s">
        <v>2282</v>
      </c>
      <c r="C81" s="334" t="s">
        <v>2851</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c r="B82" s="211"/>
      <c r="C82" s="211"/>
      <c r="D82" s="211"/>
      <c r="E82" s="211"/>
      <c r="F82" s="211"/>
      <c r="G82" s="211"/>
      <c r="H82" s="211"/>
      <c r="I82" s="211"/>
      <c r="J82" s="211"/>
      <c r="K82" s="211"/>
      <c r="L82" s="213" t="str">
        <f ca="1">_xlfn.CONCAT("]}, // ULTIMA LINEA DEL CANTO: ",L1)</f>
        <v>]}, // ULTIMA LINEA DEL CANTO: BENEDICTUS</v>
      </c>
      <c r="M82" s="211"/>
    </row>
    <row r="83" spans="2:40" ht="20.5">
      <c r="L83" s="214" t="s">
        <v>2316</v>
      </c>
      <c r="M83" s="166"/>
    </row>
    <row r="84" spans="2:40">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CANTAD A DIOS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
      <c r="C8" t="str">
        <f ca="1">PROPER(L1)</f>
        <v>Cantad A Dios</v>
      </c>
      <c r="L8" s="164" t="str">
        <f ca="1">_xlfn.CONCAT("        tt: ","""",C8,"""",",")</f>
        <v xml:space="preserve">        tt: "Cantad A Dios",</v>
      </c>
    </row>
    <row r="9" spans="2:32" ht="23">
      <c r="C9" t="str">
        <f ca="1">PROPER(L1)</f>
        <v>Cantad A Dios</v>
      </c>
      <c r="L9" s="164" t="str">
        <f ca="1">_xlfn.CONCAT("        title: ","""",C9,"""",",")</f>
        <v xml:space="preserve">        title: "Cantad A Dios",</v>
      </c>
    </row>
    <row r="10" spans="2:32" ht="23">
      <c r="C10" t="str">
        <f ca="1">VLOOKUP(C1,'Codigo Canto'!A3:AQ236,12,FALSE)</f>
        <v>Salmo 67 (68) 2.4-7</v>
      </c>
      <c r="L10" s="164" t="str">
        <f ca="1">_xlfn.CONCAT("        ","subtitle: ","""",C10,"""",",")</f>
        <v xml:space="preserve">        subtitle: "Salmo 67 (68) 2.4-7",</v>
      </c>
    </row>
    <row r="11" spans="2:32" ht="23">
      <c r="C11" t="str">
        <f ca="1">VLOOKUP(C1,Codigo!A3:AP240,42,FALSE)</f>
        <v>category: ["PreCatecumenado","Laudes/Visperas","Nuevo Testamento"],</v>
      </c>
      <c r="L11" s="164" t="str">
        <f ca="1">_xlfn.CONCAT("        ",C11)</f>
        <v xml:space="preserve">        category: ["PreCatecumenado","Laudes/Visperas","Nuevo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31</v>
      </c>
      <c r="L15" s="164" t="str">
        <f ca="1">_xlfn.CONCAT("        dbno: ","""",C15,"""",",")</f>
        <v xml:space="preserve">        dbno: "31",</v>
      </c>
    </row>
    <row r="16" spans="2:32" ht="23">
      <c r="L16" s="164" t="str">
        <f>_xlfn.CONCAT("        notes: ","""",C16,"""",",")</f>
        <v xml:space="preserve">        notes: "",</v>
      </c>
    </row>
    <row r="17" spans="1:40" ht="23">
      <c r="C17" t="s">
        <v>2347</v>
      </c>
      <c r="L17" s="164" t="str">
        <f>_xlfn.CONCAT("        mant: ","""",C17,"""",",")</f>
        <v xml:space="preserve">        mant: "Si",</v>
      </c>
    </row>
    <row r="18" spans="1:40" ht="23">
      <c r="C18" t="str">
        <f ca="1">C7</f>
        <v>cantadadios</v>
      </c>
      <c r="L18" s="164" t="str">
        <f ca="1">_xlfn.CONCAT("        audioSrc: ","""/audio/",C18,".mp3""",",")</f>
        <v xml:space="preserve">        audioSrc: "/audio/cantadadios.mp3",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30</v>
      </c>
      <c r="C25" t="str">
        <f ca="1">VLOOKUP(B25,Buscador!A3:AP240,31,FALSE)</f>
        <v>/resucito/src/index.html?canto=benedictus</v>
      </c>
      <c r="L25" s="164" t="str">
        <f ca="1">_xlfn.CONCAT("        ant: ","""",C25,"""",",")</f>
        <v xml:space="preserve">        ant: "/resucito/src/index.html?canto=benedictus",</v>
      </c>
    </row>
    <row r="26" spans="1:40" ht="23">
      <c r="B26">
        <f ca="1">+C1+1</f>
        <v>32</v>
      </c>
      <c r="C26" t="str">
        <f ca="1">VLOOKUP(B26,Buscador!A3:AP240,31,FALSE)</f>
        <v>/resucito/src/index.html?canto=cantadalsenor</v>
      </c>
      <c r="L26" s="164" t="str">
        <f ca="1">_xlfn.CONCAT("        sig: ","""",C26,"""",",")</f>
        <v xml:space="preserve">        sig: "/resucito/src/index.html?canto=cantadalsenor",</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2879</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4.5" thickTop="1" thickBot="1">
      <c r="A30">
        <f>+A29+1</f>
        <v>2</v>
      </c>
      <c r="B30" t="s">
        <v>2282</v>
      </c>
      <c r="C30" s="13" t="s">
        <v>2880</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4.5" thickTop="1" thickBot="1">
      <c r="A31">
        <f t="shared" ref="A31:A45" si="29">+A30+1</f>
        <v>3</v>
      </c>
      <c r="B31" t="s">
        <v>2282</v>
      </c>
      <c r="C31" s="13" t="s">
        <v>2879</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2282</v>
      </c>
      <c r="C32" s="13" t="s">
        <v>2881</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2882</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B35" t="s">
        <v>2540</v>
      </c>
      <c r="C35" s="13" t="s">
        <v>2883</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C36" s="13" t="s">
        <v>2884</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2885</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9</v>
      </c>
      <c r="C39" s="13" t="s">
        <v>2886</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2887</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+A40+1</f>
        <v>11</v>
      </c>
      <c r="B42" t="s">
        <v>2584</v>
      </c>
      <c r="C42" s="13" t="s">
        <v>2888</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12</v>
      </c>
      <c r="B43" t="s">
        <v>2282</v>
      </c>
      <c r="C43" s="13" t="s">
        <v>2889</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13</v>
      </c>
      <c r="B44" t="s">
        <v>2282</v>
      </c>
      <c r="C44" s="13" t="s">
        <v>2890</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14</v>
      </c>
      <c r="B45" t="s">
        <v>2282</v>
      </c>
      <c r="C45" s="13" t="s">
        <v>2891</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6.5" thickTop="1" thickBot="1">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4.5" thickTop="1" thickBot="1">
      <c r="B48" t="s">
        <v>2584</v>
      </c>
      <c r="C48" s="333" t="s">
        <v>2879</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4.5" thickTop="1" thickBot="1">
      <c r="B49" t="s">
        <v>2282</v>
      </c>
      <c r="C49" s="285" t="s">
        <v>2880</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4.5" thickTop="1" thickBot="1">
      <c r="B50" t="s">
        <v>2282</v>
      </c>
      <c r="C50" s="285" t="s">
        <v>2879</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4.5" thickTop="1" thickBot="1">
      <c r="B51" t="s">
        <v>2282</v>
      </c>
      <c r="C51" s="285" t="s">
        <v>2881</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4.5" thickTop="1" thickBot="1">
      <c r="B52" t="s">
        <v>2282</v>
      </c>
      <c r="C52" s="334" t="s">
        <v>2882</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5" thickTop="1" thickBot="1">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c r="B54" s="211"/>
      <c r="C54" s="211"/>
      <c r="D54" s="211"/>
      <c r="E54" s="211"/>
      <c r="F54" s="211"/>
      <c r="G54" s="211"/>
      <c r="H54" s="211"/>
      <c r="I54" s="211"/>
      <c r="J54" s="211"/>
      <c r="K54" s="211"/>
      <c r="L54" s="213" t="str">
        <f ca="1">_xlfn.CONCAT("]}, // ULTIMA LINEA DEL CANTO: ",L1)</f>
        <v>]}, // ULTIMA LINEA DEL CANTO: CANTAD A DIOS</v>
      </c>
      <c r="M54" s="211"/>
    </row>
    <row r="55" spans="1:40" ht="20.5">
      <c r="L55" s="214" t="s">
        <v>2316</v>
      </c>
      <c r="M55" s="166"/>
    </row>
    <row r="56" spans="1:40">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
      <c r="C8" t="str">
        <f ca="1">PROPER(L1)</f>
        <v>Cantad Al Señor</v>
      </c>
      <c r="L8" s="164" t="str">
        <f ca="1">_xlfn.CONCAT("        tt: ","""",C8,"""",",")</f>
        <v xml:space="preserve">        tt: "Cantad Al Señor",</v>
      </c>
    </row>
    <row r="9" spans="2:32" ht="23">
      <c r="C9" t="str">
        <f ca="1">PROPER(L1)</f>
        <v>Cantad Al Señor</v>
      </c>
      <c r="L9" s="164" t="str">
        <f ca="1">_xlfn.CONCAT("        title: ","""",C9,"""",",")</f>
        <v xml:space="preserve">        title: "Cantad Al Señor",</v>
      </c>
    </row>
    <row r="10" spans="2:32" ht="23">
      <c r="C10" t="str">
        <f ca="1">VLOOKUP(C1,'Codigo Canto'!A3:AQ236,12,FALSE)</f>
        <v>Salmo 117 (116)</v>
      </c>
      <c r="L10" s="164" t="str">
        <f ca="1">_xlfn.CONCAT("        ","subtitle: ","""",C10,"""",",")</f>
        <v xml:space="preserve">        subtitle: "Salmo 117 (116)",</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32</v>
      </c>
      <c r="L15" s="164" t="str">
        <f ca="1">_xlfn.CONCAT("        dbno: ","""",C15,"""",",")</f>
        <v xml:space="preserve">        dbno: "32",</v>
      </c>
    </row>
    <row r="16" spans="2:32" ht="23">
      <c r="L16" s="164" t="str">
        <f>_xlfn.CONCAT("        notes: ","""",C16,"""",",")</f>
        <v xml:space="preserve">        notes: "",</v>
      </c>
    </row>
    <row r="17" spans="1:40" ht="23">
      <c r="C17" t="s">
        <v>2347</v>
      </c>
      <c r="L17" s="164" t="str">
        <f>_xlfn.CONCAT("        mant: ","""",C17,"""",",")</f>
        <v xml:space="preserve">        mant: "Si",</v>
      </c>
    </row>
    <row r="18" spans="1:40" ht="23">
      <c r="C18" t="str">
        <f ca="1">C7</f>
        <v>cantadalsenor</v>
      </c>
      <c r="L18" s="164" t="str">
        <f ca="1">_xlfn.CONCAT("        audioSrc: ","""/audio/",C18,".mp3""",",")</f>
        <v xml:space="preserve">        audioSrc: "/audio/cantadalsenor.mp3",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31</v>
      </c>
      <c r="C25" t="str">
        <f ca="1">VLOOKUP(B25,Buscador!A3:AP240,31,FALSE)</f>
        <v>/resucito/src/index.html?canto=cantadadios</v>
      </c>
      <c r="L25" s="164" t="str">
        <f ca="1">_xlfn.CONCAT("        ant: ","""",C25,"""",",")</f>
        <v xml:space="preserve">        ant: "/resucito/src/index.html?canto=cantadadios",</v>
      </c>
    </row>
    <row r="26" spans="1:40" ht="23">
      <c r="B26">
        <f ca="1">+C1+1</f>
        <v>33</v>
      </c>
      <c r="C26" t="str">
        <f ca="1">VLOOKUP(B26,Buscador!A3:AP240,31,FALSE)</f>
        <v>/resucito/src/index.html?canto=canticodelostresjovenes</v>
      </c>
      <c r="L26" s="164" t="str">
        <f ca="1">_xlfn.CONCAT("        sig: ","""",C26,"""",",")</f>
        <v xml:space="preserve">        sig: "/resucito/src/index.html?canto=canticodelostresjovenes",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2892</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4.5" thickTop="1" thickBot="1">
      <c r="A30">
        <f>+A29+1</f>
        <v>2</v>
      </c>
      <c r="B30" t="s">
        <v>2282</v>
      </c>
      <c r="C30" s="13" t="s">
        <v>2893</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4.5" thickTop="1" thickBot="1">
      <c r="A31">
        <f t="shared" ref="A31:A44" si="29">+A30+1</f>
        <v>3</v>
      </c>
      <c r="B31" t="s">
        <v>2282</v>
      </c>
      <c r="C31" s="13" t="s">
        <v>2894</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4</v>
      </c>
      <c r="B33" t="s">
        <v>2540</v>
      </c>
      <c r="C33" s="13" t="s">
        <v>2895</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5</v>
      </c>
      <c r="C34" s="13" t="s">
        <v>2896</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6</v>
      </c>
      <c r="C35" s="13" t="s">
        <v>2897</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4.5" thickTop="1" thickBot="1">
      <c r="B38" t="s">
        <v>2584</v>
      </c>
      <c r="C38" s="333" t="s">
        <v>2892</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2893</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334" t="s">
        <v>2894</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+A35+1</f>
        <v>7</v>
      </c>
      <c r="B42" t="s">
        <v>2540</v>
      </c>
      <c r="C42" s="13" t="s">
        <v>2898</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8</v>
      </c>
      <c r="C43" s="13" t="s">
        <v>2899</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9</v>
      </c>
      <c r="C44" s="13" t="s">
        <v>2897</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4.5" thickTop="1" thickBot="1">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4.5" thickTop="1" thickBot="1">
      <c r="B47" t="s">
        <v>2584</v>
      </c>
      <c r="C47" s="333" t="s">
        <v>2892</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4.5" thickTop="1" thickBot="1">
      <c r="B48" t="s">
        <v>2282</v>
      </c>
      <c r="C48" s="285" t="s">
        <v>2893</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4.5" thickTop="1" thickBot="1">
      <c r="B49" t="s">
        <v>2282</v>
      </c>
      <c r="C49" s="334" t="s">
        <v>2894</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5" thickTop="1" thickBot="1">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c r="B51" s="211"/>
      <c r="C51" s="211"/>
      <c r="D51" s="211"/>
      <c r="E51" s="211"/>
      <c r="F51" s="211"/>
      <c r="G51" s="211"/>
      <c r="H51" s="211"/>
      <c r="I51" s="211"/>
      <c r="J51" s="211"/>
      <c r="K51" s="211"/>
      <c r="L51" s="213" t="str">
        <f ca="1">_xlfn.CONCAT("]}, // ULTIMA LINEA DEL CANTO: ",L1)</f>
        <v>]}, // ULTIMA LINEA DEL CANTO: CANTAD AL SEÑOR</v>
      </c>
      <c r="M51" s="211"/>
    </row>
    <row r="52" spans="1:40" ht="20.5">
      <c r="L52" s="214" t="s">
        <v>2316</v>
      </c>
      <c r="M52" s="166"/>
    </row>
    <row r="53" spans="1:40">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D308-9365-4D12-B99C-F94BDC21755C}">
  <sheetPr codeName="Sheet52">
    <tabColor rgb="FF00B0F0"/>
  </sheetPr>
  <dimension ref="A1:AN183"/>
  <sheetViews>
    <sheetView zoomScale="115" zoomScaleNormal="115" workbookViewId="0">
      <pane xSplit="2" ySplit="1" topLeftCell="C98" activePane="bottomRight" state="frozen"/>
      <selection pane="topRight" activeCell="C1" sqref="C1"/>
      <selection pane="bottomLeft" activeCell="A2" sqref="A2"/>
      <selection pane="bottomRight" activeCell="C171" sqref="C17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CÁNTICO DE LOS TRES JÓVENES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
      <c r="C8" t="str">
        <f ca="1">PROPER(L1)</f>
        <v>Cántico De Los Tres Jóvenes</v>
      </c>
      <c r="L8" s="164" t="str">
        <f ca="1">_xlfn.CONCAT("        tt: ","""",C8,"""",",")</f>
        <v xml:space="preserve">        tt: "Cántico De Los Tres Jóvenes",</v>
      </c>
    </row>
    <row r="9" spans="2:32" ht="23">
      <c r="C9" t="str">
        <f ca="1">PROPER(L1)</f>
        <v>Cántico De Los Tres Jóvenes</v>
      </c>
      <c r="L9" s="164" t="str">
        <f ca="1">_xlfn.CONCAT("        title: ","""",C9,"""",",")</f>
        <v xml:space="preserve">        title: "Cántico De Los Tres Jóvenes",</v>
      </c>
    </row>
    <row r="10" spans="2:32" ht="23">
      <c r="C10" t="str">
        <f ca="1">VLOOKUP(C1,'Codigo Canto'!A3:AQ236,12,FALSE)</f>
        <v>Daniel 3,57-58</v>
      </c>
      <c r="L10" s="164" t="str">
        <f ca="1">_xlfn.CONCAT("        ","subtitle: ","""",C10,"""",",")</f>
        <v xml:space="preserve">        subtitle: "Daniel 3,57-58",</v>
      </c>
    </row>
    <row r="11" spans="2:32" ht="23">
      <c r="C11" t="str">
        <f ca="1">VLOOKUP(C1,Codigo!A3:AP240,42,FALSE)</f>
        <v>category: ["PreCatecumenado","Laudes/Visperas","Entrada","Final","Antiguo Testamento"],</v>
      </c>
      <c r="L11" s="164" t="str">
        <f ca="1">_xlfn.CONCAT("        ",C11)</f>
        <v xml:space="preserve">        category: ["PreCatecumenado","Laudes/Visperas","Entrada","Final","Antiguo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33</v>
      </c>
      <c r="L15" s="164" t="str">
        <f ca="1">_xlfn.CONCAT("        dbno: ","""",C15,"""",",")</f>
        <v xml:space="preserve">        dbno: "33",</v>
      </c>
    </row>
    <row r="16" spans="2:32" ht="23">
      <c r="L16" s="164" t="str">
        <f>_xlfn.CONCAT("        notes: ","""",C16,"""",",")</f>
        <v xml:space="preserve">        notes: "",</v>
      </c>
    </row>
    <row r="17" spans="1:40" ht="23">
      <c r="C17" t="s">
        <v>2347</v>
      </c>
      <c r="L17" s="164" t="str">
        <f>_xlfn.CONCAT("        mant: ","""",C17,"""",",")</f>
        <v xml:space="preserve">        mant: "Si",</v>
      </c>
    </row>
    <row r="18" spans="1:40" ht="23">
      <c r="C18" t="str">
        <f ca="1">C7</f>
        <v>canticodelostresjovenes</v>
      </c>
      <c r="L18" s="164" t="str">
        <f ca="1">_xlfn.CONCAT("        audioSrc: ","""/audio/",C18,".mp3""",",")</f>
        <v xml:space="preserve">        audioSrc: "/audio/canticodelostresjovenes.mp3",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32</v>
      </c>
      <c r="C25" t="str">
        <f ca="1">VLOOKUP(B25,Buscador!A3:AP240,31,FALSE)</f>
        <v>/resucito/src/index.html?canto=cantadalsenor</v>
      </c>
      <c r="L25" s="164" t="str">
        <f ca="1">_xlfn.CONCAT("        ant: ","""",C25,"""",",")</f>
        <v xml:space="preserve">        ant: "/resucito/src/index.html?canto=cantadalsenor",</v>
      </c>
    </row>
    <row r="26" spans="1:40" ht="23">
      <c r="B26">
        <f ca="1">+C1+1</f>
        <v>34</v>
      </c>
      <c r="C26" t="str">
        <f ca="1">VLOOKUP(B26,Buscador!A3:AP240,31,FALSE)</f>
        <v>/resucito/src/index.html?canto=cantodemoises</v>
      </c>
      <c r="L26" s="164" t="str">
        <f ca="1">_xlfn.CONCAT("        sig: ","""",C26,"""",",")</f>
        <v xml:space="preserve">        sig: "/resucito/src/index.html?canto=cantodemoises",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2819</v>
      </c>
      <c r="D29" s="257" t="s">
        <v>1112</v>
      </c>
      <c r="E29" s="257" t="s">
        <v>1121</v>
      </c>
      <c r="F29" s="269"/>
      <c r="G29" s="258"/>
      <c r="H29" s="257"/>
      <c r="I29" s="257"/>
      <c r="J29" s="270"/>
      <c r="K29" s="296"/>
      <c r="L29" s="271" t="str">
        <f t="shared" ref="L29:L60" si="0">IF(C29="","",_xlfn.CONCAT("            { line: ","""",C29,", ",M29:AN29,""", sC: ","""",B29,"""},"))</f>
        <v xml:space="preserve">            { line: "Criaturas todas del Señor,, (La,m,15)", sC: "tc"},</v>
      </c>
      <c r="M29" s="218" t="str">
        <f>IF(N29="","","(")</f>
        <v>(</v>
      </c>
      <c r="N29" s="183" t="str">
        <f t="shared" ref="N29:N180" si="1">IF(D29="","",D29)</f>
        <v>La</v>
      </c>
      <c r="O29" s="216" t="str">
        <f>IF(N29="","",",")</f>
        <v>,</v>
      </c>
      <c r="P29" s="225" t="str">
        <f t="shared" ref="P29:P180" si="2">IF(E29="","",E29)</f>
        <v>m</v>
      </c>
      <c r="Q29" s="217" t="str">
        <f>IF(N29="","",",")</f>
        <v>,</v>
      </c>
      <c r="R29" s="168">
        <f>IF(N29="","",15)</f>
        <v>15</v>
      </c>
      <c r="S29" s="218" t="str">
        <f>IF(N29="","",")")</f>
        <v>)</v>
      </c>
      <c r="T29" s="219" t="str">
        <f>IF(U29="","","(")</f>
        <v/>
      </c>
      <c r="U29" s="181" t="str">
        <f t="shared" ref="U29:U180" si="3">IF(F29="","",F29)</f>
        <v/>
      </c>
      <c r="V29" s="185" t="str">
        <f>IF(U29="","",",")</f>
        <v/>
      </c>
      <c r="W29" s="177" t="str">
        <f t="shared" ref="W29:W180" si="4">IF(G29="","",G29)</f>
        <v/>
      </c>
      <c r="X29" s="185" t="str">
        <f>IF(U29="","",",")</f>
        <v/>
      </c>
      <c r="Y29" s="185" t="str">
        <f>IF(U29="","",250)</f>
        <v/>
      </c>
      <c r="Z29" s="218" t="str">
        <f>IF(U29="","",")")</f>
        <v/>
      </c>
      <c r="AA29" s="175" t="str">
        <f>IF(AB29="","","(")</f>
        <v/>
      </c>
      <c r="AB29" s="183" t="str">
        <f t="shared" ref="AB29:AB180" si="5">IF(H29="","",H29)</f>
        <v/>
      </c>
      <c r="AC29" s="184" t="str">
        <f>IF(AB29="","",",")</f>
        <v/>
      </c>
      <c r="AD29" s="225" t="str">
        <f>IF(I29="","",I29)</f>
        <v/>
      </c>
      <c r="AE29" s="176" t="str">
        <f>IF(AB29="","",",")</f>
        <v/>
      </c>
      <c r="AF29" s="168" t="str">
        <f>IF(AB29="","",350)</f>
        <v/>
      </c>
      <c r="AG29" s="168" t="str">
        <f>IF(AB29="","",")")</f>
        <v/>
      </c>
      <c r="AH29" s="179" t="str">
        <f>IF(AI29="","","(")</f>
        <v/>
      </c>
      <c r="AI29" s="256" t="str">
        <f t="shared" ref="AI29:AI180" si="6">IF(J29="","",J29)</f>
        <v/>
      </c>
      <c r="AJ29" s="185" t="str">
        <f>IF(AI29="","",",")</f>
        <v/>
      </c>
      <c r="AK29" s="185" t="str">
        <f>IF(K29="","",K29)</f>
        <v/>
      </c>
      <c r="AL29" s="185" t="str">
        <f>IF(AI29="","",",")</f>
        <v/>
      </c>
      <c r="AM29" s="185" t="str">
        <f>IF(AI29="","",450)</f>
        <v/>
      </c>
      <c r="AN29" s="185" t="str">
        <f>IF(AI29="","",")")</f>
        <v/>
      </c>
    </row>
    <row r="30" spans="1:40" ht="24.5" thickTop="1" thickBot="1">
      <c r="A30">
        <f>+A29+1</f>
        <v>2</v>
      </c>
      <c r="B30" t="s">
        <v>2584</v>
      </c>
      <c r="C30" s="13" t="s">
        <v>2820</v>
      </c>
      <c r="D30" s="257" t="s">
        <v>1111</v>
      </c>
      <c r="E30" s="257">
        <v>7</v>
      </c>
      <c r="F30" s="258" t="s">
        <v>1112</v>
      </c>
      <c r="G30" s="258" t="s">
        <v>1121</v>
      </c>
      <c r="H30" s="257"/>
      <c r="I30" s="257"/>
      <c r="J30" s="296"/>
      <c r="K30" s="296"/>
      <c r="L30" s="271" t="str">
        <f t="shared" si="0"/>
        <v xml:space="preserve">            { line: "BENDECID AL SEÑOR., (Mi,7,15)(La,m,250)", sC: "ta as"},</v>
      </c>
      <c r="M30" s="218" t="str">
        <f t="shared" ref="M30:M180" si="7">IF(N30="","","(")</f>
        <v>(</v>
      </c>
      <c r="N30" s="183" t="str">
        <f t="shared" si="1"/>
        <v>Mi</v>
      </c>
      <c r="O30" s="216" t="str">
        <f t="shared" ref="O30:O180" si="8">IF(N30="","",",")</f>
        <v>,</v>
      </c>
      <c r="P30" s="225">
        <f t="shared" si="2"/>
        <v>7</v>
      </c>
      <c r="Q30" s="217" t="str">
        <f t="shared" ref="Q30:Q180" si="9">IF(N30="","",",")</f>
        <v>,</v>
      </c>
      <c r="R30" s="168">
        <f t="shared" ref="R30:R180" si="10">IF(N30="","",15)</f>
        <v>15</v>
      </c>
      <c r="S30" s="218" t="str">
        <f t="shared" ref="S30:S180" si="11">IF(N30="","",")")</f>
        <v>)</v>
      </c>
      <c r="T30" s="219" t="str">
        <f t="shared" ref="T30:T180" si="12">IF(U30="","","(")</f>
        <v>(</v>
      </c>
      <c r="U30" s="181" t="str">
        <f t="shared" si="3"/>
        <v>La</v>
      </c>
      <c r="V30" s="185" t="str">
        <f t="shared" ref="V30:V180" si="13">IF(U30="","",",")</f>
        <v>,</v>
      </c>
      <c r="W30" s="177" t="str">
        <f t="shared" si="4"/>
        <v>m</v>
      </c>
      <c r="X30" s="185" t="str">
        <f t="shared" ref="X30:X180" si="14">IF(U30="","",",")</f>
        <v>,</v>
      </c>
      <c r="Y30" s="185">
        <f t="shared" ref="Y30:Y180" si="15">IF(U30="","",250)</f>
        <v>250</v>
      </c>
      <c r="Z30" s="218" t="str">
        <f t="shared" ref="Z30:Z180" si="16">IF(U30="","",")")</f>
        <v>)</v>
      </c>
      <c r="AA30" s="175" t="str">
        <f t="shared" ref="AA30:AA180" si="17">IF(AB30="","","(")</f>
        <v/>
      </c>
      <c r="AB30" s="183" t="str">
        <f t="shared" si="5"/>
        <v/>
      </c>
      <c r="AC30" s="184" t="str">
        <f t="shared" ref="AC30:AC180" si="18">IF(AB30="","",",")</f>
        <v/>
      </c>
      <c r="AD30" s="225" t="str">
        <f t="shared" ref="AD30:AD180" si="19">IF(I30="","",I30)</f>
        <v/>
      </c>
      <c r="AE30" s="176" t="str">
        <f t="shared" ref="AE30:AE180" si="20">IF(AB30="","",",")</f>
        <v/>
      </c>
      <c r="AF30" s="168" t="str">
        <f t="shared" ref="AF30:AF180" si="21">IF(AB30="","",350)</f>
        <v/>
      </c>
      <c r="AG30" s="168" t="str">
        <f t="shared" ref="AG30:AG180" si="22">IF(AB30="","",")")</f>
        <v/>
      </c>
      <c r="AH30" s="179" t="str">
        <f t="shared" ref="AH30:AH180" si="23">IF(AI30="","","(")</f>
        <v/>
      </c>
      <c r="AI30" s="256" t="str">
        <f t="shared" si="6"/>
        <v/>
      </c>
      <c r="AJ30" s="185" t="str">
        <f t="shared" ref="AJ30:AJ180" si="24">IF(AI30="","",",")</f>
        <v/>
      </c>
      <c r="AK30" s="185" t="str">
        <f t="shared" ref="AK30:AK180" si="25">IF(K30="","",K30)</f>
        <v/>
      </c>
      <c r="AL30" s="185" t="str">
        <f t="shared" ref="AL30:AL180" si="26">IF(AI30="","",",")</f>
        <v/>
      </c>
      <c r="AM30" s="185" t="str">
        <f t="shared" ref="AM30:AM180" si="27">IF(AI30="","",450)</f>
        <v/>
      </c>
      <c r="AN30" s="185" t="str">
        <f t="shared" ref="AN30:AN180" si="28">IF(AI30="","",")")</f>
        <v/>
      </c>
    </row>
    <row r="31" spans="1:40" ht="24.5" thickTop="1" thickBot="1">
      <c r="A31">
        <f t="shared" ref="A31:A42" si="29">+A30+1</f>
        <v>3</v>
      </c>
      <c r="B31" t="s">
        <v>2540</v>
      </c>
      <c r="C31" s="13" t="s">
        <v>2900</v>
      </c>
      <c r="D31" s="257" t="s">
        <v>1111</v>
      </c>
      <c r="E31" s="257">
        <v>7</v>
      </c>
      <c r="F31" s="258"/>
      <c r="G31" s="258"/>
      <c r="H31" s="257"/>
      <c r="I31" s="257"/>
      <c r="J31" s="296"/>
      <c r="K31" s="296"/>
      <c r="L31" s="271" t="str">
        <f t="shared" si="0"/>
        <v xml:space="preserve">            { line: "Ensalzadlo, (Mi,7,15)", sC: "tc"},</v>
      </c>
      <c r="M31" s="218" t="str">
        <f t="shared" si="7"/>
        <v>(</v>
      </c>
      <c r="N31" s="183" t="str">
        <f t="shared" si="1"/>
        <v>Mi</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2584</v>
      </c>
      <c r="C32" s="13" t="s">
        <v>2823</v>
      </c>
      <c r="D32" s="257" t="s">
        <v>1112</v>
      </c>
      <c r="E32" s="257" t="s">
        <v>1121</v>
      </c>
      <c r="F32" s="258"/>
      <c r="G32" s="258"/>
      <c r="H32" s="257"/>
      <c r="I32" s="257"/>
      <c r="J32" s="296"/>
      <c r="K32" s="296"/>
      <c r="L32" s="271" t="str">
        <f t="shared" si="0"/>
        <v xml:space="preserve">            { line: "CON HIMNOS POR LOS SIGLOS., (La,m,15)", sC: "ta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2540</v>
      </c>
      <c r="C33" s="13" t="s">
        <v>2901</v>
      </c>
      <c r="D33" s="257"/>
      <c r="E33" s="257"/>
      <c r="F33" s="258"/>
      <c r="G33" s="258"/>
      <c r="H33" s="257"/>
      <c r="I33" s="257"/>
      <c r="J33" s="296"/>
      <c r="K33" s="296"/>
      <c r="L33" s="271" t="str">
        <f>IF(C33="","",_xlfn.CONCAT("            { line: ","""",C33,", ",M33:AN33,""", sC: ","""",B33,"""},"))</f>
        <v xml:space="preserve">            { line: "Ángeles del Señor,, ", sC: "tc"},</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C34" s="203" t="s">
        <v>2422</v>
      </c>
      <c r="D34" s="224"/>
      <c r="E34" s="224"/>
      <c r="F34" s="224"/>
      <c r="G34" s="224"/>
      <c r="H34" s="224"/>
      <c r="I34" s="224"/>
      <c r="J34" s="224"/>
      <c r="K34" s="224"/>
      <c r="L34" s="208" t="s">
        <v>2411</v>
      </c>
      <c r="M34" s="218" t="str">
        <f t="shared" ref="M34:M36" si="30">IF(N34="","","(")</f>
        <v/>
      </c>
      <c r="N34" s="183" t="str">
        <f t="shared" ref="N34:N36" si="31">IF(D34="","",D34)</f>
        <v/>
      </c>
      <c r="O34" s="216" t="str">
        <f t="shared" ref="O34:O36" si="32">IF(N34="","",",")</f>
        <v/>
      </c>
      <c r="P34" s="225" t="str">
        <f t="shared" ref="P34:P36" si="33">IF(E34="","",E34)</f>
        <v/>
      </c>
      <c r="Q34" s="217" t="str">
        <f t="shared" ref="Q34:Q36" si="34">IF(N34="","",",")</f>
        <v/>
      </c>
      <c r="R34" s="168" t="str">
        <f t="shared" ref="R34:R36" si="35">IF(N34="","",15)</f>
        <v/>
      </c>
      <c r="S34" s="218" t="str">
        <f t="shared" ref="S34:S36" si="36">IF(N34="","",")")</f>
        <v/>
      </c>
      <c r="T34" s="219" t="str">
        <f t="shared" ref="T34:T36" si="37">IF(U34="","","(")</f>
        <v/>
      </c>
      <c r="U34" s="181" t="str">
        <f t="shared" ref="U34:U36" si="38">IF(F34="","",F34)</f>
        <v/>
      </c>
      <c r="V34" s="185" t="str">
        <f t="shared" ref="V34:V36" si="39">IF(U34="","",",")</f>
        <v/>
      </c>
      <c r="W34" s="177" t="str">
        <f t="shared" ref="W34:W36" si="40">IF(G34="","",G34)</f>
        <v/>
      </c>
      <c r="X34" s="185" t="str">
        <f t="shared" ref="X34:X36" si="41">IF(U34="","",",")</f>
        <v/>
      </c>
      <c r="Y34" s="185" t="str">
        <f t="shared" ref="Y34:Y36" si="42">IF(U34="","",250)</f>
        <v/>
      </c>
      <c r="Z34" s="218" t="str">
        <f t="shared" ref="Z34:Z36" si="43">IF(U34="","",")")</f>
        <v/>
      </c>
      <c r="AA34" s="175" t="str">
        <f t="shared" ref="AA34:AA36" si="44">IF(AB34="","","(")</f>
        <v/>
      </c>
      <c r="AB34" s="183" t="str">
        <f t="shared" ref="AB34:AB36" si="45">IF(H34="","",H34)</f>
        <v/>
      </c>
      <c r="AC34" s="184" t="str">
        <f t="shared" ref="AC34:AC36" si="46">IF(AB34="","",",")</f>
        <v/>
      </c>
      <c r="AD34" s="225" t="str">
        <f t="shared" ref="AD34:AD36" si="47">IF(I34="","",I34)</f>
        <v/>
      </c>
      <c r="AE34" s="176" t="str">
        <f t="shared" ref="AE34:AE36" si="48">IF(AB34="","",",")</f>
        <v/>
      </c>
      <c r="AF34" s="168" t="str">
        <f t="shared" ref="AF34:AF36" si="49">IF(AB34="","",350)</f>
        <v/>
      </c>
      <c r="AG34" s="168" t="str">
        <f t="shared" ref="AG34:AG36" si="50">IF(AB34="","",")")</f>
        <v/>
      </c>
      <c r="AH34" s="179" t="str">
        <f t="shared" ref="AH34:AH36" si="51">IF(AI34="","","(")</f>
        <v/>
      </c>
      <c r="AI34" s="256" t="str">
        <f t="shared" ref="AI34:AI36" si="52">IF(J34="","",J34)</f>
        <v/>
      </c>
      <c r="AJ34" s="185" t="str">
        <f t="shared" ref="AJ34:AJ36" si="53">IF(AI34="","",",")</f>
        <v/>
      </c>
      <c r="AK34" s="185" t="str">
        <f t="shared" ref="AK34:AK36" si="54">IF(K34="","",K34)</f>
        <v/>
      </c>
      <c r="AL34" s="185" t="str">
        <f t="shared" ref="AL34:AL36" si="55">IF(AI34="","",",")</f>
        <v/>
      </c>
      <c r="AM34" s="185" t="str">
        <f t="shared" ref="AM34:AM36" si="56">IF(AI34="","",450)</f>
        <v/>
      </c>
      <c r="AN34" s="185" t="str">
        <f t="shared" ref="AN34:AN36" si="57">IF(AI34="","",")")</f>
        <v/>
      </c>
    </row>
    <row r="35" spans="1:40" ht="24.5" thickTop="1" thickBot="1">
      <c r="B35" t="s">
        <v>2584</v>
      </c>
      <c r="C35" s="333" t="s">
        <v>2903</v>
      </c>
      <c r="D35" s="329"/>
      <c r="E35" s="329"/>
      <c r="F35" s="329"/>
      <c r="G35" s="329"/>
      <c r="H35" s="329"/>
      <c r="I35" s="329"/>
      <c r="J35" s="329"/>
      <c r="K35" s="329"/>
      <c r="L35" s="330" t="str">
        <f>IF(C35="","",_xlfn.CONCAT("       triggerLine: ","""",C35,", ",M35:AN35,""", sC: ","""",B35,""", lines: ["))</f>
        <v xml:space="preserve">       triggerLine: "BENDECID, ", sC: "ta as", lines: [</v>
      </c>
      <c r="M35" s="218" t="str">
        <f t="shared" si="30"/>
        <v/>
      </c>
      <c r="N35" s="183" t="str">
        <f t="shared" si="31"/>
        <v/>
      </c>
      <c r="O35" s="216" t="str">
        <f t="shared" si="32"/>
        <v/>
      </c>
      <c r="P35" s="225" t="str">
        <f t="shared" si="33"/>
        <v/>
      </c>
      <c r="Q35" s="217" t="str">
        <f t="shared" si="34"/>
        <v/>
      </c>
      <c r="R35" s="168" t="str">
        <f t="shared" si="35"/>
        <v/>
      </c>
      <c r="S35" s="218" t="str">
        <f t="shared" si="36"/>
        <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2936</v>
      </c>
      <c r="C36" s="334" t="s">
        <v>2902</v>
      </c>
      <c r="D36" s="329"/>
      <c r="E36" s="329"/>
      <c r="F36" s="329"/>
      <c r="G36" s="329"/>
      <c r="H36" s="329"/>
      <c r="I36" s="329"/>
      <c r="J36" s="329"/>
      <c r="K36" s="329"/>
      <c r="L36" s="335" t="str">
        <f>IF(C36="","",_xlfn.CONCAT("            { line: ","""",C36,", ",M36:AN36,""", sC: ","""",B36,"""},  ]},"))</f>
        <v xml:space="preserve">            { line: "AL SEÑOR., ", sC: "ta"},  ]},</v>
      </c>
      <c r="M36" s="218" t="str">
        <f t="shared" si="30"/>
        <v/>
      </c>
      <c r="N36" s="183" t="str">
        <f t="shared" si="31"/>
        <v/>
      </c>
      <c r="O36" s="216" t="str">
        <f t="shared" si="32"/>
        <v/>
      </c>
      <c r="P36" s="225" t="str">
        <f t="shared" si="33"/>
        <v/>
      </c>
      <c r="Q36" s="217" t="str">
        <f t="shared" si="34"/>
        <v/>
      </c>
      <c r="R36" s="168" t="str">
        <f t="shared" si="35"/>
        <v/>
      </c>
      <c r="S36" s="218" t="str">
        <f t="shared" si="36"/>
        <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C37" s="13" t="s">
        <v>2904</v>
      </c>
      <c r="D37" s="257"/>
      <c r="E37" s="257"/>
      <c r="F37" s="258"/>
      <c r="G37" s="258"/>
      <c r="H37" s="257"/>
      <c r="I37" s="257"/>
      <c r="J37" s="296"/>
      <c r="K37" s="296"/>
      <c r="L37" s="271" t="str">
        <f>IF(C37="","",_xlfn.CONCAT("            { line: ","""",C37,", ",M37:AN37,""", sC: ","""",B37,"""},"))</f>
        <v xml:space="preserve">            { line: "Cielos,, ", sC: ""},</v>
      </c>
      <c r="M37" s="218" t="str">
        <f t="shared" ref="M37" si="58">IF(N37="","","(")</f>
        <v/>
      </c>
      <c r="N37" s="183" t="str">
        <f t="shared" ref="N37" si="59">IF(D37="","",D37)</f>
        <v/>
      </c>
      <c r="O37" s="216" t="str">
        <f t="shared" ref="O37" si="60">IF(N37="","",",")</f>
        <v/>
      </c>
      <c r="P37" s="225" t="str">
        <f t="shared" ref="P37" si="61">IF(E37="","",E37)</f>
        <v/>
      </c>
      <c r="Q37" s="217" t="str">
        <f t="shared" ref="Q37" si="62">IF(N37="","",",")</f>
        <v/>
      </c>
      <c r="R37" s="168" t="str">
        <f t="shared" ref="R37" si="63">IF(N37="","",15)</f>
        <v/>
      </c>
      <c r="S37" s="218" t="str">
        <f t="shared" ref="S37" si="64">IF(N37="","",")")</f>
        <v/>
      </c>
      <c r="T37" s="219" t="str">
        <f t="shared" ref="T37" si="65">IF(U37="","","(")</f>
        <v/>
      </c>
      <c r="U37" s="181" t="str">
        <f t="shared" ref="U37" si="66">IF(F37="","",F37)</f>
        <v/>
      </c>
      <c r="V37" s="185" t="str">
        <f t="shared" ref="V37" si="67">IF(U37="","",",")</f>
        <v/>
      </c>
      <c r="W37" s="177" t="str">
        <f t="shared" ref="W37" si="68">IF(G37="","",G37)</f>
        <v/>
      </c>
      <c r="X37" s="185" t="str">
        <f t="shared" ref="X37" si="69">IF(U37="","",",")</f>
        <v/>
      </c>
      <c r="Y37" s="185" t="str">
        <f t="shared" ref="Y37" si="70">IF(U37="","",250)</f>
        <v/>
      </c>
      <c r="Z37" s="218" t="str">
        <f t="shared" ref="Z37" si="71">IF(U37="","",")")</f>
        <v/>
      </c>
      <c r="AA37" s="175" t="str">
        <f t="shared" ref="AA37" si="72">IF(AB37="","","(")</f>
        <v/>
      </c>
      <c r="AB37" s="183" t="str">
        <f t="shared" ref="AB37" si="73">IF(H37="","",H37)</f>
        <v/>
      </c>
      <c r="AC37" s="184" t="str">
        <f t="shared" ref="AC37" si="74">IF(AB37="","",",")</f>
        <v/>
      </c>
      <c r="AD37" s="225" t="str">
        <f t="shared" ref="AD37" si="75">IF(I37="","",I37)</f>
        <v/>
      </c>
      <c r="AE37" s="176" t="str">
        <f t="shared" ref="AE37" si="76">IF(AB37="","",",")</f>
        <v/>
      </c>
      <c r="AF37" s="168" t="str">
        <f t="shared" ref="AF37" si="77">IF(AB37="","",350)</f>
        <v/>
      </c>
      <c r="AG37" s="168" t="str">
        <f t="shared" ref="AG37" si="78">IF(AB37="","",")")</f>
        <v/>
      </c>
      <c r="AH37" s="179" t="str">
        <f t="shared" ref="AH37" si="79">IF(AI37="","","(")</f>
        <v/>
      </c>
      <c r="AI37" s="256" t="str">
        <f t="shared" ref="AI37" si="80">IF(J37="","",J37)</f>
        <v/>
      </c>
      <c r="AJ37" s="185" t="str">
        <f t="shared" ref="AJ37" si="81">IF(AI37="","",",")</f>
        <v/>
      </c>
      <c r="AK37" s="185" t="str">
        <f t="shared" ref="AK37" si="82">IF(K37="","",K37)</f>
        <v/>
      </c>
      <c r="AL37" s="185" t="str">
        <f t="shared" ref="AL37" si="83">IF(AI37="","",",")</f>
        <v/>
      </c>
      <c r="AM37" s="185" t="str">
        <f t="shared" ref="AM37" si="84">IF(AI37="","",450)</f>
        <v/>
      </c>
      <c r="AN37" s="185" t="str">
        <f t="shared" ref="AN37" si="85">IF(AI37="","",")")</f>
        <v/>
      </c>
    </row>
    <row r="38" spans="1:40" ht="24.5" thickTop="1" thickBot="1">
      <c r="C38" s="203" t="s">
        <v>2422</v>
      </c>
      <c r="D38" s="224"/>
      <c r="E38" s="224"/>
      <c r="F38" s="224"/>
      <c r="G38" s="224"/>
      <c r="H38" s="224"/>
      <c r="I38" s="224"/>
      <c r="J38" s="224"/>
      <c r="K38" s="224"/>
      <c r="L38" s="208" t="s">
        <v>2411</v>
      </c>
      <c r="M38" s="218" t="str">
        <f t="shared" ref="M38:M40" si="86">IF(N38="","","(")</f>
        <v/>
      </c>
      <c r="N38" s="183" t="str">
        <f t="shared" ref="N38:N40" si="87">IF(D38="","",D38)</f>
        <v/>
      </c>
      <c r="O38" s="216" t="str">
        <f t="shared" ref="O38:O40" si="88">IF(N38="","",",")</f>
        <v/>
      </c>
      <c r="P38" s="225" t="str">
        <f t="shared" ref="P38:P40" si="89">IF(E38="","",E38)</f>
        <v/>
      </c>
      <c r="Q38" s="217" t="str">
        <f t="shared" ref="Q38:Q40" si="90">IF(N38="","",",")</f>
        <v/>
      </c>
      <c r="R38" s="168" t="str">
        <f t="shared" ref="R38:R40" si="91">IF(N38="","",15)</f>
        <v/>
      </c>
      <c r="S38" s="218" t="str">
        <f t="shared" ref="S38:S40" si="92">IF(N38="","",")")</f>
        <v/>
      </c>
      <c r="T38" s="219" t="str">
        <f t="shared" ref="T38:T40" si="93">IF(U38="","","(")</f>
        <v/>
      </c>
      <c r="U38" s="181" t="str">
        <f t="shared" ref="U38:U40" si="94">IF(F38="","",F38)</f>
        <v/>
      </c>
      <c r="V38" s="185" t="str">
        <f t="shared" ref="V38:V40" si="95">IF(U38="","",",")</f>
        <v/>
      </c>
      <c r="W38" s="177" t="str">
        <f t="shared" ref="W38:W40" si="96">IF(G38="","",G38)</f>
        <v/>
      </c>
      <c r="X38" s="185" t="str">
        <f t="shared" ref="X38:X40" si="97">IF(U38="","",",")</f>
        <v/>
      </c>
      <c r="Y38" s="185" t="str">
        <f t="shared" ref="Y38:Y40" si="98">IF(U38="","",250)</f>
        <v/>
      </c>
      <c r="Z38" s="218" t="str">
        <f t="shared" ref="Z38:Z40" si="99">IF(U38="","",")")</f>
        <v/>
      </c>
      <c r="AA38" s="175" t="str">
        <f t="shared" ref="AA38:AA40" si="100">IF(AB38="","","(")</f>
        <v/>
      </c>
      <c r="AB38" s="183" t="str">
        <f t="shared" ref="AB38:AB40" si="101">IF(H38="","",H38)</f>
        <v/>
      </c>
      <c r="AC38" s="184" t="str">
        <f t="shared" ref="AC38:AC40" si="102">IF(AB38="","",",")</f>
        <v/>
      </c>
      <c r="AD38" s="225" t="str">
        <f t="shared" ref="AD38:AD40" si="103">IF(I38="","",I38)</f>
        <v/>
      </c>
      <c r="AE38" s="176" t="str">
        <f t="shared" ref="AE38:AE40" si="104">IF(AB38="","",",")</f>
        <v/>
      </c>
      <c r="AF38" s="168" t="str">
        <f t="shared" ref="AF38:AF40" si="105">IF(AB38="","",350)</f>
        <v/>
      </c>
      <c r="AG38" s="168" t="str">
        <f t="shared" ref="AG38:AG40" si="106">IF(AB38="","",")")</f>
        <v/>
      </c>
      <c r="AH38" s="179" t="str">
        <f t="shared" ref="AH38:AH40" si="107">IF(AI38="","","(")</f>
        <v/>
      </c>
      <c r="AI38" s="256" t="str">
        <f t="shared" ref="AI38:AI40" si="108">IF(J38="","",J38)</f>
        <v/>
      </c>
      <c r="AJ38" s="185" t="str">
        <f t="shared" ref="AJ38:AJ40" si="109">IF(AI38="","",",")</f>
        <v/>
      </c>
      <c r="AK38" s="185" t="str">
        <f t="shared" ref="AK38:AK40" si="110">IF(K38="","",K38)</f>
        <v/>
      </c>
      <c r="AL38" s="185" t="str">
        <f t="shared" ref="AL38:AL40" si="111">IF(AI38="","",",")</f>
        <v/>
      </c>
      <c r="AM38" s="185" t="str">
        <f t="shared" ref="AM38:AM40" si="112">IF(AI38="","",450)</f>
        <v/>
      </c>
      <c r="AN38" s="185" t="str">
        <f t="shared" ref="AN38:AN40" si="113">IF(AI38="","",")")</f>
        <v/>
      </c>
    </row>
    <row r="39" spans="1:40" ht="24.5" thickTop="1" thickBot="1">
      <c r="B39" t="s">
        <v>2282</v>
      </c>
      <c r="C39" s="333" t="s">
        <v>2903</v>
      </c>
      <c r="D39" s="329"/>
      <c r="E39" s="329"/>
      <c r="F39" s="329"/>
      <c r="G39" s="329"/>
      <c r="H39" s="329"/>
      <c r="I39" s="329"/>
      <c r="J39" s="329"/>
      <c r="K39" s="329"/>
      <c r="L39" s="330" t="str">
        <f>IF(C39="","",_xlfn.CONCAT("       triggerLine: ","""",C39,", ",M39:AN39,""", sC: ","""",B39,""", lines: ["))</f>
        <v xml:space="preserve">       triggerLine: "BENDECID, ", sC: "as", lines: [</v>
      </c>
      <c r="M39" s="218" t="str">
        <f t="shared" si="86"/>
        <v/>
      </c>
      <c r="N39" s="183" t="str">
        <f t="shared" si="87"/>
        <v/>
      </c>
      <c r="O39" s="216" t="str">
        <f t="shared" si="88"/>
        <v/>
      </c>
      <c r="P39" s="225" t="str">
        <f t="shared" si="89"/>
        <v/>
      </c>
      <c r="Q39" s="217" t="str">
        <f t="shared" si="90"/>
        <v/>
      </c>
      <c r="R39" s="168" t="str">
        <f t="shared" si="91"/>
        <v/>
      </c>
      <c r="S39" s="218" t="str">
        <f t="shared" si="92"/>
        <v/>
      </c>
      <c r="T39" s="219" t="str">
        <f t="shared" si="93"/>
        <v/>
      </c>
      <c r="U39" s="181" t="str">
        <f t="shared" si="94"/>
        <v/>
      </c>
      <c r="V39" s="185" t="str">
        <f t="shared" si="95"/>
        <v/>
      </c>
      <c r="W39" s="177" t="str">
        <f t="shared" si="96"/>
        <v/>
      </c>
      <c r="X39" s="185" t="str">
        <f t="shared" si="97"/>
        <v/>
      </c>
      <c r="Y39" s="185" t="str">
        <f t="shared" si="98"/>
        <v/>
      </c>
      <c r="Z39" s="218" t="str">
        <f t="shared" si="99"/>
        <v/>
      </c>
      <c r="AA39" s="175" t="str">
        <f t="shared" si="100"/>
        <v/>
      </c>
      <c r="AB39" s="183" t="str">
        <f t="shared" si="101"/>
        <v/>
      </c>
      <c r="AC39" s="184" t="str">
        <f t="shared" si="102"/>
        <v/>
      </c>
      <c r="AD39" s="225" t="str">
        <f t="shared" si="103"/>
        <v/>
      </c>
      <c r="AE39" s="176" t="str">
        <f t="shared" si="104"/>
        <v/>
      </c>
      <c r="AF39" s="168" t="str">
        <f t="shared" si="105"/>
        <v/>
      </c>
      <c r="AG39" s="168" t="str">
        <f t="shared" si="106"/>
        <v/>
      </c>
      <c r="AH39" s="179" t="str">
        <f t="shared" si="107"/>
        <v/>
      </c>
      <c r="AI39" s="256" t="str">
        <f t="shared" si="108"/>
        <v/>
      </c>
      <c r="AJ39" s="185" t="str">
        <f t="shared" si="109"/>
        <v/>
      </c>
      <c r="AK39" s="185" t="str">
        <f t="shared" si="110"/>
        <v/>
      </c>
      <c r="AL39" s="185" t="str">
        <f t="shared" si="111"/>
        <v/>
      </c>
      <c r="AM39" s="185" t="str">
        <f t="shared" si="112"/>
        <v/>
      </c>
      <c r="AN39" s="185" t="str">
        <f t="shared" si="113"/>
        <v/>
      </c>
    </row>
    <row r="40" spans="1:40" ht="24.5" thickTop="1" thickBot="1">
      <c r="B40" t="s">
        <v>2282</v>
      </c>
      <c r="C40" s="334" t="s">
        <v>2902</v>
      </c>
      <c r="D40" s="329"/>
      <c r="E40" s="329"/>
      <c r="F40" s="329"/>
      <c r="G40" s="329"/>
      <c r="H40" s="329"/>
      <c r="I40" s="329"/>
      <c r="J40" s="329"/>
      <c r="K40" s="329"/>
      <c r="L40" s="335" t="str">
        <f>IF(C40="","",_xlfn.CONCAT("            { line: ","""",C40,", ",M40:AN40,""", sC: ","""",B40,"""},  ]},"))</f>
        <v xml:space="preserve">            { line: "AL SEÑOR., ", sC: "as"},  ]},</v>
      </c>
      <c r="M40" s="218" t="str">
        <f t="shared" si="86"/>
        <v/>
      </c>
      <c r="N40" s="183" t="str">
        <f t="shared" si="87"/>
        <v/>
      </c>
      <c r="O40" s="216" t="str">
        <f t="shared" si="88"/>
        <v/>
      </c>
      <c r="P40" s="225" t="str">
        <f t="shared" si="89"/>
        <v/>
      </c>
      <c r="Q40" s="217" t="str">
        <f t="shared" si="90"/>
        <v/>
      </c>
      <c r="R40" s="168" t="str">
        <f t="shared" si="91"/>
        <v/>
      </c>
      <c r="S40" s="218" t="str">
        <f t="shared" si="92"/>
        <v/>
      </c>
      <c r="T40" s="219" t="str">
        <f t="shared" si="93"/>
        <v/>
      </c>
      <c r="U40" s="181" t="str">
        <f t="shared" si="94"/>
        <v/>
      </c>
      <c r="V40" s="185" t="str">
        <f t="shared" si="95"/>
        <v/>
      </c>
      <c r="W40" s="177" t="str">
        <f t="shared" si="96"/>
        <v/>
      </c>
      <c r="X40" s="185" t="str">
        <f t="shared" si="97"/>
        <v/>
      </c>
      <c r="Y40" s="185" t="str">
        <f t="shared" si="98"/>
        <v/>
      </c>
      <c r="Z40" s="218" t="str">
        <f t="shared" si="99"/>
        <v/>
      </c>
      <c r="AA40" s="175" t="str">
        <f t="shared" si="100"/>
        <v/>
      </c>
      <c r="AB40" s="183" t="str">
        <f t="shared" si="101"/>
        <v/>
      </c>
      <c r="AC40" s="184" t="str">
        <f t="shared" si="102"/>
        <v/>
      </c>
      <c r="AD40" s="225" t="str">
        <f t="shared" si="103"/>
        <v/>
      </c>
      <c r="AE40" s="176" t="str">
        <f t="shared" si="104"/>
        <v/>
      </c>
      <c r="AF40" s="168" t="str">
        <f t="shared" si="105"/>
        <v/>
      </c>
      <c r="AG40" s="168" t="str">
        <f t="shared" si="106"/>
        <v/>
      </c>
      <c r="AH40" s="179" t="str">
        <f t="shared" si="107"/>
        <v/>
      </c>
      <c r="AI40" s="256" t="str">
        <f t="shared" si="108"/>
        <v/>
      </c>
      <c r="AJ40" s="185" t="str">
        <f t="shared" si="109"/>
        <v/>
      </c>
      <c r="AK40" s="185" t="str">
        <f t="shared" si="110"/>
        <v/>
      </c>
      <c r="AL40" s="185" t="str">
        <f t="shared" si="111"/>
        <v/>
      </c>
      <c r="AM40" s="185" t="str">
        <f t="shared" si="112"/>
        <v/>
      </c>
      <c r="AN40" s="185" t="str">
        <f t="shared" si="113"/>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 t="shared" si="29"/>
        <v>1</v>
      </c>
      <c r="C42" s="13" t="s">
        <v>2905</v>
      </c>
      <c r="D42" s="257"/>
      <c r="E42" s="257"/>
      <c r="F42" s="258"/>
      <c r="G42" s="258"/>
      <c r="H42" s="257"/>
      <c r="I42" s="257"/>
      <c r="J42" s="296"/>
      <c r="K42" s="296"/>
      <c r="L42" s="271" t="str">
        <f>IF(C42="","",_xlfn.CONCAT("            { line: ","""",C42,", ",M42:AN42,""", sC: ","""",B42,"""},"))</f>
        <v xml:space="preserve">            { line: "Aguas del espacio,, ", sC: ""},</v>
      </c>
      <c r="M42" s="218" t="str">
        <f t="shared" ref="M42" si="114">IF(N42="","","(")</f>
        <v/>
      </c>
      <c r="N42" s="183" t="str">
        <f t="shared" ref="N42" si="115">IF(D42="","",D42)</f>
        <v/>
      </c>
      <c r="O42" s="216" t="str">
        <f t="shared" ref="O42" si="116">IF(N42="","",",")</f>
        <v/>
      </c>
      <c r="P42" s="225" t="str">
        <f t="shared" ref="P42" si="117">IF(E42="","",E42)</f>
        <v/>
      </c>
      <c r="Q42" s="217" t="str">
        <f t="shared" ref="Q42" si="118">IF(N42="","",",")</f>
        <v/>
      </c>
      <c r="R42" s="168" t="str">
        <f t="shared" ref="R42" si="119">IF(N42="","",15)</f>
        <v/>
      </c>
      <c r="S42" s="218" t="str">
        <f t="shared" ref="S42" si="120">IF(N42="","",")")</f>
        <v/>
      </c>
      <c r="T42" s="219" t="str">
        <f t="shared" ref="T42" si="121">IF(U42="","","(")</f>
        <v/>
      </c>
      <c r="U42" s="181" t="str">
        <f t="shared" ref="U42" si="122">IF(F42="","",F42)</f>
        <v/>
      </c>
      <c r="V42" s="185" t="str">
        <f t="shared" ref="V42" si="123">IF(U42="","",",")</f>
        <v/>
      </c>
      <c r="W42" s="177" t="str">
        <f t="shared" ref="W42" si="124">IF(G42="","",G42)</f>
        <v/>
      </c>
      <c r="X42" s="185" t="str">
        <f t="shared" ref="X42" si="125">IF(U42="","",",")</f>
        <v/>
      </c>
      <c r="Y42" s="185" t="str">
        <f t="shared" ref="Y42" si="126">IF(U42="","",250)</f>
        <v/>
      </c>
      <c r="Z42" s="218" t="str">
        <f t="shared" ref="Z42" si="127">IF(U42="","",")")</f>
        <v/>
      </c>
      <c r="AA42" s="175" t="str">
        <f t="shared" ref="AA42" si="128">IF(AB42="","","(")</f>
        <v/>
      </c>
      <c r="AB42" s="183" t="str">
        <f t="shared" ref="AB42" si="129">IF(H42="","",H42)</f>
        <v/>
      </c>
      <c r="AC42" s="184" t="str">
        <f t="shared" ref="AC42" si="130">IF(AB42="","",",")</f>
        <v/>
      </c>
      <c r="AD42" s="225" t="str">
        <f t="shared" ref="AD42" si="131">IF(I42="","",I42)</f>
        <v/>
      </c>
      <c r="AE42" s="176" t="str">
        <f t="shared" ref="AE42" si="132">IF(AB42="","",",")</f>
        <v/>
      </c>
      <c r="AF42" s="168" t="str">
        <f t="shared" ref="AF42" si="133">IF(AB42="","",350)</f>
        <v/>
      </c>
      <c r="AG42" s="168" t="str">
        <f t="shared" ref="AG42" si="134">IF(AB42="","",")")</f>
        <v/>
      </c>
      <c r="AH42" s="179" t="str">
        <f t="shared" ref="AH42" si="135">IF(AI42="","","(")</f>
        <v/>
      </c>
      <c r="AI42" s="256" t="str">
        <f t="shared" ref="AI42" si="136">IF(J42="","",J42)</f>
        <v/>
      </c>
      <c r="AJ42" s="185" t="str">
        <f t="shared" ref="AJ42" si="137">IF(AI42="","",",")</f>
        <v/>
      </c>
      <c r="AK42" s="185" t="str">
        <f t="shared" ref="AK42" si="138">IF(K42="","",K42)</f>
        <v/>
      </c>
      <c r="AL42" s="185" t="str">
        <f t="shared" ref="AL42" si="139">IF(AI42="","",",")</f>
        <v/>
      </c>
      <c r="AM42" s="185" t="str">
        <f t="shared" ref="AM42" si="140">IF(AI42="","",450)</f>
        <v/>
      </c>
      <c r="AN42" s="185" t="str">
        <f t="shared" ref="AN42" si="141">IF(AI42="","",")")</f>
        <v/>
      </c>
    </row>
    <row r="43" spans="1:40" ht="24.5" thickTop="1" thickBot="1">
      <c r="C43" s="203" t="s">
        <v>2422</v>
      </c>
      <c r="D43" s="224"/>
      <c r="E43" s="224"/>
      <c r="F43" s="224"/>
      <c r="G43" s="224"/>
      <c r="H43" s="224"/>
      <c r="I43" s="224"/>
      <c r="J43" s="224"/>
      <c r="K43" s="224"/>
      <c r="L43" s="208" t="s">
        <v>2411</v>
      </c>
      <c r="M43" s="218" t="str">
        <f t="shared" ref="M43:M45" si="142">IF(N43="","","(")</f>
        <v/>
      </c>
      <c r="N43" s="183" t="str">
        <f t="shared" ref="N43:N45" si="143">IF(D43="","",D43)</f>
        <v/>
      </c>
      <c r="O43" s="216" t="str">
        <f t="shared" ref="O43:O45" si="144">IF(N43="","",",")</f>
        <v/>
      </c>
      <c r="P43" s="225" t="str">
        <f t="shared" ref="P43:P45" si="145">IF(E43="","",E43)</f>
        <v/>
      </c>
      <c r="Q43" s="217" t="str">
        <f t="shared" ref="Q43:Q45" si="146">IF(N43="","",",")</f>
        <v/>
      </c>
      <c r="R43" s="168" t="str">
        <f t="shared" ref="R43:R45" si="147">IF(N43="","",15)</f>
        <v/>
      </c>
      <c r="S43" s="218" t="str">
        <f t="shared" ref="S43:S45" si="148">IF(N43="","",")")</f>
        <v/>
      </c>
      <c r="T43" s="219" t="str">
        <f t="shared" ref="T43:T45" si="149">IF(U43="","","(")</f>
        <v/>
      </c>
      <c r="U43" s="181" t="str">
        <f t="shared" ref="U43:U45" si="150">IF(F43="","",F43)</f>
        <v/>
      </c>
      <c r="V43" s="185" t="str">
        <f t="shared" ref="V43:V45" si="151">IF(U43="","",",")</f>
        <v/>
      </c>
      <c r="W43" s="177" t="str">
        <f t="shared" ref="W43:W45" si="152">IF(G43="","",G43)</f>
        <v/>
      </c>
      <c r="X43" s="185" t="str">
        <f t="shared" ref="X43:X45" si="153">IF(U43="","",",")</f>
        <v/>
      </c>
      <c r="Y43" s="185" t="str">
        <f t="shared" ref="Y43:Y45" si="154">IF(U43="","",250)</f>
        <v/>
      </c>
      <c r="Z43" s="218" t="str">
        <f t="shared" ref="Z43:Z45" si="155">IF(U43="","",")")</f>
        <v/>
      </c>
      <c r="AA43" s="175" t="str">
        <f t="shared" ref="AA43:AA45" si="156">IF(AB43="","","(")</f>
        <v/>
      </c>
      <c r="AB43" s="183" t="str">
        <f t="shared" ref="AB43:AB45" si="157">IF(H43="","",H43)</f>
        <v/>
      </c>
      <c r="AC43" s="184" t="str">
        <f t="shared" ref="AC43:AC45" si="158">IF(AB43="","",",")</f>
        <v/>
      </c>
      <c r="AD43" s="225" t="str">
        <f t="shared" ref="AD43:AD45" si="159">IF(I43="","",I43)</f>
        <v/>
      </c>
      <c r="AE43" s="176" t="str">
        <f t="shared" ref="AE43:AE45" si="160">IF(AB43="","",",")</f>
        <v/>
      </c>
      <c r="AF43" s="168" t="str">
        <f t="shared" ref="AF43:AF45" si="161">IF(AB43="","",350)</f>
        <v/>
      </c>
      <c r="AG43" s="168" t="str">
        <f t="shared" ref="AG43:AG45" si="162">IF(AB43="","",")")</f>
        <v/>
      </c>
      <c r="AH43" s="179" t="str">
        <f t="shared" ref="AH43:AH45" si="163">IF(AI43="","","(")</f>
        <v/>
      </c>
      <c r="AI43" s="256" t="str">
        <f t="shared" ref="AI43:AI45" si="164">IF(J43="","",J43)</f>
        <v/>
      </c>
      <c r="AJ43" s="185" t="str">
        <f t="shared" ref="AJ43:AJ45" si="165">IF(AI43="","",",")</f>
        <v/>
      </c>
      <c r="AK43" s="185" t="str">
        <f t="shared" ref="AK43:AK45" si="166">IF(K43="","",K43)</f>
        <v/>
      </c>
      <c r="AL43" s="185" t="str">
        <f t="shared" ref="AL43:AL45" si="167">IF(AI43="","",",")</f>
        <v/>
      </c>
      <c r="AM43" s="185" t="str">
        <f t="shared" ref="AM43:AM45" si="168">IF(AI43="","",450)</f>
        <v/>
      </c>
      <c r="AN43" s="185" t="str">
        <f t="shared" ref="AN43:AN45" si="169">IF(AI43="","",")")</f>
        <v/>
      </c>
    </row>
    <row r="44" spans="1:40" ht="24.5" thickTop="1" thickBot="1">
      <c r="B44" t="s">
        <v>2282</v>
      </c>
      <c r="C44" s="333" t="s">
        <v>2903</v>
      </c>
      <c r="D44" s="329"/>
      <c r="E44" s="329"/>
      <c r="F44" s="329"/>
      <c r="G44" s="329"/>
      <c r="H44" s="329"/>
      <c r="I44" s="329"/>
      <c r="J44" s="329"/>
      <c r="K44" s="329"/>
      <c r="L44" s="330" t="str">
        <f>IF(C44="","",_xlfn.CONCAT("       triggerLine: ","""",C44,", ",M44:AN44,""", sC: ","""",B44,""", lines: ["))</f>
        <v xml:space="preserve">       triggerLine: "BENDECID, ", sC: "as", lines: [</v>
      </c>
      <c r="M44" s="218" t="str">
        <f t="shared" si="142"/>
        <v/>
      </c>
      <c r="N44" s="183" t="str">
        <f t="shared" si="143"/>
        <v/>
      </c>
      <c r="O44" s="216" t="str">
        <f t="shared" si="144"/>
        <v/>
      </c>
      <c r="P44" s="225" t="str">
        <f t="shared" si="145"/>
        <v/>
      </c>
      <c r="Q44" s="217" t="str">
        <f t="shared" si="146"/>
        <v/>
      </c>
      <c r="R44" s="168" t="str">
        <f t="shared" si="147"/>
        <v/>
      </c>
      <c r="S44" s="218" t="str">
        <f t="shared" si="148"/>
        <v/>
      </c>
      <c r="T44" s="219" t="str">
        <f t="shared" si="149"/>
        <v/>
      </c>
      <c r="U44" s="181" t="str">
        <f t="shared" si="150"/>
        <v/>
      </c>
      <c r="V44" s="185" t="str">
        <f t="shared" si="151"/>
        <v/>
      </c>
      <c r="W44" s="177" t="str">
        <f t="shared" si="152"/>
        <v/>
      </c>
      <c r="X44" s="185" t="str">
        <f t="shared" si="153"/>
        <v/>
      </c>
      <c r="Y44" s="185" t="str">
        <f t="shared" si="154"/>
        <v/>
      </c>
      <c r="Z44" s="218" t="str">
        <f t="shared" si="155"/>
        <v/>
      </c>
      <c r="AA44" s="175" t="str">
        <f t="shared" si="156"/>
        <v/>
      </c>
      <c r="AB44" s="183" t="str">
        <f t="shared" si="157"/>
        <v/>
      </c>
      <c r="AC44" s="184" t="str">
        <f t="shared" si="158"/>
        <v/>
      </c>
      <c r="AD44" s="225" t="str">
        <f t="shared" si="159"/>
        <v/>
      </c>
      <c r="AE44" s="176" t="str">
        <f t="shared" si="160"/>
        <v/>
      </c>
      <c r="AF44" s="168" t="str">
        <f t="shared" si="161"/>
        <v/>
      </c>
      <c r="AG44" s="168" t="str">
        <f t="shared" si="162"/>
        <v/>
      </c>
      <c r="AH44" s="179" t="str">
        <f t="shared" si="163"/>
        <v/>
      </c>
      <c r="AI44" s="256" t="str">
        <f t="shared" si="164"/>
        <v/>
      </c>
      <c r="AJ44" s="185" t="str">
        <f t="shared" si="165"/>
        <v/>
      </c>
      <c r="AK44" s="185" t="str">
        <f t="shared" si="166"/>
        <v/>
      </c>
      <c r="AL44" s="185" t="str">
        <f t="shared" si="167"/>
        <v/>
      </c>
      <c r="AM44" s="185" t="str">
        <f t="shared" si="168"/>
        <v/>
      </c>
      <c r="AN44" s="185" t="str">
        <f t="shared" si="169"/>
        <v/>
      </c>
    </row>
    <row r="45" spans="1:40" ht="24.5" thickTop="1" thickBot="1">
      <c r="B45" t="s">
        <v>2282</v>
      </c>
      <c r="C45" s="334" t="s">
        <v>2902</v>
      </c>
      <c r="D45" s="329"/>
      <c r="E45" s="329"/>
      <c r="F45" s="329"/>
      <c r="G45" s="329"/>
      <c r="H45" s="329"/>
      <c r="I45" s="329"/>
      <c r="J45" s="329"/>
      <c r="K45" s="329"/>
      <c r="L45" s="335" t="str">
        <f>IF(C45="","",_xlfn.CONCAT("            { line: ","""",C45,", ",M45:AN45,""", sC: ","""",B45,"""},  ]},"))</f>
        <v xml:space="preserve">            { line: "AL SEÑOR., ", sC: "as"},  ]},</v>
      </c>
      <c r="M45" s="218" t="str">
        <f t="shared" si="142"/>
        <v/>
      </c>
      <c r="N45" s="183" t="str">
        <f t="shared" si="143"/>
        <v/>
      </c>
      <c r="O45" s="216" t="str">
        <f t="shared" si="144"/>
        <v/>
      </c>
      <c r="P45" s="225" t="str">
        <f t="shared" si="145"/>
        <v/>
      </c>
      <c r="Q45" s="217" t="str">
        <f t="shared" si="146"/>
        <v/>
      </c>
      <c r="R45" s="168" t="str">
        <f t="shared" si="147"/>
        <v/>
      </c>
      <c r="S45" s="218" t="str">
        <f t="shared" si="148"/>
        <v/>
      </c>
      <c r="T45" s="219" t="str">
        <f t="shared" si="149"/>
        <v/>
      </c>
      <c r="U45" s="181" t="str">
        <f t="shared" si="150"/>
        <v/>
      </c>
      <c r="V45" s="185" t="str">
        <f t="shared" si="151"/>
        <v/>
      </c>
      <c r="W45" s="177" t="str">
        <f t="shared" si="152"/>
        <v/>
      </c>
      <c r="X45" s="185" t="str">
        <f t="shared" si="153"/>
        <v/>
      </c>
      <c r="Y45" s="185" t="str">
        <f t="shared" si="154"/>
        <v/>
      </c>
      <c r="Z45" s="218" t="str">
        <f t="shared" si="155"/>
        <v/>
      </c>
      <c r="AA45" s="175" t="str">
        <f t="shared" si="156"/>
        <v/>
      </c>
      <c r="AB45" s="183" t="str">
        <f t="shared" si="157"/>
        <v/>
      </c>
      <c r="AC45" s="184" t="str">
        <f t="shared" si="158"/>
        <v/>
      </c>
      <c r="AD45" s="225" t="str">
        <f t="shared" si="159"/>
        <v/>
      </c>
      <c r="AE45" s="176" t="str">
        <f t="shared" si="160"/>
        <v/>
      </c>
      <c r="AF45" s="168" t="str">
        <f t="shared" si="161"/>
        <v/>
      </c>
      <c r="AG45" s="168" t="str">
        <f t="shared" si="162"/>
        <v/>
      </c>
      <c r="AH45" s="179" t="str">
        <f t="shared" si="163"/>
        <v/>
      </c>
      <c r="AI45" s="256" t="str">
        <f t="shared" si="164"/>
        <v/>
      </c>
      <c r="AJ45" s="185" t="str">
        <f t="shared" si="165"/>
        <v/>
      </c>
      <c r="AK45" s="185" t="str">
        <f t="shared" si="166"/>
        <v/>
      </c>
      <c r="AL45" s="185" t="str">
        <f t="shared" si="167"/>
        <v/>
      </c>
      <c r="AM45" s="185" t="str">
        <f t="shared" si="168"/>
        <v/>
      </c>
      <c r="AN45" s="185" t="str">
        <f t="shared" si="169"/>
        <v/>
      </c>
    </row>
    <row r="46" spans="1:40" ht="24.5" thickTop="1" thickBot="1">
      <c r="A46" t="e">
        <f>+#REF!+1</f>
        <v>#REF!</v>
      </c>
      <c r="C46" s="13" t="s">
        <v>2906</v>
      </c>
      <c r="D46" s="257"/>
      <c r="E46" s="257"/>
      <c r="F46" s="258"/>
      <c r="G46" s="258"/>
      <c r="H46" s="257"/>
      <c r="I46" s="257"/>
      <c r="J46" s="296"/>
      <c r="K46" s="296"/>
      <c r="L46" s="271" t="str">
        <f>IF(C46="","",_xlfn.CONCAT("            { line: ","""",C46,", ",M46:AN46,""", sC: ","""",B46,"""},"))</f>
        <v xml:space="preserve">            { line: "Ejércitos del Señor,, ", sC: ""},</v>
      </c>
      <c r="M46" s="218" t="str">
        <f t="shared" ref="M46" si="170">IF(N46="","","(")</f>
        <v/>
      </c>
      <c r="N46" s="183" t="str">
        <f t="shared" ref="N46" si="171">IF(D46="","",D46)</f>
        <v/>
      </c>
      <c r="O46" s="216" t="str">
        <f t="shared" ref="O46" si="172">IF(N46="","",",")</f>
        <v/>
      </c>
      <c r="P46" s="225" t="str">
        <f t="shared" ref="P46" si="173">IF(E46="","",E46)</f>
        <v/>
      </c>
      <c r="Q46" s="217" t="str">
        <f t="shared" ref="Q46" si="174">IF(N46="","",",")</f>
        <v/>
      </c>
      <c r="R46" s="168" t="str">
        <f t="shared" ref="R46" si="175">IF(N46="","",15)</f>
        <v/>
      </c>
      <c r="S46" s="218" t="str">
        <f t="shared" ref="S46" si="176">IF(N46="","",")")</f>
        <v/>
      </c>
      <c r="T46" s="219" t="str">
        <f t="shared" ref="T46" si="177">IF(U46="","","(")</f>
        <v/>
      </c>
      <c r="U46" s="181" t="str">
        <f t="shared" ref="U46" si="178">IF(F46="","",F46)</f>
        <v/>
      </c>
      <c r="V46" s="185" t="str">
        <f t="shared" ref="V46" si="179">IF(U46="","",",")</f>
        <v/>
      </c>
      <c r="W46" s="177" t="str">
        <f t="shared" ref="W46" si="180">IF(G46="","",G46)</f>
        <v/>
      </c>
      <c r="X46" s="185" t="str">
        <f t="shared" ref="X46" si="181">IF(U46="","",",")</f>
        <v/>
      </c>
      <c r="Y46" s="185" t="str">
        <f t="shared" ref="Y46" si="182">IF(U46="","",250)</f>
        <v/>
      </c>
      <c r="Z46" s="218" t="str">
        <f t="shared" ref="Z46" si="183">IF(U46="","",")")</f>
        <v/>
      </c>
      <c r="AA46" s="175" t="str">
        <f t="shared" ref="AA46" si="184">IF(AB46="","","(")</f>
        <v/>
      </c>
      <c r="AB46" s="183" t="str">
        <f t="shared" ref="AB46" si="185">IF(H46="","",H46)</f>
        <v/>
      </c>
      <c r="AC46" s="184" t="str">
        <f t="shared" ref="AC46" si="186">IF(AB46="","",",")</f>
        <v/>
      </c>
      <c r="AD46" s="225" t="str">
        <f t="shared" ref="AD46" si="187">IF(I46="","",I46)</f>
        <v/>
      </c>
      <c r="AE46" s="176" t="str">
        <f t="shared" ref="AE46" si="188">IF(AB46="","",",")</f>
        <v/>
      </c>
      <c r="AF46" s="168" t="str">
        <f t="shared" ref="AF46" si="189">IF(AB46="","",350)</f>
        <v/>
      </c>
      <c r="AG46" s="168" t="str">
        <f t="shared" ref="AG46" si="190">IF(AB46="","",")")</f>
        <v/>
      </c>
      <c r="AH46" s="179" t="str">
        <f t="shared" ref="AH46" si="191">IF(AI46="","","(")</f>
        <v/>
      </c>
      <c r="AI46" s="256" t="str">
        <f t="shared" ref="AI46" si="192">IF(J46="","",J46)</f>
        <v/>
      </c>
      <c r="AJ46" s="185" t="str">
        <f t="shared" ref="AJ46" si="193">IF(AI46="","",",")</f>
        <v/>
      </c>
      <c r="AK46" s="185" t="str">
        <f t="shared" ref="AK46" si="194">IF(K46="","",K46)</f>
        <v/>
      </c>
      <c r="AL46" s="185" t="str">
        <f t="shared" ref="AL46" si="195">IF(AI46="","",",")</f>
        <v/>
      </c>
      <c r="AM46" s="185" t="str">
        <f t="shared" ref="AM46" si="196">IF(AI46="","",450)</f>
        <v/>
      </c>
      <c r="AN46" s="185" t="str">
        <f t="shared" ref="AN46" si="197">IF(AI46="","",")")</f>
        <v/>
      </c>
    </row>
    <row r="47" spans="1:40" ht="24.5" thickTop="1" thickBot="1">
      <c r="C47" s="203" t="s">
        <v>2422</v>
      </c>
      <c r="D47" s="224"/>
      <c r="E47" s="224"/>
      <c r="F47" s="224"/>
      <c r="G47" s="224"/>
      <c r="H47" s="224"/>
      <c r="I47" s="224"/>
      <c r="J47" s="224"/>
      <c r="K47" s="224"/>
      <c r="L47" s="208" t="s">
        <v>2411</v>
      </c>
      <c r="M47" s="218" t="str">
        <f t="shared" ref="M47:M49" si="198">IF(N47="","","(")</f>
        <v/>
      </c>
      <c r="N47" s="183" t="str">
        <f t="shared" ref="N47:N49" si="199">IF(D47="","",D47)</f>
        <v/>
      </c>
      <c r="O47" s="216" t="str">
        <f t="shared" ref="O47:O49" si="200">IF(N47="","",",")</f>
        <v/>
      </c>
      <c r="P47" s="225" t="str">
        <f t="shared" ref="P47:P49" si="201">IF(E47="","",E47)</f>
        <v/>
      </c>
      <c r="Q47" s="217" t="str">
        <f t="shared" ref="Q47:Q49" si="202">IF(N47="","",",")</f>
        <v/>
      </c>
      <c r="R47" s="168" t="str">
        <f t="shared" ref="R47:R49" si="203">IF(N47="","",15)</f>
        <v/>
      </c>
      <c r="S47" s="218" t="str">
        <f t="shared" ref="S47:S49" si="204">IF(N47="","",")")</f>
        <v/>
      </c>
      <c r="T47" s="219" t="str">
        <f t="shared" ref="T47:T49" si="205">IF(U47="","","(")</f>
        <v/>
      </c>
      <c r="U47" s="181" t="str">
        <f t="shared" ref="U47:U49" si="206">IF(F47="","",F47)</f>
        <v/>
      </c>
      <c r="V47" s="185" t="str">
        <f t="shared" ref="V47:V49" si="207">IF(U47="","",",")</f>
        <v/>
      </c>
      <c r="W47" s="177" t="str">
        <f t="shared" ref="W47:W49" si="208">IF(G47="","",G47)</f>
        <v/>
      </c>
      <c r="X47" s="185" t="str">
        <f t="shared" ref="X47:X49" si="209">IF(U47="","",",")</f>
        <v/>
      </c>
      <c r="Y47" s="185" t="str">
        <f t="shared" ref="Y47:Y49" si="210">IF(U47="","",250)</f>
        <v/>
      </c>
      <c r="Z47" s="218" t="str">
        <f t="shared" ref="Z47:Z49" si="211">IF(U47="","",")")</f>
        <v/>
      </c>
      <c r="AA47" s="175" t="str">
        <f t="shared" ref="AA47:AA49" si="212">IF(AB47="","","(")</f>
        <v/>
      </c>
      <c r="AB47" s="183" t="str">
        <f t="shared" ref="AB47:AB49" si="213">IF(H47="","",H47)</f>
        <v/>
      </c>
      <c r="AC47" s="184" t="str">
        <f t="shared" ref="AC47:AC49" si="214">IF(AB47="","",",")</f>
        <v/>
      </c>
      <c r="AD47" s="225" t="str">
        <f t="shared" ref="AD47:AD49" si="215">IF(I47="","",I47)</f>
        <v/>
      </c>
      <c r="AE47" s="176" t="str">
        <f t="shared" ref="AE47:AE49" si="216">IF(AB47="","",",")</f>
        <v/>
      </c>
      <c r="AF47" s="168" t="str">
        <f t="shared" ref="AF47:AF49" si="217">IF(AB47="","",350)</f>
        <v/>
      </c>
      <c r="AG47" s="168" t="str">
        <f t="shared" ref="AG47:AG49" si="218">IF(AB47="","",")")</f>
        <v/>
      </c>
      <c r="AH47" s="179" t="str">
        <f t="shared" ref="AH47:AH49" si="219">IF(AI47="","","(")</f>
        <v/>
      </c>
      <c r="AI47" s="256" t="str">
        <f t="shared" ref="AI47:AI49" si="220">IF(J47="","",J47)</f>
        <v/>
      </c>
      <c r="AJ47" s="185" t="str">
        <f t="shared" ref="AJ47:AJ49" si="221">IF(AI47="","",",")</f>
        <v/>
      </c>
      <c r="AK47" s="185" t="str">
        <f t="shared" ref="AK47:AK49" si="222">IF(K47="","",K47)</f>
        <v/>
      </c>
      <c r="AL47" s="185" t="str">
        <f t="shared" ref="AL47:AL49" si="223">IF(AI47="","",",")</f>
        <v/>
      </c>
      <c r="AM47" s="185" t="str">
        <f t="shared" ref="AM47:AM49" si="224">IF(AI47="","",450)</f>
        <v/>
      </c>
      <c r="AN47" s="185" t="str">
        <f t="shared" ref="AN47:AN49" si="225">IF(AI47="","",")")</f>
        <v/>
      </c>
    </row>
    <row r="48" spans="1:40" ht="24.5" thickTop="1" thickBot="1">
      <c r="B48" t="s">
        <v>2282</v>
      </c>
      <c r="C48" s="333" t="s">
        <v>2903</v>
      </c>
      <c r="D48" s="329"/>
      <c r="E48" s="329"/>
      <c r="F48" s="329"/>
      <c r="G48" s="329"/>
      <c r="H48" s="329"/>
      <c r="I48" s="329"/>
      <c r="J48" s="329"/>
      <c r="K48" s="329"/>
      <c r="L48" s="330" t="str">
        <f>IF(C48="","",_xlfn.CONCAT("       triggerLine: ","""",C48,", ",M48:AN48,""", sC: ","""",B48,""", lines: ["))</f>
        <v xml:space="preserve">       triggerLine: "BENDECID, ", sC: "as", lines: [</v>
      </c>
      <c r="M48" s="218" t="str">
        <f t="shared" si="198"/>
        <v/>
      </c>
      <c r="N48" s="183" t="str">
        <f t="shared" si="199"/>
        <v/>
      </c>
      <c r="O48" s="216" t="str">
        <f t="shared" si="200"/>
        <v/>
      </c>
      <c r="P48" s="225" t="str">
        <f t="shared" si="201"/>
        <v/>
      </c>
      <c r="Q48" s="217" t="str">
        <f t="shared" si="202"/>
        <v/>
      </c>
      <c r="R48" s="168" t="str">
        <f t="shared" si="203"/>
        <v/>
      </c>
      <c r="S48" s="218" t="str">
        <f t="shared" si="204"/>
        <v/>
      </c>
      <c r="T48" s="219" t="str">
        <f t="shared" si="205"/>
        <v/>
      </c>
      <c r="U48" s="181" t="str">
        <f t="shared" si="206"/>
        <v/>
      </c>
      <c r="V48" s="185" t="str">
        <f t="shared" si="207"/>
        <v/>
      </c>
      <c r="W48" s="177" t="str">
        <f t="shared" si="208"/>
        <v/>
      </c>
      <c r="X48" s="185" t="str">
        <f t="shared" si="209"/>
        <v/>
      </c>
      <c r="Y48" s="185" t="str">
        <f t="shared" si="210"/>
        <v/>
      </c>
      <c r="Z48" s="218" t="str">
        <f t="shared" si="211"/>
        <v/>
      </c>
      <c r="AA48" s="175" t="str">
        <f t="shared" si="212"/>
        <v/>
      </c>
      <c r="AB48" s="183" t="str">
        <f t="shared" si="213"/>
        <v/>
      </c>
      <c r="AC48" s="184" t="str">
        <f t="shared" si="214"/>
        <v/>
      </c>
      <c r="AD48" s="225" t="str">
        <f t="shared" si="215"/>
        <v/>
      </c>
      <c r="AE48" s="176" t="str">
        <f t="shared" si="216"/>
        <v/>
      </c>
      <c r="AF48" s="168" t="str">
        <f t="shared" si="217"/>
        <v/>
      </c>
      <c r="AG48" s="168" t="str">
        <f t="shared" si="218"/>
        <v/>
      </c>
      <c r="AH48" s="179" t="str">
        <f t="shared" si="219"/>
        <v/>
      </c>
      <c r="AI48" s="256" t="str">
        <f t="shared" si="220"/>
        <v/>
      </c>
      <c r="AJ48" s="185" t="str">
        <f t="shared" si="221"/>
        <v/>
      </c>
      <c r="AK48" s="185" t="str">
        <f t="shared" si="222"/>
        <v/>
      </c>
      <c r="AL48" s="185" t="str">
        <f t="shared" si="223"/>
        <v/>
      </c>
      <c r="AM48" s="185" t="str">
        <f t="shared" si="224"/>
        <v/>
      </c>
      <c r="AN48" s="185" t="str">
        <f t="shared" si="225"/>
        <v/>
      </c>
    </row>
    <row r="49" spans="1:40" ht="24.5" thickTop="1" thickBot="1">
      <c r="B49" t="s">
        <v>2282</v>
      </c>
      <c r="C49" s="334" t="s">
        <v>2902</v>
      </c>
      <c r="D49" s="329"/>
      <c r="E49" s="329"/>
      <c r="F49" s="329"/>
      <c r="G49" s="329"/>
      <c r="H49" s="329"/>
      <c r="I49" s="329"/>
      <c r="J49" s="329"/>
      <c r="K49" s="329"/>
      <c r="L49" s="335" t="str">
        <f>IF(C49="","",_xlfn.CONCAT("            { line: ","""",C49,", ",M49:AN49,""", sC: ","""",B49,"""},  ]},"))</f>
        <v xml:space="preserve">            { line: "AL SEÑOR., ", sC: "as"},  ]},</v>
      </c>
      <c r="M49" s="218" t="str">
        <f t="shared" si="198"/>
        <v/>
      </c>
      <c r="N49" s="183" t="str">
        <f t="shared" si="199"/>
        <v/>
      </c>
      <c r="O49" s="216" t="str">
        <f t="shared" si="200"/>
        <v/>
      </c>
      <c r="P49" s="225" t="str">
        <f t="shared" si="201"/>
        <v/>
      </c>
      <c r="Q49" s="217" t="str">
        <f t="shared" si="202"/>
        <v/>
      </c>
      <c r="R49" s="168" t="str">
        <f t="shared" si="203"/>
        <v/>
      </c>
      <c r="S49" s="218" t="str">
        <f t="shared" si="204"/>
        <v/>
      </c>
      <c r="T49" s="219" t="str">
        <f t="shared" si="205"/>
        <v/>
      </c>
      <c r="U49" s="181" t="str">
        <f t="shared" si="206"/>
        <v/>
      </c>
      <c r="V49" s="185" t="str">
        <f t="shared" si="207"/>
        <v/>
      </c>
      <c r="W49" s="177" t="str">
        <f t="shared" si="208"/>
        <v/>
      </c>
      <c r="X49" s="185" t="str">
        <f t="shared" si="209"/>
        <v/>
      </c>
      <c r="Y49" s="185" t="str">
        <f t="shared" si="210"/>
        <v/>
      </c>
      <c r="Z49" s="218" t="str">
        <f t="shared" si="211"/>
        <v/>
      </c>
      <c r="AA49" s="175" t="str">
        <f t="shared" si="212"/>
        <v/>
      </c>
      <c r="AB49" s="183" t="str">
        <f t="shared" si="213"/>
        <v/>
      </c>
      <c r="AC49" s="184" t="str">
        <f t="shared" si="214"/>
        <v/>
      </c>
      <c r="AD49" s="225" t="str">
        <f t="shared" si="215"/>
        <v/>
      </c>
      <c r="AE49" s="176" t="str">
        <f t="shared" si="216"/>
        <v/>
      </c>
      <c r="AF49" s="168" t="str">
        <f t="shared" si="217"/>
        <v/>
      </c>
      <c r="AG49" s="168" t="str">
        <f t="shared" si="218"/>
        <v/>
      </c>
      <c r="AH49" s="179" t="str">
        <f t="shared" si="219"/>
        <v/>
      </c>
      <c r="AI49" s="256" t="str">
        <f t="shared" si="220"/>
        <v/>
      </c>
      <c r="AJ49" s="185" t="str">
        <f t="shared" si="221"/>
        <v/>
      </c>
      <c r="AK49" s="185" t="str">
        <f t="shared" si="222"/>
        <v/>
      </c>
      <c r="AL49" s="185" t="str">
        <f t="shared" si="223"/>
        <v/>
      </c>
      <c r="AM49" s="185" t="str">
        <f t="shared" si="224"/>
        <v/>
      </c>
      <c r="AN49" s="185" t="str">
        <f t="shared" si="225"/>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v>1</v>
      </c>
      <c r="C51" s="13" t="s">
        <v>2907</v>
      </c>
      <c r="D51" s="257"/>
      <c r="E51" s="257"/>
      <c r="F51" s="258"/>
      <c r="G51" s="258"/>
      <c r="H51" s="257"/>
      <c r="I51" s="257"/>
      <c r="J51" s="296"/>
      <c r="K51" s="296"/>
      <c r="L51" s="271" t="str">
        <f t="shared" si="0"/>
        <v xml:space="preserve">            { line: "Sol y Luna,,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C52" s="203" t="s">
        <v>2422</v>
      </c>
      <c r="D52" s="224"/>
      <c r="E52" s="224"/>
      <c r="F52" s="224"/>
      <c r="G52" s="224"/>
      <c r="H52" s="224"/>
      <c r="I52" s="224"/>
      <c r="J52" s="224"/>
      <c r="K52" s="224"/>
      <c r="L52" s="208" t="s">
        <v>2411</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B53" t="s">
        <v>2282</v>
      </c>
      <c r="C53" s="333" t="s">
        <v>2903</v>
      </c>
      <c r="D53" s="329"/>
      <c r="E53" s="329"/>
      <c r="F53" s="329"/>
      <c r="G53" s="329"/>
      <c r="H53" s="329"/>
      <c r="I53" s="329"/>
      <c r="J53" s="329"/>
      <c r="K53" s="329"/>
      <c r="L53" s="330" t="str">
        <f>IF(C53="","",_xlfn.CONCAT("       triggerLine: ","""",C53,", ",M53:AN53,""", sC: ","""",B53,""", lines: ["))</f>
        <v xml:space="preserve">       triggerLine: "BENDECID, ", sC: "as", lines: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B54" t="s">
        <v>2282</v>
      </c>
      <c r="C54" s="334" t="s">
        <v>2902</v>
      </c>
      <c r="D54" s="329"/>
      <c r="E54" s="329"/>
      <c r="F54" s="329"/>
      <c r="G54" s="329"/>
      <c r="H54" s="329"/>
      <c r="I54" s="329"/>
      <c r="J54" s="329"/>
      <c r="K54" s="329"/>
      <c r="L54" s="335" t="str">
        <f>IF(C54="","",_xlfn.CONCAT("            { line: ","""",C54,", ",M54:AN54,""", sC: ","""",B54,"""},  ]},"))</f>
        <v xml:space="preserve">            { line: "AL SEÑOR., ", sC: "as"},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+A51+1</f>
        <v>2</v>
      </c>
      <c r="C55" s="13" t="s">
        <v>2908</v>
      </c>
      <c r="D55" s="257"/>
      <c r="E55" s="257"/>
      <c r="F55" s="258"/>
      <c r="G55" s="258"/>
      <c r="H55" s="257"/>
      <c r="I55" s="257"/>
      <c r="J55" s="296"/>
      <c r="K55" s="296"/>
      <c r="L55" s="271" t="str">
        <f>IF(C55="","",_xlfn.CONCAT("            { line: ","""",C55,", ",M55:AN55,""", sC: ","""",B55,"""},"))</f>
        <v xml:space="preserve">            { line: "Astros del Cielo,,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C56" s="203" t="s">
        <v>2422</v>
      </c>
      <c r="D56" s="224"/>
      <c r="E56" s="224"/>
      <c r="F56" s="224"/>
      <c r="G56" s="224"/>
      <c r="H56" s="224"/>
      <c r="I56" s="224"/>
      <c r="J56" s="224"/>
      <c r="K56" s="224"/>
      <c r="L56" s="208" t="s">
        <v>2411</v>
      </c>
      <c r="M56" s="218" t="str">
        <f t="shared" ref="M56:M58" si="226">IF(N56="","","(")</f>
        <v/>
      </c>
      <c r="N56" s="183" t="str">
        <f t="shared" ref="N56:N58" si="227">IF(D56="","",D56)</f>
        <v/>
      </c>
      <c r="O56" s="216" t="str">
        <f t="shared" ref="O56:O58" si="228">IF(N56="","",",")</f>
        <v/>
      </c>
      <c r="P56" s="225" t="str">
        <f t="shared" ref="P56:P58" si="229">IF(E56="","",E56)</f>
        <v/>
      </c>
      <c r="Q56" s="217" t="str">
        <f t="shared" ref="Q56:Q58" si="230">IF(N56="","",",")</f>
        <v/>
      </c>
      <c r="R56" s="168" t="str">
        <f t="shared" ref="R56:R58" si="231">IF(N56="","",15)</f>
        <v/>
      </c>
      <c r="S56" s="218" t="str">
        <f t="shared" ref="S56:S58" si="232">IF(N56="","",")")</f>
        <v/>
      </c>
      <c r="T56" s="219" t="str">
        <f t="shared" ref="T56:T58" si="233">IF(U56="","","(")</f>
        <v/>
      </c>
      <c r="U56" s="181" t="str">
        <f t="shared" ref="U56:U58" si="234">IF(F56="","",F56)</f>
        <v/>
      </c>
      <c r="V56" s="185" t="str">
        <f t="shared" ref="V56:V58" si="235">IF(U56="","",",")</f>
        <v/>
      </c>
      <c r="W56" s="177" t="str">
        <f t="shared" ref="W56:W58" si="236">IF(G56="","",G56)</f>
        <v/>
      </c>
      <c r="X56" s="185" t="str">
        <f t="shared" ref="X56:X58" si="237">IF(U56="","",",")</f>
        <v/>
      </c>
      <c r="Y56" s="185" t="str">
        <f t="shared" ref="Y56:Y58" si="238">IF(U56="","",250)</f>
        <v/>
      </c>
      <c r="Z56" s="218" t="str">
        <f t="shared" ref="Z56:Z58" si="239">IF(U56="","",")")</f>
        <v/>
      </c>
      <c r="AA56" s="175" t="str">
        <f t="shared" ref="AA56:AA58" si="240">IF(AB56="","","(")</f>
        <v/>
      </c>
      <c r="AB56" s="183" t="str">
        <f t="shared" ref="AB56:AB58" si="241">IF(H56="","",H56)</f>
        <v/>
      </c>
      <c r="AC56" s="184" t="str">
        <f t="shared" ref="AC56:AC58" si="242">IF(AB56="","",",")</f>
        <v/>
      </c>
      <c r="AD56" s="225" t="str">
        <f t="shared" ref="AD56:AD58" si="243">IF(I56="","",I56)</f>
        <v/>
      </c>
      <c r="AE56" s="176" t="str">
        <f t="shared" ref="AE56:AE58" si="244">IF(AB56="","",",")</f>
        <v/>
      </c>
      <c r="AF56" s="168" t="str">
        <f t="shared" ref="AF56:AF58" si="245">IF(AB56="","",350)</f>
        <v/>
      </c>
      <c r="AG56" s="168" t="str">
        <f t="shared" ref="AG56:AG58" si="246">IF(AB56="","",")")</f>
        <v/>
      </c>
      <c r="AH56" s="179" t="str">
        <f t="shared" ref="AH56:AH58" si="247">IF(AI56="","","(")</f>
        <v/>
      </c>
      <c r="AI56" s="256" t="str">
        <f t="shared" ref="AI56:AI58" si="248">IF(J56="","",J56)</f>
        <v/>
      </c>
      <c r="AJ56" s="185" t="str">
        <f t="shared" ref="AJ56:AJ58" si="249">IF(AI56="","",",")</f>
        <v/>
      </c>
      <c r="AK56" s="185" t="str">
        <f t="shared" ref="AK56:AK58" si="250">IF(K56="","",K56)</f>
        <v/>
      </c>
      <c r="AL56" s="185" t="str">
        <f t="shared" ref="AL56:AL58" si="251">IF(AI56="","",",")</f>
        <v/>
      </c>
      <c r="AM56" s="185" t="str">
        <f t="shared" ref="AM56:AM58" si="252">IF(AI56="","",450)</f>
        <v/>
      </c>
      <c r="AN56" s="185" t="str">
        <f t="shared" ref="AN56:AN58" si="253">IF(AI56="","",")")</f>
        <v/>
      </c>
    </row>
    <row r="57" spans="1:40" ht="24.5" thickTop="1" thickBot="1">
      <c r="B57" t="s">
        <v>2282</v>
      </c>
      <c r="C57" s="333" t="s">
        <v>2903</v>
      </c>
      <c r="D57" s="329"/>
      <c r="E57" s="329"/>
      <c r="F57" s="329"/>
      <c r="G57" s="329"/>
      <c r="H57" s="329"/>
      <c r="I57" s="329"/>
      <c r="J57" s="329"/>
      <c r="K57" s="329"/>
      <c r="L57" s="330" t="str">
        <f>IF(C57="","",_xlfn.CONCAT("       triggerLine: ","""",C57,", ",M57:AN57,""", sC: ","""",B57,""", lines: ["))</f>
        <v xml:space="preserve">       triggerLine: "BENDECID, ", sC: "as", lines: [</v>
      </c>
      <c r="M57" s="218" t="str">
        <f t="shared" si="226"/>
        <v/>
      </c>
      <c r="N57" s="183" t="str">
        <f t="shared" si="227"/>
        <v/>
      </c>
      <c r="O57" s="216" t="str">
        <f t="shared" si="228"/>
        <v/>
      </c>
      <c r="P57" s="225" t="str">
        <f t="shared" si="229"/>
        <v/>
      </c>
      <c r="Q57" s="217" t="str">
        <f t="shared" si="230"/>
        <v/>
      </c>
      <c r="R57" s="168" t="str">
        <f t="shared" si="231"/>
        <v/>
      </c>
      <c r="S57" s="218" t="str">
        <f t="shared" si="232"/>
        <v/>
      </c>
      <c r="T57" s="219" t="str">
        <f t="shared" si="233"/>
        <v/>
      </c>
      <c r="U57" s="181" t="str">
        <f t="shared" si="234"/>
        <v/>
      </c>
      <c r="V57" s="185" t="str">
        <f t="shared" si="235"/>
        <v/>
      </c>
      <c r="W57" s="177" t="str">
        <f t="shared" si="236"/>
        <v/>
      </c>
      <c r="X57" s="185" t="str">
        <f t="shared" si="237"/>
        <v/>
      </c>
      <c r="Y57" s="185" t="str">
        <f t="shared" si="238"/>
        <v/>
      </c>
      <c r="Z57" s="218" t="str">
        <f t="shared" si="239"/>
        <v/>
      </c>
      <c r="AA57" s="175" t="str">
        <f t="shared" si="240"/>
        <v/>
      </c>
      <c r="AB57" s="183" t="str">
        <f t="shared" si="241"/>
        <v/>
      </c>
      <c r="AC57" s="184" t="str">
        <f t="shared" si="242"/>
        <v/>
      </c>
      <c r="AD57" s="225" t="str">
        <f t="shared" si="243"/>
        <v/>
      </c>
      <c r="AE57" s="176" t="str">
        <f t="shared" si="244"/>
        <v/>
      </c>
      <c r="AF57" s="168" t="str">
        <f t="shared" si="245"/>
        <v/>
      </c>
      <c r="AG57" s="168" t="str">
        <f t="shared" si="246"/>
        <v/>
      </c>
      <c r="AH57" s="179" t="str">
        <f t="shared" si="247"/>
        <v/>
      </c>
      <c r="AI57" s="256" t="str">
        <f t="shared" si="248"/>
        <v/>
      </c>
      <c r="AJ57" s="185" t="str">
        <f t="shared" si="249"/>
        <v/>
      </c>
      <c r="AK57" s="185" t="str">
        <f t="shared" si="250"/>
        <v/>
      </c>
      <c r="AL57" s="185" t="str">
        <f t="shared" si="251"/>
        <v/>
      </c>
      <c r="AM57" s="185" t="str">
        <f t="shared" si="252"/>
        <v/>
      </c>
      <c r="AN57" s="185" t="str">
        <f t="shared" si="253"/>
        <v/>
      </c>
    </row>
    <row r="58" spans="1:40" ht="24.5" thickTop="1" thickBot="1">
      <c r="B58" t="s">
        <v>2282</v>
      </c>
      <c r="C58" s="334" t="s">
        <v>2902</v>
      </c>
      <c r="D58" s="329"/>
      <c r="E58" s="329"/>
      <c r="F58" s="329"/>
      <c r="G58" s="329"/>
      <c r="H58" s="329"/>
      <c r="I58" s="329"/>
      <c r="J58" s="329"/>
      <c r="K58" s="329"/>
      <c r="L58" s="335" t="str">
        <f>IF(C58="","",_xlfn.CONCAT("            { line: ","""",C58,", ",M58:AN58,""", sC: ","""",B58,"""},  ]},"))</f>
        <v xml:space="preserve">            { line: "AL SEÑOR., ", sC: "as"},  ]},</v>
      </c>
      <c r="M58" s="218" t="str">
        <f t="shared" si="226"/>
        <v/>
      </c>
      <c r="N58" s="183" t="str">
        <f t="shared" si="227"/>
        <v/>
      </c>
      <c r="O58" s="216" t="str">
        <f t="shared" si="228"/>
        <v/>
      </c>
      <c r="P58" s="225" t="str">
        <f t="shared" si="229"/>
        <v/>
      </c>
      <c r="Q58" s="217" t="str">
        <f t="shared" si="230"/>
        <v/>
      </c>
      <c r="R58" s="168" t="str">
        <f t="shared" si="231"/>
        <v/>
      </c>
      <c r="S58" s="218" t="str">
        <f t="shared" si="232"/>
        <v/>
      </c>
      <c r="T58" s="219" t="str">
        <f t="shared" si="233"/>
        <v/>
      </c>
      <c r="U58" s="181" t="str">
        <f t="shared" si="234"/>
        <v/>
      </c>
      <c r="V58" s="185" t="str">
        <f t="shared" si="235"/>
        <v/>
      </c>
      <c r="W58" s="177" t="str">
        <f t="shared" si="236"/>
        <v/>
      </c>
      <c r="X58" s="185" t="str">
        <f t="shared" si="237"/>
        <v/>
      </c>
      <c r="Y58" s="185" t="str">
        <f t="shared" si="238"/>
        <v/>
      </c>
      <c r="Z58" s="218" t="str">
        <f t="shared" si="239"/>
        <v/>
      </c>
      <c r="AA58" s="175" t="str">
        <f t="shared" si="240"/>
        <v/>
      </c>
      <c r="AB58" s="183" t="str">
        <f t="shared" si="241"/>
        <v/>
      </c>
      <c r="AC58" s="184" t="str">
        <f t="shared" si="242"/>
        <v/>
      </c>
      <c r="AD58" s="225" t="str">
        <f t="shared" si="243"/>
        <v/>
      </c>
      <c r="AE58" s="176" t="str">
        <f t="shared" si="244"/>
        <v/>
      </c>
      <c r="AF58" s="168" t="str">
        <f t="shared" si="245"/>
        <v/>
      </c>
      <c r="AG58" s="168" t="str">
        <f t="shared" si="246"/>
        <v/>
      </c>
      <c r="AH58" s="179" t="str">
        <f t="shared" si="247"/>
        <v/>
      </c>
      <c r="AI58" s="256" t="str">
        <f t="shared" si="248"/>
        <v/>
      </c>
      <c r="AJ58" s="185" t="str">
        <f t="shared" si="249"/>
        <v/>
      </c>
      <c r="AK58" s="185" t="str">
        <f t="shared" si="250"/>
        <v/>
      </c>
      <c r="AL58" s="185" t="str">
        <f t="shared" si="251"/>
        <v/>
      </c>
      <c r="AM58" s="185" t="str">
        <f t="shared" si="252"/>
        <v/>
      </c>
      <c r="AN58" s="185" t="str">
        <f t="shared" si="253"/>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f>+A55+1</f>
        <v>3</v>
      </c>
      <c r="C60" s="13" t="s">
        <v>2907</v>
      </c>
      <c r="D60" s="257"/>
      <c r="E60" s="257"/>
      <c r="F60" s="258"/>
      <c r="G60" s="258"/>
      <c r="H60" s="257"/>
      <c r="I60" s="257"/>
      <c r="J60" s="296"/>
      <c r="K60" s="296"/>
      <c r="L60" s="271" t="str">
        <f t="shared" si="0"/>
        <v xml:space="preserve">            { line: "Sol y Luna,, ", sC: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333" t="s">
        <v>2903</v>
      </c>
      <c r="D62" s="329"/>
      <c r="E62" s="329"/>
      <c r="F62" s="329"/>
      <c r="G62" s="329"/>
      <c r="H62" s="329"/>
      <c r="I62" s="329"/>
      <c r="J62" s="329"/>
      <c r="K62" s="329"/>
      <c r="L62" s="330" t="str">
        <f>IF(C62="","",_xlfn.CONCAT("       triggerLine: ","""",C62,", ",M62:AN62,""", sC: ","""",B62,""", lines: ["))</f>
        <v xml:space="preserve">       triggerLine: "BENDECID, ", sC: "as", lines: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334" t="s">
        <v>2902</v>
      </c>
      <c r="D63" s="329"/>
      <c r="E63" s="329"/>
      <c r="F63" s="329"/>
      <c r="G63" s="329"/>
      <c r="H63" s="329"/>
      <c r="I63" s="329"/>
      <c r="J63" s="329"/>
      <c r="K63" s="329"/>
      <c r="L63" s="335" t="str">
        <f>IF(C63="","",_xlfn.CONCAT("            { line: ","""",C63,", ",M63:AN63,""", sC: ","""",B63,"""},  ]},"))</f>
        <v xml:space="preserve">            { line: "AL SEÑOR., ", sC: "as"},  ]},</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1</v>
      </c>
      <c r="C64" s="13" t="s">
        <v>2909</v>
      </c>
      <c r="D64" s="257"/>
      <c r="E64" s="257"/>
      <c r="F64" s="258"/>
      <c r="G64" s="258"/>
      <c r="H64" s="257"/>
      <c r="I64" s="257"/>
      <c r="J64" s="296"/>
      <c r="K64" s="296"/>
      <c r="L64" s="271" t="str">
        <f t="shared" ref="L64:L109" si="254">IF(C64="","",_xlfn.CONCAT("            { line: ","""",C64,", ",M64:AN64,""", sC: ","""",B64,"""},"))</f>
        <v xml:space="preserve">            { line: "Vientos todos,, ", sC: ""},</v>
      </c>
      <c r="M64" s="218" t="str">
        <f t="shared" ref="M64:M109" si="255">IF(N64="","","(")</f>
        <v/>
      </c>
      <c r="N64" s="183" t="str">
        <f t="shared" ref="N64:N109" si="256">IF(D64="","",D64)</f>
        <v/>
      </c>
      <c r="O64" s="216" t="str">
        <f t="shared" ref="O64:O109" si="257">IF(N64="","",",")</f>
        <v/>
      </c>
      <c r="P64" s="225" t="str">
        <f t="shared" ref="P64:P109" si="258">IF(E64="","",E64)</f>
        <v/>
      </c>
      <c r="Q64" s="217" t="str">
        <f t="shared" ref="Q64:Q109" si="259">IF(N64="","",",")</f>
        <v/>
      </c>
      <c r="R64" s="168" t="str">
        <f t="shared" ref="R64:R109" si="260">IF(N64="","",15)</f>
        <v/>
      </c>
      <c r="S64" s="218" t="str">
        <f t="shared" ref="S64:S109" si="261">IF(N64="","",")")</f>
        <v/>
      </c>
      <c r="T64" s="219" t="str">
        <f t="shared" ref="T64:T109" si="262">IF(U64="","","(")</f>
        <v/>
      </c>
      <c r="U64" s="181" t="str">
        <f t="shared" ref="U64:U109" si="263">IF(F64="","",F64)</f>
        <v/>
      </c>
      <c r="V64" s="185" t="str">
        <f t="shared" ref="V64:V109" si="264">IF(U64="","",",")</f>
        <v/>
      </c>
      <c r="W64" s="177" t="str">
        <f t="shared" ref="W64:W109" si="265">IF(G64="","",G64)</f>
        <v/>
      </c>
      <c r="X64" s="185" t="str">
        <f t="shared" ref="X64:X109" si="266">IF(U64="","",",")</f>
        <v/>
      </c>
      <c r="Y64" s="185" t="str">
        <f t="shared" ref="Y64:Y109" si="267">IF(U64="","",250)</f>
        <v/>
      </c>
      <c r="Z64" s="218" t="str">
        <f t="shared" ref="Z64:Z109" si="268">IF(U64="","",")")</f>
        <v/>
      </c>
      <c r="AA64" s="175" t="str">
        <f t="shared" ref="AA64:AA109" si="269">IF(AB64="","","(")</f>
        <v/>
      </c>
      <c r="AB64" s="183" t="str">
        <f t="shared" ref="AB64:AB109" si="270">IF(H64="","",H64)</f>
        <v/>
      </c>
      <c r="AC64" s="184" t="str">
        <f t="shared" ref="AC64:AC109" si="271">IF(AB64="","",",")</f>
        <v/>
      </c>
      <c r="AD64" s="225" t="str">
        <f t="shared" ref="AD64:AD109" si="272">IF(I64="","",I64)</f>
        <v/>
      </c>
      <c r="AE64" s="176" t="str">
        <f t="shared" ref="AE64:AE109" si="273">IF(AB64="","",",")</f>
        <v/>
      </c>
      <c r="AF64" s="168" t="str">
        <f t="shared" ref="AF64:AF109" si="274">IF(AB64="","",350)</f>
        <v/>
      </c>
      <c r="AG64" s="168" t="str">
        <f t="shared" ref="AG64:AG109" si="275">IF(AB64="","",")")</f>
        <v/>
      </c>
      <c r="AH64" s="179" t="str">
        <f t="shared" ref="AH64:AH109" si="276">IF(AI64="","","(")</f>
        <v/>
      </c>
      <c r="AI64" s="256" t="str">
        <f t="shared" ref="AI64:AI109" si="277">IF(J64="","",J64)</f>
        <v/>
      </c>
      <c r="AJ64" s="185" t="str">
        <f t="shared" ref="AJ64:AJ109" si="278">IF(AI64="","",",")</f>
        <v/>
      </c>
      <c r="AK64" s="185" t="str">
        <f t="shared" ref="AK64:AK109" si="279">IF(K64="","",K64)</f>
        <v/>
      </c>
      <c r="AL64" s="185" t="str">
        <f t="shared" ref="AL64:AL109" si="280">IF(AI64="","",",")</f>
        <v/>
      </c>
      <c r="AM64" s="185" t="str">
        <f t="shared" ref="AM64:AM109" si="281">IF(AI64="","",450)</f>
        <v/>
      </c>
      <c r="AN64" s="185" t="str">
        <f t="shared" ref="AN64:AN109" si="282">IF(AI64="","",")")</f>
        <v/>
      </c>
    </row>
    <row r="65" spans="1:40" ht="24.5" thickTop="1" thickBot="1">
      <c r="C65" s="203" t="s">
        <v>2422</v>
      </c>
      <c r="D65" s="224"/>
      <c r="E65" s="224"/>
      <c r="F65" s="224"/>
      <c r="G65" s="224"/>
      <c r="H65" s="224"/>
      <c r="I65" s="224"/>
      <c r="J65" s="224"/>
      <c r="K65" s="224"/>
      <c r="L65" s="208" t="s">
        <v>2411</v>
      </c>
      <c r="M65" s="218" t="str">
        <f t="shared" si="255"/>
        <v/>
      </c>
      <c r="N65" s="183" t="str">
        <f t="shared" si="256"/>
        <v/>
      </c>
      <c r="O65" s="216" t="str">
        <f t="shared" si="257"/>
        <v/>
      </c>
      <c r="P65" s="225" t="str">
        <f t="shared" si="258"/>
        <v/>
      </c>
      <c r="Q65" s="217" t="str">
        <f t="shared" si="259"/>
        <v/>
      </c>
      <c r="R65" s="168" t="str">
        <f t="shared" si="260"/>
        <v/>
      </c>
      <c r="S65" s="218" t="str">
        <f t="shared" si="261"/>
        <v/>
      </c>
      <c r="T65" s="219" t="str">
        <f t="shared" si="262"/>
        <v/>
      </c>
      <c r="U65" s="181" t="str">
        <f t="shared" si="263"/>
        <v/>
      </c>
      <c r="V65" s="185" t="str">
        <f t="shared" si="264"/>
        <v/>
      </c>
      <c r="W65" s="177" t="str">
        <f t="shared" si="265"/>
        <v/>
      </c>
      <c r="X65" s="185" t="str">
        <f t="shared" si="266"/>
        <v/>
      </c>
      <c r="Y65" s="185" t="str">
        <f t="shared" si="267"/>
        <v/>
      </c>
      <c r="Z65" s="218" t="str">
        <f t="shared" si="268"/>
        <v/>
      </c>
      <c r="AA65" s="175" t="str">
        <f t="shared" si="269"/>
        <v/>
      </c>
      <c r="AB65" s="183" t="str">
        <f t="shared" si="270"/>
        <v/>
      </c>
      <c r="AC65" s="184" t="str">
        <f t="shared" si="271"/>
        <v/>
      </c>
      <c r="AD65" s="225" t="str">
        <f t="shared" si="272"/>
        <v/>
      </c>
      <c r="AE65" s="176" t="str">
        <f t="shared" si="273"/>
        <v/>
      </c>
      <c r="AF65" s="168" t="str">
        <f t="shared" si="274"/>
        <v/>
      </c>
      <c r="AG65" s="168" t="str">
        <f t="shared" si="275"/>
        <v/>
      </c>
      <c r="AH65" s="179" t="str">
        <f t="shared" si="276"/>
        <v/>
      </c>
      <c r="AI65" s="256" t="str">
        <f t="shared" si="277"/>
        <v/>
      </c>
      <c r="AJ65" s="185" t="str">
        <f t="shared" si="278"/>
        <v/>
      </c>
      <c r="AK65" s="185" t="str">
        <f t="shared" si="279"/>
        <v/>
      </c>
      <c r="AL65" s="185" t="str">
        <f t="shared" si="280"/>
        <v/>
      </c>
      <c r="AM65" s="185" t="str">
        <f t="shared" si="281"/>
        <v/>
      </c>
      <c r="AN65" s="185" t="str">
        <f t="shared" si="282"/>
        <v/>
      </c>
    </row>
    <row r="66" spans="1:40" ht="24.5" thickTop="1" thickBot="1">
      <c r="B66" t="s">
        <v>2282</v>
      </c>
      <c r="C66" s="333" t="s">
        <v>2903</v>
      </c>
      <c r="D66" s="329"/>
      <c r="E66" s="329"/>
      <c r="F66" s="329"/>
      <c r="G66" s="329"/>
      <c r="H66" s="329"/>
      <c r="I66" s="329"/>
      <c r="J66" s="329"/>
      <c r="K66" s="329"/>
      <c r="L66" s="330" t="str">
        <f>IF(C66="","",_xlfn.CONCAT("       triggerLine: ","""",C66,", ",M66:AN66,""", sC: ","""",B66,""", lines: ["))</f>
        <v xml:space="preserve">       triggerLine: "BENDECID, ", sC: "as", lines: [</v>
      </c>
      <c r="M66" s="218" t="str">
        <f t="shared" si="255"/>
        <v/>
      </c>
      <c r="N66" s="183" t="str">
        <f t="shared" si="256"/>
        <v/>
      </c>
      <c r="O66" s="216" t="str">
        <f t="shared" si="257"/>
        <v/>
      </c>
      <c r="P66" s="225" t="str">
        <f t="shared" si="258"/>
        <v/>
      </c>
      <c r="Q66" s="217" t="str">
        <f t="shared" si="259"/>
        <v/>
      </c>
      <c r="R66" s="168" t="str">
        <f t="shared" si="260"/>
        <v/>
      </c>
      <c r="S66" s="218" t="str">
        <f t="shared" si="261"/>
        <v/>
      </c>
      <c r="T66" s="219" t="str">
        <f t="shared" si="262"/>
        <v/>
      </c>
      <c r="U66" s="181" t="str">
        <f t="shared" si="263"/>
        <v/>
      </c>
      <c r="V66" s="185" t="str">
        <f t="shared" si="264"/>
        <v/>
      </c>
      <c r="W66" s="177" t="str">
        <f t="shared" si="265"/>
        <v/>
      </c>
      <c r="X66" s="185" t="str">
        <f t="shared" si="266"/>
        <v/>
      </c>
      <c r="Y66" s="185" t="str">
        <f t="shared" si="267"/>
        <v/>
      </c>
      <c r="Z66" s="218" t="str">
        <f t="shared" si="268"/>
        <v/>
      </c>
      <c r="AA66" s="175" t="str">
        <f t="shared" si="269"/>
        <v/>
      </c>
      <c r="AB66" s="183" t="str">
        <f t="shared" si="270"/>
        <v/>
      </c>
      <c r="AC66" s="184" t="str">
        <f t="shared" si="271"/>
        <v/>
      </c>
      <c r="AD66" s="225" t="str">
        <f t="shared" si="272"/>
        <v/>
      </c>
      <c r="AE66" s="176" t="str">
        <f t="shared" si="273"/>
        <v/>
      </c>
      <c r="AF66" s="168" t="str">
        <f t="shared" si="274"/>
        <v/>
      </c>
      <c r="AG66" s="168" t="str">
        <f t="shared" si="275"/>
        <v/>
      </c>
      <c r="AH66" s="179" t="str">
        <f t="shared" si="276"/>
        <v/>
      </c>
      <c r="AI66" s="256" t="str">
        <f t="shared" si="277"/>
        <v/>
      </c>
      <c r="AJ66" s="185" t="str">
        <f t="shared" si="278"/>
        <v/>
      </c>
      <c r="AK66" s="185" t="str">
        <f t="shared" si="279"/>
        <v/>
      </c>
      <c r="AL66" s="185" t="str">
        <f t="shared" si="280"/>
        <v/>
      </c>
      <c r="AM66" s="185" t="str">
        <f t="shared" si="281"/>
        <v/>
      </c>
      <c r="AN66" s="185" t="str">
        <f t="shared" si="282"/>
        <v/>
      </c>
    </row>
    <row r="67" spans="1:40" ht="24.5" thickTop="1" thickBot="1">
      <c r="B67" t="s">
        <v>2282</v>
      </c>
      <c r="C67" s="334" t="s">
        <v>2902</v>
      </c>
      <c r="D67" s="329"/>
      <c r="E67" s="329"/>
      <c r="F67" s="329"/>
      <c r="G67" s="329"/>
      <c r="H67" s="329"/>
      <c r="I67" s="329"/>
      <c r="J67" s="329"/>
      <c r="K67" s="329"/>
      <c r="L67" s="335" t="str">
        <f>IF(C67="","",_xlfn.CONCAT("            { line: ","""",C67,", ",M67:AN67,""", sC: ","""",B67,"""},  ]},"))</f>
        <v xml:space="preserve">            { line: "AL SEÑOR., ", sC: "as"},  ]},</v>
      </c>
      <c r="M67" s="218" t="str">
        <f t="shared" si="255"/>
        <v/>
      </c>
      <c r="N67" s="183" t="str">
        <f t="shared" si="256"/>
        <v/>
      </c>
      <c r="O67" s="216" t="str">
        <f t="shared" si="257"/>
        <v/>
      </c>
      <c r="P67" s="225" t="str">
        <f t="shared" si="258"/>
        <v/>
      </c>
      <c r="Q67" s="217" t="str">
        <f t="shared" si="259"/>
        <v/>
      </c>
      <c r="R67" s="168" t="str">
        <f t="shared" si="260"/>
        <v/>
      </c>
      <c r="S67" s="218" t="str">
        <f t="shared" si="261"/>
        <v/>
      </c>
      <c r="T67" s="219" t="str">
        <f t="shared" si="262"/>
        <v/>
      </c>
      <c r="U67" s="181" t="str">
        <f t="shared" si="263"/>
        <v/>
      </c>
      <c r="V67" s="185" t="str">
        <f t="shared" si="264"/>
        <v/>
      </c>
      <c r="W67" s="177" t="str">
        <f t="shared" si="265"/>
        <v/>
      </c>
      <c r="X67" s="185" t="str">
        <f t="shared" si="266"/>
        <v/>
      </c>
      <c r="Y67" s="185" t="str">
        <f t="shared" si="267"/>
        <v/>
      </c>
      <c r="Z67" s="218" t="str">
        <f t="shared" si="268"/>
        <v/>
      </c>
      <c r="AA67" s="175" t="str">
        <f t="shared" si="269"/>
        <v/>
      </c>
      <c r="AB67" s="183" t="str">
        <f t="shared" si="270"/>
        <v/>
      </c>
      <c r="AC67" s="184" t="str">
        <f t="shared" si="271"/>
        <v/>
      </c>
      <c r="AD67" s="225" t="str">
        <f t="shared" si="272"/>
        <v/>
      </c>
      <c r="AE67" s="176" t="str">
        <f t="shared" si="273"/>
        <v/>
      </c>
      <c r="AF67" s="168" t="str">
        <f t="shared" si="274"/>
        <v/>
      </c>
      <c r="AG67" s="168" t="str">
        <f t="shared" si="275"/>
        <v/>
      </c>
      <c r="AH67" s="179" t="str">
        <f t="shared" si="276"/>
        <v/>
      </c>
      <c r="AI67" s="256" t="str">
        <f t="shared" si="277"/>
        <v/>
      </c>
      <c r="AJ67" s="185" t="str">
        <f t="shared" si="278"/>
        <v/>
      </c>
      <c r="AK67" s="185" t="str">
        <f t="shared" si="279"/>
        <v/>
      </c>
      <c r="AL67" s="185" t="str">
        <f t="shared" si="280"/>
        <v/>
      </c>
      <c r="AM67" s="185" t="str">
        <f t="shared" si="281"/>
        <v/>
      </c>
      <c r="AN67" s="185" t="str">
        <f t="shared" si="282"/>
        <v/>
      </c>
    </row>
    <row r="68" spans="1:40" ht="26.5" thickTop="1" thickBot="1">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A69">
        <f>+A60+1</f>
        <v>4</v>
      </c>
      <c r="C69" s="13" t="s">
        <v>2910</v>
      </c>
      <c r="D69" s="257"/>
      <c r="E69" s="257"/>
      <c r="F69" s="258"/>
      <c r="G69" s="258"/>
      <c r="H69" s="257"/>
      <c r="I69" s="257"/>
      <c r="J69" s="296"/>
      <c r="K69" s="296"/>
      <c r="L69" s="271" t="str">
        <f t="shared" si="254"/>
        <v xml:space="preserve">            { line: "Fuego y calor,, ", sC: ""},</v>
      </c>
      <c r="M69" s="218" t="str">
        <f t="shared" si="255"/>
        <v/>
      </c>
      <c r="N69" s="183" t="str">
        <f t="shared" si="256"/>
        <v/>
      </c>
      <c r="O69" s="216" t="str">
        <f t="shared" si="257"/>
        <v/>
      </c>
      <c r="P69" s="225" t="str">
        <f t="shared" si="258"/>
        <v/>
      </c>
      <c r="Q69" s="217" t="str">
        <f t="shared" si="259"/>
        <v/>
      </c>
      <c r="R69" s="168" t="str">
        <f t="shared" si="260"/>
        <v/>
      </c>
      <c r="S69" s="218" t="str">
        <f t="shared" si="261"/>
        <v/>
      </c>
      <c r="T69" s="219" t="str">
        <f t="shared" si="262"/>
        <v/>
      </c>
      <c r="U69" s="181" t="str">
        <f t="shared" si="263"/>
        <v/>
      </c>
      <c r="V69" s="185" t="str">
        <f t="shared" si="264"/>
        <v/>
      </c>
      <c r="W69" s="177" t="str">
        <f t="shared" si="265"/>
        <v/>
      </c>
      <c r="X69" s="185" t="str">
        <f t="shared" si="266"/>
        <v/>
      </c>
      <c r="Y69" s="185" t="str">
        <f t="shared" si="267"/>
        <v/>
      </c>
      <c r="Z69" s="218" t="str">
        <f t="shared" si="268"/>
        <v/>
      </c>
      <c r="AA69" s="175" t="str">
        <f t="shared" si="269"/>
        <v/>
      </c>
      <c r="AB69" s="183" t="str">
        <f t="shared" si="270"/>
        <v/>
      </c>
      <c r="AC69" s="184" t="str">
        <f t="shared" si="271"/>
        <v/>
      </c>
      <c r="AD69" s="225" t="str">
        <f t="shared" si="272"/>
        <v/>
      </c>
      <c r="AE69" s="176" t="str">
        <f t="shared" si="273"/>
        <v/>
      </c>
      <c r="AF69" s="168" t="str">
        <f t="shared" si="274"/>
        <v/>
      </c>
      <c r="AG69" s="168" t="str">
        <f t="shared" si="275"/>
        <v/>
      </c>
      <c r="AH69" s="179" t="str">
        <f t="shared" si="276"/>
        <v/>
      </c>
      <c r="AI69" s="256" t="str">
        <f t="shared" si="277"/>
        <v/>
      </c>
      <c r="AJ69" s="185" t="str">
        <f t="shared" si="278"/>
        <v/>
      </c>
      <c r="AK69" s="185" t="str">
        <f t="shared" si="279"/>
        <v/>
      </c>
      <c r="AL69" s="185" t="str">
        <f t="shared" si="280"/>
        <v/>
      </c>
      <c r="AM69" s="185" t="str">
        <f t="shared" si="281"/>
        <v/>
      </c>
      <c r="AN69" s="185" t="str">
        <f t="shared" si="282"/>
        <v/>
      </c>
    </row>
    <row r="70" spans="1:40" ht="24.5" thickTop="1" thickBot="1">
      <c r="C70" s="203" t="s">
        <v>2422</v>
      </c>
      <c r="D70" s="224"/>
      <c r="E70" s="224"/>
      <c r="F70" s="224"/>
      <c r="G70" s="224"/>
      <c r="H70" s="224"/>
      <c r="I70" s="224"/>
      <c r="J70" s="224"/>
      <c r="K70" s="224"/>
      <c r="L70" s="208" t="s">
        <v>2411</v>
      </c>
      <c r="M70" s="218" t="str">
        <f t="shared" ref="M70:M72" si="283">IF(N70="","","(")</f>
        <v/>
      </c>
      <c r="N70" s="183" t="str">
        <f t="shared" ref="N70:N72" si="284">IF(D70="","",D70)</f>
        <v/>
      </c>
      <c r="O70" s="216" t="str">
        <f t="shared" ref="O70:O72" si="285">IF(N70="","",",")</f>
        <v/>
      </c>
      <c r="P70" s="225" t="str">
        <f t="shared" ref="P70:P72" si="286">IF(E70="","",E70)</f>
        <v/>
      </c>
      <c r="Q70" s="217" t="str">
        <f t="shared" ref="Q70:Q72" si="287">IF(N70="","",",")</f>
        <v/>
      </c>
      <c r="R70" s="168" t="str">
        <f t="shared" ref="R70:R72" si="288">IF(N70="","",15)</f>
        <v/>
      </c>
      <c r="S70" s="218" t="str">
        <f t="shared" ref="S70:S72" si="289">IF(N70="","",")")</f>
        <v/>
      </c>
      <c r="T70" s="219" t="str">
        <f t="shared" ref="T70:T72" si="290">IF(U70="","","(")</f>
        <v/>
      </c>
      <c r="U70" s="181" t="str">
        <f t="shared" ref="U70:U72" si="291">IF(F70="","",F70)</f>
        <v/>
      </c>
      <c r="V70" s="185" t="str">
        <f t="shared" ref="V70:V72" si="292">IF(U70="","",",")</f>
        <v/>
      </c>
      <c r="W70" s="177" t="str">
        <f t="shared" ref="W70:W72" si="293">IF(G70="","",G70)</f>
        <v/>
      </c>
      <c r="X70" s="185" t="str">
        <f t="shared" ref="X70:X72" si="294">IF(U70="","",",")</f>
        <v/>
      </c>
      <c r="Y70" s="185" t="str">
        <f t="shared" ref="Y70:Y72" si="295">IF(U70="","",250)</f>
        <v/>
      </c>
      <c r="Z70" s="218" t="str">
        <f t="shared" ref="Z70:Z72" si="296">IF(U70="","",")")</f>
        <v/>
      </c>
      <c r="AA70" s="175" t="str">
        <f t="shared" ref="AA70:AA72" si="297">IF(AB70="","","(")</f>
        <v/>
      </c>
      <c r="AB70" s="183" t="str">
        <f t="shared" ref="AB70:AB72" si="298">IF(H70="","",H70)</f>
        <v/>
      </c>
      <c r="AC70" s="184" t="str">
        <f t="shared" ref="AC70:AC72" si="299">IF(AB70="","",",")</f>
        <v/>
      </c>
      <c r="AD70" s="225" t="str">
        <f t="shared" ref="AD70:AD72" si="300">IF(I70="","",I70)</f>
        <v/>
      </c>
      <c r="AE70" s="176" t="str">
        <f t="shared" ref="AE70:AE72" si="301">IF(AB70="","",",")</f>
        <v/>
      </c>
      <c r="AF70" s="168" t="str">
        <f t="shared" ref="AF70:AF72" si="302">IF(AB70="","",350)</f>
        <v/>
      </c>
      <c r="AG70" s="168" t="str">
        <f t="shared" ref="AG70:AG72" si="303">IF(AB70="","",")")</f>
        <v/>
      </c>
      <c r="AH70" s="179" t="str">
        <f t="shared" ref="AH70:AH72" si="304">IF(AI70="","","(")</f>
        <v/>
      </c>
      <c r="AI70" s="256" t="str">
        <f t="shared" ref="AI70:AI72" si="305">IF(J70="","",J70)</f>
        <v/>
      </c>
      <c r="AJ70" s="185" t="str">
        <f t="shared" ref="AJ70:AJ72" si="306">IF(AI70="","",",")</f>
        <v/>
      </c>
      <c r="AK70" s="185" t="str">
        <f t="shared" ref="AK70:AK72" si="307">IF(K70="","",K70)</f>
        <v/>
      </c>
      <c r="AL70" s="185" t="str">
        <f t="shared" ref="AL70:AL72" si="308">IF(AI70="","",",")</f>
        <v/>
      </c>
      <c r="AM70" s="185" t="str">
        <f t="shared" ref="AM70:AM72" si="309">IF(AI70="","",450)</f>
        <v/>
      </c>
      <c r="AN70" s="185" t="str">
        <f t="shared" ref="AN70:AN72" si="310">IF(AI70="","",")")</f>
        <v/>
      </c>
    </row>
    <row r="71" spans="1:40" ht="24.5" thickTop="1" thickBot="1">
      <c r="B71" t="s">
        <v>2282</v>
      </c>
      <c r="C71" s="333" t="s">
        <v>2903</v>
      </c>
      <c r="D71" s="329"/>
      <c r="E71" s="329"/>
      <c r="F71" s="329"/>
      <c r="G71" s="329"/>
      <c r="H71" s="329"/>
      <c r="I71" s="329"/>
      <c r="J71" s="329"/>
      <c r="K71" s="329"/>
      <c r="L71" s="330" t="str">
        <f>IF(C71="","",_xlfn.CONCAT("       triggerLine: ","""",C71,", ",M71:AN71,""", sC: ","""",B71,""", lines: ["))</f>
        <v xml:space="preserve">       triggerLine: "BENDECID, ", sC: "as", lines: [</v>
      </c>
      <c r="M71" s="218" t="str">
        <f t="shared" si="283"/>
        <v/>
      </c>
      <c r="N71" s="183" t="str">
        <f t="shared" si="284"/>
        <v/>
      </c>
      <c r="O71" s="216" t="str">
        <f t="shared" si="285"/>
        <v/>
      </c>
      <c r="P71" s="225" t="str">
        <f t="shared" si="286"/>
        <v/>
      </c>
      <c r="Q71" s="217" t="str">
        <f t="shared" si="287"/>
        <v/>
      </c>
      <c r="R71" s="168" t="str">
        <f t="shared" si="288"/>
        <v/>
      </c>
      <c r="S71" s="218" t="str">
        <f t="shared" si="289"/>
        <v/>
      </c>
      <c r="T71" s="219" t="str">
        <f t="shared" si="290"/>
        <v/>
      </c>
      <c r="U71" s="181" t="str">
        <f t="shared" si="291"/>
        <v/>
      </c>
      <c r="V71" s="185" t="str">
        <f t="shared" si="292"/>
        <v/>
      </c>
      <c r="W71" s="177" t="str">
        <f t="shared" si="293"/>
        <v/>
      </c>
      <c r="X71" s="185" t="str">
        <f t="shared" si="294"/>
        <v/>
      </c>
      <c r="Y71" s="185" t="str">
        <f t="shared" si="295"/>
        <v/>
      </c>
      <c r="Z71" s="218" t="str">
        <f t="shared" si="296"/>
        <v/>
      </c>
      <c r="AA71" s="175" t="str">
        <f t="shared" si="297"/>
        <v/>
      </c>
      <c r="AB71" s="183" t="str">
        <f t="shared" si="298"/>
        <v/>
      </c>
      <c r="AC71" s="184" t="str">
        <f t="shared" si="299"/>
        <v/>
      </c>
      <c r="AD71" s="225" t="str">
        <f t="shared" si="300"/>
        <v/>
      </c>
      <c r="AE71" s="176" t="str">
        <f t="shared" si="301"/>
        <v/>
      </c>
      <c r="AF71" s="168" t="str">
        <f t="shared" si="302"/>
        <v/>
      </c>
      <c r="AG71" s="168" t="str">
        <f t="shared" si="303"/>
        <v/>
      </c>
      <c r="AH71" s="179" t="str">
        <f t="shared" si="304"/>
        <v/>
      </c>
      <c r="AI71" s="256" t="str">
        <f t="shared" si="305"/>
        <v/>
      </c>
      <c r="AJ71" s="185" t="str">
        <f t="shared" si="306"/>
        <v/>
      </c>
      <c r="AK71" s="185" t="str">
        <f t="shared" si="307"/>
        <v/>
      </c>
      <c r="AL71" s="185" t="str">
        <f t="shared" si="308"/>
        <v/>
      </c>
      <c r="AM71" s="185" t="str">
        <f t="shared" si="309"/>
        <v/>
      </c>
      <c r="AN71" s="185" t="str">
        <f t="shared" si="310"/>
        <v/>
      </c>
    </row>
    <row r="72" spans="1:40" ht="24.5" thickTop="1" thickBot="1">
      <c r="B72" t="s">
        <v>2282</v>
      </c>
      <c r="C72" s="334" t="s">
        <v>2902</v>
      </c>
      <c r="D72" s="329"/>
      <c r="E72" s="329"/>
      <c r="F72" s="329"/>
      <c r="G72" s="329"/>
      <c r="H72" s="329"/>
      <c r="I72" s="329"/>
      <c r="J72" s="329"/>
      <c r="K72" s="329"/>
      <c r="L72" s="335" t="str">
        <f>IF(C72="","",_xlfn.CONCAT("            { line: ","""",C72,", ",M72:AN72,""", sC: ","""",B72,"""},  ]},"))</f>
        <v xml:space="preserve">            { line: "AL SEÑOR., ", sC: "as"},  ]},</v>
      </c>
      <c r="M72" s="218" t="str">
        <f t="shared" si="283"/>
        <v/>
      </c>
      <c r="N72" s="183" t="str">
        <f t="shared" si="284"/>
        <v/>
      </c>
      <c r="O72" s="216" t="str">
        <f t="shared" si="285"/>
        <v/>
      </c>
      <c r="P72" s="225" t="str">
        <f t="shared" si="286"/>
        <v/>
      </c>
      <c r="Q72" s="217" t="str">
        <f t="shared" si="287"/>
        <v/>
      </c>
      <c r="R72" s="168" t="str">
        <f t="shared" si="288"/>
        <v/>
      </c>
      <c r="S72" s="218" t="str">
        <f t="shared" si="289"/>
        <v/>
      </c>
      <c r="T72" s="219" t="str">
        <f t="shared" si="290"/>
        <v/>
      </c>
      <c r="U72" s="181" t="str">
        <f t="shared" si="291"/>
        <v/>
      </c>
      <c r="V72" s="185" t="str">
        <f t="shared" si="292"/>
        <v/>
      </c>
      <c r="W72" s="177" t="str">
        <f t="shared" si="293"/>
        <v/>
      </c>
      <c r="X72" s="185" t="str">
        <f t="shared" si="294"/>
        <v/>
      </c>
      <c r="Y72" s="185" t="str">
        <f t="shared" si="295"/>
        <v/>
      </c>
      <c r="Z72" s="218" t="str">
        <f t="shared" si="296"/>
        <v/>
      </c>
      <c r="AA72" s="175" t="str">
        <f t="shared" si="297"/>
        <v/>
      </c>
      <c r="AB72" s="183" t="str">
        <f t="shared" si="298"/>
        <v/>
      </c>
      <c r="AC72" s="184" t="str">
        <f t="shared" si="299"/>
        <v/>
      </c>
      <c r="AD72" s="225" t="str">
        <f t="shared" si="300"/>
        <v/>
      </c>
      <c r="AE72" s="176" t="str">
        <f t="shared" si="301"/>
        <v/>
      </c>
      <c r="AF72" s="168" t="str">
        <f t="shared" si="302"/>
        <v/>
      </c>
      <c r="AG72" s="168" t="str">
        <f t="shared" si="303"/>
        <v/>
      </c>
      <c r="AH72" s="179" t="str">
        <f t="shared" si="304"/>
        <v/>
      </c>
      <c r="AI72" s="256" t="str">
        <f t="shared" si="305"/>
        <v/>
      </c>
      <c r="AJ72" s="185" t="str">
        <f t="shared" si="306"/>
        <v/>
      </c>
      <c r="AK72" s="185" t="str">
        <f t="shared" si="307"/>
        <v/>
      </c>
      <c r="AL72" s="185" t="str">
        <f t="shared" si="308"/>
        <v/>
      </c>
      <c r="AM72" s="185" t="str">
        <f t="shared" si="309"/>
        <v/>
      </c>
      <c r="AN72" s="185" t="str">
        <f t="shared" si="310"/>
        <v/>
      </c>
    </row>
    <row r="73" spans="1:40" ht="24.5" thickTop="1" thickBot="1">
      <c r="A73">
        <f>+A61+1</f>
        <v>1</v>
      </c>
      <c r="C73" s="13" t="s">
        <v>2911</v>
      </c>
      <c r="D73" s="257"/>
      <c r="E73" s="257"/>
      <c r="F73" s="258"/>
      <c r="G73" s="258"/>
      <c r="H73" s="257"/>
      <c r="I73" s="257"/>
      <c r="J73" s="296"/>
      <c r="K73" s="296"/>
      <c r="L73" s="271" t="str">
        <f t="shared" si="254"/>
        <v xml:space="preserve">            { line: "Fríos y heladas,, ", sC: ""},</v>
      </c>
      <c r="M73" s="218" t="str">
        <f t="shared" si="255"/>
        <v/>
      </c>
      <c r="N73" s="183" t="str">
        <f t="shared" si="256"/>
        <v/>
      </c>
      <c r="O73" s="216" t="str">
        <f t="shared" si="257"/>
        <v/>
      </c>
      <c r="P73" s="225" t="str">
        <f t="shared" si="258"/>
        <v/>
      </c>
      <c r="Q73" s="217" t="str">
        <f t="shared" si="259"/>
        <v/>
      </c>
      <c r="R73" s="168" t="str">
        <f t="shared" si="260"/>
        <v/>
      </c>
      <c r="S73" s="218" t="str">
        <f t="shared" si="261"/>
        <v/>
      </c>
      <c r="T73" s="219" t="str">
        <f t="shared" si="262"/>
        <v/>
      </c>
      <c r="U73" s="181" t="str">
        <f t="shared" si="263"/>
        <v/>
      </c>
      <c r="V73" s="185" t="str">
        <f t="shared" si="264"/>
        <v/>
      </c>
      <c r="W73" s="177" t="str">
        <f t="shared" si="265"/>
        <v/>
      </c>
      <c r="X73" s="185" t="str">
        <f t="shared" si="266"/>
        <v/>
      </c>
      <c r="Y73" s="185" t="str">
        <f t="shared" si="267"/>
        <v/>
      </c>
      <c r="Z73" s="218" t="str">
        <f t="shared" si="268"/>
        <v/>
      </c>
      <c r="AA73" s="175" t="str">
        <f t="shared" si="269"/>
        <v/>
      </c>
      <c r="AB73" s="183" t="str">
        <f t="shared" si="270"/>
        <v/>
      </c>
      <c r="AC73" s="184" t="str">
        <f t="shared" si="271"/>
        <v/>
      </c>
      <c r="AD73" s="225" t="str">
        <f t="shared" si="272"/>
        <v/>
      </c>
      <c r="AE73" s="176" t="str">
        <f t="shared" si="273"/>
        <v/>
      </c>
      <c r="AF73" s="168" t="str">
        <f t="shared" si="274"/>
        <v/>
      </c>
      <c r="AG73" s="168" t="str">
        <f t="shared" si="275"/>
        <v/>
      </c>
      <c r="AH73" s="179" t="str">
        <f t="shared" si="276"/>
        <v/>
      </c>
      <c r="AI73" s="256" t="str">
        <f t="shared" si="277"/>
        <v/>
      </c>
      <c r="AJ73" s="185" t="str">
        <f t="shared" si="278"/>
        <v/>
      </c>
      <c r="AK73" s="185" t="str">
        <f t="shared" si="279"/>
        <v/>
      </c>
      <c r="AL73" s="185" t="str">
        <f t="shared" si="280"/>
        <v/>
      </c>
      <c r="AM73" s="185" t="str">
        <f t="shared" si="281"/>
        <v/>
      </c>
      <c r="AN73" s="185" t="str">
        <f t="shared" si="282"/>
        <v/>
      </c>
    </row>
    <row r="74" spans="1:40" ht="24.5" thickTop="1" thickBot="1">
      <c r="C74" s="203" t="s">
        <v>2422</v>
      </c>
      <c r="D74" s="224"/>
      <c r="E74" s="224"/>
      <c r="F74" s="224"/>
      <c r="G74" s="224"/>
      <c r="H74" s="224"/>
      <c r="I74" s="224"/>
      <c r="J74" s="224"/>
      <c r="K74" s="224"/>
      <c r="L74" s="208" t="s">
        <v>2411</v>
      </c>
      <c r="M74" s="218" t="str">
        <f t="shared" si="255"/>
        <v/>
      </c>
      <c r="N74" s="183" t="str">
        <f t="shared" si="256"/>
        <v/>
      </c>
      <c r="O74" s="216" t="str">
        <f t="shared" si="257"/>
        <v/>
      </c>
      <c r="P74" s="225" t="str">
        <f t="shared" si="258"/>
        <v/>
      </c>
      <c r="Q74" s="217" t="str">
        <f t="shared" si="259"/>
        <v/>
      </c>
      <c r="R74" s="168" t="str">
        <f t="shared" si="260"/>
        <v/>
      </c>
      <c r="S74" s="218" t="str">
        <f t="shared" si="261"/>
        <v/>
      </c>
      <c r="T74" s="219" t="str">
        <f t="shared" si="262"/>
        <v/>
      </c>
      <c r="U74" s="181" t="str">
        <f t="shared" si="263"/>
        <v/>
      </c>
      <c r="V74" s="185" t="str">
        <f t="shared" si="264"/>
        <v/>
      </c>
      <c r="W74" s="177" t="str">
        <f t="shared" si="265"/>
        <v/>
      </c>
      <c r="X74" s="185" t="str">
        <f t="shared" si="266"/>
        <v/>
      </c>
      <c r="Y74" s="185" t="str">
        <f t="shared" si="267"/>
        <v/>
      </c>
      <c r="Z74" s="218" t="str">
        <f t="shared" si="268"/>
        <v/>
      </c>
      <c r="AA74" s="175" t="str">
        <f t="shared" si="269"/>
        <v/>
      </c>
      <c r="AB74" s="183" t="str">
        <f t="shared" si="270"/>
        <v/>
      </c>
      <c r="AC74" s="184" t="str">
        <f t="shared" si="271"/>
        <v/>
      </c>
      <c r="AD74" s="225" t="str">
        <f t="shared" si="272"/>
        <v/>
      </c>
      <c r="AE74" s="176" t="str">
        <f t="shared" si="273"/>
        <v/>
      </c>
      <c r="AF74" s="168" t="str">
        <f t="shared" si="274"/>
        <v/>
      </c>
      <c r="AG74" s="168" t="str">
        <f t="shared" si="275"/>
        <v/>
      </c>
      <c r="AH74" s="179" t="str">
        <f t="shared" si="276"/>
        <v/>
      </c>
      <c r="AI74" s="256" t="str">
        <f t="shared" si="277"/>
        <v/>
      </c>
      <c r="AJ74" s="185" t="str">
        <f t="shared" si="278"/>
        <v/>
      </c>
      <c r="AK74" s="185" t="str">
        <f t="shared" si="279"/>
        <v/>
      </c>
      <c r="AL74" s="185" t="str">
        <f t="shared" si="280"/>
        <v/>
      </c>
      <c r="AM74" s="185" t="str">
        <f t="shared" si="281"/>
        <v/>
      </c>
      <c r="AN74" s="185" t="str">
        <f t="shared" si="282"/>
        <v/>
      </c>
    </row>
    <row r="75" spans="1:40" ht="24.5" thickTop="1" thickBot="1">
      <c r="B75" t="s">
        <v>2282</v>
      </c>
      <c r="C75" s="333" t="s">
        <v>2903</v>
      </c>
      <c r="D75" s="329"/>
      <c r="E75" s="329"/>
      <c r="F75" s="329"/>
      <c r="G75" s="329"/>
      <c r="H75" s="329"/>
      <c r="I75" s="329"/>
      <c r="J75" s="329"/>
      <c r="K75" s="329"/>
      <c r="L75" s="330" t="str">
        <f>IF(C75="","",_xlfn.CONCAT("       triggerLine: ","""",C75,", ",M75:AN75,""", sC: ","""",B75,""", lines: ["))</f>
        <v xml:space="preserve">       triggerLine: "BENDECID, ", sC: "as", lines: [</v>
      </c>
      <c r="M75" s="218" t="str">
        <f t="shared" si="255"/>
        <v/>
      </c>
      <c r="N75" s="183" t="str">
        <f t="shared" si="256"/>
        <v/>
      </c>
      <c r="O75" s="216" t="str">
        <f t="shared" si="257"/>
        <v/>
      </c>
      <c r="P75" s="225" t="str">
        <f t="shared" si="258"/>
        <v/>
      </c>
      <c r="Q75" s="217" t="str">
        <f t="shared" si="259"/>
        <v/>
      </c>
      <c r="R75" s="168" t="str">
        <f t="shared" si="260"/>
        <v/>
      </c>
      <c r="S75" s="218" t="str">
        <f t="shared" si="261"/>
        <v/>
      </c>
      <c r="T75" s="219" t="str">
        <f t="shared" si="262"/>
        <v/>
      </c>
      <c r="U75" s="181" t="str">
        <f t="shared" si="263"/>
        <v/>
      </c>
      <c r="V75" s="185" t="str">
        <f t="shared" si="264"/>
        <v/>
      </c>
      <c r="W75" s="177" t="str">
        <f t="shared" si="265"/>
        <v/>
      </c>
      <c r="X75" s="185" t="str">
        <f t="shared" si="266"/>
        <v/>
      </c>
      <c r="Y75" s="185" t="str">
        <f t="shared" si="267"/>
        <v/>
      </c>
      <c r="Z75" s="218" t="str">
        <f t="shared" si="268"/>
        <v/>
      </c>
      <c r="AA75" s="175" t="str">
        <f t="shared" si="269"/>
        <v/>
      </c>
      <c r="AB75" s="183" t="str">
        <f t="shared" si="270"/>
        <v/>
      </c>
      <c r="AC75" s="184" t="str">
        <f t="shared" si="271"/>
        <v/>
      </c>
      <c r="AD75" s="225" t="str">
        <f t="shared" si="272"/>
        <v/>
      </c>
      <c r="AE75" s="176" t="str">
        <f t="shared" si="273"/>
        <v/>
      </c>
      <c r="AF75" s="168" t="str">
        <f t="shared" si="274"/>
        <v/>
      </c>
      <c r="AG75" s="168" t="str">
        <f t="shared" si="275"/>
        <v/>
      </c>
      <c r="AH75" s="179" t="str">
        <f t="shared" si="276"/>
        <v/>
      </c>
      <c r="AI75" s="256" t="str">
        <f t="shared" si="277"/>
        <v/>
      </c>
      <c r="AJ75" s="185" t="str">
        <f t="shared" si="278"/>
        <v/>
      </c>
      <c r="AK75" s="185" t="str">
        <f t="shared" si="279"/>
        <v/>
      </c>
      <c r="AL75" s="185" t="str">
        <f t="shared" si="280"/>
        <v/>
      </c>
      <c r="AM75" s="185" t="str">
        <f t="shared" si="281"/>
        <v/>
      </c>
      <c r="AN75" s="185" t="str">
        <f t="shared" si="282"/>
        <v/>
      </c>
    </row>
    <row r="76" spans="1:40" ht="24.5" thickTop="1" thickBot="1">
      <c r="B76" t="s">
        <v>2282</v>
      </c>
      <c r="C76" s="334" t="s">
        <v>2902</v>
      </c>
      <c r="D76" s="329"/>
      <c r="E76" s="329"/>
      <c r="F76" s="329"/>
      <c r="G76" s="329"/>
      <c r="H76" s="329"/>
      <c r="I76" s="329"/>
      <c r="J76" s="329"/>
      <c r="K76" s="329"/>
      <c r="L76" s="335" t="str">
        <f>IF(C76="","",_xlfn.CONCAT("            { line: ","""",C76,", ",M76:AN76,""", sC: ","""",B76,"""},  ]},"))</f>
        <v xml:space="preserve">            { line: "AL SEÑOR., ", sC: "as"},  ]},</v>
      </c>
      <c r="M76" s="218" t="str">
        <f t="shared" si="255"/>
        <v/>
      </c>
      <c r="N76" s="183" t="str">
        <f t="shared" si="256"/>
        <v/>
      </c>
      <c r="O76" s="216" t="str">
        <f t="shared" si="257"/>
        <v/>
      </c>
      <c r="P76" s="225" t="str">
        <f t="shared" si="258"/>
        <v/>
      </c>
      <c r="Q76" s="217" t="str">
        <f t="shared" si="259"/>
        <v/>
      </c>
      <c r="R76" s="168" t="str">
        <f t="shared" si="260"/>
        <v/>
      </c>
      <c r="S76" s="218" t="str">
        <f t="shared" si="261"/>
        <v/>
      </c>
      <c r="T76" s="219" t="str">
        <f t="shared" si="262"/>
        <v/>
      </c>
      <c r="U76" s="181" t="str">
        <f t="shared" si="263"/>
        <v/>
      </c>
      <c r="V76" s="185" t="str">
        <f t="shared" si="264"/>
        <v/>
      </c>
      <c r="W76" s="177" t="str">
        <f t="shared" si="265"/>
        <v/>
      </c>
      <c r="X76" s="185" t="str">
        <f t="shared" si="266"/>
        <v/>
      </c>
      <c r="Y76" s="185" t="str">
        <f t="shared" si="267"/>
        <v/>
      </c>
      <c r="Z76" s="218" t="str">
        <f t="shared" si="268"/>
        <v/>
      </c>
      <c r="AA76" s="175" t="str">
        <f t="shared" si="269"/>
        <v/>
      </c>
      <c r="AB76" s="183" t="str">
        <f t="shared" si="270"/>
        <v/>
      </c>
      <c r="AC76" s="184" t="str">
        <f t="shared" si="271"/>
        <v/>
      </c>
      <c r="AD76" s="225" t="str">
        <f t="shared" si="272"/>
        <v/>
      </c>
      <c r="AE76" s="176" t="str">
        <f t="shared" si="273"/>
        <v/>
      </c>
      <c r="AF76" s="168" t="str">
        <f t="shared" si="274"/>
        <v/>
      </c>
      <c r="AG76" s="168" t="str">
        <f t="shared" si="275"/>
        <v/>
      </c>
      <c r="AH76" s="179" t="str">
        <f t="shared" si="276"/>
        <v/>
      </c>
      <c r="AI76" s="256" t="str">
        <f t="shared" si="277"/>
        <v/>
      </c>
      <c r="AJ76" s="185" t="str">
        <f t="shared" si="278"/>
        <v/>
      </c>
      <c r="AK76" s="185" t="str">
        <f t="shared" si="279"/>
        <v/>
      </c>
      <c r="AL76" s="185" t="str">
        <f t="shared" si="280"/>
        <v/>
      </c>
      <c r="AM76" s="185" t="str">
        <f t="shared" si="281"/>
        <v/>
      </c>
      <c r="AN76" s="185" t="str">
        <f t="shared" si="282"/>
        <v/>
      </c>
    </row>
    <row r="77" spans="1:40" ht="26.5" thickTop="1" thickBot="1">
      <c r="C77" s="297"/>
      <c r="D77" s="326"/>
      <c r="E77" s="326"/>
      <c r="F77" s="326"/>
      <c r="G77" s="326"/>
      <c r="H77" s="326"/>
      <c r="I77" s="326"/>
      <c r="J77" s="326"/>
      <c r="K77" s="326"/>
      <c r="L77" s="299" t="s">
        <v>2520</v>
      </c>
      <c r="M77" s="218"/>
      <c r="N77" s="183"/>
      <c r="O77" s="216"/>
      <c r="P77" s="225"/>
      <c r="Q77" s="217"/>
      <c r="R77" s="168"/>
      <c r="S77" s="218"/>
      <c r="T77" s="219"/>
      <c r="U77" s="181"/>
      <c r="V77" s="185"/>
      <c r="W77" s="177"/>
      <c r="X77" s="185"/>
      <c r="Y77" s="185"/>
      <c r="Z77" s="218"/>
      <c r="AA77" s="175"/>
      <c r="AB77" s="183"/>
      <c r="AC77" s="184"/>
      <c r="AD77" s="225"/>
      <c r="AE77" s="176"/>
      <c r="AF77" s="168"/>
      <c r="AG77" s="168"/>
      <c r="AH77" s="179"/>
      <c r="AI77" s="256"/>
      <c r="AJ77" s="185"/>
      <c r="AK77" s="185"/>
      <c r="AL77" s="185"/>
      <c r="AM77" s="185"/>
      <c r="AN77" s="185"/>
    </row>
    <row r="78" spans="1:40" ht="24.5" thickTop="1" thickBot="1">
      <c r="A78">
        <f>+A63+1</f>
        <v>1</v>
      </c>
      <c r="C78" s="13" t="s">
        <v>2912</v>
      </c>
      <c r="D78" s="257"/>
      <c r="E78" s="257"/>
      <c r="F78" s="258"/>
      <c r="G78" s="258"/>
      <c r="H78" s="257"/>
      <c r="I78" s="257"/>
      <c r="J78" s="296"/>
      <c r="K78" s="296"/>
      <c r="L78" s="271" t="str">
        <f t="shared" si="254"/>
        <v xml:space="preserve">            { line: "Rocíos y nevadas,, ", sC: ""},</v>
      </c>
      <c r="M78" s="218" t="str">
        <f t="shared" si="255"/>
        <v/>
      </c>
      <c r="N78" s="183" t="str">
        <f t="shared" si="256"/>
        <v/>
      </c>
      <c r="O78" s="216" t="str">
        <f t="shared" si="257"/>
        <v/>
      </c>
      <c r="P78" s="225" t="str">
        <f t="shared" si="258"/>
        <v/>
      </c>
      <c r="Q78" s="217" t="str">
        <f t="shared" si="259"/>
        <v/>
      </c>
      <c r="R78" s="168" t="str">
        <f t="shared" si="260"/>
        <v/>
      </c>
      <c r="S78" s="218" t="str">
        <f t="shared" si="261"/>
        <v/>
      </c>
      <c r="T78" s="219" t="str">
        <f t="shared" si="262"/>
        <v/>
      </c>
      <c r="U78" s="181" t="str">
        <f t="shared" si="263"/>
        <v/>
      </c>
      <c r="V78" s="185" t="str">
        <f t="shared" si="264"/>
        <v/>
      </c>
      <c r="W78" s="177" t="str">
        <f t="shared" si="265"/>
        <v/>
      </c>
      <c r="X78" s="185" t="str">
        <f t="shared" si="266"/>
        <v/>
      </c>
      <c r="Y78" s="185" t="str">
        <f t="shared" si="267"/>
        <v/>
      </c>
      <c r="Z78" s="218" t="str">
        <f t="shared" si="268"/>
        <v/>
      </c>
      <c r="AA78" s="175" t="str">
        <f t="shared" si="269"/>
        <v/>
      </c>
      <c r="AB78" s="183" t="str">
        <f t="shared" si="270"/>
        <v/>
      </c>
      <c r="AC78" s="184" t="str">
        <f t="shared" si="271"/>
        <v/>
      </c>
      <c r="AD78" s="225" t="str">
        <f t="shared" si="272"/>
        <v/>
      </c>
      <c r="AE78" s="176" t="str">
        <f t="shared" si="273"/>
        <v/>
      </c>
      <c r="AF78" s="168" t="str">
        <f t="shared" si="274"/>
        <v/>
      </c>
      <c r="AG78" s="168" t="str">
        <f t="shared" si="275"/>
        <v/>
      </c>
      <c r="AH78" s="179" t="str">
        <f t="shared" si="276"/>
        <v/>
      </c>
      <c r="AI78" s="256" t="str">
        <f t="shared" si="277"/>
        <v/>
      </c>
      <c r="AJ78" s="185" t="str">
        <f t="shared" si="278"/>
        <v/>
      </c>
      <c r="AK78" s="185" t="str">
        <f t="shared" si="279"/>
        <v/>
      </c>
      <c r="AL78" s="185" t="str">
        <f t="shared" si="280"/>
        <v/>
      </c>
      <c r="AM78" s="185" t="str">
        <f t="shared" si="281"/>
        <v/>
      </c>
      <c r="AN78" s="185" t="str">
        <f t="shared" si="282"/>
        <v/>
      </c>
    </row>
    <row r="79" spans="1:40" ht="24.5" thickTop="1" thickBot="1">
      <c r="C79" s="203" t="s">
        <v>2422</v>
      </c>
      <c r="D79" s="224"/>
      <c r="E79" s="224"/>
      <c r="F79" s="224"/>
      <c r="G79" s="224"/>
      <c r="H79" s="224"/>
      <c r="I79" s="224"/>
      <c r="J79" s="224"/>
      <c r="K79" s="224"/>
      <c r="L79" s="208" t="s">
        <v>2411</v>
      </c>
      <c r="M79" s="218" t="str">
        <f t="shared" ref="M79:M81" si="311">IF(N79="","","(")</f>
        <v/>
      </c>
      <c r="N79" s="183" t="str">
        <f t="shared" ref="N79:N81" si="312">IF(D79="","",D79)</f>
        <v/>
      </c>
      <c r="O79" s="216" t="str">
        <f t="shared" ref="O79:O81" si="313">IF(N79="","",",")</f>
        <v/>
      </c>
      <c r="P79" s="225" t="str">
        <f t="shared" ref="P79:P81" si="314">IF(E79="","",E79)</f>
        <v/>
      </c>
      <c r="Q79" s="217" t="str">
        <f t="shared" ref="Q79:Q81" si="315">IF(N79="","",",")</f>
        <v/>
      </c>
      <c r="R79" s="168" t="str">
        <f t="shared" ref="R79:R81" si="316">IF(N79="","",15)</f>
        <v/>
      </c>
      <c r="S79" s="218" t="str">
        <f t="shared" ref="S79:S81" si="317">IF(N79="","",")")</f>
        <v/>
      </c>
      <c r="T79" s="219" t="str">
        <f t="shared" ref="T79:T81" si="318">IF(U79="","","(")</f>
        <v/>
      </c>
      <c r="U79" s="181" t="str">
        <f t="shared" ref="U79:U81" si="319">IF(F79="","",F79)</f>
        <v/>
      </c>
      <c r="V79" s="185" t="str">
        <f t="shared" ref="V79:V81" si="320">IF(U79="","",",")</f>
        <v/>
      </c>
      <c r="W79" s="177" t="str">
        <f t="shared" ref="W79:W81" si="321">IF(G79="","",G79)</f>
        <v/>
      </c>
      <c r="X79" s="185" t="str">
        <f t="shared" ref="X79:X81" si="322">IF(U79="","",",")</f>
        <v/>
      </c>
      <c r="Y79" s="185" t="str">
        <f t="shared" ref="Y79:Y81" si="323">IF(U79="","",250)</f>
        <v/>
      </c>
      <c r="Z79" s="218" t="str">
        <f t="shared" ref="Z79:Z81" si="324">IF(U79="","",")")</f>
        <v/>
      </c>
      <c r="AA79" s="175" t="str">
        <f t="shared" ref="AA79:AA81" si="325">IF(AB79="","","(")</f>
        <v/>
      </c>
      <c r="AB79" s="183" t="str">
        <f t="shared" ref="AB79:AB81" si="326">IF(H79="","",H79)</f>
        <v/>
      </c>
      <c r="AC79" s="184" t="str">
        <f t="shared" ref="AC79:AC81" si="327">IF(AB79="","",",")</f>
        <v/>
      </c>
      <c r="AD79" s="225" t="str">
        <f t="shared" ref="AD79:AD81" si="328">IF(I79="","",I79)</f>
        <v/>
      </c>
      <c r="AE79" s="176" t="str">
        <f t="shared" ref="AE79:AE81" si="329">IF(AB79="","",",")</f>
        <v/>
      </c>
      <c r="AF79" s="168" t="str">
        <f t="shared" ref="AF79:AF81" si="330">IF(AB79="","",350)</f>
        <v/>
      </c>
      <c r="AG79" s="168" t="str">
        <f t="shared" ref="AG79:AG81" si="331">IF(AB79="","",")")</f>
        <v/>
      </c>
      <c r="AH79" s="179" t="str">
        <f t="shared" ref="AH79:AH81" si="332">IF(AI79="","","(")</f>
        <v/>
      </c>
      <c r="AI79" s="256" t="str">
        <f t="shared" ref="AI79:AI81" si="333">IF(J79="","",J79)</f>
        <v/>
      </c>
      <c r="AJ79" s="185" t="str">
        <f t="shared" ref="AJ79:AJ81" si="334">IF(AI79="","",",")</f>
        <v/>
      </c>
      <c r="AK79" s="185" t="str">
        <f t="shared" ref="AK79:AK81" si="335">IF(K79="","",K79)</f>
        <v/>
      </c>
      <c r="AL79" s="185" t="str">
        <f t="shared" ref="AL79:AL81" si="336">IF(AI79="","",",")</f>
        <v/>
      </c>
      <c r="AM79" s="185" t="str">
        <f t="shared" ref="AM79:AM81" si="337">IF(AI79="","",450)</f>
        <v/>
      </c>
      <c r="AN79" s="185" t="str">
        <f t="shared" ref="AN79:AN81" si="338">IF(AI79="","",")")</f>
        <v/>
      </c>
    </row>
    <row r="80" spans="1:40" ht="24.5" thickTop="1" thickBot="1">
      <c r="B80" t="s">
        <v>2282</v>
      </c>
      <c r="C80" s="333" t="s">
        <v>2903</v>
      </c>
      <c r="D80" s="329"/>
      <c r="E80" s="329"/>
      <c r="F80" s="329"/>
      <c r="G80" s="329"/>
      <c r="H80" s="329"/>
      <c r="I80" s="329"/>
      <c r="J80" s="329"/>
      <c r="K80" s="329"/>
      <c r="L80" s="330" t="str">
        <f>IF(C80="","",_xlfn.CONCAT("       triggerLine: ","""",C80,", ",M80:AN80,""", sC: ","""",B80,""", lines: ["))</f>
        <v xml:space="preserve">       triggerLine: "BENDECID, ", sC: "as", lines: [</v>
      </c>
      <c r="M80" s="218" t="str">
        <f t="shared" si="311"/>
        <v/>
      </c>
      <c r="N80" s="183" t="str">
        <f t="shared" si="312"/>
        <v/>
      </c>
      <c r="O80" s="216" t="str">
        <f t="shared" si="313"/>
        <v/>
      </c>
      <c r="P80" s="225" t="str">
        <f t="shared" si="314"/>
        <v/>
      </c>
      <c r="Q80" s="217" t="str">
        <f t="shared" si="315"/>
        <v/>
      </c>
      <c r="R80" s="168" t="str">
        <f t="shared" si="316"/>
        <v/>
      </c>
      <c r="S80" s="218" t="str">
        <f t="shared" si="317"/>
        <v/>
      </c>
      <c r="T80" s="219" t="str">
        <f t="shared" si="318"/>
        <v/>
      </c>
      <c r="U80" s="181" t="str">
        <f t="shared" si="319"/>
        <v/>
      </c>
      <c r="V80" s="185" t="str">
        <f t="shared" si="320"/>
        <v/>
      </c>
      <c r="W80" s="177" t="str">
        <f t="shared" si="321"/>
        <v/>
      </c>
      <c r="X80" s="185" t="str">
        <f t="shared" si="322"/>
        <v/>
      </c>
      <c r="Y80" s="185" t="str">
        <f t="shared" si="323"/>
        <v/>
      </c>
      <c r="Z80" s="218" t="str">
        <f t="shared" si="324"/>
        <v/>
      </c>
      <c r="AA80" s="175" t="str">
        <f t="shared" si="325"/>
        <v/>
      </c>
      <c r="AB80" s="183" t="str">
        <f t="shared" si="326"/>
        <v/>
      </c>
      <c r="AC80" s="184" t="str">
        <f t="shared" si="327"/>
        <v/>
      </c>
      <c r="AD80" s="225" t="str">
        <f t="shared" si="328"/>
        <v/>
      </c>
      <c r="AE80" s="176" t="str">
        <f t="shared" si="329"/>
        <v/>
      </c>
      <c r="AF80" s="168" t="str">
        <f t="shared" si="330"/>
        <v/>
      </c>
      <c r="AG80" s="168" t="str">
        <f t="shared" si="331"/>
        <v/>
      </c>
      <c r="AH80" s="179" t="str">
        <f t="shared" si="332"/>
        <v/>
      </c>
      <c r="AI80" s="256" t="str">
        <f t="shared" si="333"/>
        <v/>
      </c>
      <c r="AJ80" s="185" t="str">
        <f t="shared" si="334"/>
        <v/>
      </c>
      <c r="AK80" s="185" t="str">
        <f t="shared" si="335"/>
        <v/>
      </c>
      <c r="AL80" s="185" t="str">
        <f t="shared" si="336"/>
        <v/>
      </c>
      <c r="AM80" s="185" t="str">
        <f t="shared" si="337"/>
        <v/>
      </c>
      <c r="AN80" s="185" t="str">
        <f t="shared" si="338"/>
        <v/>
      </c>
    </row>
    <row r="81" spans="1:40" ht="24.5" thickTop="1" thickBot="1">
      <c r="B81" t="s">
        <v>2282</v>
      </c>
      <c r="C81" s="334" t="s">
        <v>2902</v>
      </c>
      <c r="D81" s="329"/>
      <c r="E81" s="329"/>
      <c r="F81" s="329"/>
      <c r="G81" s="329"/>
      <c r="H81" s="329"/>
      <c r="I81" s="329"/>
      <c r="J81" s="329"/>
      <c r="K81" s="329"/>
      <c r="L81" s="335" t="str">
        <f>IF(C81="","",_xlfn.CONCAT("            { line: ","""",C81,", ",M81:AN81,""", sC: ","""",B81,"""},  ]},"))</f>
        <v xml:space="preserve">            { line: "AL SEÑOR., ", sC: "as"},  ]},</v>
      </c>
      <c r="M81" s="218" t="str">
        <f t="shared" si="311"/>
        <v/>
      </c>
      <c r="N81" s="183" t="str">
        <f t="shared" si="312"/>
        <v/>
      </c>
      <c r="O81" s="216" t="str">
        <f t="shared" si="313"/>
        <v/>
      </c>
      <c r="P81" s="225" t="str">
        <f t="shared" si="314"/>
        <v/>
      </c>
      <c r="Q81" s="217" t="str">
        <f t="shared" si="315"/>
        <v/>
      </c>
      <c r="R81" s="168" t="str">
        <f t="shared" si="316"/>
        <v/>
      </c>
      <c r="S81" s="218" t="str">
        <f t="shared" si="317"/>
        <v/>
      </c>
      <c r="T81" s="219" t="str">
        <f t="shared" si="318"/>
        <v/>
      </c>
      <c r="U81" s="181" t="str">
        <f t="shared" si="319"/>
        <v/>
      </c>
      <c r="V81" s="185" t="str">
        <f t="shared" si="320"/>
        <v/>
      </c>
      <c r="W81" s="177" t="str">
        <f t="shared" si="321"/>
        <v/>
      </c>
      <c r="X81" s="185" t="str">
        <f t="shared" si="322"/>
        <v/>
      </c>
      <c r="Y81" s="185" t="str">
        <f t="shared" si="323"/>
        <v/>
      </c>
      <c r="Z81" s="218" t="str">
        <f t="shared" si="324"/>
        <v/>
      </c>
      <c r="AA81" s="175" t="str">
        <f t="shared" si="325"/>
        <v/>
      </c>
      <c r="AB81" s="183" t="str">
        <f t="shared" si="326"/>
        <v/>
      </c>
      <c r="AC81" s="184" t="str">
        <f t="shared" si="327"/>
        <v/>
      </c>
      <c r="AD81" s="225" t="str">
        <f t="shared" si="328"/>
        <v/>
      </c>
      <c r="AE81" s="176" t="str">
        <f t="shared" si="329"/>
        <v/>
      </c>
      <c r="AF81" s="168" t="str">
        <f t="shared" si="330"/>
        <v/>
      </c>
      <c r="AG81" s="168" t="str">
        <f t="shared" si="331"/>
        <v/>
      </c>
      <c r="AH81" s="179" t="str">
        <f t="shared" si="332"/>
        <v/>
      </c>
      <c r="AI81" s="256" t="str">
        <f t="shared" si="333"/>
        <v/>
      </c>
      <c r="AJ81" s="185" t="str">
        <f t="shared" si="334"/>
        <v/>
      </c>
      <c r="AK81" s="185" t="str">
        <f t="shared" si="335"/>
        <v/>
      </c>
      <c r="AL81" s="185" t="str">
        <f t="shared" si="336"/>
        <v/>
      </c>
      <c r="AM81" s="185" t="str">
        <f t="shared" si="337"/>
        <v/>
      </c>
      <c r="AN81" s="185" t="str">
        <f t="shared" si="338"/>
        <v/>
      </c>
    </row>
    <row r="82" spans="1:40" ht="24.5" thickTop="1" thickBot="1">
      <c r="A82">
        <f>+A64+1</f>
        <v>2</v>
      </c>
      <c r="C82" s="13" t="s">
        <v>2913</v>
      </c>
      <c r="D82" s="257"/>
      <c r="E82" s="257"/>
      <c r="F82" s="258"/>
      <c r="G82" s="258"/>
      <c r="H82" s="257"/>
      <c r="I82" s="257"/>
      <c r="J82" s="296"/>
      <c r="K82" s="296"/>
      <c r="L82" s="271" t="str">
        <f t="shared" si="254"/>
        <v xml:space="preserve">            { line: "Témpanos y hielos,, ", sC: ""},</v>
      </c>
      <c r="M82" s="218" t="str">
        <f t="shared" si="255"/>
        <v/>
      </c>
      <c r="N82" s="183" t="str">
        <f t="shared" si="256"/>
        <v/>
      </c>
      <c r="O82" s="216" t="str">
        <f t="shared" si="257"/>
        <v/>
      </c>
      <c r="P82" s="225" t="str">
        <f t="shared" si="258"/>
        <v/>
      </c>
      <c r="Q82" s="217" t="str">
        <f t="shared" si="259"/>
        <v/>
      </c>
      <c r="R82" s="168" t="str">
        <f t="shared" si="260"/>
        <v/>
      </c>
      <c r="S82" s="218" t="str">
        <f t="shared" si="261"/>
        <v/>
      </c>
      <c r="T82" s="219" t="str">
        <f t="shared" si="262"/>
        <v/>
      </c>
      <c r="U82" s="181" t="str">
        <f t="shared" si="263"/>
        <v/>
      </c>
      <c r="V82" s="185" t="str">
        <f t="shared" si="264"/>
        <v/>
      </c>
      <c r="W82" s="177" t="str">
        <f t="shared" si="265"/>
        <v/>
      </c>
      <c r="X82" s="185" t="str">
        <f t="shared" si="266"/>
        <v/>
      </c>
      <c r="Y82" s="185" t="str">
        <f t="shared" si="267"/>
        <v/>
      </c>
      <c r="Z82" s="218" t="str">
        <f t="shared" si="268"/>
        <v/>
      </c>
      <c r="AA82" s="175" t="str">
        <f t="shared" si="269"/>
        <v/>
      </c>
      <c r="AB82" s="183" t="str">
        <f t="shared" si="270"/>
        <v/>
      </c>
      <c r="AC82" s="184" t="str">
        <f t="shared" si="271"/>
        <v/>
      </c>
      <c r="AD82" s="225" t="str">
        <f t="shared" si="272"/>
        <v/>
      </c>
      <c r="AE82" s="176" t="str">
        <f t="shared" si="273"/>
        <v/>
      </c>
      <c r="AF82" s="168" t="str">
        <f t="shared" si="274"/>
        <v/>
      </c>
      <c r="AG82" s="168" t="str">
        <f t="shared" si="275"/>
        <v/>
      </c>
      <c r="AH82" s="179" t="str">
        <f t="shared" si="276"/>
        <v/>
      </c>
      <c r="AI82" s="256" t="str">
        <f t="shared" si="277"/>
        <v/>
      </c>
      <c r="AJ82" s="185" t="str">
        <f t="shared" si="278"/>
        <v/>
      </c>
      <c r="AK82" s="185" t="str">
        <f t="shared" si="279"/>
        <v/>
      </c>
      <c r="AL82" s="185" t="str">
        <f t="shared" si="280"/>
        <v/>
      </c>
      <c r="AM82" s="185" t="str">
        <f t="shared" si="281"/>
        <v/>
      </c>
      <c r="AN82" s="185" t="str">
        <f t="shared" si="282"/>
        <v/>
      </c>
    </row>
    <row r="83" spans="1:40" ht="24.5" thickTop="1" thickBot="1">
      <c r="C83" s="203" t="s">
        <v>2422</v>
      </c>
      <c r="D83" s="224"/>
      <c r="E83" s="224"/>
      <c r="F83" s="224"/>
      <c r="G83" s="224"/>
      <c r="H83" s="224"/>
      <c r="I83" s="224"/>
      <c r="J83" s="224"/>
      <c r="K83" s="224"/>
      <c r="L83" s="208" t="s">
        <v>2411</v>
      </c>
      <c r="M83" s="218" t="str">
        <f t="shared" si="255"/>
        <v/>
      </c>
      <c r="N83" s="183" t="str">
        <f t="shared" si="256"/>
        <v/>
      </c>
      <c r="O83" s="216" t="str">
        <f t="shared" si="257"/>
        <v/>
      </c>
      <c r="P83" s="225" t="str">
        <f t="shared" si="258"/>
        <v/>
      </c>
      <c r="Q83" s="217" t="str">
        <f t="shared" si="259"/>
        <v/>
      </c>
      <c r="R83" s="168" t="str">
        <f t="shared" si="260"/>
        <v/>
      </c>
      <c r="S83" s="218" t="str">
        <f t="shared" si="261"/>
        <v/>
      </c>
      <c r="T83" s="219" t="str">
        <f t="shared" si="262"/>
        <v/>
      </c>
      <c r="U83" s="181" t="str">
        <f t="shared" si="263"/>
        <v/>
      </c>
      <c r="V83" s="185" t="str">
        <f t="shared" si="264"/>
        <v/>
      </c>
      <c r="W83" s="177" t="str">
        <f t="shared" si="265"/>
        <v/>
      </c>
      <c r="X83" s="185" t="str">
        <f t="shared" si="266"/>
        <v/>
      </c>
      <c r="Y83" s="185" t="str">
        <f t="shared" si="267"/>
        <v/>
      </c>
      <c r="Z83" s="218" t="str">
        <f t="shared" si="268"/>
        <v/>
      </c>
      <c r="AA83" s="175" t="str">
        <f t="shared" si="269"/>
        <v/>
      </c>
      <c r="AB83" s="183" t="str">
        <f t="shared" si="270"/>
        <v/>
      </c>
      <c r="AC83" s="184" t="str">
        <f t="shared" si="271"/>
        <v/>
      </c>
      <c r="AD83" s="225" t="str">
        <f t="shared" si="272"/>
        <v/>
      </c>
      <c r="AE83" s="176" t="str">
        <f t="shared" si="273"/>
        <v/>
      </c>
      <c r="AF83" s="168" t="str">
        <f t="shared" si="274"/>
        <v/>
      </c>
      <c r="AG83" s="168" t="str">
        <f t="shared" si="275"/>
        <v/>
      </c>
      <c r="AH83" s="179" t="str">
        <f t="shared" si="276"/>
        <v/>
      </c>
      <c r="AI83" s="256" t="str">
        <f t="shared" si="277"/>
        <v/>
      </c>
      <c r="AJ83" s="185" t="str">
        <f t="shared" si="278"/>
        <v/>
      </c>
      <c r="AK83" s="185" t="str">
        <f t="shared" si="279"/>
        <v/>
      </c>
      <c r="AL83" s="185" t="str">
        <f t="shared" si="280"/>
        <v/>
      </c>
      <c r="AM83" s="185" t="str">
        <f t="shared" si="281"/>
        <v/>
      </c>
      <c r="AN83" s="185" t="str">
        <f t="shared" si="282"/>
        <v/>
      </c>
    </row>
    <row r="84" spans="1:40" ht="24.5" thickTop="1" thickBot="1">
      <c r="B84" t="s">
        <v>2282</v>
      </c>
      <c r="C84" s="333" t="s">
        <v>2903</v>
      </c>
      <c r="D84" s="329"/>
      <c r="E84" s="329"/>
      <c r="F84" s="329"/>
      <c r="G84" s="329"/>
      <c r="H84" s="329"/>
      <c r="I84" s="329"/>
      <c r="J84" s="329"/>
      <c r="K84" s="329"/>
      <c r="L84" s="330" t="str">
        <f>IF(C84="","",_xlfn.CONCAT("       triggerLine: ","""",C84,", ",M84:AN84,""", sC: ","""",B84,""", lines: ["))</f>
        <v xml:space="preserve">       triggerLine: "BENDECID, ", sC: "as", lines: [</v>
      </c>
      <c r="M84" s="218" t="str">
        <f t="shared" si="255"/>
        <v/>
      </c>
      <c r="N84" s="183" t="str">
        <f t="shared" si="256"/>
        <v/>
      </c>
      <c r="O84" s="216" t="str">
        <f t="shared" si="257"/>
        <v/>
      </c>
      <c r="P84" s="225" t="str">
        <f t="shared" si="258"/>
        <v/>
      </c>
      <c r="Q84" s="217" t="str">
        <f t="shared" si="259"/>
        <v/>
      </c>
      <c r="R84" s="168" t="str">
        <f t="shared" si="260"/>
        <v/>
      </c>
      <c r="S84" s="218" t="str">
        <f t="shared" si="261"/>
        <v/>
      </c>
      <c r="T84" s="219" t="str">
        <f t="shared" si="262"/>
        <v/>
      </c>
      <c r="U84" s="181" t="str">
        <f t="shared" si="263"/>
        <v/>
      </c>
      <c r="V84" s="185" t="str">
        <f t="shared" si="264"/>
        <v/>
      </c>
      <c r="W84" s="177" t="str">
        <f t="shared" si="265"/>
        <v/>
      </c>
      <c r="X84" s="185" t="str">
        <f t="shared" si="266"/>
        <v/>
      </c>
      <c r="Y84" s="185" t="str">
        <f t="shared" si="267"/>
        <v/>
      </c>
      <c r="Z84" s="218" t="str">
        <f t="shared" si="268"/>
        <v/>
      </c>
      <c r="AA84" s="175" t="str">
        <f t="shared" si="269"/>
        <v/>
      </c>
      <c r="AB84" s="183" t="str">
        <f t="shared" si="270"/>
        <v/>
      </c>
      <c r="AC84" s="184" t="str">
        <f t="shared" si="271"/>
        <v/>
      </c>
      <c r="AD84" s="225" t="str">
        <f t="shared" si="272"/>
        <v/>
      </c>
      <c r="AE84" s="176" t="str">
        <f t="shared" si="273"/>
        <v/>
      </c>
      <c r="AF84" s="168" t="str">
        <f t="shared" si="274"/>
        <v/>
      </c>
      <c r="AG84" s="168" t="str">
        <f t="shared" si="275"/>
        <v/>
      </c>
      <c r="AH84" s="179" t="str">
        <f t="shared" si="276"/>
        <v/>
      </c>
      <c r="AI84" s="256" t="str">
        <f t="shared" si="277"/>
        <v/>
      </c>
      <c r="AJ84" s="185" t="str">
        <f t="shared" si="278"/>
        <v/>
      </c>
      <c r="AK84" s="185" t="str">
        <f t="shared" si="279"/>
        <v/>
      </c>
      <c r="AL84" s="185" t="str">
        <f t="shared" si="280"/>
        <v/>
      </c>
      <c r="AM84" s="185" t="str">
        <f t="shared" si="281"/>
        <v/>
      </c>
      <c r="AN84" s="185" t="str">
        <f t="shared" si="282"/>
        <v/>
      </c>
    </row>
    <row r="85" spans="1:40" ht="24.5" thickTop="1" thickBot="1">
      <c r="B85" t="s">
        <v>2282</v>
      </c>
      <c r="C85" s="334" t="s">
        <v>2902</v>
      </c>
      <c r="D85" s="329"/>
      <c r="E85" s="329"/>
      <c r="F85" s="329"/>
      <c r="G85" s="329"/>
      <c r="H85" s="329"/>
      <c r="I85" s="329"/>
      <c r="J85" s="329"/>
      <c r="K85" s="329"/>
      <c r="L85" s="335" t="str">
        <f>IF(C85="","",_xlfn.CONCAT("            { line: ","""",C85,", ",M85:AN85,""", sC: ","""",B85,"""},  ]},"))</f>
        <v xml:space="preserve">            { line: "AL SEÑOR., ", sC: "as"},  ]},</v>
      </c>
      <c r="M85" s="218" t="str">
        <f t="shared" si="255"/>
        <v/>
      </c>
      <c r="N85" s="183" t="str">
        <f t="shared" si="256"/>
        <v/>
      </c>
      <c r="O85" s="216" t="str">
        <f t="shared" si="257"/>
        <v/>
      </c>
      <c r="P85" s="225" t="str">
        <f t="shared" si="258"/>
        <v/>
      </c>
      <c r="Q85" s="217" t="str">
        <f t="shared" si="259"/>
        <v/>
      </c>
      <c r="R85" s="168" t="str">
        <f t="shared" si="260"/>
        <v/>
      </c>
      <c r="S85" s="218" t="str">
        <f t="shared" si="261"/>
        <v/>
      </c>
      <c r="T85" s="219" t="str">
        <f t="shared" si="262"/>
        <v/>
      </c>
      <c r="U85" s="181" t="str">
        <f t="shared" si="263"/>
        <v/>
      </c>
      <c r="V85" s="185" t="str">
        <f t="shared" si="264"/>
        <v/>
      </c>
      <c r="W85" s="177" t="str">
        <f t="shared" si="265"/>
        <v/>
      </c>
      <c r="X85" s="185" t="str">
        <f t="shared" si="266"/>
        <v/>
      </c>
      <c r="Y85" s="185" t="str">
        <f t="shared" si="267"/>
        <v/>
      </c>
      <c r="Z85" s="218" t="str">
        <f t="shared" si="268"/>
        <v/>
      </c>
      <c r="AA85" s="175" t="str">
        <f t="shared" si="269"/>
        <v/>
      </c>
      <c r="AB85" s="183" t="str">
        <f t="shared" si="270"/>
        <v/>
      </c>
      <c r="AC85" s="184" t="str">
        <f t="shared" si="271"/>
        <v/>
      </c>
      <c r="AD85" s="225" t="str">
        <f t="shared" si="272"/>
        <v/>
      </c>
      <c r="AE85" s="176" t="str">
        <f t="shared" si="273"/>
        <v/>
      </c>
      <c r="AF85" s="168" t="str">
        <f t="shared" si="274"/>
        <v/>
      </c>
      <c r="AG85" s="168" t="str">
        <f t="shared" si="275"/>
        <v/>
      </c>
      <c r="AH85" s="179" t="str">
        <f t="shared" si="276"/>
        <v/>
      </c>
      <c r="AI85" s="256" t="str">
        <f t="shared" si="277"/>
        <v/>
      </c>
      <c r="AJ85" s="185" t="str">
        <f t="shared" si="278"/>
        <v/>
      </c>
      <c r="AK85" s="185" t="str">
        <f t="shared" si="279"/>
        <v/>
      </c>
      <c r="AL85" s="185" t="str">
        <f t="shared" si="280"/>
        <v/>
      </c>
      <c r="AM85" s="185" t="str">
        <f t="shared" si="281"/>
        <v/>
      </c>
      <c r="AN85" s="185" t="str">
        <f t="shared" si="282"/>
        <v/>
      </c>
    </row>
    <row r="86" spans="1:40" ht="26.5" thickTop="1" thickBot="1">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1:40" ht="24.5" thickTop="1" thickBot="1">
      <c r="A87">
        <f>+A69+1</f>
        <v>5</v>
      </c>
      <c r="C87" s="13" t="s">
        <v>2914</v>
      </c>
      <c r="D87" s="257"/>
      <c r="E87" s="257"/>
      <c r="F87" s="258"/>
      <c r="G87" s="258"/>
      <c r="H87" s="257"/>
      <c r="I87" s="257"/>
      <c r="J87" s="296"/>
      <c r="K87" s="296"/>
      <c r="L87" s="271" t="str">
        <f t="shared" si="254"/>
        <v xml:space="preserve">            { line: "Escarchas y nieves,, ", sC: ""},</v>
      </c>
      <c r="M87" s="218" t="str">
        <f t="shared" si="255"/>
        <v/>
      </c>
      <c r="N87" s="183" t="str">
        <f t="shared" si="256"/>
        <v/>
      </c>
      <c r="O87" s="216" t="str">
        <f t="shared" si="257"/>
        <v/>
      </c>
      <c r="P87" s="225" t="str">
        <f t="shared" si="258"/>
        <v/>
      </c>
      <c r="Q87" s="217" t="str">
        <f t="shared" si="259"/>
        <v/>
      </c>
      <c r="R87" s="168" t="str">
        <f t="shared" si="260"/>
        <v/>
      </c>
      <c r="S87" s="218" t="str">
        <f t="shared" si="261"/>
        <v/>
      </c>
      <c r="T87" s="219" t="str">
        <f t="shared" si="262"/>
        <v/>
      </c>
      <c r="U87" s="181" t="str">
        <f t="shared" si="263"/>
        <v/>
      </c>
      <c r="V87" s="185" t="str">
        <f t="shared" si="264"/>
        <v/>
      </c>
      <c r="W87" s="177" t="str">
        <f t="shared" si="265"/>
        <v/>
      </c>
      <c r="X87" s="185" t="str">
        <f t="shared" si="266"/>
        <v/>
      </c>
      <c r="Y87" s="185" t="str">
        <f t="shared" si="267"/>
        <v/>
      </c>
      <c r="Z87" s="218" t="str">
        <f t="shared" si="268"/>
        <v/>
      </c>
      <c r="AA87" s="175" t="str">
        <f t="shared" si="269"/>
        <v/>
      </c>
      <c r="AB87" s="183" t="str">
        <f t="shared" si="270"/>
        <v/>
      </c>
      <c r="AC87" s="184" t="str">
        <f t="shared" si="271"/>
        <v/>
      </c>
      <c r="AD87" s="225" t="str">
        <f t="shared" si="272"/>
        <v/>
      </c>
      <c r="AE87" s="176" t="str">
        <f t="shared" si="273"/>
        <v/>
      </c>
      <c r="AF87" s="168" t="str">
        <f t="shared" si="274"/>
        <v/>
      </c>
      <c r="AG87" s="168" t="str">
        <f t="shared" si="275"/>
        <v/>
      </c>
      <c r="AH87" s="179" t="str">
        <f t="shared" si="276"/>
        <v/>
      </c>
      <c r="AI87" s="256" t="str">
        <f t="shared" si="277"/>
        <v/>
      </c>
      <c r="AJ87" s="185" t="str">
        <f t="shared" si="278"/>
        <v/>
      </c>
      <c r="AK87" s="185" t="str">
        <f t="shared" si="279"/>
        <v/>
      </c>
      <c r="AL87" s="185" t="str">
        <f t="shared" si="280"/>
        <v/>
      </c>
      <c r="AM87" s="185" t="str">
        <f t="shared" si="281"/>
        <v/>
      </c>
      <c r="AN87" s="185" t="str">
        <f t="shared" si="282"/>
        <v/>
      </c>
    </row>
    <row r="88" spans="1:40" ht="24.5" thickTop="1" thickBot="1">
      <c r="C88" s="203" t="s">
        <v>2422</v>
      </c>
      <c r="D88" s="224"/>
      <c r="E88" s="224"/>
      <c r="F88" s="224"/>
      <c r="G88" s="224"/>
      <c r="H88" s="224"/>
      <c r="I88" s="224"/>
      <c r="J88" s="224"/>
      <c r="K88" s="224"/>
      <c r="L88" s="208" t="s">
        <v>2411</v>
      </c>
      <c r="M88" s="218" t="str">
        <f t="shared" ref="M88:M90" si="339">IF(N88="","","(")</f>
        <v/>
      </c>
      <c r="N88" s="183" t="str">
        <f t="shared" ref="N88:N90" si="340">IF(D88="","",D88)</f>
        <v/>
      </c>
      <c r="O88" s="216" t="str">
        <f t="shared" ref="O88:O90" si="341">IF(N88="","",",")</f>
        <v/>
      </c>
      <c r="P88" s="225" t="str">
        <f t="shared" ref="P88:P90" si="342">IF(E88="","",E88)</f>
        <v/>
      </c>
      <c r="Q88" s="217" t="str">
        <f t="shared" ref="Q88:Q90" si="343">IF(N88="","",",")</f>
        <v/>
      </c>
      <c r="R88" s="168" t="str">
        <f t="shared" ref="R88:R90" si="344">IF(N88="","",15)</f>
        <v/>
      </c>
      <c r="S88" s="218" t="str">
        <f t="shared" ref="S88:S90" si="345">IF(N88="","",")")</f>
        <v/>
      </c>
      <c r="T88" s="219" t="str">
        <f t="shared" ref="T88:T90" si="346">IF(U88="","","(")</f>
        <v/>
      </c>
      <c r="U88" s="181" t="str">
        <f t="shared" ref="U88:U90" si="347">IF(F88="","",F88)</f>
        <v/>
      </c>
      <c r="V88" s="185" t="str">
        <f t="shared" ref="V88:V90" si="348">IF(U88="","",",")</f>
        <v/>
      </c>
      <c r="W88" s="177" t="str">
        <f t="shared" ref="W88:W90" si="349">IF(G88="","",G88)</f>
        <v/>
      </c>
      <c r="X88" s="185" t="str">
        <f t="shared" ref="X88:X90" si="350">IF(U88="","",",")</f>
        <v/>
      </c>
      <c r="Y88" s="185" t="str">
        <f t="shared" ref="Y88:Y90" si="351">IF(U88="","",250)</f>
        <v/>
      </c>
      <c r="Z88" s="218" t="str">
        <f t="shared" ref="Z88:Z90" si="352">IF(U88="","",")")</f>
        <v/>
      </c>
      <c r="AA88" s="175" t="str">
        <f t="shared" ref="AA88:AA90" si="353">IF(AB88="","","(")</f>
        <v/>
      </c>
      <c r="AB88" s="183" t="str">
        <f t="shared" ref="AB88:AB90" si="354">IF(H88="","",H88)</f>
        <v/>
      </c>
      <c r="AC88" s="184" t="str">
        <f t="shared" ref="AC88:AC90" si="355">IF(AB88="","",",")</f>
        <v/>
      </c>
      <c r="AD88" s="225" t="str">
        <f t="shared" ref="AD88:AD90" si="356">IF(I88="","",I88)</f>
        <v/>
      </c>
      <c r="AE88" s="176" t="str">
        <f t="shared" ref="AE88:AE90" si="357">IF(AB88="","",",")</f>
        <v/>
      </c>
      <c r="AF88" s="168" t="str">
        <f t="shared" ref="AF88:AF90" si="358">IF(AB88="","",350)</f>
        <v/>
      </c>
      <c r="AG88" s="168" t="str">
        <f t="shared" ref="AG88:AG90" si="359">IF(AB88="","",")")</f>
        <v/>
      </c>
      <c r="AH88" s="179" t="str">
        <f t="shared" ref="AH88:AH90" si="360">IF(AI88="","","(")</f>
        <v/>
      </c>
      <c r="AI88" s="256" t="str">
        <f t="shared" ref="AI88:AI90" si="361">IF(J88="","",J88)</f>
        <v/>
      </c>
      <c r="AJ88" s="185" t="str">
        <f t="shared" ref="AJ88:AJ90" si="362">IF(AI88="","",",")</f>
        <v/>
      </c>
      <c r="AK88" s="185" t="str">
        <f t="shared" ref="AK88:AK90" si="363">IF(K88="","",K88)</f>
        <v/>
      </c>
      <c r="AL88" s="185" t="str">
        <f t="shared" ref="AL88:AL90" si="364">IF(AI88="","",",")</f>
        <v/>
      </c>
      <c r="AM88" s="185" t="str">
        <f t="shared" ref="AM88:AM90" si="365">IF(AI88="","",450)</f>
        <v/>
      </c>
      <c r="AN88" s="185" t="str">
        <f t="shared" ref="AN88:AN90" si="366">IF(AI88="","",")")</f>
        <v/>
      </c>
    </row>
    <row r="89" spans="1:40" ht="24.5" thickTop="1" thickBot="1">
      <c r="B89" t="s">
        <v>2282</v>
      </c>
      <c r="C89" s="333" t="s">
        <v>2903</v>
      </c>
      <c r="D89" s="329"/>
      <c r="E89" s="329"/>
      <c r="F89" s="329"/>
      <c r="G89" s="329"/>
      <c r="H89" s="329"/>
      <c r="I89" s="329"/>
      <c r="J89" s="329"/>
      <c r="K89" s="329"/>
      <c r="L89" s="330" t="str">
        <f>IF(C89="","",_xlfn.CONCAT("       triggerLine: ","""",C89,", ",M89:AN89,""", sC: ","""",B89,""", lines: ["))</f>
        <v xml:space="preserve">       triggerLine: "BENDECID, ", sC: "as", lines: [</v>
      </c>
      <c r="M89" s="218" t="str">
        <f t="shared" si="339"/>
        <v/>
      </c>
      <c r="N89" s="183" t="str">
        <f t="shared" si="340"/>
        <v/>
      </c>
      <c r="O89" s="216" t="str">
        <f t="shared" si="341"/>
        <v/>
      </c>
      <c r="P89" s="225" t="str">
        <f t="shared" si="342"/>
        <v/>
      </c>
      <c r="Q89" s="217" t="str">
        <f t="shared" si="343"/>
        <v/>
      </c>
      <c r="R89" s="168" t="str">
        <f t="shared" si="344"/>
        <v/>
      </c>
      <c r="S89" s="218" t="str">
        <f t="shared" si="345"/>
        <v/>
      </c>
      <c r="T89" s="219" t="str">
        <f t="shared" si="346"/>
        <v/>
      </c>
      <c r="U89" s="181" t="str">
        <f t="shared" si="347"/>
        <v/>
      </c>
      <c r="V89" s="185" t="str">
        <f t="shared" si="348"/>
        <v/>
      </c>
      <c r="W89" s="177" t="str">
        <f t="shared" si="349"/>
        <v/>
      </c>
      <c r="X89" s="185" t="str">
        <f t="shared" si="350"/>
        <v/>
      </c>
      <c r="Y89" s="185" t="str">
        <f t="shared" si="351"/>
        <v/>
      </c>
      <c r="Z89" s="218" t="str">
        <f t="shared" si="352"/>
        <v/>
      </c>
      <c r="AA89" s="175" t="str">
        <f t="shared" si="353"/>
        <v/>
      </c>
      <c r="AB89" s="183" t="str">
        <f t="shared" si="354"/>
        <v/>
      </c>
      <c r="AC89" s="184" t="str">
        <f t="shared" si="355"/>
        <v/>
      </c>
      <c r="AD89" s="225" t="str">
        <f t="shared" si="356"/>
        <v/>
      </c>
      <c r="AE89" s="176" t="str">
        <f t="shared" si="357"/>
        <v/>
      </c>
      <c r="AF89" s="168" t="str">
        <f t="shared" si="358"/>
        <v/>
      </c>
      <c r="AG89" s="168" t="str">
        <f t="shared" si="359"/>
        <v/>
      </c>
      <c r="AH89" s="179" t="str">
        <f t="shared" si="360"/>
        <v/>
      </c>
      <c r="AI89" s="256" t="str">
        <f t="shared" si="361"/>
        <v/>
      </c>
      <c r="AJ89" s="185" t="str">
        <f t="shared" si="362"/>
        <v/>
      </c>
      <c r="AK89" s="185" t="str">
        <f t="shared" si="363"/>
        <v/>
      </c>
      <c r="AL89" s="185" t="str">
        <f t="shared" si="364"/>
        <v/>
      </c>
      <c r="AM89" s="185" t="str">
        <f t="shared" si="365"/>
        <v/>
      </c>
      <c r="AN89" s="185" t="str">
        <f t="shared" si="366"/>
        <v/>
      </c>
    </row>
    <row r="90" spans="1:40" ht="24.5" thickTop="1" thickBot="1">
      <c r="B90" t="s">
        <v>2282</v>
      </c>
      <c r="C90" s="334" t="s">
        <v>2902</v>
      </c>
      <c r="D90" s="329"/>
      <c r="E90" s="329"/>
      <c r="F90" s="329"/>
      <c r="G90" s="329"/>
      <c r="H90" s="329"/>
      <c r="I90" s="329"/>
      <c r="J90" s="329"/>
      <c r="K90" s="329"/>
      <c r="L90" s="335" t="str">
        <f>IF(C90="","",_xlfn.CONCAT("            { line: ","""",C90,", ",M90:AN90,""", sC: ","""",B90,"""},  ]},"))</f>
        <v xml:space="preserve">            { line: "AL SEÑOR., ", sC: "as"},  ]},</v>
      </c>
      <c r="M90" s="218" t="str">
        <f t="shared" si="339"/>
        <v/>
      </c>
      <c r="N90" s="183" t="str">
        <f t="shared" si="340"/>
        <v/>
      </c>
      <c r="O90" s="216" t="str">
        <f t="shared" si="341"/>
        <v/>
      </c>
      <c r="P90" s="225" t="str">
        <f t="shared" si="342"/>
        <v/>
      </c>
      <c r="Q90" s="217" t="str">
        <f t="shared" si="343"/>
        <v/>
      </c>
      <c r="R90" s="168" t="str">
        <f t="shared" si="344"/>
        <v/>
      </c>
      <c r="S90" s="218" t="str">
        <f t="shared" si="345"/>
        <v/>
      </c>
      <c r="T90" s="219" t="str">
        <f t="shared" si="346"/>
        <v/>
      </c>
      <c r="U90" s="181" t="str">
        <f t="shared" si="347"/>
        <v/>
      </c>
      <c r="V90" s="185" t="str">
        <f t="shared" si="348"/>
        <v/>
      </c>
      <c r="W90" s="177" t="str">
        <f t="shared" si="349"/>
        <v/>
      </c>
      <c r="X90" s="185" t="str">
        <f t="shared" si="350"/>
        <v/>
      </c>
      <c r="Y90" s="185" t="str">
        <f t="shared" si="351"/>
        <v/>
      </c>
      <c r="Z90" s="218" t="str">
        <f t="shared" si="352"/>
        <v/>
      </c>
      <c r="AA90" s="175" t="str">
        <f t="shared" si="353"/>
        <v/>
      </c>
      <c r="AB90" s="183" t="str">
        <f t="shared" si="354"/>
        <v/>
      </c>
      <c r="AC90" s="184" t="str">
        <f t="shared" si="355"/>
        <v/>
      </c>
      <c r="AD90" s="225" t="str">
        <f t="shared" si="356"/>
        <v/>
      </c>
      <c r="AE90" s="176" t="str">
        <f t="shared" si="357"/>
        <v/>
      </c>
      <c r="AF90" s="168" t="str">
        <f t="shared" si="358"/>
        <v/>
      </c>
      <c r="AG90" s="168" t="str">
        <f t="shared" si="359"/>
        <v/>
      </c>
      <c r="AH90" s="179" t="str">
        <f t="shared" si="360"/>
        <v/>
      </c>
      <c r="AI90" s="256" t="str">
        <f t="shared" si="361"/>
        <v/>
      </c>
      <c r="AJ90" s="185" t="str">
        <f t="shared" si="362"/>
        <v/>
      </c>
      <c r="AK90" s="185" t="str">
        <f t="shared" si="363"/>
        <v/>
      </c>
      <c r="AL90" s="185" t="str">
        <f t="shared" si="364"/>
        <v/>
      </c>
      <c r="AM90" s="185" t="str">
        <f t="shared" si="365"/>
        <v/>
      </c>
      <c r="AN90" s="185" t="str">
        <f t="shared" si="366"/>
        <v/>
      </c>
    </row>
    <row r="91" spans="1:40" ht="24.5" thickTop="1" thickBot="1">
      <c r="A91">
        <f>+A73+1</f>
        <v>2</v>
      </c>
      <c r="C91" s="13" t="s">
        <v>2915</v>
      </c>
      <c r="D91" s="257"/>
      <c r="E91" s="257"/>
      <c r="F91" s="258"/>
      <c r="G91" s="258"/>
      <c r="H91" s="257"/>
      <c r="I91" s="257"/>
      <c r="J91" s="296"/>
      <c r="K91" s="296"/>
      <c r="L91" s="271" t="str">
        <f t="shared" si="254"/>
        <v xml:space="preserve">            { line: "Noche y día,, ", sC: ""},</v>
      </c>
      <c r="M91" s="218" t="str">
        <f t="shared" si="255"/>
        <v/>
      </c>
      <c r="N91" s="183" t="str">
        <f t="shared" si="256"/>
        <v/>
      </c>
      <c r="O91" s="216" t="str">
        <f t="shared" si="257"/>
        <v/>
      </c>
      <c r="P91" s="225" t="str">
        <f t="shared" si="258"/>
        <v/>
      </c>
      <c r="Q91" s="217" t="str">
        <f t="shared" si="259"/>
        <v/>
      </c>
      <c r="R91" s="168" t="str">
        <f t="shared" si="260"/>
        <v/>
      </c>
      <c r="S91" s="218" t="str">
        <f t="shared" si="261"/>
        <v/>
      </c>
      <c r="T91" s="219" t="str">
        <f t="shared" si="262"/>
        <v/>
      </c>
      <c r="U91" s="181" t="str">
        <f t="shared" si="263"/>
        <v/>
      </c>
      <c r="V91" s="185" t="str">
        <f t="shared" si="264"/>
        <v/>
      </c>
      <c r="W91" s="177" t="str">
        <f t="shared" si="265"/>
        <v/>
      </c>
      <c r="X91" s="185" t="str">
        <f t="shared" si="266"/>
        <v/>
      </c>
      <c r="Y91" s="185" t="str">
        <f t="shared" si="267"/>
        <v/>
      </c>
      <c r="Z91" s="218" t="str">
        <f t="shared" si="268"/>
        <v/>
      </c>
      <c r="AA91" s="175" t="str">
        <f t="shared" si="269"/>
        <v/>
      </c>
      <c r="AB91" s="183" t="str">
        <f t="shared" si="270"/>
        <v/>
      </c>
      <c r="AC91" s="184" t="str">
        <f t="shared" si="271"/>
        <v/>
      </c>
      <c r="AD91" s="225" t="str">
        <f t="shared" si="272"/>
        <v/>
      </c>
      <c r="AE91" s="176" t="str">
        <f t="shared" si="273"/>
        <v/>
      </c>
      <c r="AF91" s="168" t="str">
        <f t="shared" si="274"/>
        <v/>
      </c>
      <c r="AG91" s="168" t="str">
        <f t="shared" si="275"/>
        <v/>
      </c>
      <c r="AH91" s="179" t="str">
        <f t="shared" si="276"/>
        <v/>
      </c>
      <c r="AI91" s="256" t="str">
        <f t="shared" si="277"/>
        <v/>
      </c>
      <c r="AJ91" s="185" t="str">
        <f t="shared" si="278"/>
        <v/>
      </c>
      <c r="AK91" s="185" t="str">
        <f t="shared" si="279"/>
        <v/>
      </c>
      <c r="AL91" s="185" t="str">
        <f t="shared" si="280"/>
        <v/>
      </c>
      <c r="AM91" s="185" t="str">
        <f t="shared" si="281"/>
        <v/>
      </c>
      <c r="AN91" s="185" t="str">
        <f t="shared" si="282"/>
        <v/>
      </c>
    </row>
    <row r="92" spans="1:40" ht="24.5" thickTop="1" thickBot="1">
      <c r="C92" s="203" t="s">
        <v>2422</v>
      </c>
      <c r="D92" s="224"/>
      <c r="E92" s="224"/>
      <c r="F92" s="224"/>
      <c r="G92" s="224"/>
      <c r="H92" s="224"/>
      <c r="I92" s="224"/>
      <c r="J92" s="224"/>
      <c r="K92" s="224"/>
      <c r="L92" s="208" t="s">
        <v>2411</v>
      </c>
      <c r="M92" s="218" t="str">
        <f t="shared" si="255"/>
        <v/>
      </c>
      <c r="N92" s="183" t="str">
        <f t="shared" si="256"/>
        <v/>
      </c>
      <c r="O92" s="216" t="str">
        <f t="shared" si="257"/>
        <v/>
      </c>
      <c r="P92" s="225" t="str">
        <f t="shared" si="258"/>
        <v/>
      </c>
      <c r="Q92" s="217" t="str">
        <f t="shared" si="259"/>
        <v/>
      </c>
      <c r="R92" s="168" t="str">
        <f t="shared" si="260"/>
        <v/>
      </c>
      <c r="S92" s="218" t="str">
        <f t="shared" si="261"/>
        <v/>
      </c>
      <c r="T92" s="219" t="str">
        <f t="shared" si="262"/>
        <v/>
      </c>
      <c r="U92" s="181" t="str">
        <f t="shared" si="263"/>
        <v/>
      </c>
      <c r="V92" s="185" t="str">
        <f t="shared" si="264"/>
        <v/>
      </c>
      <c r="W92" s="177" t="str">
        <f t="shared" si="265"/>
        <v/>
      </c>
      <c r="X92" s="185" t="str">
        <f t="shared" si="266"/>
        <v/>
      </c>
      <c r="Y92" s="185" t="str">
        <f t="shared" si="267"/>
        <v/>
      </c>
      <c r="Z92" s="218" t="str">
        <f t="shared" si="268"/>
        <v/>
      </c>
      <c r="AA92" s="175" t="str">
        <f t="shared" si="269"/>
        <v/>
      </c>
      <c r="AB92" s="183" t="str">
        <f t="shared" si="270"/>
        <v/>
      </c>
      <c r="AC92" s="184" t="str">
        <f t="shared" si="271"/>
        <v/>
      </c>
      <c r="AD92" s="225" t="str">
        <f t="shared" si="272"/>
        <v/>
      </c>
      <c r="AE92" s="176" t="str">
        <f t="shared" si="273"/>
        <v/>
      </c>
      <c r="AF92" s="168" t="str">
        <f t="shared" si="274"/>
        <v/>
      </c>
      <c r="AG92" s="168" t="str">
        <f t="shared" si="275"/>
        <v/>
      </c>
      <c r="AH92" s="179" t="str">
        <f t="shared" si="276"/>
        <v/>
      </c>
      <c r="AI92" s="256" t="str">
        <f t="shared" si="277"/>
        <v/>
      </c>
      <c r="AJ92" s="185" t="str">
        <f t="shared" si="278"/>
        <v/>
      </c>
      <c r="AK92" s="185" t="str">
        <f t="shared" si="279"/>
        <v/>
      </c>
      <c r="AL92" s="185" t="str">
        <f t="shared" si="280"/>
        <v/>
      </c>
      <c r="AM92" s="185" t="str">
        <f t="shared" si="281"/>
        <v/>
      </c>
      <c r="AN92" s="185" t="str">
        <f t="shared" si="282"/>
        <v/>
      </c>
    </row>
    <row r="93" spans="1:40" ht="24.5" thickTop="1" thickBot="1">
      <c r="B93" t="s">
        <v>2282</v>
      </c>
      <c r="C93" s="333" t="s">
        <v>2903</v>
      </c>
      <c r="D93" s="329"/>
      <c r="E93" s="329"/>
      <c r="F93" s="329"/>
      <c r="G93" s="329"/>
      <c r="H93" s="329"/>
      <c r="I93" s="329"/>
      <c r="J93" s="329"/>
      <c r="K93" s="329"/>
      <c r="L93" s="330" t="str">
        <f>IF(C93="","",_xlfn.CONCAT("       triggerLine: ","""",C93,", ",M93:AN93,""", sC: ","""",B93,""", lines: ["))</f>
        <v xml:space="preserve">       triggerLine: "BENDECID, ", sC: "as", lines: [</v>
      </c>
      <c r="M93" s="218" t="str">
        <f t="shared" si="255"/>
        <v/>
      </c>
      <c r="N93" s="183" t="str">
        <f t="shared" si="256"/>
        <v/>
      </c>
      <c r="O93" s="216" t="str">
        <f t="shared" si="257"/>
        <v/>
      </c>
      <c r="P93" s="225" t="str">
        <f t="shared" si="258"/>
        <v/>
      </c>
      <c r="Q93" s="217" t="str">
        <f t="shared" si="259"/>
        <v/>
      </c>
      <c r="R93" s="168" t="str">
        <f t="shared" si="260"/>
        <v/>
      </c>
      <c r="S93" s="218" t="str">
        <f t="shared" si="261"/>
        <v/>
      </c>
      <c r="T93" s="219" t="str">
        <f t="shared" si="262"/>
        <v/>
      </c>
      <c r="U93" s="181" t="str">
        <f t="shared" si="263"/>
        <v/>
      </c>
      <c r="V93" s="185" t="str">
        <f t="shared" si="264"/>
        <v/>
      </c>
      <c r="W93" s="177" t="str">
        <f t="shared" si="265"/>
        <v/>
      </c>
      <c r="X93" s="185" t="str">
        <f t="shared" si="266"/>
        <v/>
      </c>
      <c r="Y93" s="185" t="str">
        <f t="shared" si="267"/>
        <v/>
      </c>
      <c r="Z93" s="218" t="str">
        <f t="shared" si="268"/>
        <v/>
      </c>
      <c r="AA93" s="175" t="str">
        <f t="shared" si="269"/>
        <v/>
      </c>
      <c r="AB93" s="183" t="str">
        <f t="shared" si="270"/>
        <v/>
      </c>
      <c r="AC93" s="184" t="str">
        <f t="shared" si="271"/>
        <v/>
      </c>
      <c r="AD93" s="225" t="str">
        <f t="shared" si="272"/>
        <v/>
      </c>
      <c r="AE93" s="176" t="str">
        <f t="shared" si="273"/>
        <v/>
      </c>
      <c r="AF93" s="168" t="str">
        <f t="shared" si="274"/>
        <v/>
      </c>
      <c r="AG93" s="168" t="str">
        <f t="shared" si="275"/>
        <v/>
      </c>
      <c r="AH93" s="179" t="str">
        <f t="shared" si="276"/>
        <v/>
      </c>
      <c r="AI93" s="256" t="str">
        <f t="shared" si="277"/>
        <v/>
      </c>
      <c r="AJ93" s="185" t="str">
        <f t="shared" si="278"/>
        <v/>
      </c>
      <c r="AK93" s="185" t="str">
        <f t="shared" si="279"/>
        <v/>
      </c>
      <c r="AL93" s="185" t="str">
        <f t="shared" si="280"/>
        <v/>
      </c>
      <c r="AM93" s="185" t="str">
        <f t="shared" si="281"/>
        <v/>
      </c>
      <c r="AN93" s="185" t="str">
        <f t="shared" si="282"/>
        <v/>
      </c>
    </row>
    <row r="94" spans="1:40" ht="24.5" thickTop="1" thickBot="1">
      <c r="B94" t="s">
        <v>2282</v>
      </c>
      <c r="C94" s="334" t="s">
        <v>2902</v>
      </c>
      <c r="D94" s="329"/>
      <c r="E94" s="329"/>
      <c r="F94" s="329"/>
      <c r="G94" s="329"/>
      <c r="H94" s="329"/>
      <c r="I94" s="329"/>
      <c r="J94" s="329"/>
      <c r="K94" s="329"/>
      <c r="L94" s="335" t="str">
        <f>IF(C94="","",_xlfn.CONCAT("            { line: ","""",C94,", ",M94:AN94,""", sC: ","""",B94,"""},  ]},"))</f>
        <v xml:space="preserve">            { line: "AL SEÑOR., ", sC: "as"},  ]},</v>
      </c>
      <c r="M94" s="218" t="str">
        <f t="shared" si="255"/>
        <v/>
      </c>
      <c r="N94" s="183" t="str">
        <f t="shared" si="256"/>
        <v/>
      </c>
      <c r="O94" s="216" t="str">
        <f t="shared" si="257"/>
        <v/>
      </c>
      <c r="P94" s="225" t="str">
        <f t="shared" si="258"/>
        <v/>
      </c>
      <c r="Q94" s="217" t="str">
        <f t="shared" si="259"/>
        <v/>
      </c>
      <c r="R94" s="168" t="str">
        <f t="shared" si="260"/>
        <v/>
      </c>
      <c r="S94" s="218" t="str">
        <f t="shared" si="261"/>
        <v/>
      </c>
      <c r="T94" s="219" t="str">
        <f t="shared" si="262"/>
        <v/>
      </c>
      <c r="U94" s="181" t="str">
        <f t="shared" si="263"/>
        <v/>
      </c>
      <c r="V94" s="185" t="str">
        <f t="shared" si="264"/>
        <v/>
      </c>
      <c r="W94" s="177" t="str">
        <f t="shared" si="265"/>
        <v/>
      </c>
      <c r="X94" s="185" t="str">
        <f t="shared" si="266"/>
        <v/>
      </c>
      <c r="Y94" s="185" t="str">
        <f t="shared" si="267"/>
        <v/>
      </c>
      <c r="Z94" s="218" t="str">
        <f t="shared" si="268"/>
        <v/>
      </c>
      <c r="AA94" s="175" t="str">
        <f t="shared" si="269"/>
        <v/>
      </c>
      <c r="AB94" s="183" t="str">
        <f t="shared" si="270"/>
        <v/>
      </c>
      <c r="AC94" s="184" t="str">
        <f t="shared" si="271"/>
        <v/>
      </c>
      <c r="AD94" s="225" t="str">
        <f t="shared" si="272"/>
        <v/>
      </c>
      <c r="AE94" s="176" t="str">
        <f t="shared" si="273"/>
        <v/>
      </c>
      <c r="AF94" s="168" t="str">
        <f t="shared" si="274"/>
        <v/>
      </c>
      <c r="AG94" s="168" t="str">
        <f t="shared" si="275"/>
        <v/>
      </c>
      <c r="AH94" s="179" t="str">
        <f t="shared" si="276"/>
        <v/>
      </c>
      <c r="AI94" s="256" t="str">
        <f t="shared" si="277"/>
        <v/>
      </c>
      <c r="AJ94" s="185" t="str">
        <f t="shared" si="278"/>
        <v/>
      </c>
      <c r="AK94" s="185" t="str">
        <f t="shared" si="279"/>
        <v/>
      </c>
      <c r="AL94" s="185" t="str">
        <f t="shared" si="280"/>
        <v/>
      </c>
      <c r="AM94" s="185" t="str">
        <f t="shared" si="281"/>
        <v/>
      </c>
      <c r="AN94" s="185" t="str">
        <f t="shared" si="282"/>
        <v/>
      </c>
    </row>
    <row r="95" spans="1:40" ht="26.5" thickTop="1" thickBot="1">
      <c r="C95" s="297"/>
      <c r="D95" s="326"/>
      <c r="E95" s="326"/>
      <c r="F95" s="326"/>
      <c r="G95" s="326"/>
      <c r="H95" s="326"/>
      <c r="I95" s="326"/>
      <c r="J95" s="326"/>
      <c r="K95" s="326"/>
      <c r="L95" s="299" t="s">
        <v>2520</v>
      </c>
      <c r="M95" s="218"/>
      <c r="N95" s="183"/>
      <c r="O95" s="216"/>
      <c r="P95" s="225"/>
      <c r="Q95" s="217"/>
      <c r="R95" s="168"/>
      <c r="S95" s="218"/>
      <c r="T95" s="219"/>
      <c r="U95" s="181"/>
      <c r="V95" s="185"/>
      <c r="W95" s="177"/>
      <c r="X95" s="185"/>
      <c r="Y95" s="185"/>
      <c r="Z95" s="218"/>
      <c r="AA95" s="175"/>
      <c r="AB95" s="183"/>
      <c r="AC95" s="184"/>
      <c r="AD95" s="225"/>
      <c r="AE95" s="176"/>
      <c r="AF95" s="168"/>
      <c r="AG95" s="168"/>
      <c r="AH95" s="179"/>
      <c r="AI95" s="256"/>
      <c r="AJ95" s="185"/>
      <c r="AK95" s="185"/>
      <c r="AL95" s="185"/>
      <c r="AM95" s="185"/>
      <c r="AN95" s="185"/>
    </row>
    <row r="96" spans="1:40" ht="24.5" thickTop="1" thickBot="1">
      <c r="A96">
        <f>+A78+1</f>
        <v>2</v>
      </c>
      <c r="C96" s="13" t="s">
        <v>2916</v>
      </c>
      <c r="D96" s="257"/>
      <c r="E96" s="257"/>
      <c r="F96" s="258"/>
      <c r="G96" s="258"/>
      <c r="H96" s="257"/>
      <c r="I96" s="257"/>
      <c r="J96" s="296"/>
      <c r="K96" s="296"/>
      <c r="L96" s="271" t="str">
        <f t="shared" si="254"/>
        <v xml:space="preserve">            { line: "Luz y tinieblas,, ", sC: ""},</v>
      </c>
      <c r="M96" s="218" t="str">
        <f t="shared" si="255"/>
        <v/>
      </c>
      <c r="N96" s="183" t="str">
        <f t="shared" si="256"/>
        <v/>
      </c>
      <c r="O96" s="216" t="str">
        <f t="shared" si="257"/>
        <v/>
      </c>
      <c r="P96" s="225" t="str">
        <f t="shared" si="258"/>
        <v/>
      </c>
      <c r="Q96" s="217" t="str">
        <f t="shared" si="259"/>
        <v/>
      </c>
      <c r="R96" s="168" t="str">
        <f t="shared" si="260"/>
        <v/>
      </c>
      <c r="S96" s="218" t="str">
        <f t="shared" si="261"/>
        <v/>
      </c>
      <c r="T96" s="219" t="str">
        <f t="shared" si="262"/>
        <v/>
      </c>
      <c r="U96" s="181" t="str">
        <f t="shared" si="263"/>
        <v/>
      </c>
      <c r="V96" s="185" t="str">
        <f t="shared" si="264"/>
        <v/>
      </c>
      <c r="W96" s="177" t="str">
        <f t="shared" si="265"/>
        <v/>
      </c>
      <c r="X96" s="185" t="str">
        <f t="shared" si="266"/>
        <v/>
      </c>
      <c r="Y96" s="185" t="str">
        <f t="shared" si="267"/>
        <v/>
      </c>
      <c r="Z96" s="218" t="str">
        <f t="shared" si="268"/>
        <v/>
      </c>
      <c r="AA96" s="175" t="str">
        <f t="shared" si="269"/>
        <v/>
      </c>
      <c r="AB96" s="183" t="str">
        <f t="shared" si="270"/>
        <v/>
      </c>
      <c r="AC96" s="184" t="str">
        <f t="shared" si="271"/>
        <v/>
      </c>
      <c r="AD96" s="225" t="str">
        <f t="shared" si="272"/>
        <v/>
      </c>
      <c r="AE96" s="176" t="str">
        <f t="shared" si="273"/>
        <v/>
      </c>
      <c r="AF96" s="168" t="str">
        <f t="shared" si="274"/>
        <v/>
      </c>
      <c r="AG96" s="168" t="str">
        <f t="shared" si="275"/>
        <v/>
      </c>
      <c r="AH96" s="179" t="str">
        <f t="shared" si="276"/>
        <v/>
      </c>
      <c r="AI96" s="256" t="str">
        <f t="shared" si="277"/>
        <v/>
      </c>
      <c r="AJ96" s="185" t="str">
        <f t="shared" si="278"/>
        <v/>
      </c>
      <c r="AK96" s="185" t="str">
        <f t="shared" si="279"/>
        <v/>
      </c>
      <c r="AL96" s="185" t="str">
        <f t="shared" si="280"/>
        <v/>
      </c>
      <c r="AM96" s="185" t="str">
        <f t="shared" si="281"/>
        <v/>
      </c>
      <c r="AN96" s="185" t="str">
        <f t="shared" si="282"/>
        <v/>
      </c>
    </row>
    <row r="97" spans="1:40" ht="24.5" thickTop="1" thickBot="1">
      <c r="C97" s="203" t="s">
        <v>2422</v>
      </c>
      <c r="D97" s="224"/>
      <c r="E97" s="224"/>
      <c r="F97" s="224"/>
      <c r="G97" s="224"/>
      <c r="H97" s="224"/>
      <c r="I97" s="224"/>
      <c r="J97" s="224"/>
      <c r="K97" s="224"/>
      <c r="L97" s="208" t="s">
        <v>2411</v>
      </c>
      <c r="M97" s="218" t="str">
        <f t="shared" ref="M97:M99" si="367">IF(N97="","","(")</f>
        <v/>
      </c>
      <c r="N97" s="183" t="str">
        <f t="shared" ref="N97:N99" si="368">IF(D97="","",D97)</f>
        <v/>
      </c>
      <c r="O97" s="216" t="str">
        <f t="shared" ref="O97:O99" si="369">IF(N97="","",",")</f>
        <v/>
      </c>
      <c r="P97" s="225" t="str">
        <f t="shared" ref="P97:P99" si="370">IF(E97="","",E97)</f>
        <v/>
      </c>
      <c r="Q97" s="217" t="str">
        <f t="shared" ref="Q97:Q99" si="371">IF(N97="","",",")</f>
        <v/>
      </c>
      <c r="R97" s="168" t="str">
        <f t="shared" ref="R97:R99" si="372">IF(N97="","",15)</f>
        <v/>
      </c>
      <c r="S97" s="218" t="str">
        <f t="shared" ref="S97:S99" si="373">IF(N97="","",")")</f>
        <v/>
      </c>
      <c r="T97" s="219" t="str">
        <f t="shared" ref="T97:T99" si="374">IF(U97="","","(")</f>
        <v/>
      </c>
      <c r="U97" s="181" t="str">
        <f t="shared" ref="U97:U99" si="375">IF(F97="","",F97)</f>
        <v/>
      </c>
      <c r="V97" s="185" t="str">
        <f t="shared" ref="V97:V99" si="376">IF(U97="","",",")</f>
        <v/>
      </c>
      <c r="W97" s="177" t="str">
        <f t="shared" ref="W97:W99" si="377">IF(G97="","",G97)</f>
        <v/>
      </c>
      <c r="X97" s="185" t="str">
        <f t="shared" ref="X97:X99" si="378">IF(U97="","",",")</f>
        <v/>
      </c>
      <c r="Y97" s="185" t="str">
        <f t="shared" ref="Y97:Y99" si="379">IF(U97="","",250)</f>
        <v/>
      </c>
      <c r="Z97" s="218" t="str">
        <f t="shared" ref="Z97:Z99" si="380">IF(U97="","",")")</f>
        <v/>
      </c>
      <c r="AA97" s="175" t="str">
        <f t="shared" ref="AA97:AA99" si="381">IF(AB97="","","(")</f>
        <v/>
      </c>
      <c r="AB97" s="183" t="str">
        <f t="shared" ref="AB97:AB99" si="382">IF(H97="","",H97)</f>
        <v/>
      </c>
      <c r="AC97" s="184" t="str">
        <f t="shared" ref="AC97:AC99" si="383">IF(AB97="","",",")</f>
        <v/>
      </c>
      <c r="AD97" s="225" t="str">
        <f t="shared" ref="AD97:AD99" si="384">IF(I97="","",I97)</f>
        <v/>
      </c>
      <c r="AE97" s="176" t="str">
        <f t="shared" ref="AE97:AE99" si="385">IF(AB97="","",",")</f>
        <v/>
      </c>
      <c r="AF97" s="168" t="str">
        <f t="shared" ref="AF97:AF99" si="386">IF(AB97="","",350)</f>
        <v/>
      </c>
      <c r="AG97" s="168" t="str">
        <f t="shared" ref="AG97:AG99" si="387">IF(AB97="","",")")</f>
        <v/>
      </c>
      <c r="AH97" s="179" t="str">
        <f t="shared" ref="AH97:AH99" si="388">IF(AI97="","","(")</f>
        <v/>
      </c>
      <c r="AI97" s="256" t="str">
        <f t="shared" ref="AI97:AI99" si="389">IF(J97="","",J97)</f>
        <v/>
      </c>
      <c r="AJ97" s="185" t="str">
        <f t="shared" ref="AJ97:AJ99" si="390">IF(AI97="","",",")</f>
        <v/>
      </c>
      <c r="AK97" s="185" t="str">
        <f t="shared" ref="AK97:AK99" si="391">IF(K97="","",K97)</f>
        <v/>
      </c>
      <c r="AL97" s="185" t="str">
        <f t="shared" ref="AL97:AL99" si="392">IF(AI97="","",",")</f>
        <v/>
      </c>
      <c r="AM97" s="185" t="str">
        <f t="shared" ref="AM97:AM99" si="393">IF(AI97="","",450)</f>
        <v/>
      </c>
      <c r="AN97" s="185" t="str">
        <f t="shared" ref="AN97:AN99" si="394">IF(AI97="","",")")</f>
        <v/>
      </c>
    </row>
    <row r="98" spans="1:40" ht="24.5" thickTop="1" thickBot="1">
      <c r="B98" t="s">
        <v>2282</v>
      </c>
      <c r="C98" s="333" t="s">
        <v>2903</v>
      </c>
      <c r="D98" s="329"/>
      <c r="E98" s="329"/>
      <c r="F98" s="329"/>
      <c r="G98" s="329"/>
      <c r="H98" s="329"/>
      <c r="I98" s="329"/>
      <c r="J98" s="329"/>
      <c r="K98" s="329"/>
      <c r="L98" s="330" t="str">
        <f>IF(C98="","",_xlfn.CONCAT("       triggerLine: ","""",C98,", ",M98:AN98,""", sC: ","""",B98,""", lines: ["))</f>
        <v xml:space="preserve">       triggerLine: "BENDECID, ", sC: "as", lines: [</v>
      </c>
      <c r="M98" s="218" t="str">
        <f t="shared" si="367"/>
        <v/>
      </c>
      <c r="N98" s="183" t="str">
        <f t="shared" si="368"/>
        <v/>
      </c>
      <c r="O98" s="216" t="str">
        <f t="shared" si="369"/>
        <v/>
      </c>
      <c r="P98" s="225" t="str">
        <f t="shared" si="370"/>
        <v/>
      </c>
      <c r="Q98" s="217" t="str">
        <f t="shared" si="371"/>
        <v/>
      </c>
      <c r="R98" s="168" t="str">
        <f t="shared" si="372"/>
        <v/>
      </c>
      <c r="S98" s="218" t="str">
        <f t="shared" si="373"/>
        <v/>
      </c>
      <c r="T98" s="219" t="str">
        <f t="shared" si="374"/>
        <v/>
      </c>
      <c r="U98" s="181" t="str">
        <f t="shared" si="375"/>
        <v/>
      </c>
      <c r="V98" s="185" t="str">
        <f t="shared" si="376"/>
        <v/>
      </c>
      <c r="W98" s="177" t="str">
        <f t="shared" si="377"/>
        <v/>
      </c>
      <c r="X98" s="185" t="str">
        <f t="shared" si="378"/>
        <v/>
      </c>
      <c r="Y98" s="185" t="str">
        <f t="shared" si="379"/>
        <v/>
      </c>
      <c r="Z98" s="218" t="str">
        <f t="shared" si="380"/>
        <v/>
      </c>
      <c r="AA98" s="175" t="str">
        <f t="shared" si="381"/>
        <v/>
      </c>
      <c r="AB98" s="183" t="str">
        <f t="shared" si="382"/>
        <v/>
      </c>
      <c r="AC98" s="184" t="str">
        <f t="shared" si="383"/>
        <v/>
      </c>
      <c r="AD98" s="225" t="str">
        <f t="shared" si="384"/>
        <v/>
      </c>
      <c r="AE98" s="176" t="str">
        <f t="shared" si="385"/>
        <v/>
      </c>
      <c r="AF98" s="168" t="str">
        <f t="shared" si="386"/>
        <v/>
      </c>
      <c r="AG98" s="168" t="str">
        <f t="shared" si="387"/>
        <v/>
      </c>
      <c r="AH98" s="179" t="str">
        <f t="shared" si="388"/>
        <v/>
      </c>
      <c r="AI98" s="256" t="str">
        <f t="shared" si="389"/>
        <v/>
      </c>
      <c r="AJ98" s="185" t="str">
        <f t="shared" si="390"/>
        <v/>
      </c>
      <c r="AK98" s="185" t="str">
        <f t="shared" si="391"/>
        <v/>
      </c>
      <c r="AL98" s="185" t="str">
        <f t="shared" si="392"/>
        <v/>
      </c>
      <c r="AM98" s="185" t="str">
        <f t="shared" si="393"/>
        <v/>
      </c>
      <c r="AN98" s="185" t="str">
        <f t="shared" si="394"/>
        <v/>
      </c>
    </row>
    <row r="99" spans="1:40" ht="24.5" thickTop="1" thickBot="1">
      <c r="B99" t="s">
        <v>2282</v>
      </c>
      <c r="C99" s="334" t="s">
        <v>2902</v>
      </c>
      <c r="D99" s="329"/>
      <c r="E99" s="329"/>
      <c r="F99" s="329"/>
      <c r="G99" s="329"/>
      <c r="H99" s="329"/>
      <c r="I99" s="329"/>
      <c r="J99" s="329"/>
      <c r="K99" s="329"/>
      <c r="L99" s="335" t="str">
        <f>IF(C99="","",_xlfn.CONCAT("            { line: ","""",C99,", ",M99:AN99,""", sC: ","""",B99,"""},  ]},"))</f>
        <v xml:space="preserve">            { line: "AL SEÑOR., ", sC: "as"},  ]},</v>
      </c>
      <c r="M99" s="218" t="str">
        <f t="shared" si="367"/>
        <v/>
      </c>
      <c r="N99" s="183" t="str">
        <f t="shared" si="368"/>
        <v/>
      </c>
      <c r="O99" s="216" t="str">
        <f t="shared" si="369"/>
        <v/>
      </c>
      <c r="P99" s="225" t="str">
        <f t="shared" si="370"/>
        <v/>
      </c>
      <c r="Q99" s="217" t="str">
        <f t="shared" si="371"/>
        <v/>
      </c>
      <c r="R99" s="168" t="str">
        <f t="shared" si="372"/>
        <v/>
      </c>
      <c r="S99" s="218" t="str">
        <f t="shared" si="373"/>
        <v/>
      </c>
      <c r="T99" s="219" t="str">
        <f t="shared" si="374"/>
        <v/>
      </c>
      <c r="U99" s="181" t="str">
        <f t="shared" si="375"/>
        <v/>
      </c>
      <c r="V99" s="185" t="str">
        <f t="shared" si="376"/>
        <v/>
      </c>
      <c r="W99" s="177" t="str">
        <f t="shared" si="377"/>
        <v/>
      </c>
      <c r="X99" s="185" t="str">
        <f t="shared" si="378"/>
        <v/>
      </c>
      <c r="Y99" s="185" t="str">
        <f t="shared" si="379"/>
        <v/>
      </c>
      <c r="Z99" s="218" t="str">
        <f t="shared" si="380"/>
        <v/>
      </c>
      <c r="AA99" s="175" t="str">
        <f t="shared" si="381"/>
        <v/>
      </c>
      <c r="AB99" s="183" t="str">
        <f t="shared" si="382"/>
        <v/>
      </c>
      <c r="AC99" s="184" t="str">
        <f t="shared" si="383"/>
        <v/>
      </c>
      <c r="AD99" s="225" t="str">
        <f t="shared" si="384"/>
        <v/>
      </c>
      <c r="AE99" s="176" t="str">
        <f t="shared" si="385"/>
        <v/>
      </c>
      <c r="AF99" s="168" t="str">
        <f t="shared" si="386"/>
        <v/>
      </c>
      <c r="AG99" s="168" t="str">
        <f t="shared" si="387"/>
        <v/>
      </c>
      <c r="AH99" s="179" t="str">
        <f t="shared" si="388"/>
        <v/>
      </c>
      <c r="AI99" s="256" t="str">
        <f t="shared" si="389"/>
        <v/>
      </c>
      <c r="AJ99" s="185" t="str">
        <f t="shared" si="390"/>
        <v/>
      </c>
      <c r="AK99" s="185" t="str">
        <f t="shared" si="391"/>
        <v/>
      </c>
      <c r="AL99" s="185" t="str">
        <f t="shared" si="392"/>
        <v/>
      </c>
      <c r="AM99" s="185" t="str">
        <f t="shared" si="393"/>
        <v/>
      </c>
      <c r="AN99" s="185" t="str">
        <f t="shared" si="394"/>
        <v/>
      </c>
    </row>
    <row r="100" spans="1:40" ht="24.5" thickTop="1" thickBot="1">
      <c r="A100">
        <f>+A82+1</f>
        <v>3</v>
      </c>
      <c r="C100" s="13" t="s">
        <v>2917</v>
      </c>
      <c r="D100" s="257"/>
      <c r="E100" s="257"/>
      <c r="F100" s="258"/>
      <c r="G100" s="258"/>
      <c r="H100" s="257"/>
      <c r="I100" s="257"/>
      <c r="J100" s="296"/>
      <c r="K100" s="296"/>
      <c r="L100" s="271" t="str">
        <f t="shared" si="254"/>
        <v xml:space="preserve">            { line: "Rayos y nubes,, ", sC: ""},</v>
      </c>
      <c r="M100" s="218" t="str">
        <f t="shared" si="255"/>
        <v/>
      </c>
      <c r="N100" s="183" t="str">
        <f t="shared" si="256"/>
        <v/>
      </c>
      <c r="O100" s="216" t="str">
        <f t="shared" si="257"/>
        <v/>
      </c>
      <c r="P100" s="225" t="str">
        <f t="shared" si="258"/>
        <v/>
      </c>
      <c r="Q100" s="217" t="str">
        <f t="shared" si="259"/>
        <v/>
      </c>
      <c r="R100" s="168" t="str">
        <f t="shared" si="260"/>
        <v/>
      </c>
      <c r="S100" s="218" t="str">
        <f t="shared" si="261"/>
        <v/>
      </c>
      <c r="T100" s="219" t="str">
        <f t="shared" si="262"/>
        <v/>
      </c>
      <c r="U100" s="181" t="str">
        <f t="shared" si="263"/>
        <v/>
      </c>
      <c r="V100" s="185" t="str">
        <f t="shared" si="264"/>
        <v/>
      </c>
      <c r="W100" s="177" t="str">
        <f t="shared" si="265"/>
        <v/>
      </c>
      <c r="X100" s="185" t="str">
        <f t="shared" si="266"/>
        <v/>
      </c>
      <c r="Y100" s="185" t="str">
        <f t="shared" si="267"/>
        <v/>
      </c>
      <c r="Z100" s="218" t="str">
        <f t="shared" si="268"/>
        <v/>
      </c>
      <c r="AA100" s="175" t="str">
        <f t="shared" si="269"/>
        <v/>
      </c>
      <c r="AB100" s="183" t="str">
        <f t="shared" si="270"/>
        <v/>
      </c>
      <c r="AC100" s="184" t="str">
        <f t="shared" si="271"/>
        <v/>
      </c>
      <c r="AD100" s="225" t="str">
        <f t="shared" si="272"/>
        <v/>
      </c>
      <c r="AE100" s="176" t="str">
        <f t="shared" si="273"/>
        <v/>
      </c>
      <c r="AF100" s="168" t="str">
        <f t="shared" si="274"/>
        <v/>
      </c>
      <c r="AG100" s="168" t="str">
        <f t="shared" si="275"/>
        <v/>
      </c>
      <c r="AH100" s="179" t="str">
        <f t="shared" si="276"/>
        <v/>
      </c>
      <c r="AI100" s="256" t="str">
        <f t="shared" si="277"/>
        <v/>
      </c>
      <c r="AJ100" s="185" t="str">
        <f t="shared" si="278"/>
        <v/>
      </c>
      <c r="AK100" s="185" t="str">
        <f t="shared" si="279"/>
        <v/>
      </c>
      <c r="AL100" s="185" t="str">
        <f t="shared" si="280"/>
        <v/>
      </c>
      <c r="AM100" s="185" t="str">
        <f t="shared" si="281"/>
        <v/>
      </c>
      <c r="AN100" s="185" t="str">
        <f t="shared" si="282"/>
        <v/>
      </c>
    </row>
    <row r="101" spans="1:40" ht="24.5" thickTop="1" thickBot="1">
      <c r="C101" s="203" t="s">
        <v>2422</v>
      </c>
      <c r="D101" s="224"/>
      <c r="E101" s="224"/>
      <c r="F101" s="224"/>
      <c r="G101" s="224"/>
      <c r="H101" s="224"/>
      <c r="I101" s="224"/>
      <c r="J101" s="224"/>
      <c r="K101" s="224"/>
      <c r="L101" s="208" t="s">
        <v>2411</v>
      </c>
      <c r="M101" s="218" t="str">
        <f t="shared" si="255"/>
        <v/>
      </c>
      <c r="N101" s="183" t="str">
        <f t="shared" si="256"/>
        <v/>
      </c>
      <c r="O101" s="216" t="str">
        <f t="shared" si="257"/>
        <v/>
      </c>
      <c r="P101" s="225" t="str">
        <f t="shared" si="258"/>
        <v/>
      </c>
      <c r="Q101" s="217" t="str">
        <f t="shared" si="259"/>
        <v/>
      </c>
      <c r="R101" s="168" t="str">
        <f t="shared" si="260"/>
        <v/>
      </c>
      <c r="S101" s="218" t="str">
        <f t="shared" si="261"/>
        <v/>
      </c>
      <c r="T101" s="219" t="str">
        <f t="shared" si="262"/>
        <v/>
      </c>
      <c r="U101" s="181" t="str">
        <f t="shared" si="263"/>
        <v/>
      </c>
      <c r="V101" s="185" t="str">
        <f t="shared" si="264"/>
        <v/>
      </c>
      <c r="W101" s="177" t="str">
        <f t="shared" si="265"/>
        <v/>
      </c>
      <c r="X101" s="185" t="str">
        <f t="shared" si="266"/>
        <v/>
      </c>
      <c r="Y101" s="185" t="str">
        <f t="shared" si="267"/>
        <v/>
      </c>
      <c r="Z101" s="218" t="str">
        <f t="shared" si="268"/>
        <v/>
      </c>
      <c r="AA101" s="175" t="str">
        <f t="shared" si="269"/>
        <v/>
      </c>
      <c r="AB101" s="183" t="str">
        <f t="shared" si="270"/>
        <v/>
      </c>
      <c r="AC101" s="184" t="str">
        <f t="shared" si="271"/>
        <v/>
      </c>
      <c r="AD101" s="225" t="str">
        <f t="shared" si="272"/>
        <v/>
      </c>
      <c r="AE101" s="176" t="str">
        <f t="shared" si="273"/>
        <v/>
      </c>
      <c r="AF101" s="168" t="str">
        <f t="shared" si="274"/>
        <v/>
      </c>
      <c r="AG101" s="168" t="str">
        <f t="shared" si="275"/>
        <v/>
      </c>
      <c r="AH101" s="179" t="str">
        <f t="shared" si="276"/>
        <v/>
      </c>
      <c r="AI101" s="256" t="str">
        <f t="shared" si="277"/>
        <v/>
      </c>
      <c r="AJ101" s="185" t="str">
        <f t="shared" si="278"/>
        <v/>
      </c>
      <c r="AK101" s="185" t="str">
        <f t="shared" si="279"/>
        <v/>
      </c>
      <c r="AL101" s="185" t="str">
        <f t="shared" si="280"/>
        <v/>
      </c>
      <c r="AM101" s="185" t="str">
        <f t="shared" si="281"/>
        <v/>
      </c>
      <c r="AN101" s="185" t="str">
        <f t="shared" si="282"/>
        <v/>
      </c>
    </row>
    <row r="102" spans="1:40" ht="24.5" thickTop="1" thickBot="1">
      <c r="B102" t="s">
        <v>2282</v>
      </c>
      <c r="C102" s="333" t="s">
        <v>2903</v>
      </c>
      <c r="D102" s="329"/>
      <c r="E102" s="329"/>
      <c r="F102" s="329"/>
      <c r="G102" s="329"/>
      <c r="H102" s="329"/>
      <c r="I102" s="329"/>
      <c r="J102" s="329"/>
      <c r="K102" s="329"/>
      <c r="L102" s="330" t="str">
        <f>IF(C102="","",_xlfn.CONCAT("       triggerLine: ","""",C102,", ",M102:AN102,""", sC: ","""",B102,""", lines: ["))</f>
        <v xml:space="preserve">       triggerLine: "BENDECID, ", sC: "as", lines: [</v>
      </c>
      <c r="M102" s="218" t="str">
        <f t="shared" si="255"/>
        <v/>
      </c>
      <c r="N102" s="183" t="str">
        <f t="shared" si="256"/>
        <v/>
      </c>
      <c r="O102" s="216" t="str">
        <f t="shared" si="257"/>
        <v/>
      </c>
      <c r="P102" s="225" t="str">
        <f t="shared" si="258"/>
        <v/>
      </c>
      <c r="Q102" s="217" t="str">
        <f t="shared" si="259"/>
        <v/>
      </c>
      <c r="R102" s="168" t="str">
        <f t="shared" si="260"/>
        <v/>
      </c>
      <c r="S102" s="218" t="str">
        <f t="shared" si="261"/>
        <v/>
      </c>
      <c r="T102" s="219" t="str">
        <f t="shared" si="262"/>
        <v/>
      </c>
      <c r="U102" s="181" t="str">
        <f t="shared" si="263"/>
        <v/>
      </c>
      <c r="V102" s="185" t="str">
        <f t="shared" si="264"/>
        <v/>
      </c>
      <c r="W102" s="177" t="str">
        <f t="shared" si="265"/>
        <v/>
      </c>
      <c r="X102" s="185" t="str">
        <f t="shared" si="266"/>
        <v/>
      </c>
      <c r="Y102" s="185" t="str">
        <f t="shared" si="267"/>
        <v/>
      </c>
      <c r="Z102" s="218" t="str">
        <f t="shared" si="268"/>
        <v/>
      </c>
      <c r="AA102" s="175" t="str">
        <f t="shared" si="269"/>
        <v/>
      </c>
      <c r="AB102" s="183" t="str">
        <f t="shared" si="270"/>
        <v/>
      </c>
      <c r="AC102" s="184" t="str">
        <f t="shared" si="271"/>
        <v/>
      </c>
      <c r="AD102" s="225" t="str">
        <f t="shared" si="272"/>
        <v/>
      </c>
      <c r="AE102" s="176" t="str">
        <f t="shared" si="273"/>
        <v/>
      </c>
      <c r="AF102" s="168" t="str">
        <f t="shared" si="274"/>
        <v/>
      </c>
      <c r="AG102" s="168" t="str">
        <f t="shared" si="275"/>
        <v/>
      </c>
      <c r="AH102" s="179" t="str">
        <f t="shared" si="276"/>
        <v/>
      </c>
      <c r="AI102" s="256" t="str">
        <f t="shared" si="277"/>
        <v/>
      </c>
      <c r="AJ102" s="185" t="str">
        <f t="shared" si="278"/>
        <v/>
      </c>
      <c r="AK102" s="185" t="str">
        <f t="shared" si="279"/>
        <v/>
      </c>
      <c r="AL102" s="185" t="str">
        <f t="shared" si="280"/>
        <v/>
      </c>
      <c r="AM102" s="185" t="str">
        <f t="shared" si="281"/>
        <v/>
      </c>
      <c r="AN102" s="185" t="str">
        <f t="shared" si="282"/>
        <v/>
      </c>
    </row>
    <row r="103" spans="1:40" ht="24.5" thickTop="1" thickBot="1">
      <c r="B103" t="s">
        <v>2282</v>
      </c>
      <c r="C103" s="334" t="s">
        <v>2902</v>
      </c>
      <c r="D103" s="329"/>
      <c r="E103" s="329"/>
      <c r="F103" s="329"/>
      <c r="G103" s="329"/>
      <c r="H103" s="329"/>
      <c r="I103" s="329"/>
      <c r="J103" s="329"/>
      <c r="K103" s="329"/>
      <c r="L103" s="335" t="str">
        <f>IF(C103="","",_xlfn.CONCAT("            { line: ","""",C103,", ",M103:AN103,""", sC: ","""",B103,"""},  ]},"))</f>
        <v xml:space="preserve">            { line: "AL SEÑOR., ", sC: "as"},  ]},</v>
      </c>
      <c r="M103" s="218" t="str">
        <f t="shared" si="255"/>
        <v/>
      </c>
      <c r="N103" s="183" t="str">
        <f t="shared" si="256"/>
        <v/>
      </c>
      <c r="O103" s="216" t="str">
        <f t="shared" si="257"/>
        <v/>
      </c>
      <c r="P103" s="225" t="str">
        <f t="shared" si="258"/>
        <v/>
      </c>
      <c r="Q103" s="217" t="str">
        <f t="shared" si="259"/>
        <v/>
      </c>
      <c r="R103" s="168" t="str">
        <f t="shared" si="260"/>
        <v/>
      </c>
      <c r="S103" s="218" t="str">
        <f t="shared" si="261"/>
        <v/>
      </c>
      <c r="T103" s="219" t="str">
        <f t="shared" si="262"/>
        <v/>
      </c>
      <c r="U103" s="181" t="str">
        <f t="shared" si="263"/>
        <v/>
      </c>
      <c r="V103" s="185" t="str">
        <f t="shared" si="264"/>
        <v/>
      </c>
      <c r="W103" s="177" t="str">
        <f t="shared" si="265"/>
        <v/>
      </c>
      <c r="X103" s="185" t="str">
        <f t="shared" si="266"/>
        <v/>
      </c>
      <c r="Y103" s="185" t="str">
        <f t="shared" si="267"/>
        <v/>
      </c>
      <c r="Z103" s="218" t="str">
        <f t="shared" si="268"/>
        <v/>
      </c>
      <c r="AA103" s="175" t="str">
        <f t="shared" si="269"/>
        <v/>
      </c>
      <c r="AB103" s="183" t="str">
        <f t="shared" si="270"/>
        <v/>
      </c>
      <c r="AC103" s="184" t="str">
        <f t="shared" si="271"/>
        <v/>
      </c>
      <c r="AD103" s="225" t="str">
        <f t="shared" si="272"/>
        <v/>
      </c>
      <c r="AE103" s="176" t="str">
        <f t="shared" si="273"/>
        <v/>
      </c>
      <c r="AF103" s="168" t="str">
        <f t="shared" si="274"/>
        <v/>
      </c>
      <c r="AG103" s="168" t="str">
        <f t="shared" si="275"/>
        <v/>
      </c>
      <c r="AH103" s="179" t="str">
        <f t="shared" si="276"/>
        <v/>
      </c>
      <c r="AI103" s="256" t="str">
        <f t="shared" si="277"/>
        <v/>
      </c>
      <c r="AJ103" s="185" t="str">
        <f t="shared" si="278"/>
        <v/>
      </c>
      <c r="AK103" s="185" t="str">
        <f t="shared" si="279"/>
        <v/>
      </c>
      <c r="AL103" s="185" t="str">
        <f t="shared" si="280"/>
        <v/>
      </c>
      <c r="AM103" s="185" t="str">
        <f t="shared" si="281"/>
        <v/>
      </c>
      <c r="AN103" s="185" t="str">
        <f t="shared" si="282"/>
        <v/>
      </c>
    </row>
    <row r="104" spans="1:40" ht="26.5" thickTop="1" thickBot="1">
      <c r="C104" s="297"/>
      <c r="D104" s="326"/>
      <c r="E104" s="326"/>
      <c r="F104" s="326"/>
      <c r="G104" s="326"/>
      <c r="H104" s="326"/>
      <c r="I104" s="326"/>
      <c r="J104" s="326"/>
      <c r="K104" s="326"/>
      <c r="L104" s="299" t="s">
        <v>2520</v>
      </c>
      <c r="M104" s="218"/>
      <c r="N104" s="183"/>
      <c r="O104" s="216"/>
      <c r="P104" s="225"/>
      <c r="Q104" s="217"/>
      <c r="R104" s="168"/>
      <c r="S104" s="218"/>
      <c r="T104" s="219"/>
      <c r="U104" s="181"/>
      <c r="V104" s="185"/>
      <c r="W104" s="177"/>
      <c r="X104" s="185"/>
      <c r="Y104" s="185"/>
      <c r="Z104" s="218"/>
      <c r="AA104" s="175"/>
      <c r="AB104" s="183"/>
      <c r="AC104" s="184"/>
      <c r="AD104" s="225"/>
      <c r="AE104" s="176"/>
      <c r="AF104" s="168"/>
      <c r="AG104" s="168"/>
      <c r="AH104" s="179"/>
      <c r="AI104" s="256"/>
      <c r="AJ104" s="185"/>
      <c r="AK104" s="185"/>
      <c r="AL104" s="185"/>
      <c r="AM104" s="185"/>
      <c r="AN104" s="185"/>
    </row>
    <row r="105" spans="1:40" ht="24.5" thickTop="1" thickBot="1">
      <c r="A105">
        <f>+A87+1</f>
        <v>6</v>
      </c>
      <c r="B105" t="s">
        <v>2540</v>
      </c>
      <c r="C105" s="13" t="s">
        <v>2918</v>
      </c>
      <c r="D105" s="257" t="s">
        <v>1111</v>
      </c>
      <c r="E105" s="257">
        <v>7</v>
      </c>
      <c r="F105" s="258"/>
      <c r="G105" s="258"/>
      <c r="H105" s="257"/>
      <c r="I105" s="257"/>
      <c r="J105" s="296"/>
      <c r="K105" s="296"/>
      <c r="L105" s="271" t="str">
        <f t="shared" si="254"/>
        <v xml:space="preserve">            { line: "Bendiga la tierra al Señor, (Mi,7,15)", sC: "tc"},</v>
      </c>
      <c r="M105" s="218" t="str">
        <f t="shared" si="255"/>
        <v>(</v>
      </c>
      <c r="N105" s="183" t="str">
        <f t="shared" si="256"/>
        <v>Mi</v>
      </c>
      <c r="O105" s="216" t="str">
        <f t="shared" si="257"/>
        <v>,</v>
      </c>
      <c r="P105" s="225">
        <f t="shared" si="258"/>
        <v>7</v>
      </c>
      <c r="Q105" s="217" t="str">
        <f t="shared" si="259"/>
        <v>,</v>
      </c>
      <c r="R105" s="168">
        <f t="shared" si="260"/>
        <v>15</v>
      </c>
      <c r="S105" s="218" t="str">
        <f t="shared" si="261"/>
        <v>)</v>
      </c>
      <c r="T105" s="219" t="str">
        <f t="shared" si="262"/>
        <v/>
      </c>
      <c r="U105" s="181" t="str">
        <f t="shared" si="263"/>
        <v/>
      </c>
      <c r="V105" s="185" t="str">
        <f t="shared" si="264"/>
        <v/>
      </c>
      <c r="W105" s="177" t="str">
        <f t="shared" si="265"/>
        <v/>
      </c>
      <c r="X105" s="185" t="str">
        <f t="shared" si="266"/>
        <v/>
      </c>
      <c r="Y105" s="185" t="str">
        <f t="shared" si="267"/>
        <v/>
      </c>
      <c r="Z105" s="218" t="str">
        <f t="shared" si="268"/>
        <v/>
      </c>
      <c r="AA105" s="175" t="str">
        <f t="shared" si="269"/>
        <v/>
      </c>
      <c r="AB105" s="183" t="str">
        <f t="shared" si="270"/>
        <v/>
      </c>
      <c r="AC105" s="184" t="str">
        <f t="shared" si="271"/>
        <v/>
      </c>
      <c r="AD105" s="225" t="str">
        <f t="shared" si="272"/>
        <v/>
      </c>
      <c r="AE105" s="176" t="str">
        <f t="shared" si="273"/>
        <v/>
      </c>
      <c r="AF105" s="168" t="str">
        <f t="shared" si="274"/>
        <v/>
      </c>
      <c r="AG105" s="168" t="str">
        <f t="shared" si="275"/>
        <v/>
      </c>
      <c r="AH105" s="179" t="str">
        <f t="shared" si="276"/>
        <v/>
      </c>
      <c r="AI105" s="256" t="str">
        <f t="shared" si="277"/>
        <v/>
      </c>
      <c r="AJ105" s="185" t="str">
        <f t="shared" si="278"/>
        <v/>
      </c>
      <c r="AK105" s="185" t="str">
        <f t="shared" si="279"/>
        <v/>
      </c>
      <c r="AL105" s="185" t="str">
        <f t="shared" si="280"/>
        <v/>
      </c>
      <c r="AM105" s="185" t="str">
        <f t="shared" si="281"/>
        <v/>
      </c>
      <c r="AN105" s="185" t="str">
        <f t="shared" si="282"/>
        <v/>
      </c>
    </row>
    <row r="106" spans="1:40" ht="26.5" thickTop="1" thickBot="1">
      <c r="C106" s="297"/>
      <c r="D106" s="326"/>
      <c r="E106" s="326"/>
      <c r="F106" s="326"/>
      <c r="G106" s="326"/>
      <c r="H106" s="326"/>
      <c r="I106" s="326"/>
      <c r="J106" s="326"/>
      <c r="K106" s="326"/>
      <c r="L106" s="299" t="s">
        <v>2520</v>
      </c>
      <c r="M106" s="218"/>
      <c r="N106" s="183"/>
      <c r="O106" s="216"/>
      <c r="P106" s="225"/>
      <c r="Q106" s="217"/>
      <c r="R106" s="168"/>
      <c r="S106" s="218"/>
      <c r="T106" s="219"/>
      <c r="U106" s="181"/>
      <c r="V106" s="185"/>
      <c r="W106" s="177"/>
      <c r="X106" s="185"/>
      <c r="Y106" s="185"/>
      <c r="Z106" s="218"/>
      <c r="AA106" s="175"/>
      <c r="AB106" s="183"/>
      <c r="AC106" s="184"/>
      <c r="AD106" s="225"/>
      <c r="AE106" s="176"/>
      <c r="AF106" s="168"/>
      <c r="AG106" s="168"/>
      <c r="AH106" s="179"/>
      <c r="AI106" s="256"/>
      <c r="AJ106" s="185"/>
      <c r="AK106" s="185"/>
      <c r="AL106" s="185"/>
      <c r="AM106" s="185"/>
      <c r="AN106" s="185"/>
    </row>
    <row r="107" spans="1:40" ht="24.5" thickTop="1" thickBot="1">
      <c r="A107">
        <f>+A91+1</f>
        <v>3</v>
      </c>
      <c r="B107" t="s">
        <v>2584</v>
      </c>
      <c r="C107" s="251" t="s">
        <v>2919</v>
      </c>
      <c r="D107" s="257"/>
      <c r="E107" s="257"/>
      <c r="F107" s="258"/>
      <c r="G107" s="258"/>
      <c r="H107" s="257"/>
      <c r="I107" s="257"/>
      <c r="J107" s="296"/>
      <c r="K107" s="296"/>
      <c r="L107" s="271" t="str">
        <f t="shared" si="254"/>
        <v xml:space="preserve">            { line: "LO ENSALCE, ", sC: "ta as"},</v>
      </c>
      <c r="M107" s="218" t="str">
        <f t="shared" si="255"/>
        <v/>
      </c>
      <c r="N107" s="183" t="str">
        <f t="shared" si="256"/>
        <v/>
      </c>
      <c r="O107" s="216" t="str">
        <f t="shared" si="257"/>
        <v/>
      </c>
      <c r="P107" s="225" t="str">
        <f t="shared" si="258"/>
        <v/>
      </c>
      <c r="Q107" s="217" t="str">
        <f t="shared" si="259"/>
        <v/>
      </c>
      <c r="R107" s="168" t="str">
        <f t="shared" si="260"/>
        <v/>
      </c>
      <c r="S107" s="218" t="str">
        <f t="shared" si="261"/>
        <v/>
      </c>
      <c r="T107" s="219" t="str">
        <f t="shared" si="262"/>
        <v/>
      </c>
      <c r="U107" s="181" t="str">
        <f t="shared" si="263"/>
        <v/>
      </c>
      <c r="V107" s="185" t="str">
        <f t="shared" si="264"/>
        <v/>
      </c>
      <c r="W107" s="177" t="str">
        <f t="shared" si="265"/>
        <v/>
      </c>
      <c r="X107" s="185" t="str">
        <f t="shared" si="266"/>
        <v/>
      </c>
      <c r="Y107" s="185" t="str">
        <f t="shared" si="267"/>
        <v/>
      </c>
      <c r="Z107" s="218" t="str">
        <f t="shared" si="268"/>
        <v/>
      </c>
      <c r="AA107" s="175" t="str">
        <f t="shared" si="269"/>
        <v/>
      </c>
      <c r="AB107" s="183" t="str">
        <f t="shared" si="270"/>
        <v/>
      </c>
      <c r="AC107" s="184" t="str">
        <f t="shared" si="271"/>
        <v/>
      </c>
      <c r="AD107" s="225" t="str">
        <f t="shared" si="272"/>
        <v/>
      </c>
      <c r="AE107" s="176" t="str">
        <f t="shared" si="273"/>
        <v/>
      </c>
      <c r="AF107" s="168" t="str">
        <f t="shared" si="274"/>
        <v/>
      </c>
      <c r="AG107" s="168" t="str">
        <f t="shared" si="275"/>
        <v/>
      </c>
      <c r="AH107" s="179" t="str">
        <f t="shared" si="276"/>
        <v/>
      </c>
      <c r="AI107" s="256" t="str">
        <f t="shared" si="277"/>
        <v/>
      </c>
      <c r="AJ107" s="185" t="str">
        <f t="shared" si="278"/>
        <v/>
      </c>
      <c r="AK107" s="185" t="str">
        <f t="shared" si="279"/>
        <v/>
      </c>
      <c r="AL107" s="185" t="str">
        <f t="shared" si="280"/>
        <v/>
      </c>
      <c r="AM107" s="185" t="str">
        <f t="shared" si="281"/>
        <v/>
      </c>
      <c r="AN107" s="185" t="str">
        <f t="shared" si="282"/>
        <v/>
      </c>
    </row>
    <row r="108" spans="1:40" ht="26.5" thickTop="1" thickBot="1">
      <c r="C108" s="297"/>
      <c r="D108" s="326"/>
      <c r="E108" s="326"/>
      <c r="F108" s="326"/>
      <c r="G108" s="326"/>
      <c r="H108" s="326"/>
      <c r="I108" s="326"/>
      <c r="J108" s="326"/>
      <c r="K108" s="326"/>
      <c r="L108" s="299" t="s">
        <v>2520</v>
      </c>
      <c r="M108" s="218"/>
      <c r="N108" s="183"/>
      <c r="O108" s="216"/>
      <c r="P108" s="225"/>
      <c r="Q108" s="217"/>
      <c r="R108" s="168"/>
      <c r="S108" s="218"/>
      <c r="T108" s="219"/>
      <c r="U108" s="181"/>
      <c r="V108" s="185"/>
      <c r="W108" s="177"/>
      <c r="X108" s="185"/>
      <c r="Y108" s="185"/>
      <c r="Z108" s="218"/>
      <c r="AA108" s="175"/>
      <c r="AB108" s="183"/>
      <c r="AC108" s="184"/>
      <c r="AD108" s="225"/>
      <c r="AE108" s="176"/>
      <c r="AF108" s="168"/>
      <c r="AG108" s="168"/>
      <c r="AH108" s="179"/>
      <c r="AI108" s="256"/>
      <c r="AJ108" s="185"/>
      <c r="AK108" s="185"/>
      <c r="AL108" s="185"/>
      <c r="AM108" s="185"/>
      <c r="AN108" s="185"/>
    </row>
    <row r="109" spans="1:40" ht="24.5" thickTop="1" thickBot="1">
      <c r="A109">
        <f>+A96+1</f>
        <v>3</v>
      </c>
      <c r="B109" t="s">
        <v>2282</v>
      </c>
      <c r="C109" s="251" t="s">
        <v>2823</v>
      </c>
      <c r="D109" s="257" t="s">
        <v>1112</v>
      </c>
      <c r="E109" s="257" t="s">
        <v>1121</v>
      </c>
      <c r="F109" s="258"/>
      <c r="G109" s="258"/>
      <c r="H109" s="257"/>
      <c r="I109" s="257"/>
      <c r="J109" s="296"/>
      <c r="K109" s="296"/>
      <c r="L109" s="271" t="str">
        <f t="shared" si="254"/>
        <v xml:space="preserve">            { line: "CON HIMNOS POR LOS SIGLOS., (La,m,15)", sC: "as"},</v>
      </c>
      <c r="M109" s="218" t="str">
        <f t="shared" si="255"/>
        <v>(</v>
      </c>
      <c r="N109" s="183" t="str">
        <f t="shared" si="256"/>
        <v>La</v>
      </c>
      <c r="O109" s="216" t="str">
        <f t="shared" si="257"/>
        <v>,</v>
      </c>
      <c r="P109" s="225" t="str">
        <f t="shared" si="258"/>
        <v>m</v>
      </c>
      <c r="Q109" s="217" t="str">
        <f t="shared" si="259"/>
        <v>,</v>
      </c>
      <c r="R109" s="168">
        <f t="shared" si="260"/>
        <v>15</v>
      </c>
      <c r="S109" s="218" t="str">
        <f t="shared" si="261"/>
        <v>)</v>
      </c>
      <c r="T109" s="219" t="str">
        <f t="shared" si="262"/>
        <v/>
      </c>
      <c r="U109" s="181" t="str">
        <f t="shared" si="263"/>
        <v/>
      </c>
      <c r="V109" s="185" t="str">
        <f t="shared" si="264"/>
        <v/>
      </c>
      <c r="W109" s="177" t="str">
        <f t="shared" si="265"/>
        <v/>
      </c>
      <c r="X109" s="185" t="str">
        <f t="shared" si="266"/>
        <v/>
      </c>
      <c r="Y109" s="185" t="str">
        <f t="shared" si="267"/>
        <v/>
      </c>
      <c r="Z109" s="218" t="str">
        <f t="shared" si="268"/>
        <v/>
      </c>
      <c r="AA109" s="175" t="str">
        <f t="shared" si="269"/>
        <v/>
      </c>
      <c r="AB109" s="183" t="str">
        <f t="shared" si="270"/>
        <v/>
      </c>
      <c r="AC109" s="184" t="str">
        <f t="shared" si="271"/>
        <v/>
      </c>
      <c r="AD109" s="225" t="str">
        <f t="shared" si="272"/>
        <v/>
      </c>
      <c r="AE109" s="176" t="str">
        <f t="shared" si="273"/>
        <v/>
      </c>
      <c r="AF109" s="168" t="str">
        <f t="shared" si="274"/>
        <v/>
      </c>
      <c r="AG109" s="168" t="str">
        <f t="shared" si="275"/>
        <v/>
      </c>
      <c r="AH109" s="179" t="str">
        <f t="shared" si="276"/>
        <v/>
      </c>
      <c r="AI109" s="256" t="str">
        <f t="shared" si="277"/>
        <v/>
      </c>
      <c r="AJ109" s="185" t="str">
        <f t="shared" si="278"/>
        <v/>
      </c>
      <c r="AK109" s="185" t="str">
        <f t="shared" si="279"/>
        <v/>
      </c>
      <c r="AL109" s="185" t="str">
        <f t="shared" si="280"/>
        <v/>
      </c>
      <c r="AM109" s="185" t="str">
        <f t="shared" si="281"/>
        <v/>
      </c>
      <c r="AN109" s="185" t="str">
        <f t="shared" si="282"/>
        <v/>
      </c>
    </row>
    <row r="110" spans="1:40" ht="36.5" thickTop="1" thickBot="1">
      <c r="A110" s="293"/>
      <c r="B110" s="293"/>
      <c r="C110" s="293"/>
      <c r="D110" s="300"/>
      <c r="E110" s="300"/>
      <c r="F110" s="300"/>
      <c r="G110" s="300"/>
      <c r="H110" s="300"/>
      <c r="I110" s="300"/>
      <c r="J110" s="300"/>
      <c r="K110" s="300"/>
      <c r="L110" s="212" t="s">
        <v>2299</v>
      </c>
      <c r="M110" s="218" t="str">
        <f t="shared" si="7"/>
        <v/>
      </c>
      <c r="N110" s="183" t="str">
        <f t="shared" si="1"/>
        <v/>
      </c>
      <c r="O110" s="216" t="str">
        <f t="shared" si="8"/>
        <v/>
      </c>
      <c r="P110" s="225" t="str">
        <f t="shared" si="2"/>
        <v/>
      </c>
      <c r="Q110" s="217" t="str">
        <f t="shared" si="9"/>
        <v/>
      </c>
      <c r="R110" s="168" t="str">
        <f t="shared" si="10"/>
        <v/>
      </c>
      <c r="S110" s="218" t="str">
        <f t="shared" si="11"/>
        <v/>
      </c>
      <c r="T110" s="219" t="str">
        <f t="shared" si="12"/>
        <v/>
      </c>
      <c r="U110" s="181" t="str">
        <f t="shared" si="3"/>
        <v/>
      </c>
      <c r="V110" s="185" t="str">
        <f t="shared" si="13"/>
        <v/>
      </c>
      <c r="W110" s="177" t="str">
        <f t="shared" si="4"/>
        <v/>
      </c>
      <c r="X110" s="185" t="str">
        <f t="shared" si="14"/>
        <v/>
      </c>
      <c r="Y110" s="185" t="str">
        <f t="shared" si="15"/>
        <v/>
      </c>
      <c r="Z110" s="218" t="str">
        <f t="shared" si="16"/>
        <v/>
      </c>
      <c r="AA110" s="175" t="str">
        <f t="shared" si="17"/>
        <v/>
      </c>
      <c r="AB110" s="183" t="str">
        <f t="shared" si="5"/>
        <v/>
      </c>
      <c r="AC110" s="184" t="str">
        <f t="shared" si="18"/>
        <v/>
      </c>
      <c r="AD110" s="225" t="str">
        <f t="shared" si="19"/>
        <v/>
      </c>
      <c r="AE110" s="176" t="str">
        <f t="shared" si="20"/>
        <v/>
      </c>
      <c r="AF110" s="168" t="str">
        <f t="shared" si="21"/>
        <v/>
      </c>
      <c r="AG110" s="168" t="str">
        <f t="shared" si="22"/>
        <v/>
      </c>
      <c r="AH110" s="179" t="str">
        <f t="shared" si="23"/>
        <v/>
      </c>
      <c r="AI110" s="256" t="str">
        <f t="shared" si="6"/>
        <v/>
      </c>
      <c r="AJ110" s="185" t="str">
        <f t="shared" si="24"/>
        <v/>
      </c>
      <c r="AK110" s="185" t="str">
        <f t="shared" si="25"/>
        <v/>
      </c>
      <c r="AL110" s="185" t="str">
        <f t="shared" si="26"/>
        <v/>
      </c>
      <c r="AM110" s="185" t="str">
        <f t="shared" si="27"/>
        <v/>
      </c>
      <c r="AN110" s="185" t="str">
        <f t="shared" si="28"/>
        <v/>
      </c>
    </row>
    <row r="111" spans="1:40" ht="24.5" thickTop="1" thickBot="1">
      <c r="A111">
        <v>1</v>
      </c>
      <c r="B111" t="s">
        <v>2540</v>
      </c>
      <c r="C111" s="13" t="s">
        <v>2920</v>
      </c>
      <c r="D111" s="257" t="s">
        <v>1112</v>
      </c>
      <c r="E111" s="257" t="s">
        <v>1121</v>
      </c>
      <c r="F111" s="258" t="s">
        <v>1111</v>
      </c>
      <c r="G111" s="258">
        <v>7</v>
      </c>
      <c r="H111" s="257"/>
      <c r="I111" s="257"/>
      <c r="J111" s="296"/>
      <c r="K111" s="296"/>
      <c r="L111" s="271" t="str">
        <f>IF(C111="","",_xlfn.CONCAT("            { line: ","""",C111,", ",M111:AN111,""", sC: ","""",B111,"""},"))</f>
        <v xml:space="preserve">            { line: "Montes y cumbres,, (La,m,15)(Mi,7,250)", sC: "tc"},</v>
      </c>
      <c r="M111" s="218" t="str">
        <f t="shared" si="7"/>
        <v>(</v>
      </c>
      <c r="N111" s="183" t="str">
        <f t="shared" si="1"/>
        <v>La</v>
      </c>
      <c r="O111" s="216" t="str">
        <f t="shared" si="8"/>
        <v>,</v>
      </c>
      <c r="P111" s="225" t="str">
        <f t="shared" si="2"/>
        <v>m</v>
      </c>
      <c r="Q111" s="217" t="str">
        <f t="shared" si="9"/>
        <v>,</v>
      </c>
      <c r="R111" s="168">
        <f t="shared" si="10"/>
        <v>15</v>
      </c>
      <c r="S111" s="218" t="str">
        <f t="shared" si="11"/>
        <v>)</v>
      </c>
      <c r="T111" s="219" t="str">
        <f t="shared" si="12"/>
        <v>(</v>
      </c>
      <c r="U111" s="181" t="str">
        <f t="shared" si="3"/>
        <v>Mi</v>
      </c>
      <c r="V111" s="185" t="str">
        <f t="shared" si="13"/>
        <v>,</v>
      </c>
      <c r="W111" s="177">
        <f t="shared" si="4"/>
        <v>7</v>
      </c>
      <c r="X111" s="185" t="str">
        <f t="shared" si="14"/>
        <v>,</v>
      </c>
      <c r="Y111" s="185">
        <f t="shared" si="15"/>
        <v>250</v>
      </c>
      <c r="Z111" s="218" t="str">
        <f t="shared" si="16"/>
        <v>)</v>
      </c>
      <c r="AA111" s="175" t="str">
        <f t="shared" si="17"/>
        <v/>
      </c>
      <c r="AB111" s="183" t="str">
        <f t="shared" si="5"/>
        <v/>
      </c>
      <c r="AC111" s="184" t="str">
        <f t="shared" si="18"/>
        <v/>
      </c>
      <c r="AD111" s="225" t="str">
        <f t="shared" si="19"/>
        <v/>
      </c>
      <c r="AE111" s="176" t="str">
        <f t="shared" si="20"/>
        <v/>
      </c>
      <c r="AF111" s="168" t="str">
        <f t="shared" si="21"/>
        <v/>
      </c>
      <c r="AG111" s="168" t="str">
        <f t="shared" si="22"/>
        <v/>
      </c>
      <c r="AH111" s="179" t="str">
        <f t="shared" si="23"/>
        <v/>
      </c>
      <c r="AI111" s="256" t="str">
        <f t="shared" si="6"/>
        <v/>
      </c>
      <c r="AJ111" s="185" t="str">
        <f t="shared" si="24"/>
        <v/>
      </c>
      <c r="AK111" s="185" t="str">
        <f t="shared" si="25"/>
        <v/>
      </c>
      <c r="AL111" s="185" t="str">
        <f t="shared" si="26"/>
        <v/>
      </c>
      <c r="AM111" s="185" t="str">
        <f t="shared" si="27"/>
        <v/>
      </c>
      <c r="AN111" s="185" t="str">
        <f t="shared" si="28"/>
        <v/>
      </c>
    </row>
    <row r="112" spans="1:40" ht="24.5" thickTop="1" thickBot="1">
      <c r="C112" s="203" t="s">
        <v>2422</v>
      </c>
      <c r="D112" s="224"/>
      <c r="E112" s="224"/>
      <c r="F112" s="224"/>
      <c r="G112" s="224"/>
      <c r="H112" s="224"/>
      <c r="I112" s="224"/>
      <c r="J112" s="224"/>
      <c r="K112" s="224"/>
      <c r="L112" s="208" t="s">
        <v>2411</v>
      </c>
      <c r="M112" s="218" t="str">
        <f t="shared" ref="M112:M114" si="395">IF(N112="","","(")</f>
        <v/>
      </c>
      <c r="N112" s="183" t="str">
        <f t="shared" ref="N112:N114" si="396">IF(D112="","",D112)</f>
        <v/>
      </c>
      <c r="O112" s="216" t="str">
        <f t="shared" ref="O112:O114" si="397">IF(N112="","",",")</f>
        <v/>
      </c>
      <c r="P112" s="225" t="str">
        <f t="shared" ref="P112:P114" si="398">IF(E112="","",E112)</f>
        <v/>
      </c>
      <c r="Q112" s="217" t="str">
        <f t="shared" ref="Q112:Q114" si="399">IF(N112="","",",")</f>
        <v/>
      </c>
      <c r="R112" s="168" t="str">
        <f t="shared" ref="R112:R114" si="400">IF(N112="","",15)</f>
        <v/>
      </c>
      <c r="S112" s="218" t="str">
        <f t="shared" ref="S112:S114" si="401">IF(N112="","",")")</f>
        <v/>
      </c>
      <c r="T112" s="219" t="str">
        <f t="shared" ref="T112:T114" si="402">IF(U112="","","(")</f>
        <v/>
      </c>
      <c r="U112" s="181" t="str">
        <f t="shared" ref="U112:U114" si="403">IF(F112="","",F112)</f>
        <v/>
      </c>
      <c r="V112" s="185" t="str">
        <f t="shared" ref="V112:V114" si="404">IF(U112="","",",")</f>
        <v/>
      </c>
      <c r="W112" s="177" t="str">
        <f t="shared" ref="W112:W114" si="405">IF(G112="","",G112)</f>
        <v/>
      </c>
      <c r="X112" s="185" t="str">
        <f t="shared" ref="X112:X114" si="406">IF(U112="","",",")</f>
        <v/>
      </c>
      <c r="Y112" s="185" t="str">
        <f t="shared" ref="Y112:Y114" si="407">IF(U112="","",250)</f>
        <v/>
      </c>
      <c r="Z112" s="218" t="str">
        <f t="shared" ref="Z112:Z114" si="408">IF(U112="","",")")</f>
        <v/>
      </c>
      <c r="AA112" s="175" t="str">
        <f t="shared" ref="AA112:AA114" si="409">IF(AB112="","","(")</f>
        <v/>
      </c>
      <c r="AB112" s="183" t="str">
        <f t="shared" ref="AB112:AB114" si="410">IF(H112="","",H112)</f>
        <v/>
      </c>
      <c r="AC112" s="184" t="str">
        <f t="shared" ref="AC112:AC114" si="411">IF(AB112="","",",")</f>
        <v/>
      </c>
      <c r="AD112" s="225" t="str">
        <f t="shared" ref="AD112:AD114" si="412">IF(I112="","",I112)</f>
        <v/>
      </c>
      <c r="AE112" s="176" t="str">
        <f t="shared" ref="AE112:AE114" si="413">IF(AB112="","",",")</f>
        <v/>
      </c>
      <c r="AF112" s="168" t="str">
        <f t="shared" ref="AF112:AF114" si="414">IF(AB112="","",350)</f>
        <v/>
      </c>
      <c r="AG112" s="168" t="str">
        <f t="shared" ref="AG112:AG114" si="415">IF(AB112="","",")")</f>
        <v/>
      </c>
      <c r="AH112" s="179" t="str">
        <f t="shared" ref="AH112:AH114" si="416">IF(AI112="","","(")</f>
        <v/>
      </c>
      <c r="AI112" s="256" t="str">
        <f t="shared" ref="AI112:AI114" si="417">IF(J112="","",J112)</f>
        <v/>
      </c>
      <c r="AJ112" s="185" t="str">
        <f t="shared" ref="AJ112:AJ114" si="418">IF(AI112="","",",")</f>
        <v/>
      </c>
      <c r="AK112" s="185" t="str">
        <f t="shared" ref="AK112:AK114" si="419">IF(K112="","",K112)</f>
        <v/>
      </c>
      <c r="AL112" s="185" t="str">
        <f t="shared" ref="AL112:AL114" si="420">IF(AI112="","",",")</f>
        <v/>
      </c>
      <c r="AM112" s="185" t="str">
        <f t="shared" ref="AM112:AM114" si="421">IF(AI112="","",450)</f>
        <v/>
      </c>
      <c r="AN112" s="185" t="str">
        <f t="shared" ref="AN112:AN114" si="422">IF(AI112="","",")")</f>
        <v/>
      </c>
    </row>
    <row r="113" spans="1:40" ht="24.5" thickTop="1" thickBot="1">
      <c r="B113" t="s">
        <v>2584</v>
      </c>
      <c r="C113" s="333" t="s">
        <v>2903</v>
      </c>
      <c r="D113" s="329"/>
      <c r="E113" s="329"/>
      <c r="F113" s="329"/>
      <c r="G113" s="329"/>
      <c r="H113" s="329"/>
      <c r="I113" s="329"/>
      <c r="J113" s="329"/>
      <c r="K113" s="329"/>
      <c r="L113" s="330" t="str">
        <f>IF(C113="","",_xlfn.CONCAT("       triggerLine: ","""",C113,", ",M113:AN113,""", sC: ","""",B113,""", lines: ["))</f>
        <v xml:space="preserve">       triggerLine: "BENDECID, ", sC: "ta as", lines: [</v>
      </c>
      <c r="M113" s="218" t="str">
        <f t="shared" si="395"/>
        <v/>
      </c>
      <c r="N113" s="183" t="str">
        <f t="shared" si="396"/>
        <v/>
      </c>
      <c r="O113" s="216" t="str">
        <f t="shared" si="397"/>
        <v/>
      </c>
      <c r="P113" s="225" t="str">
        <f t="shared" si="398"/>
        <v/>
      </c>
      <c r="Q113" s="217" t="str">
        <f t="shared" si="399"/>
        <v/>
      </c>
      <c r="R113" s="168" t="str">
        <f t="shared" si="400"/>
        <v/>
      </c>
      <c r="S113" s="218" t="str">
        <f t="shared" si="401"/>
        <v/>
      </c>
      <c r="T113" s="219" t="str">
        <f t="shared" si="402"/>
        <v/>
      </c>
      <c r="U113" s="181" t="str">
        <f t="shared" si="403"/>
        <v/>
      </c>
      <c r="V113" s="185" t="str">
        <f t="shared" si="404"/>
        <v/>
      </c>
      <c r="W113" s="177" t="str">
        <f t="shared" si="405"/>
        <v/>
      </c>
      <c r="X113" s="185" t="str">
        <f t="shared" si="406"/>
        <v/>
      </c>
      <c r="Y113" s="185" t="str">
        <f t="shared" si="407"/>
        <v/>
      </c>
      <c r="Z113" s="218" t="str">
        <f t="shared" si="408"/>
        <v/>
      </c>
      <c r="AA113" s="175" t="str">
        <f t="shared" si="409"/>
        <v/>
      </c>
      <c r="AB113" s="183" t="str">
        <f t="shared" si="410"/>
        <v/>
      </c>
      <c r="AC113" s="184" t="str">
        <f t="shared" si="411"/>
        <v/>
      </c>
      <c r="AD113" s="225" t="str">
        <f t="shared" si="412"/>
        <v/>
      </c>
      <c r="AE113" s="176" t="str">
        <f t="shared" si="413"/>
        <v/>
      </c>
      <c r="AF113" s="168" t="str">
        <f t="shared" si="414"/>
        <v/>
      </c>
      <c r="AG113" s="168" t="str">
        <f t="shared" si="415"/>
        <v/>
      </c>
      <c r="AH113" s="179" t="str">
        <f t="shared" si="416"/>
        <v/>
      </c>
      <c r="AI113" s="256" t="str">
        <f t="shared" si="417"/>
        <v/>
      </c>
      <c r="AJ113" s="185" t="str">
        <f t="shared" si="418"/>
        <v/>
      </c>
      <c r="AK113" s="185" t="str">
        <f t="shared" si="419"/>
        <v/>
      </c>
      <c r="AL113" s="185" t="str">
        <f t="shared" si="420"/>
        <v/>
      </c>
      <c r="AM113" s="185" t="str">
        <f t="shared" si="421"/>
        <v/>
      </c>
      <c r="AN113" s="185" t="str">
        <f t="shared" si="422"/>
        <v/>
      </c>
    </row>
    <row r="114" spans="1:40" ht="24.5" thickTop="1" thickBot="1">
      <c r="B114" t="s">
        <v>2282</v>
      </c>
      <c r="C114" s="334" t="s">
        <v>2902</v>
      </c>
      <c r="D114" s="329"/>
      <c r="E114" s="329"/>
      <c r="F114" s="329"/>
      <c r="G114" s="329"/>
      <c r="H114" s="329"/>
      <c r="I114" s="329"/>
      <c r="J114" s="329"/>
      <c r="K114" s="329"/>
      <c r="L114" s="335" t="str">
        <f>IF(C114="","",_xlfn.CONCAT("            { line: ","""",C114,", ",M114:AN114,""", sC: ","""",B114,"""},  ]},"))</f>
        <v xml:space="preserve">            { line: "AL SEÑOR., ", sC: "as"},  ]},</v>
      </c>
      <c r="M114" s="218" t="str">
        <f t="shared" si="395"/>
        <v/>
      </c>
      <c r="N114" s="183" t="str">
        <f t="shared" si="396"/>
        <v/>
      </c>
      <c r="O114" s="216" t="str">
        <f t="shared" si="397"/>
        <v/>
      </c>
      <c r="P114" s="225" t="str">
        <f t="shared" si="398"/>
        <v/>
      </c>
      <c r="Q114" s="217" t="str">
        <f t="shared" si="399"/>
        <v/>
      </c>
      <c r="R114" s="168" t="str">
        <f t="shared" si="400"/>
        <v/>
      </c>
      <c r="S114" s="218" t="str">
        <f t="shared" si="401"/>
        <v/>
      </c>
      <c r="T114" s="219" t="str">
        <f t="shared" si="402"/>
        <v/>
      </c>
      <c r="U114" s="181" t="str">
        <f t="shared" si="403"/>
        <v/>
      </c>
      <c r="V114" s="185" t="str">
        <f t="shared" si="404"/>
        <v/>
      </c>
      <c r="W114" s="177" t="str">
        <f t="shared" si="405"/>
        <v/>
      </c>
      <c r="X114" s="185" t="str">
        <f t="shared" si="406"/>
        <v/>
      </c>
      <c r="Y114" s="185" t="str">
        <f t="shared" si="407"/>
        <v/>
      </c>
      <c r="Z114" s="218" t="str">
        <f t="shared" si="408"/>
        <v/>
      </c>
      <c r="AA114" s="175" t="str">
        <f t="shared" si="409"/>
        <v/>
      </c>
      <c r="AB114" s="183" t="str">
        <f t="shared" si="410"/>
        <v/>
      </c>
      <c r="AC114" s="184" t="str">
        <f t="shared" si="411"/>
        <v/>
      </c>
      <c r="AD114" s="225" t="str">
        <f t="shared" si="412"/>
        <v/>
      </c>
      <c r="AE114" s="176" t="str">
        <f t="shared" si="413"/>
        <v/>
      </c>
      <c r="AF114" s="168" t="str">
        <f t="shared" si="414"/>
        <v/>
      </c>
      <c r="AG114" s="168" t="str">
        <f t="shared" si="415"/>
        <v/>
      </c>
      <c r="AH114" s="179" t="str">
        <f t="shared" si="416"/>
        <v/>
      </c>
      <c r="AI114" s="256" t="str">
        <f t="shared" si="417"/>
        <v/>
      </c>
      <c r="AJ114" s="185" t="str">
        <f t="shared" si="418"/>
        <v/>
      </c>
      <c r="AK114" s="185" t="str">
        <f t="shared" si="419"/>
        <v/>
      </c>
      <c r="AL114" s="185" t="str">
        <f t="shared" si="420"/>
        <v/>
      </c>
      <c r="AM114" s="185" t="str">
        <f t="shared" si="421"/>
        <v/>
      </c>
      <c r="AN114" s="185" t="str">
        <f t="shared" si="422"/>
        <v/>
      </c>
    </row>
    <row r="115" spans="1:40" ht="24.5" thickTop="1" thickBot="1">
      <c r="A115">
        <f>+A111+1</f>
        <v>2</v>
      </c>
      <c r="C115" s="13" t="s">
        <v>2921</v>
      </c>
      <c r="D115" s="257"/>
      <c r="E115" s="257"/>
      <c r="F115" s="258"/>
      <c r="G115" s="258"/>
      <c r="H115" s="257"/>
      <c r="I115" s="257"/>
      <c r="J115" s="296"/>
      <c r="K115" s="296"/>
      <c r="L115" s="271" t="str">
        <f t="shared" ref="L115:L180" si="423">IF(C115="","",_xlfn.CONCAT("            { line: ","""",C115,", ",M115:AN115,""", sC: ","""",B115,"""},"))</f>
        <v xml:space="preserve">            { line: "Cuanto germina en la tierra,, ", sC: ""},</v>
      </c>
      <c r="M115" s="218" t="str">
        <f t="shared" si="7"/>
        <v/>
      </c>
      <c r="N115" s="183" t="str">
        <f t="shared" si="1"/>
        <v/>
      </c>
      <c r="O115" s="216" t="str">
        <f t="shared" si="8"/>
        <v/>
      </c>
      <c r="P115" s="225" t="str">
        <f t="shared" si="2"/>
        <v/>
      </c>
      <c r="Q115" s="217" t="str">
        <f t="shared" si="9"/>
        <v/>
      </c>
      <c r="R115" s="168" t="str">
        <f t="shared" si="10"/>
        <v/>
      </c>
      <c r="S115" s="218" t="str">
        <f t="shared" si="11"/>
        <v/>
      </c>
      <c r="T115" s="219" t="str">
        <f t="shared" si="12"/>
        <v/>
      </c>
      <c r="U115" s="181" t="str">
        <f t="shared" si="3"/>
        <v/>
      </c>
      <c r="V115" s="185" t="str">
        <f t="shared" si="13"/>
        <v/>
      </c>
      <c r="W115" s="177" t="str">
        <f t="shared" si="4"/>
        <v/>
      </c>
      <c r="X115" s="185" t="str">
        <f t="shared" si="14"/>
        <v/>
      </c>
      <c r="Y115" s="185" t="str">
        <f t="shared" si="15"/>
        <v/>
      </c>
      <c r="Z115" s="218" t="str">
        <f t="shared" si="16"/>
        <v/>
      </c>
      <c r="AA115" s="175" t="str">
        <f t="shared" si="17"/>
        <v/>
      </c>
      <c r="AB115" s="183" t="str">
        <f t="shared" si="5"/>
        <v/>
      </c>
      <c r="AC115" s="184" t="str">
        <f t="shared" si="18"/>
        <v/>
      </c>
      <c r="AD115" s="225" t="str">
        <f t="shared" si="19"/>
        <v/>
      </c>
      <c r="AE115" s="176" t="str">
        <f t="shared" si="20"/>
        <v/>
      </c>
      <c r="AF115" s="168" t="str">
        <f t="shared" si="21"/>
        <v/>
      </c>
      <c r="AG115" s="168" t="str">
        <f t="shared" si="22"/>
        <v/>
      </c>
      <c r="AH115" s="179" t="str">
        <f t="shared" si="23"/>
        <v/>
      </c>
      <c r="AI115" s="256" t="str">
        <f t="shared" si="6"/>
        <v/>
      </c>
      <c r="AJ115" s="185" t="str">
        <f t="shared" si="24"/>
        <v/>
      </c>
      <c r="AK115" s="185" t="str">
        <f t="shared" si="25"/>
        <v/>
      </c>
      <c r="AL115" s="185" t="str">
        <f t="shared" si="26"/>
        <v/>
      </c>
      <c r="AM115" s="185" t="str">
        <f t="shared" si="27"/>
        <v/>
      </c>
      <c r="AN115" s="185" t="str">
        <f t="shared" si="28"/>
        <v/>
      </c>
    </row>
    <row r="116" spans="1:40" ht="24.5" thickTop="1" thickBot="1">
      <c r="C116" s="203" t="s">
        <v>2422</v>
      </c>
      <c r="D116" s="224"/>
      <c r="E116" s="224"/>
      <c r="F116" s="224"/>
      <c r="G116" s="224"/>
      <c r="H116" s="224"/>
      <c r="I116" s="224"/>
      <c r="J116" s="224"/>
      <c r="K116" s="224"/>
      <c r="L116" s="208" t="s">
        <v>2411</v>
      </c>
      <c r="M116" s="218" t="str">
        <f t="shared" si="7"/>
        <v/>
      </c>
      <c r="N116" s="183" t="str">
        <f t="shared" si="1"/>
        <v/>
      </c>
      <c r="O116" s="216" t="str">
        <f t="shared" si="8"/>
        <v/>
      </c>
      <c r="P116" s="225" t="str">
        <f t="shared" si="2"/>
        <v/>
      </c>
      <c r="Q116" s="217" t="str">
        <f t="shared" si="9"/>
        <v/>
      </c>
      <c r="R116" s="168" t="str">
        <f t="shared" si="10"/>
        <v/>
      </c>
      <c r="S116" s="218" t="str">
        <f t="shared" si="11"/>
        <v/>
      </c>
      <c r="T116" s="219" t="str">
        <f t="shared" si="12"/>
        <v/>
      </c>
      <c r="U116" s="181" t="str">
        <f t="shared" si="3"/>
        <v/>
      </c>
      <c r="V116" s="185" t="str">
        <f t="shared" si="13"/>
        <v/>
      </c>
      <c r="W116" s="177" t="str">
        <f t="shared" si="4"/>
        <v/>
      </c>
      <c r="X116" s="185" t="str">
        <f t="shared" si="14"/>
        <v/>
      </c>
      <c r="Y116" s="185" t="str">
        <f t="shared" si="15"/>
        <v/>
      </c>
      <c r="Z116" s="218" t="str">
        <f t="shared" si="16"/>
        <v/>
      </c>
      <c r="AA116" s="175" t="str">
        <f t="shared" si="17"/>
        <v/>
      </c>
      <c r="AB116" s="183" t="str">
        <f t="shared" si="5"/>
        <v/>
      </c>
      <c r="AC116" s="184" t="str">
        <f t="shared" si="18"/>
        <v/>
      </c>
      <c r="AD116" s="225" t="str">
        <f t="shared" si="19"/>
        <v/>
      </c>
      <c r="AE116" s="176" t="str">
        <f t="shared" si="20"/>
        <v/>
      </c>
      <c r="AF116" s="168" t="str">
        <f t="shared" si="21"/>
        <v/>
      </c>
      <c r="AG116" s="168" t="str">
        <f t="shared" si="22"/>
        <v/>
      </c>
      <c r="AH116" s="179" t="str">
        <f t="shared" si="23"/>
        <v/>
      </c>
      <c r="AI116" s="256" t="str">
        <f t="shared" si="6"/>
        <v/>
      </c>
      <c r="AJ116" s="185" t="str">
        <f t="shared" si="24"/>
        <v/>
      </c>
      <c r="AK116" s="185" t="str">
        <f t="shared" si="25"/>
        <v/>
      </c>
      <c r="AL116" s="185" t="str">
        <f t="shared" si="26"/>
        <v/>
      </c>
      <c r="AM116" s="185" t="str">
        <f t="shared" si="27"/>
        <v/>
      </c>
      <c r="AN116" s="185" t="str">
        <f t="shared" si="28"/>
        <v/>
      </c>
    </row>
    <row r="117" spans="1:40" ht="24.5" thickTop="1" thickBot="1">
      <c r="B117" t="s">
        <v>2282</v>
      </c>
      <c r="C117" s="333" t="s">
        <v>2922</v>
      </c>
      <c r="D117" s="329"/>
      <c r="E117" s="329"/>
      <c r="F117" s="329"/>
      <c r="G117" s="329"/>
      <c r="H117" s="329"/>
      <c r="I117" s="329"/>
      <c r="J117" s="329"/>
      <c r="K117" s="329"/>
      <c r="L117" s="330" t="str">
        <f>IF(C117="","",_xlfn.CONCAT("       triggerLine: ","""",C117,", ",M117:AN117,""", sC: ","""",B117,""", lines: ["))</f>
        <v xml:space="preserve">       triggerLine: "BENDIGA, ", sC: "as", lines: [</v>
      </c>
      <c r="M117" s="218" t="str">
        <f t="shared" si="7"/>
        <v/>
      </c>
      <c r="N117" s="183" t="str">
        <f t="shared" si="1"/>
        <v/>
      </c>
      <c r="O117" s="216" t="str">
        <f t="shared" si="8"/>
        <v/>
      </c>
      <c r="P117" s="225" t="str">
        <f t="shared" si="2"/>
        <v/>
      </c>
      <c r="Q117" s="217" t="str">
        <f t="shared" si="9"/>
        <v/>
      </c>
      <c r="R117" s="168" t="str">
        <f t="shared" si="10"/>
        <v/>
      </c>
      <c r="S117" s="218" t="str">
        <f t="shared" si="11"/>
        <v/>
      </c>
      <c r="T117" s="219" t="str">
        <f t="shared" si="12"/>
        <v/>
      </c>
      <c r="U117" s="181" t="str">
        <f t="shared" si="3"/>
        <v/>
      </c>
      <c r="V117" s="185" t="str">
        <f t="shared" si="13"/>
        <v/>
      </c>
      <c r="W117" s="177" t="str">
        <f t="shared" si="4"/>
        <v/>
      </c>
      <c r="X117" s="185" t="str">
        <f t="shared" si="14"/>
        <v/>
      </c>
      <c r="Y117" s="185" t="str">
        <f t="shared" si="15"/>
        <v/>
      </c>
      <c r="Z117" s="218" t="str">
        <f t="shared" si="16"/>
        <v/>
      </c>
      <c r="AA117" s="175" t="str">
        <f t="shared" si="17"/>
        <v/>
      </c>
      <c r="AB117" s="183" t="str">
        <f t="shared" si="5"/>
        <v/>
      </c>
      <c r="AC117" s="184" t="str">
        <f t="shared" si="18"/>
        <v/>
      </c>
      <c r="AD117" s="225" t="str">
        <f t="shared" si="19"/>
        <v/>
      </c>
      <c r="AE117" s="176" t="str">
        <f t="shared" si="20"/>
        <v/>
      </c>
      <c r="AF117" s="168" t="str">
        <f t="shared" si="21"/>
        <v/>
      </c>
      <c r="AG117" s="168" t="str">
        <f t="shared" si="22"/>
        <v/>
      </c>
      <c r="AH117" s="179" t="str">
        <f t="shared" si="23"/>
        <v/>
      </c>
      <c r="AI117" s="256" t="str">
        <f t="shared" si="6"/>
        <v/>
      </c>
      <c r="AJ117" s="185" t="str">
        <f t="shared" si="24"/>
        <v/>
      </c>
      <c r="AK117" s="185" t="str">
        <f t="shared" si="25"/>
        <v/>
      </c>
      <c r="AL117" s="185" t="str">
        <f t="shared" si="26"/>
        <v/>
      </c>
      <c r="AM117" s="185" t="str">
        <f t="shared" si="27"/>
        <v/>
      </c>
      <c r="AN117" s="185" t="str">
        <f t="shared" si="28"/>
        <v/>
      </c>
    </row>
    <row r="118" spans="1:40" ht="24.5" thickTop="1" thickBot="1">
      <c r="B118" t="s">
        <v>2282</v>
      </c>
      <c r="C118" s="334" t="s">
        <v>2902</v>
      </c>
      <c r="D118" s="329"/>
      <c r="E118" s="329"/>
      <c r="F118" s="329"/>
      <c r="G118" s="329"/>
      <c r="H118" s="329"/>
      <c r="I118" s="329"/>
      <c r="J118" s="329"/>
      <c r="K118" s="329"/>
      <c r="L118" s="335" t="str">
        <f>IF(C118="","",_xlfn.CONCAT("            { line: ","""",C118,", ",M118:AN118,""", sC: ","""",B118,"""},  ]},"))</f>
        <v xml:space="preserve">            { line: "AL SEÑOR., ", sC: "as"},  ]},</v>
      </c>
      <c r="M118" s="218" t="str">
        <f t="shared" si="7"/>
        <v/>
      </c>
      <c r="N118" s="183" t="str">
        <f t="shared" si="1"/>
        <v/>
      </c>
      <c r="O118" s="216" t="str">
        <f t="shared" si="8"/>
        <v/>
      </c>
      <c r="P118" s="225" t="str">
        <f t="shared" si="2"/>
        <v/>
      </c>
      <c r="Q118" s="217" t="str">
        <f t="shared" si="9"/>
        <v/>
      </c>
      <c r="R118" s="168" t="str">
        <f t="shared" si="10"/>
        <v/>
      </c>
      <c r="S118" s="218" t="str">
        <f t="shared" si="11"/>
        <v/>
      </c>
      <c r="T118" s="219" t="str">
        <f t="shared" si="12"/>
        <v/>
      </c>
      <c r="U118" s="181" t="str">
        <f t="shared" si="3"/>
        <v/>
      </c>
      <c r="V118" s="185" t="str">
        <f t="shared" si="13"/>
        <v/>
      </c>
      <c r="W118" s="177" t="str">
        <f t="shared" si="4"/>
        <v/>
      </c>
      <c r="X118" s="185" t="str">
        <f t="shared" si="14"/>
        <v/>
      </c>
      <c r="Y118" s="185" t="str">
        <f t="shared" si="15"/>
        <v/>
      </c>
      <c r="Z118" s="218" t="str">
        <f t="shared" si="16"/>
        <v/>
      </c>
      <c r="AA118" s="175" t="str">
        <f t="shared" si="17"/>
        <v/>
      </c>
      <c r="AB118" s="183" t="str">
        <f t="shared" si="5"/>
        <v/>
      </c>
      <c r="AC118" s="184" t="str">
        <f t="shared" si="18"/>
        <v/>
      </c>
      <c r="AD118" s="225" t="str">
        <f t="shared" si="19"/>
        <v/>
      </c>
      <c r="AE118" s="176" t="str">
        <f t="shared" si="20"/>
        <v/>
      </c>
      <c r="AF118" s="168" t="str">
        <f t="shared" si="21"/>
        <v/>
      </c>
      <c r="AG118" s="168" t="str">
        <f t="shared" si="22"/>
        <v/>
      </c>
      <c r="AH118" s="179" t="str">
        <f t="shared" si="23"/>
        <v/>
      </c>
      <c r="AI118" s="256" t="str">
        <f t="shared" si="6"/>
        <v/>
      </c>
      <c r="AJ118" s="185" t="str">
        <f t="shared" si="24"/>
        <v/>
      </c>
      <c r="AK118" s="185" t="str">
        <f t="shared" si="25"/>
        <v/>
      </c>
      <c r="AL118" s="185" t="str">
        <f t="shared" si="26"/>
        <v/>
      </c>
      <c r="AM118" s="185" t="str">
        <f t="shared" si="27"/>
        <v/>
      </c>
      <c r="AN118" s="185" t="str">
        <f t="shared" si="28"/>
        <v/>
      </c>
    </row>
    <row r="119" spans="1:40" ht="26.5" thickTop="1" thickBot="1">
      <c r="C119" s="297"/>
      <c r="D119" s="326"/>
      <c r="E119" s="326"/>
      <c r="F119" s="326"/>
      <c r="G119" s="326"/>
      <c r="H119" s="326"/>
      <c r="I119" s="326"/>
      <c r="J119" s="326"/>
      <c r="K119" s="326"/>
      <c r="L119" s="299" t="s">
        <v>2520</v>
      </c>
      <c r="M119" s="218"/>
      <c r="N119" s="183"/>
      <c r="O119" s="216"/>
      <c r="P119" s="225"/>
      <c r="Q119" s="217"/>
      <c r="R119" s="168"/>
      <c r="S119" s="218"/>
      <c r="T119" s="219"/>
      <c r="U119" s="181"/>
      <c r="V119" s="185"/>
      <c r="W119" s="177"/>
      <c r="X119" s="185"/>
      <c r="Y119" s="185"/>
      <c r="Z119" s="218"/>
      <c r="AA119" s="175"/>
      <c r="AB119" s="183"/>
      <c r="AC119" s="184"/>
      <c r="AD119" s="225"/>
      <c r="AE119" s="176"/>
      <c r="AF119" s="168"/>
      <c r="AG119" s="168"/>
      <c r="AH119" s="179"/>
      <c r="AI119" s="256"/>
      <c r="AJ119" s="185"/>
      <c r="AK119" s="185"/>
      <c r="AL119" s="185"/>
      <c r="AM119" s="185"/>
      <c r="AN119" s="185"/>
    </row>
    <row r="120" spans="1:40" ht="24.5" thickTop="1" thickBot="1">
      <c r="A120">
        <f>+A115+1</f>
        <v>3</v>
      </c>
      <c r="C120" s="13" t="s">
        <v>2923</v>
      </c>
      <c r="D120" s="257"/>
      <c r="E120" s="257"/>
      <c r="F120" s="258"/>
      <c r="G120" s="258"/>
      <c r="H120" s="257"/>
      <c r="I120" s="257"/>
      <c r="J120" s="296"/>
      <c r="K120" s="296"/>
      <c r="L120" s="271" t="str">
        <f t="shared" si="423"/>
        <v xml:space="preserve">            { line: "Manantiales,, ", sC: ""},</v>
      </c>
      <c r="M120" s="218" t="str">
        <f t="shared" si="7"/>
        <v/>
      </c>
      <c r="N120" s="183" t="str">
        <f t="shared" si="1"/>
        <v/>
      </c>
      <c r="O120" s="216" t="str">
        <f t="shared" si="8"/>
        <v/>
      </c>
      <c r="P120" s="225" t="str">
        <f t="shared" si="2"/>
        <v/>
      </c>
      <c r="Q120" s="217" t="str">
        <f t="shared" si="9"/>
        <v/>
      </c>
      <c r="R120" s="168" t="str">
        <f t="shared" si="10"/>
        <v/>
      </c>
      <c r="S120" s="218" t="str">
        <f t="shared" si="11"/>
        <v/>
      </c>
      <c r="T120" s="219" t="str">
        <f t="shared" si="12"/>
        <v/>
      </c>
      <c r="U120" s="181" t="str">
        <f t="shared" si="3"/>
        <v/>
      </c>
      <c r="V120" s="185" t="str">
        <f t="shared" si="13"/>
        <v/>
      </c>
      <c r="W120" s="177" t="str">
        <f t="shared" si="4"/>
        <v/>
      </c>
      <c r="X120" s="185" t="str">
        <f t="shared" si="14"/>
        <v/>
      </c>
      <c r="Y120" s="185" t="str">
        <f t="shared" si="15"/>
        <v/>
      </c>
      <c r="Z120" s="218" t="str">
        <f t="shared" si="16"/>
        <v/>
      </c>
      <c r="AA120" s="175" t="str">
        <f t="shared" si="17"/>
        <v/>
      </c>
      <c r="AB120" s="183" t="str">
        <f t="shared" si="5"/>
        <v/>
      </c>
      <c r="AC120" s="184" t="str">
        <f t="shared" si="18"/>
        <v/>
      </c>
      <c r="AD120" s="225" t="str">
        <f t="shared" si="19"/>
        <v/>
      </c>
      <c r="AE120" s="176" t="str">
        <f t="shared" si="20"/>
        <v/>
      </c>
      <c r="AF120" s="168" t="str">
        <f t="shared" si="21"/>
        <v/>
      </c>
      <c r="AG120" s="168" t="str">
        <f t="shared" si="22"/>
        <v/>
      </c>
      <c r="AH120" s="179" t="str">
        <f t="shared" si="23"/>
        <v/>
      </c>
      <c r="AI120" s="256" t="str">
        <f t="shared" si="6"/>
        <v/>
      </c>
      <c r="AJ120" s="185" t="str">
        <f t="shared" si="24"/>
        <v/>
      </c>
      <c r="AK120" s="185" t="str">
        <f t="shared" si="25"/>
        <v/>
      </c>
      <c r="AL120" s="185" t="str">
        <f t="shared" si="26"/>
        <v/>
      </c>
      <c r="AM120" s="185" t="str">
        <f t="shared" si="27"/>
        <v/>
      </c>
      <c r="AN120" s="185" t="str">
        <f t="shared" si="28"/>
        <v/>
      </c>
    </row>
    <row r="121" spans="1:40" ht="24.5" thickTop="1" thickBot="1">
      <c r="C121" s="203" t="s">
        <v>2422</v>
      </c>
      <c r="D121" s="224"/>
      <c r="E121" s="224"/>
      <c r="F121" s="224"/>
      <c r="G121" s="224"/>
      <c r="H121" s="224"/>
      <c r="I121" s="224"/>
      <c r="J121" s="224"/>
      <c r="K121" s="224"/>
      <c r="L121" s="208" t="s">
        <v>2411</v>
      </c>
      <c r="M121" s="218" t="str">
        <f t="shared" ref="M121:M123" si="424">IF(N121="","","(")</f>
        <v/>
      </c>
      <c r="N121" s="183" t="str">
        <f t="shared" ref="N121:N123" si="425">IF(D121="","",D121)</f>
        <v/>
      </c>
      <c r="O121" s="216" t="str">
        <f t="shared" ref="O121:O123" si="426">IF(N121="","",",")</f>
        <v/>
      </c>
      <c r="P121" s="225" t="str">
        <f t="shared" ref="P121:P123" si="427">IF(E121="","",E121)</f>
        <v/>
      </c>
      <c r="Q121" s="217" t="str">
        <f t="shared" ref="Q121:Q123" si="428">IF(N121="","",",")</f>
        <v/>
      </c>
      <c r="R121" s="168" t="str">
        <f t="shared" ref="R121:R123" si="429">IF(N121="","",15)</f>
        <v/>
      </c>
      <c r="S121" s="218" t="str">
        <f t="shared" ref="S121:S123" si="430">IF(N121="","",")")</f>
        <v/>
      </c>
      <c r="T121" s="219" t="str">
        <f t="shared" ref="T121:T123" si="431">IF(U121="","","(")</f>
        <v/>
      </c>
      <c r="U121" s="181" t="str">
        <f t="shared" ref="U121:U123" si="432">IF(F121="","",F121)</f>
        <v/>
      </c>
      <c r="V121" s="185" t="str">
        <f t="shared" ref="V121:V123" si="433">IF(U121="","",",")</f>
        <v/>
      </c>
      <c r="W121" s="177" t="str">
        <f t="shared" ref="W121:W123" si="434">IF(G121="","",G121)</f>
        <v/>
      </c>
      <c r="X121" s="185" t="str">
        <f t="shared" ref="X121:X123" si="435">IF(U121="","",",")</f>
        <v/>
      </c>
      <c r="Y121" s="185" t="str">
        <f t="shared" ref="Y121:Y123" si="436">IF(U121="","",250)</f>
        <v/>
      </c>
      <c r="Z121" s="218" t="str">
        <f t="shared" ref="Z121:Z123" si="437">IF(U121="","",")")</f>
        <v/>
      </c>
      <c r="AA121" s="175" t="str">
        <f t="shared" ref="AA121:AA123" si="438">IF(AB121="","","(")</f>
        <v/>
      </c>
      <c r="AB121" s="183" t="str">
        <f t="shared" ref="AB121:AB123" si="439">IF(H121="","",H121)</f>
        <v/>
      </c>
      <c r="AC121" s="184" t="str">
        <f t="shared" ref="AC121:AC123" si="440">IF(AB121="","",",")</f>
        <v/>
      </c>
      <c r="AD121" s="225" t="str">
        <f t="shared" ref="AD121:AD123" si="441">IF(I121="","",I121)</f>
        <v/>
      </c>
      <c r="AE121" s="176" t="str">
        <f t="shared" ref="AE121:AE123" si="442">IF(AB121="","",",")</f>
        <v/>
      </c>
      <c r="AF121" s="168" t="str">
        <f t="shared" ref="AF121:AF123" si="443">IF(AB121="","",350)</f>
        <v/>
      </c>
      <c r="AG121" s="168" t="str">
        <f t="shared" ref="AG121:AG123" si="444">IF(AB121="","",")")</f>
        <v/>
      </c>
      <c r="AH121" s="179" t="str">
        <f t="shared" ref="AH121:AH123" si="445">IF(AI121="","","(")</f>
        <v/>
      </c>
      <c r="AI121" s="256" t="str">
        <f t="shared" ref="AI121:AI123" si="446">IF(J121="","",J121)</f>
        <v/>
      </c>
      <c r="AJ121" s="185" t="str">
        <f t="shared" ref="AJ121:AJ123" si="447">IF(AI121="","",",")</f>
        <v/>
      </c>
      <c r="AK121" s="185" t="str">
        <f t="shared" ref="AK121:AK123" si="448">IF(K121="","",K121)</f>
        <v/>
      </c>
      <c r="AL121" s="185" t="str">
        <f t="shared" ref="AL121:AL123" si="449">IF(AI121="","",",")</f>
        <v/>
      </c>
      <c r="AM121" s="185" t="str">
        <f t="shared" ref="AM121:AM123" si="450">IF(AI121="","",450)</f>
        <v/>
      </c>
      <c r="AN121" s="185" t="str">
        <f t="shared" ref="AN121:AN123" si="451">IF(AI121="","",")")</f>
        <v/>
      </c>
    </row>
    <row r="122" spans="1:40" ht="24.5" thickTop="1" thickBot="1">
      <c r="B122" t="s">
        <v>2282</v>
      </c>
      <c r="C122" s="333" t="s">
        <v>2903</v>
      </c>
      <c r="D122" s="329"/>
      <c r="E122" s="329"/>
      <c r="F122" s="329"/>
      <c r="G122" s="329"/>
      <c r="H122" s="329"/>
      <c r="I122" s="329"/>
      <c r="J122" s="329"/>
      <c r="K122" s="329"/>
      <c r="L122" s="330" t="str">
        <f>IF(C122="","",_xlfn.CONCAT("       triggerLine: ","""",C122,", ",M122:AN122,""", sC: ","""",B122,""", lines: ["))</f>
        <v xml:space="preserve">       triggerLine: "BENDECID, ", sC: "as", lines: [</v>
      </c>
      <c r="M122" s="218" t="str">
        <f t="shared" si="424"/>
        <v/>
      </c>
      <c r="N122" s="183" t="str">
        <f t="shared" si="425"/>
        <v/>
      </c>
      <c r="O122" s="216" t="str">
        <f t="shared" si="426"/>
        <v/>
      </c>
      <c r="P122" s="225" t="str">
        <f t="shared" si="427"/>
        <v/>
      </c>
      <c r="Q122" s="217" t="str">
        <f t="shared" si="428"/>
        <v/>
      </c>
      <c r="R122" s="168" t="str">
        <f t="shared" si="429"/>
        <v/>
      </c>
      <c r="S122" s="218" t="str">
        <f t="shared" si="430"/>
        <v/>
      </c>
      <c r="T122" s="219" t="str">
        <f t="shared" si="431"/>
        <v/>
      </c>
      <c r="U122" s="181" t="str">
        <f t="shared" si="432"/>
        <v/>
      </c>
      <c r="V122" s="185" t="str">
        <f t="shared" si="433"/>
        <v/>
      </c>
      <c r="W122" s="177" t="str">
        <f t="shared" si="434"/>
        <v/>
      </c>
      <c r="X122" s="185" t="str">
        <f t="shared" si="435"/>
        <v/>
      </c>
      <c r="Y122" s="185" t="str">
        <f t="shared" si="436"/>
        <v/>
      </c>
      <c r="Z122" s="218" t="str">
        <f t="shared" si="437"/>
        <v/>
      </c>
      <c r="AA122" s="175" t="str">
        <f t="shared" si="438"/>
        <v/>
      </c>
      <c r="AB122" s="183" t="str">
        <f t="shared" si="439"/>
        <v/>
      </c>
      <c r="AC122" s="184" t="str">
        <f t="shared" si="440"/>
        <v/>
      </c>
      <c r="AD122" s="225" t="str">
        <f t="shared" si="441"/>
        <v/>
      </c>
      <c r="AE122" s="176" t="str">
        <f t="shared" si="442"/>
        <v/>
      </c>
      <c r="AF122" s="168" t="str">
        <f t="shared" si="443"/>
        <v/>
      </c>
      <c r="AG122" s="168" t="str">
        <f t="shared" si="444"/>
        <v/>
      </c>
      <c r="AH122" s="179" t="str">
        <f t="shared" si="445"/>
        <v/>
      </c>
      <c r="AI122" s="256" t="str">
        <f t="shared" si="446"/>
        <v/>
      </c>
      <c r="AJ122" s="185" t="str">
        <f t="shared" si="447"/>
        <v/>
      </c>
      <c r="AK122" s="185" t="str">
        <f t="shared" si="448"/>
        <v/>
      </c>
      <c r="AL122" s="185" t="str">
        <f t="shared" si="449"/>
        <v/>
      </c>
      <c r="AM122" s="185" t="str">
        <f t="shared" si="450"/>
        <v/>
      </c>
      <c r="AN122" s="185" t="str">
        <f t="shared" si="451"/>
        <v/>
      </c>
    </row>
    <row r="123" spans="1:40" ht="24.5" thickTop="1" thickBot="1">
      <c r="B123" t="s">
        <v>2282</v>
      </c>
      <c r="C123" s="334" t="s">
        <v>2902</v>
      </c>
      <c r="D123" s="329"/>
      <c r="E123" s="329"/>
      <c r="F123" s="329"/>
      <c r="G123" s="329"/>
      <c r="H123" s="329"/>
      <c r="I123" s="329"/>
      <c r="J123" s="329"/>
      <c r="K123" s="329"/>
      <c r="L123" s="335" t="str">
        <f>IF(C123="","",_xlfn.CONCAT("            { line: ","""",C123,", ",M123:AN123,""", sC: ","""",B123,"""},  ]},"))</f>
        <v xml:space="preserve">            { line: "AL SEÑOR., ", sC: "as"},  ]},</v>
      </c>
      <c r="M123" s="218" t="str">
        <f t="shared" si="424"/>
        <v/>
      </c>
      <c r="N123" s="183" t="str">
        <f t="shared" si="425"/>
        <v/>
      </c>
      <c r="O123" s="216" t="str">
        <f t="shared" si="426"/>
        <v/>
      </c>
      <c r="P123" s="225" t="str">
        <f t="shared" si="427"/>
        <v/>
      </c>
      <c r="Q123" s="217" t="str">
        <f t="shared" si="428"/>
        <v/>
      </c>
      <c r="R123" s="168" t="str">
        <f t="shared" si="429"/>
        <v/>
      </c>
      <c r="S123" s="218" t="str">
        <f t="shared" si="430"/>
        <v/>
      </c>
      <c r="T123" s="219" t="str">
        <f t="shared" si="431"/>
        <v/>
      </c>
      <c r="U123" s="181" t="str">
        <f t="shared" si="432"/>
        <v/>
      </c>
      <c r="V123" s="185" t="str">
        <f t="shared" si="433"/>
        <v/>
      </c>
      <c r="W123" s="177" t="str">
        <f t="shared" si="434"/>
        <v/>
      </c>
      <c r="X123" s="185" t="str">
        <f t="shared" si="435"/>
        <v/>
      </c>
      <c r="Y123" s="185" t="str">
        <f t="shared" si="436"/>
        <v/>
      </c>
      <c r="Z123" s="218" t="str">
        <f t="shared" si="437"/>
        <v/>
      </c>
      <c r="AA123" s="175" t="str">
        <f t="shared" si="438"/>
        <v/>
      </c>
      <c r="AB123" s="183" t="str">
        <f t="shared" si="439"/>
        <v/>
      </c>
      <c r="AC123" s="184" t="str">
        <f t="shared" si="440"/>
        <v/>
      </c>
      <c r="AD123" s="225" t="str">
        <f t="shared" si="441"/>
        <v/>
      </c>
      <c r="AE123" s="176" t="str">
        <f t="shared" si="442"/>
        <v/>
      </c>
      <c r="AF123" s="168" t="str">
        <f t="shared" si="443"/>
        <v/>
      </c>
      <c r="AG123" s="168" t="str">
        <f t="shared" si="444"/>
        <v/>
      </c>
      <c r="AH123" s="179" t="str">
        <f t="shared" si="445"/>
        <v/>
      </c>
      <c r="AI123" s="256" t="str">
        <f t="shared" si="446"/>
        <v/>
      </c>
      <c r="AJ123" s="185" t="str">
        <f t="shared" si="447"/>
        <v/>
      </c>
      <c r="AK123" s="185" t="str">
        <f t="shared" si="448"/>
        <v/>
      </c>
      <c r="AL123" s="185" t="str">
        <f t="shared" si="449"/>
        <v/>
      </c>
      <c r="AM123" s="185" t="str">
        <f t="shared" si="450"/>
        <v/>
      </c>
      <c r="AN123" s="185" t="str">
        <f t="shared" si="451"/>
        <v/>
      </c>
    </row>
    <row r="124" spans="1:40" ht="24.5" thickTop="1" thickBot="1">
      <c r="A124">
        <f>+A108+1</f>
        <v>1</v>
      </c>
      <c r="C124" s="13" t="s">
        <v>2924</v>
      </c>
      <c r="D124" s="257"/>
      <c r="E124" s="257"/>
      <c r="F124" s="258"/>
      <c r="G124" s="258"/>
      <c r="H124" s="257"/>
      <c r="I124" s="257"/>
      <c r="J124" s="296"/>
      <c r="K124" s="296"/>
      <c r="L124" s="271" t="str">
        <f t="shared" ref="L124:L156" si="452">IF(C124="","",_xlfn.CONCAT("            { line: ","""",C124,", ",M124:AN124,""", sC: ","""",B124,"""},"))</f>
        <v xml:space="preserve">            { line: "Mares y ríos,, ", sC: ""},</v>
      </c>
      <c r="M124" s="218" t="str">
        <f t="shared" ref="M124:M156" si="453">IF(N124="","","(")</f>
        <v/>
      </c>
      <c r="N124" s="183" t="str">
        <f t="shared" ref="N124:N156" si="454">IF(D124="","",D124)</f>
        <v/>
      </c>
      <c r="O124" s="216" t="str">
        <f t="shared" ref="O124:O156" si="455">IF(N124="","",",")</f>
        <v/>
      </c>
      <c r="P124" s="225" t="str">
        <f t="shared" ref="P124:P156" si="456">IF(E124="","",E124)</f>
        <v/>
      </c>
      <c r="Q124" s="217" t="str">
        <f t="shared" ref="Q124:Q156" si="457">IF(N124="","",",")</f>
        <v/>
      </c>
      <c r="R124" s="168" t="str">
        <f t="shared" ref="R124:R156" si="458">IF(N124="","",15)</f>
        <v/>
      </c>
      <c r="S124" s="218" t="str">
        <f t="shared" ref="S124:S156" si="459">IF(N124="","",")")</f>
        <v/>
      </c>
      <c r="T124" s="219" t="str">
        <f t="shared" ref="T124:T156" si="460">IF(U124="","","(")</f>
        <v/>
      </c>
      <c r="U124" s="181" t="str">
        <f t="shared" ref="U124:U156" si="461">IF(F124="","",F124)</f>
        <v/>
      </c>
      <c r="V124" s="185" t="str">
        <f t="shared" ref="V124:V156" si="462">IF(U124="","",",")</f>
        <v/>
      </c>
      <c r="W124" s="177" t="str">
        <f t="shared" ref="W124:W156" si="463">IF(G124="","",G124)</f>
        <v/>
      </c>
      <c r="X124" s="185" t="str">
        <f t="shared" ref="X124:X156" si="464">IF(U124="","",",")</f>
        <v/>
      </c>
      <c r="Y124" s="185" t="str">
        <f t="shared" ref="Y124:Y156" si="465">IF(U124="","",250)</f>
        <v/>
      </c>
      <c r="Z124" s="218" t="str">
        <f t="shared" ref="Z124:Z156" si="466">IF(U124="","",")")</f>
        <v/>
      </c>
      <c r="AA124" s="175" t="str">
        <f t="shared" ref="AA124:AA156" si="467">IF(AB124="","","(")</f>
        <v/>
      </c>
      <c r="AB124" s="183" t="str">
        <f t="shared" ref="AB124:AB156" si="468">IF(H124="","",H124)</f>
        <v/>
      </c>
      <c r="AC124" s="184" t="str">
        <f t="shared" ref="AC124:AC156" si="469">IF(AB124="","",",")</f>
        <v/>
      </c>
      <c r="AD124" s="225" t="str">
        <f t="shared" ref="AD124:AD156" si="470">IF(I124="","",I124)</f>
        <v/>
      </c>
      <c r="AE124" s="176" t="str">
        <f t="shared" ref="AE124:AE156" si="471">IF(AB124="","",",")</f>
        <v/>
      </c>
      <c r="AF124" s="168" t="str">
        <f t="shared" ref="AF124:AF156" si="472">IF(AB124="","",350)</f>
        <v/>
      </c>
      <c r="AG124" s="168" t="str">
        <f t="shared" ref="AG124:AG156" si="473">IF(AB124="","",")")</f>
        <v/>
      </c>
      <c r="AH124" s="179" t="str">
        <f t="shared" ref="AH124:AH156" si="474">IF(AI124="","","(")</f>
        <v/>
      </c>
      <c r="AI124" s="256" t="str">
        <f t="shared" ref="AI124:AI156" si="475">IF(J124="","",J124)</f>
        <v/>
      </c>
      <c r="AJ124" s="185" t="str">
        <f t="shared" ref="AJ124:AJ156" si="476">IF(AI124="","",",")</f>
        <v/>
      </c>
      <c r="AK124" s="185" t="str">
        <f t="shared" ref="AK124:AK156" si="477">IF(K124="","",K124)</f>
        <v/>
      </c>
      <c r="AL124" s="185" t="str">
        <f t="shared" ref="AL124:AL156" si="478">IF(AI124="","",",")</f>
        <v/>
      </c>
      <c r="AM124" s="185" t="str">
        <f t="shared" ref="AM124:AM156" si="479">IF(AI124="","",450)</f>
        <v/>
      </c>
      <c r="AN124" s="185" t="str">
        <f t="shared" ref="AN124:AN156" si="480">IF(AI124="","",")")</f>
        <v/>
      </c>
    </row>
    <row r="125" spans="1:40" ht="24.5" thickTop="1" thickBot="1">
      <c r="C125" s="203" t="s">
        <v>2422</v>
      </c>
      <c r="D125" s="224"/>
      <c r="E125" s="224"/>
      <c r="F125" s="224"/>
      <c r="G125" s="224"/>
      <c r="H125" s="224"/>
      <c r="I125" s="224"/>
      <c r="J125" s="224"/>
      <c r="K125" s="224"/>
      <c r="L125" s="208" t="s">
        <v>2411</v>
      </c>
      <c r="M125" s="218" t="str">
        <f t="shared" si="453"/>
        <v/>
      </c>
      <c r="N125" s="183" t="str">
        <f t="shared" si="454"/>
        <v/>
      </c>
      <c r="O125" s="216" t="str">
        <f t="shared" si="455"/>
        <v/>
      </c>
      <c r="P125" s="225" t="str">
        <f t="shared" si="456"/>
        <v/>
      </c>
      <c r="Q125" s="217" t="str">
        <f t="shared" si="457"/>
        <v/>
      </c>
      <c r="R125" s="168" t="str">
        <f t="shared" si="458"/>
        <v/>
      </c>
      <c r="S125" s="218" t="str">
        <f t="shared" si="459"/>
        <v/>
      </c>
      <c r="T125" s="219" t="str">
        <f t="shared" si="460"/>
        <v/>
      </c>
      <c r="U125" s="181" t="str">
        <f t="shared" si="461"/>
        <v/>
      </c>
      <c r="V125" s="185" t="str">
        <f t="shared" si="462"/>
        <v/>
      </c>
      <c r="W125" s="177" t="str">
        <f t="shared" si="463"/>
        <v/>
      </c>
      <c r="X125" s="185" t="str">
        <f t="shared" si="464"/>
        <v/>
      </c>
      <c r="Y125" s="185" t="str">
        <f t="shared" si="465"/>
        <v/>
      </c>
      <c r="Z125" s="218" t="str">
        <f t="shared" si="466"/>
        <v/>
      </c>
      <c r="AA125" s="175" t="str">
        <f t="shared" si="467"/>
        <v/>
      </c>
      <c r="AB125" s="183" t="str">
        <f t="shared" si="468"/>
        <v/>
      </c>
      <c r="AC125" s="184" t="str">
        <f t="shared" si="469"/>
        <v/>
      </c>
      <c r="AD125" s="225" t="str">
        <f t="shared" si="470"/>
        <v/>
      </c>
      <c r="AE125" s="176" t="str">
        <f t="shared" si="471"/>
        <v/>
      </c>
      <c r="AF125" s="168" t="str">
        <f t="shared" si="472"/>
        <v/>
      </c>
      <c r="AG125" s="168" t="str">
        <f t="shared" si="473"/>
        <v/>
      </c>
      <c r="AH125" s="179" t="str">
        <f t="shared" si="474"/>
        <v/>
      </c>
      <c r="AI125" s="256" t="str">
        <f t="shared" si="475"/>
        <v/>
      </c>
      <c r="AJ125" s="185" t="str">
        <f t="shared" si="476"/>
        <v/>
      </c>
      <c r="AK125" s="185" t="str">
        <f t="shared" si="477"/>
        <v/>
      </c>
      <c r="AL125" s="185" t="str">
        <f t="shared" si="478"/>
        <v/>
      </c>
      <c r="AM125" s="185" t="str">
        <f t="shared" si="479"/>
        <v/>
      </c>
      <c r="AN125" s="185" t="str">
        <f t="shared" si="480"/>
        <v/>
      </c>
    </row>
    <row r="126" spans="1:40" ht="24.5" thickTop="1" thickBot="1">
      <c r="B126" t="s">
        <v>2282</v>
      </c>
      <c r="C126" s="333" t="s">
        <v>2903</v>
      </c>
      <c r="D126" s="329"/>
      <c r="E126" s="329"/>
      <c r="F126" s="329"/>
      <c r="G126" s="329"/>
      <c r="H126" s="329"/>
      <c r="I126" s="329"/>
      <c r="J126" s="329"/>
      <c r="K126" s="329"/>
      <c r="L126" s="330" t="str">
        <f>IF(C126="","",_xlfn.CONCAT("       triggerLine: ","""",C126,", ",M126:AN126,""", sC: ","""",B126,""", lines: ["))</f>
        <v xml:space="preserve">       triggerLine: "BENDECID, ", sC: "as", lines: [</v>
      </c>
      <c r="M126" s="218" t="str">
        <f t="shared" si="453"/>
        <v/>
      </c>
      <c r="N126" s="183" t="str">
        <f t="shared" si="454"/>
        <v/>
      </c>
      <c r="O126" s="216" t="str">
        <f t="shared" si="455"/>
        <v/>
      </c>
      <c r="P126" s="225" t="str">
        <f t="shared" si="456"/>
        <v/>
      </c>
      <c r="Q126" s="217" t="str">
        <f t="shared" si="457"/>
        <v/>
      </c>
      <c r="R126" s="168" t="str">
        <f t="shared" si="458"/>
        <v/>
      </c>
      <c r="S126" s="218" t="str">
        <f t="shared" si="459"/>
        <v/>
      </c>
      <c r="T126" s="219" t="str">
        <f t="shared" si="460"/>
        <v/>
      </c>
      <c r="U126" s="181" t="str">
        <f t="shared" si="461"/>
        <v/>
      </c>
      <c r="V126" s="185" t="str">
        <f t="shared" si="462"/>
        <v/>
      </c>
      <c r="W126" s="177" t="str">
        <f t="shared" si="463"/>
        <v/>
      </c>
      <c r="X126" s="185" t="str">
        <f t="shared" si="464"/>
        <v/>
      </c>
      <c r="Y126" s="185" t="str">
        <f t="shared" si="465"/>
        <v/>
      </c>
      <c r="Z126" s="218" t="str">
        <f t="shared" si="466"/>
        <v/>
      </c>
      <c r="AA126" s="175" t="str">
        <f t="shared" si="467"/>
        <v/>
      </c>
      <c r="AB126" s="183" t="str">
        <f t="shared" si="468"/>
        <v/>
      </c>
      <c r="AC126" s="184" t="str">
        <f t="shared" si="469"/>
        <v/>
      </c>
      <c r="AD126" s="225" t="str">
        <f t="shared" si="470"/>
        <v/>
      </c>
      <c r="AE126" s="176" t="str">
        <f t="shared" si="471"/>
        <v/>
      </c>
      <c r="AF126" s="168" t="str">
        <f t="shared" si="472"/>
        <v/>
      </c>
      <c r="AG126" s="168" t="str">
        <f t="shared" si="473"/>
        <v/>
      </c>
      <c r="AH126" s="179" t="str">
        <f t="shared" si="474"/>
        <v/>
      </c>
      <c r="AI126" s="256" t="str">
        <f t="shared" si="475"/>
        <v/>
      </c>
      <c r="AJ126" s="185" t="str">
        <f t="shared" si="476"/>
        <v/>
      </c>
      <c r="AK126" s="185" t="str">
        <f t="shared" si="477"/>
        <v/>
      </c>
      <c r="AL126" s="185" t="str">
        <f t="shared" si="478"/>
        <v/>
      </c>
      <c r="AM126" s="185" t="str">
        <f t="shared" si="479"/>
        <v/>
      </c>
      <c r="AN126" s="185" t="str">
        <f t="shared" si="480"/>
        <v/>
      </c>
    </row>
    <row r="127" spans="1:40" ht="24.5" thickTop="1" thickBot="1">
      <c r="B127" t="s">
        <v>2282</v>
      </c>
      <c r="C127" s="334" t="s">
        <v>2902</v>
      </c>
      <c r="D127" s="329"/>
      <c r="E127" s="329"/>
      <c r="F127" s="329"/>
      <c r="G127" s="329"/>
      <c r="H127" s="329"/>
      <c r="I127" s="329"/>
      <c r="J127" s="329"/>
      <c r="K127" s="329"/>
      <c r="L127" s="335" t="str">
        <f>IF(C127="","",_xlfn.CONCAT("            { line: ","""",C127,", ",M127:AN127,""", sC: ","""",B127,"""},  ]},"))</f>
        <v xml:space="preserve">            { line: "AL SEÑOR., ", sC: "as"},  ]},</v>
      </c>
      <c r="M127" s="218" t="str">
        <f t="shared" si="453"/>
        <v/>
      </c>
      <c r="N127" s="183" t="str">
        <f t="shared" si="454"/>
        <v/>
      </c>
      <c r="O127" s="216" t="str">
        <f t="shared" si="455"/>
        <v/>
      </c>
      <c r="P127" s="225" t="str">
        <f t="shared" si="456"/>
        <v/>
      </c>
      <c r="Q127" s="217" t="str">
        <f t="shared" si="457"/>
        <v/>
      </c>
      <c r="R127" s="168" t="str">
        <f t="shared" si="458"/>
        <v/>
      </c>
      <c r="S127" s="218" t="str">
        <f t="shared" si="459"/>
        <v/>
      </c>
      <c r="T127" s="219" t="str">
        <f t="shared" si="460"/>
        <v/>
      </c>
      <c r="U127" s="181" t="str">
        <f t="shared" si="461"/>
        <v/>
      </c>
      <c r="V127" s="185" t="str">
        <f t="shared" si="462"/>
        <v/>
      </c>
      <c r="W127" s="177" t="str">
        <f t="shared" si="463"/>
        <v/>
      </c>
      <c r="X127" s="185" t="str">
        <f t="shared" si="464"/>
        <v/>
      </c>
      <c r="Y127" s="185" t="str">
        <f t="shared" si="465"/>
        <v/>
      </c>
      <c r="Z127" s="218" t="str">
        <f t="shared" si="466"/>
        <v/>
      </c>
      <c r="AA127" s="175" t="str">
        <f t="shared" si="467"/>
        <v/>
      </c>
      <c r="AB127" s="183" t="str">
        <f t="shared" si="468"/>
        <v/>
      </c>
      <c r="AC127" s="184" t="str">
        <f t="shared" si="469"/>
        <v/>
      </c>
      <c r="AD127" s="225" t="str">
        <f t="shared" si="470"/>
        <v/>
      </c>
      <c r="AE127" s="176" t="str">
        <f t="shared" si="471"/>
        <v/>
      </c>
      <c r="AF127" s="168" t="str">
        <f t="shared" si="472"/>
        <v/>
      </c>
      <c r="AG127" s="168" t="str">
        <f t="shared" si="473"/>
        <v/>
      </c>
      <c r="AH127" s="179" t="str">
        <f t="shared" si="474"/>
        <v/>
      </c>
      <c r="AI127" s="256" t="str">
        <f t="shared" si="475"/>
        <v/>
      </c>
      <c r="AJ127" s="185" t="str">
        <f t="shared" si="476"/>
        <v/>
      </c>
      <c r="AK127" s="185" t="str">
        <f t="shared" si="477"/>
        <v/>
      </c>
      <c r="AL127" s="185" t="str">
        <f t="shared" si="478"/>
        <v/>
      </c>
      <c r="AM127" s="185" t="str">
        <f t="shared" si="479"/>
        <v/>
      </c>
      <c r="AN127" s="185" t="str">
        <f t="shared" si="480"/>
        <v/>
      </c>
    </row>
    <row r="128" spans="1:40" ht="26.5" thickTop="1" thickBot="1">
      <c r="C128" s="297"/>
      <c r="D128" s="326"/>
      <c r="E128" s="326"/>
      <c r="F128" s="326"/>
      <c r="G128" s="326"/>
      <c r="H128" s="326"/>
      <c r="I128" s="326"/>
      <c r="J128" s="326"/>
      <c r="K128" s="326"/>
      <c r="L128" s="299" t="s">
        <v>2520</v>
      </c>
      <c r="M128" s="218"/>
      <c r="N128" s="183"/>
      <c r="O128" s="216"/>
      <c r="P128" s="225"/>
      <c r="Q128" s="217"/>
      <c r="R128" s="168"/>
      <c r="S128" s="218"/>
      <c r="T128" s="219"/>
      <c r="U128" s="181"/>
      <c r="V128" s="185"/>
      <c r="W128" s="177"/>
      <c r="X128" s="185"/>
      <c r="Y128" s="185"/>
      <c r="Z128" s="218"/>
      <c r="AA128" s="175"/>
      <c r="AB128" s="183"/>
      <c r="AC128" s="184"/>
      <c r="AD128" s="225"/>
      <c r="AE128" s="176"/>
      <c r="AF128" s="168"/>
      <c r="AG128" s="168"/>
      <c r="AH128" s="179"/>
      <c r="AI128" s="256"/>
      <c r="AJ128" s="185"/>
      <c r="AK128" s="185"/>
      <c r="AL128" s="185"/>
      <c r="AM128" s="185"/>
      <c r="AN128" s="185"/>
    </row>
    <row r="129" spans="1:40" ht="24.5" thickTop="1" thickBot="1">
      <c r="A129">
        <f>+A124+1</f>
        <v>2</v>
      </c>
      <c r="C129" s="13" t="s">
        <v>2925</v>
      </c>
      <c r="D129" s="257"/>
      <c r="E129" s="257"/>
      <c r="F129" s="258"/>
      <c r="G129" s="258"/>
      <c r="H129" s="257"/>
      <c r="I129" s="257"/>
      <c r="J129" s="296"/>
      <c r="K129" s="296"/>
      <c r="L129" s="271" t="str">
        <f t="shared" si="452"/>
        <v xml:space="preserve">            { line: "Cetáceos y peces,, ", sC: ""},</v>
      </c>
      <c r="M129" s="218" t="str">
        <f t="shared" si="453"/>
        <v/>
      </c>
      <c r="N129" s="183" t="str">
        <f t="shared" si="454"/>
        <v/>
      </c>
      <c r="O129" s="216" t="str">
        <f t="shared" si="455"/>
        <v/>
      </c>
      <c r="P129" s="225" t="str">
        <f t="shared" si="456"/>
        <v/>
      </c>
      <c r="Q129" s="217" t="str">
        <f t="shared" si="457"/>
        <v/>
      </c>
      <c r="R129" s="168" t="str">
        <f t="shared" si="458"/>
        <v/>
      </c>
      <c r="S129" s="218" t="str">
        <f t="shared" si="459"/>
        <v/>
      </c>
      <c r="T129" s="219" t="str">
        <f t="shared" si="460"/>
        <v/>
      </c>
      <c r="U129" s="181" t="str">
        <f t="shared" si="461"/>
        <v/>
      </c>
      <c r="V129" s="185" t="str">
        <f t="shared" si="462"/>
        <v/>
      </c>
      <c r="W129" s="177" t="str">
        <f t="shared" si="463"/>
        <v/>
      </c>
      <c r="X129" s="185" t="str">
        <f t="shared" si="464"/>
        <v/>
      </c>
      <c r="Y129" s="185" t="str">
        <f t="shared" si="465"/>
        <v/>
      </c>
      <c r="Z129" s="218" t="str">
        <f t="shared" si="466"/>
        <v/>
      </c>
      <c r="AA129" s="175" t="str">
        <f t="shared" si="467"/>
        <v/>
      </c>
      <c r="AB129" s="183" t="str">
        <f t="shared" si="468"/>
        <v/>
      </c>
      <c r="AC129" s="184" t="str">
        <f t="shared" si="469"/>
        <v/>
      </c>
      <c r="AD129" s="225" t="str">
        <f t="shared" si="470"/>
        <v/>
      </c>
      <c r="AE129" s="176" t="str">
        <f t="shared" si="471"/>
        <v/>
      </c>
      <c r="AF129" s="168" t="str">
        <f t="shared" si="472"/>
        <v/>
      </c>
      <c r="AG129" s="168" t="str">
        <f t="shared" si="473"/>
        <v/>
      </c>
      <c r="AH129" s="179" t="str">
        <f t="shared" si="474"/>
        <v/>
      </c>
      <c r="AI129" s="256" t="str">
        <f t="shared" si="475"/>
        <v/>
      </c>
      <c r="AJ129" s="185" t="str">
        <f t="shared" si="476"/>
        <v/>
      </c>
      <c r="AK129" s="185" t="str">
        <f t="shared" si="477"/>
        <v/>
      </c>
      <c r="AL129" s="185" t="str">
        <f t="shared" si="478"/>
        <v/>
      </c>
      <c r="AM129" s="185" t="str">
        <f t="shared" si="479"/>
        <v/>
      </c>
      <c r="AN129" s="185" t="str">
        <f t="shared" si="480"/>
        <v/>
      </c>
    </row>
    <row r="130" spans="1:40" ht="24.5" thickTop="1" thickBot="1">
      <c r="C130" s="203" t="s">
        <v>2422</v>
      </c>
      <c r="D130" s="224"/>
      <c r="E130" s="224"/>
      <c r="F130" s="224"/>
      <c r="G130" s="224"/>
      <c r="H130" s="224"/>
      <c r="I130" s="224"/>
      <c r="J130" s="224"/>
      <c r="K130" s="224"/>
      <c r="L130" s="208" t="s">
        <v>2411</v>
      </c>
      <c r="M130" s="218" t="str">
        <f t="shared" si="453"/>
        <v/>
      </c>
      <c r="N130" s="183" t="str">
        <f t="shared" si="454"/>
        <v/>
      </c>
      <c r="O130" s="216" t="str">
        <f t="shared" si="455"/>
        <v/>
      </c>
      <c r="P130" s="225" t="str">
        <f t="shared" si="456"/>
        <v/>
      </c>
      <c r="Q130" s="217" t="str">
        <f t="shared" si="457"/>
        <v/>
      </c>
      <c r="R130" s="168" t="str">
        <f t="shared" si="458"/>
        <v/>
      </c>
      <c r="S130" s="218" t="str">
        <f t="shared" si="459"/>
        <v/>
      </c>
      <c r="T130" s="219" t="str">
        <f t="shared" si="460"/>
        <v/>
      </c>
      <c r="U130" s="181" t="str">
        <f t="shared" si="461"/>
        <v/>
      </c>
      <c r="V130" s="185" t="str">
        <f t="shared" si="462"/>
        <v/>
      </c>
      <c r="W130" s="177" t="str">
        <f t="shared" si="463"/>
        <v/>
      </c>
      <c r="X130" s="185" t="str">
        <f t="shared" si="464"/>
        <v/>
      </c>
      <c r="Y130" s="185" t="str">
        <f t="shared" si="465"/>
        <v/>
      </c>
      <c r="Z130" s="218" t="str">
        <f t="shared" si="466"/>
        <v/>
      </c>
      <c r="AA130" s="175" t="str">
        <f t="shared" si="467"/>
        <v/>
      </c>
      <c r="AB130" s="183" t="str">
        <f t="shared" si="468"/>
        <v/>
      </c>
      <c r="AC130" s="184" t="str">
        <f t="shared" si="469"/>
        <v/>
      </c>
      <c r="AD130" s="225" t="str">
        <f t="shared" si="470"/>
        <v/>
      </c>
      <c r="AE130" s="176" t="str">
        <f t="shared" si="471"/>
        <v/>
      </c>
      <c r="AF130" s="168" t="str">
        <f t="shared" si="472"/>
        <v/>
      </c>
      <c r="AG130" s="168" t="str">
        <f t="shared" si="473"/>
        <v/>
      </c>
      <c r="AH130" s="179" t="str">
        <f t="shared" si="474"/>
        <v/>
      </c>
      <c r="AI130" s="256" t="str">
        <f t="shared" si="475"/>
        <v/>
      </c>
      <c r="AJ130" s="185" t="str">
        <f t="shared" si="476"/>
        <v/>
      </c>
      <c r="AK130" s="185" t="str">
        <f t="shared" si="477"/>
        <v/>
      </c>
      <c r="AL130" s="185" t="str">
        <f t="shared" si="478"/>
        <v/>
      </c>
      <c r="AM130" s="185" t="str">
        <f t="shared" si="479"/>
        <v/>
      </c>
      <c r="AN130" s="185" t="str">
        <f t="shared" si="480"/>
        <v/>
      </c>
    </row>
    <row r="131" spans="1:40" ht="24.5" thickTop="1" thickBot="1">
      <c r="B131" t="s">
        <v>2282</v>
      </c>
      <c r="C131" s="333" t="s">
        <v>2903</v>
      </c>
      <c r="D131" s="329"/>
      <c r="E131" s="329"/>
      <c r="F131" s="329"/>
      <c r="G131" s="329"/>
      <c r="H131" s="329"/>
      <c r="I131" s="329"/>
      <c r="J131" s="329"/>
      <c r="K131" s="329"/>
      <c r="L131" s="330" t="str">
        <f>IF(C131="","",_xlfn.CONCAT("       triggerLine: ","""",C131,", ",M131:AN131,""", sC: ","""",B131,""", lines: ["))</f>
        <v xml:space="preserve">       triggerLine: "BENDECID, ", sC: "as", lines: [</v>
      </c>
      <c r="M131" s="218" t="str">
        <f t="shared" si="453"/>
        <v/>
      </c>
      <c r="N131" s="183" t="str">
        <f t="shared" si="454"/>
        <v/>
      </c>
      <c r="O131" s="216" t="str">
        <f t="shared" si="455"/>
        <v/>
      </c>
      <c r="P131" s="225" t="str">
        <f t="shared" si="456"/>
        <v/>
      </c>
      <c r="Q131" s="217" t="str">
        <f t="shared" si="457"/>
        <v/>
      </c>
      <c r="R131" s="168" t="str">
        <f t="shared" si="458"/>
        <v/>
      </c>
      <c r="S131" s="218" t="str">
        <f t="shared" si="459"/>
        <v/>
      </c>
      <c r="T131" s="219" t="str">
        <f t="shared" si="460"/>
        <v/>
      </c>
      <c r="U131" s="181" t="str">
        <f t="shared" si="461"/>
        <v/>
      </c>
      <c r="V131" s="185" t="str">
        <f t="shared" si="462"/>
        <v/>
      </c>
      <c r="W131" s="177" t="str">
        <f t="shared" si="463"/>
        <v/>
      </c>
      <c r="X131" s="185" t="str">
        <f t="shared" si="464"/>
        <v/>
      </c>
      <c r="Y131" s="185" t="str">
        <f t="shared" si="465"/>
        <v/>
      </c>
      <c r="Z131" s="218" t="str">
        <f t="shared" si="466"/>
        <v/>
      </c>
      <c r="AA131" s="175" t="str">
        <f t="shared" si="467"/>
        <v/>
      </c>
      <c r="AB131" s="183" t="str">
        <f t="shared" si="468"/>
        <v/>
      </c>
      <c r="AC131" s="184" t="str">
        <f t="shared" si="469"/>
        <v/>
      </c>
      <c r="AD131" s="225" t="str">
        <f t="shared" si="470"/>
        <v/>
      </c>
      <c r="AE131" s="176" t="str">
        <f t="shared" si="471"/>
        <v/>
      </c>
      <c r="AF131" s="168" t="str">
        <f t="shared" si="472"/>
        <v/>
      </c>
      <c r="AG131" s="168" t="str">
        <f t="shared" si="473"/>
        <v/>
      </c>
      <c r="AH131" s="179" t="str">
        <f t="shared" si="474"/>
        <v/>
      </c>
      <c r="AI131" s="256" t="str">
        <f t="shared" si="475"/>
        <v/>
      </c>
      <c r="AJ131" s="185" t="str">
        <f t="shared" si="476"/>
        <v/>
      </c>
      <c r="AK131" s="185" t="str">
        <f t="shared" si="477"/>
        <v/>
      </c>
      <c r="AL131" s="185" t="str">
        <f t="shared" si="478"/>
        <v/>
      </c>
      <c r="AM131" s="185" t="str">
        <f t="shared" si="479"/>
        <v/>
      </c>
      <c r="AN131" s="185" t="str">
        <f t="shared" si="480"/>
        <v/>
      </c>
    </row>
    <row r="132" spans="1:40" ht="24.5" thickTop="1" thickBot="1">
      <c r="B132" t="s">
        <v>2282</v>
      </c>
      <c r="C132" s="334" t="s">
        <v>2902</v>
      </c>
      <c r="D132" s="329"/>
      <c r="E132" s="329"/>
      <c r="F132" s="329"/>
      <c r="G132" s="329"/>
      <c r="H132" s="329"/>
      <c r="I132" s="329"/>
      <c r="J132" s="329"/>
      <c r="K132" s="329"/>
      <c r="L132" s="335" t="str">
        <f>IF(C132="","",_xlfn.CONCAT("            { line: ","""",C132,", ",M132:AN132,""", sC: ","""",B132,"""},  ]},"))</f>
        <v xml:space="preserve">            { line: "AL SEÑOR., ", sC: "as"},  ]},</v>
      </c>
      <c r="M132" s="218" t="str">
        <f t="shared" si="453"/>
        <v/>
      </c>
      <c r="N132" s="183" t="str">
        <f t="shared" si="454"/>
        <v/>
      </c>
      <c r="O132" s="216" t="str">
        <f t="shared" si="455"/>
        <v/>
      </c>
      <c r="P132" s="225" t="str">
        <f t="shared" si="456"/>
        <v/>
      </c>
      <c r="Q132" s="217" t="str">
        <f t="shared" si="457"/>
        <v/>
      </c>
      <c r="R132" s="168" t="str">
        <f t="shared" si="458"/>
        <v/>
      </c>
      <c r="S132" s="218" t="str">
        <f t="shared" si="459"/>
        <v/>
      </c>
      <c r="T132" s="219" t="str">
        <f t="shared" si="460"/>
        <v/>
      </c>
      <c r="U132" s="181" t="str">
        <f t="shared" si="461"/>
        <v/>
      </c>
      <c r="V132" s="185" t="str">
        <f t="shared" si="462"/>
        <v/>
      </c>
      <c r="W132" s="177" t="str">
        <f t="shared" si="463"/>
        <v/>
      </c>
      <c r="X132" s="185" t="str">
        <f t="shared" si="464"/>
        <v/>
      </c>
      <c r="Y132" s="185" t="str">
        <f t="shared" si="465"/>
        <v/>
      </c>
      <c r="Z132" s="218" t="str">
        <f t="shared" si="466"/>
        <v/>
      </c>
      <c r="AA132" s="175" t="str">
        <f t="shared" si="467"/>
        <v/>
      </c>
      <c r="AB132" s="183" t="str">
        <f t="shared" si="468"/>
        <v/>
      </c>
      <c r="AC132" s="184" t="str">
        <f t="shared" si="469"/>
        <v/>
      </c>
      <c r="AD132" s="225" t="str">
        <f t="shared" si="470"/>
        <v/>
      </c>
      <c r="AE132" s="176" t="str">
        <f t="shared" si="471"/>
        <v/>
      </c>
      <c r="AF132" s="168" t="str">
        <f t="shared" si="472"/>
        <v/>
      </c>
      <c r="AG132" s="168" t="str">
        <f t="shared" si="473"/>
        <v/>
      </c>
      <c r="AH132" s="179" t="str">
        <f t="shared" si="474"/>
        <v/>
      </c>
      <c r="AI132" s="256" t="str">
        <f t="shared" si="475"/>
        <v/>
      </c>
      <c r="AJ132" s="185" t="str">
        <f t="shared" si="476"/>
        <v/>
      </c>
      <c r="AK132" s="185" t="str">
        <f t="shared" si="477"/>
        <v/>
      </c>
      <c r="AL132" s="185" t="str">
        <f t="shared" si="478"/>
        <v/>
      </c>
      <c r="AM132" s="185" t="str">
        <f t="shared" si="479"/>
        <v/>
      </c>
      <c r="AN132" s="185" t="str">
        <f t="shared" si="480"/>
        <v/>
      </c>
    </row>
    <row r="133" spans="1:40" ht="24.5" thickTop="1" thickBot="1">
      <c r="A133">
        <f>+A117+1</f>
        <v>1</v>
      </c>
      <c r="C133" s="13" t="s">
        <v>2926</v>
      </c>
      <c r="D133" s="257"/>
      <c r="E133" s="257"/>
      <c r="F133" s="258"/>
      <c r="G133" s="258"/>
      <c r="H133" s="257"/>
      <c r="I133" s="257"/>
      <c r="J133" s="296"/>
      <c r="K133" s="296"/>
      <c r="L133" s="271" t="str">
        <f t="shared" ref="L133" si="481">IF(C133="","",_xlfn.CONCAT("            { line: ","""",C133,", ",M133:AN133,""", sC: ","""",B133,"""},"))</f>
        <v xml:space="preserve">            { line: "Aves del cielo,, ", sC: ""},</v>
      </c>
      <c r="M133" s="218" t="str">
        <f t="shared" ref="M133:M136" si="482">IF(N133="","","(")</f>
        <v/>
      </c>
      <c r="N133" s="183" t="str">
        <f t="shared" ref="N133:N136" si="483">IF(D133="","",D133)</f>
        <v/>
      </c>
      <c r="O133" s="216" t="str">
        <f t="shared" ref="O133:O136" si="484">IF(N133="","",",")</f>
        <v/>
      </c>
      <c r="P133" s="225" t="str">
        <f t="shared" ref="P133:P136" si="485">IF(E133="","",E133)</f>
        <v/>
      </c>
      <c r="Q133" s="217" t="str">
        <f t="shared" ref="Q133:Q136" si="486">IF(N133="","",",")</f>
        <v/>
      </c>
      <c r="R133" s="168" t="str">
        <f t="shared" ref="R133:R136" si="487">IF(N133="","",15)</f>
        <v/>
      </c>
      <c r="S133" s="218" t="str">
        <f t="shared" ref="S133:S136" si="488">IF(N133="","",")")</f>
        <v/>
      </c>
      <c r="T133" s="219" t="str">
        <f t="shared" ref="T133:T136" si="489">IF(U133="","","(")</f>
        <v/>
      </c>
      <c r="U133" s="181" t="str">
        <f t="shared" ref="U133:U136" si="490">IF(F133="","",F133)</f>
        <v/>
      </c>
      <c r="V133" s="185" t="str">
        <f t="shared" ref="V133:V136" si="491">IF(U133="","",",")</f>
        <v/>
      </c>
      <c r="W133" s="177" t="str">
        <f t="shared" ref="W133:W136" si="492">IF(G133="","",G133)</f>
        <v/>
      </c>
      <c r="X133" s="185" t="str">
        <f t="shared" ref="X133:X136" si="493">IF(U133="","",",")</f>
        <v/>
      </c>
      <c r="Y133" s="185" t="str">
        <f t="shared" ref="Y133:Y136" si="494">IF(U133="","",250)</f>
        <v/>
      </c>
      <c r="Z133" s="218" t="str">
        <f t="shared" ref="Z133:Z136" si="495">IF(U133="","",")")</f>
        <v/>
      </c>
      <c r="AA133" s="175" t="str">
        <f t="shared" ref="AA133:AA136" si="496">IF(AB133="","","(")</f>
        <v/>
      </c>
      <c r="AB133" s="183" t="str">
        <f t="shared" ref="AB133:AB136" si="497">IF(H133="","",H133)</f>
        <v/>
      </c>
      <c r="AC133" s="184" t="str">
        <f t="shared" ref="AC133:AC136" si="498">IF(AB133="","",",")</f>
        <v/>
      </c>
      <c r="AD133" s="225" t="str">
        <f t="shared" ref="AD133:AD136" si="499">IF(I133="","",I133)</f>
        <v/>
      </c>
      <c r="AE133" s="176" t="str">
        <f t="shared" ref="AE133:AE136" si="500">IF(AB133="","",",")</f>
        <v/>
      </c>
      <c r="AF133" s="168" t="str">
        <f t="shared" ref="AF133:AF136" si="501">IF(AB133="","",350)</f>
        <v/>
      </c>
      <c r="AG133" s="168" t="str">
        <f t="shared" ref="AG133:AG136" si="502">IF(AB133="","",")")</f>
        <v/>
      </c>
      <c r="AH133" s="179" t="str">
        <f t="shared" ref="AH133:AH136" si="503">IF(AI133="","","(")</f>
        <v/>
      </c>
      <c r="AI133" s="256" t="str">
        <f t="shared" ref="AI133:AI136" si="504">IF(J133="","",J133)</f>
        <v/>
      </c>
      <c r="AJ133" s="185" t="str">
        <f t="shared" ref="AJ133:AJ136" si="505">IF(AI133="","",",")</f>
        <v/>
      </c>
      <c r="AK133" s="185" t="str">
        <f t="shared" ref="AK133:AK136" si="506">IF(K133="","",K133)</f>
        <v/>
      </c>
      <c r="AL133" s="185" t="str">
        <f t="shared" ref="AL133:AL136" si="507">IF(AI133="","",",")</f>
        <v/>
      </c>
      <c r="AM133" s="185" t="str">
        <f t="shared" ref="AM133:AM136" si="508">IF(AI133="","",450)</f>
        <v/>
      </c>
      <c r="AN133" s="185" t="str">
        <f t="shared" ref="AN133:AN136" si="509">IF(AI133="","",")")</f>
        <v/>
      </c>
    </row>
    <row r="134" spans="1:40" ht="24.5" thickTop="1" thickBot="1">
      <c r="C134" s="203" t="s">
        <v>2422</v>
      </c>
      <c r="D134" s="224"/>
      <c r="E134" s="224"/>
      <c r="F134" s="224"/>
      <c r="G134" s="224"/>
      <c r="H134" s="224"/>
      <c r="I134" s="224"/>
      <c r="J134" s="224"/>
      <c r="K134" s="224"/>
      <c r="L134" s="208" t="s">
        <v>2411</v>
      </c>
      <c r="M134" s="218" t="str">
        <f t="shared" si="482"/>
        <v/>
      </c>
      <c r="N134" s="183" t="str">
        <f t="shared" si="483"/>
        <v/>
      </c>
      <c r="O134" s="216" t="str">
        <f t="shared" si="484"/>
        <v/>
      </c>
      <c r="P134" s="225" t="str">
        <f t="shared" si="485"/>
        <v/>
      </c>
      <c r="Q134" s="217" t="str">
        <f t="shared" si="486"/>
        <v/>
      </c>
      <c r="R134" s="168" t="str">
        <f t="shared" si="487"/>
        <v/>
      </c>
      <c r="S134" s="218" t="str">
        <f t="shared" si="488"/>
        <v/>
      </c>
      <c r="T134" s="219" t="str">
        <f t="shared" si="489"/>
        <v/>
      </c>
      <c r="U134" s="181" t="str">
        <f t="shared" si="490"/>
        <v/>
      </c>
      <c r="V134" s="185" t="str">
        <f t="shared" si="491"/>
        <v/>
      </c>
      <c r="W134" s="177" t="str">
        <f t="shared" si="492"/>
        <v/>
      </c>
      <c r="X134" s="185" t="str">
        <f t="shared" si="493"/>
        <v/>
      </c>
      <c r="Y134" s="185" t="str">
        <f t="shared" si="494"/>
        <v/>
      </c>
      <c r="Z134" s="218" t="str">
        <f t="shared" si="495"/>
        <v/>
      </c>
      <c r="AA134" s="175" t="str">
        <f t="shared" si="496"/>
        <v/>
      </c>
      <c r="AB134" s="183" t="str">
        <f t="shared" si="497"/>
        <v/>
      </c>
      <c r="AC134" s="184" t="str">
        <f t="shared" si="498"/>
        <v/>
      </c>
      <c r="AD134" s="225" t="str">
        <f t="shared" si="499"/>
        <v/>
      </c>
      <c r="AE134" s="176" t="str">
        <f t="shared" si="500"/>
        <v/>
      </c>
      <c r="AF134" s="168" t="str">
        <f t="shared" si="501"/>
        <v/>
      </c>
      <c r="AG134" s="168" t="str">
        <f t="shared" si="502"/>
        <v/>
      </c>
      <c r="AH134" s="179" t="str">
        <f t="shared" si="503"/>
        <v/>
      </c>
      <c r="AI134" s="256" t="str">
        <f t="shared" si="504"/>
        <v/>
      </c>
      <c r="AJ134" s="185" t="str">
        <f t="shared" si="505"/>
        <v/>
      </c>
      <c r="AK134" s="185" t="str">
        <f t="shared" si="506"/>
        <v/>
      </c>
      <c r="AL134" s="185" t="str">
        <f t="shared" si="507"/>
        <v/>
      </c>
      <c r="AM134" s="185" t="str">
        <f t="shared" si="508"/>
        <v/>
      </c>
      <c r="AN134" s="185" t="str">
        <f t="shared" si="509"/>
        <v/>
      </c>
    </row>
    <row r="135" spans="1:40" ht="24.5" thickTop="1" thickBot="1">
      <c r="B135" t="s">
        <v>2282</v>
      </c>
      <c r="C135" s="333" t="s">
        <v>2903</v>
      </c>
      <c r="D135" s="329"/>
      <c r="E135" s="329"/>
      <c r="F135" s="329"/>
      <c r="G135" s="329"/>
      <c r="H135" s="329"/>
      <c r="I135" s="329"/>
      <c r="J135" s="329"/>
      <c r="K135" s="329"/>
      <c r="L135" s="330" t="str">
        <f>IF(C135="","",_xlfn.CONCAT("       triggerLine: ","""",C135,", ",M135:AN135,""", sC: ","""",B135,""", lines: ["))</f>
        <v xml:space="preserve">       triggerLine: "BENDECID, ", sC: "as", lines: [</v>
      </c>
      <c r="M135" s="218" t="str">
        <f t="shared" si="482"/>
        <v/>
      </c>
      <c r="N135" s="183" t="str">
        <f t="shared" si="483"/>
        <v/>
      </c>
      <c r="O135" s="216" t="str">
        <f t="shared" si="484"/>
        <v/>
      </c>
      <c r="P135" s="225" t="str">
        <f t="shared" si="485"/>
        <v/>
      </c>
      <c r="Q135" s="217" t="str">
        <f t="shared" si="486"/>
        <v/>
      </c>
      <c r="R135" s="168" t="str">
        <f t="shared" si="487"/>
        <v/>
      </c>
      <c r="S135" s="218" t="str">
        <f t="shared" si="488"/>
        <v/>
      </c>
      <c r="T135" s="219" t="str">
        <f t="shared" si="489"/>
        <v/>
      </c>
      <c r="U135" s="181" t="str">
        <f t="shared" si="490"/>
        <v/>
      </c>
      <c r="V135" s="185" t="str">
        <f t="shared" si="491"/>
        <v/>
      </c>
      <c r="W135" s="177" t="str">
        <f t="shared" si="492"/>
        <v/>
      </c>
      <c r="X135" s="185" t="str">
        <f t="shared" si="493"/>
        <v/>
      </c>
      <c r="Y135" s="185" t="str">
        <f t="shared" si="494"/>
        <v/>
      </c>
      <c r="Z135" s="218" t="str">
        <f t="shared" si="495"/>
        <v/>
      </c>
      <c r="AA135" s="175" t="str">
        <f t="shared" si="496"/>
        <v/>
      </c>
      <c r="AB135" s="183" t="str">
        <f t="shared" si="497"/>
        <v/>
      </c>
      <c r="AC135" s="184" t="str">
        <f t="shared" si="498"/>
        <v/>
      </c>
      <c r="AD135" s="225" t="str">
        <f t="shared" si="499"/>
        <v/>
      </c>
      <c r="AE135" s="176" t="str">
        <f t="shared" si="500"/>
        <v/>
      </c>
      <c r="AF135" s="168" t="str">
        <f t="shared" si="501"/>
        <v/>
      </c>
      <c r="AG135" s="168" t="str">
        <f t="shared" si="502"/>
        <v/>
      </c>
      <c r="AH135" s="179" t="str">
        <f t="shared" si="503"/>
        <v/>
      </c>
      <c r="AI135" s="256" t="str">
        <f t="shared" si="504"/>
        <v/>
      </c>
      <c r="AJ135" s="185" t="str">
        <f t="shared" si="505"/>
        <v/>
      </c>
      <c r="AK135" s="185" t="str">
        <f t="shared" si="506"/>
        <v/>
      </c>
      <c r="AL135" s="185" t="str">
        <f t="shared" si="507"/>
        <v/>
      </c>
      <c r="AM135" s="185" t="str">
        <f t="shared" si="508"/>
        <v/>
      </c>
      <c r="AN135" s="185" t="str">
        <f t="shared" si="509"/>
        <v/>
      </c>
    </row>
    <row r="136" spans="1:40" ht="24.5" thickTop="1" thickBot="1">
      <c r="B136" t="s">
        <v>2282</v>
      </c>
      <c r="C136" s="334" t="s">
        <v>2902</v>
      </c>
      <c r="D136" s="329"/>
      <c r="E136" s="329"/>
      <c r="F136" s="329"/>
      <c r="G136" s="329"/>
      <c r="H136" s="329"/>
      <c r="I136" s="329"/>
      <c r="J136" s="329"/>
      <c r="K136" s="329"/>
      <c r="L136" s="335" t="str">
        <f>IF(C136="","",_xlfn.CONCAT("            { line: ","""",C136,", ",M136:AN136,""", sC: ","""",B136,"""},  ]},"))</f>
        <v xml:space="preserve">            { line: "AL SEÑOR., ", sC: "as"},  ]},</v>
      </c>
      <c r="M136" s="218" t="str">
        <f t="shared" si="482"/>
        <v/>
      </c>
      <c r="N136" s="183" t="str">
        <f t="shared" si="483"/>
        <v/>
      </c>
      <c r="O136" s="216" t="str">
        <f t="shared" si="484"/>
        <v/>
      </c>
      <c r="P136" s="225" t="str">
        <f t="shared" si="485"/>
        <v/>
      </c>
      <c r="Q136" s="217" t="str">
        <f t="shared" si="486"/>
        <v/>
      </c>
      <c r="R136" s="168" t="str">
        <f t="shared" si="487"/>
        <v/>
      </c>
      <c r="S136" s="218" t="str">
        <f t="shared" si="488"/>
        <v/>
      </c>
      <c r="T136" s="219" t="str">
        <f t="shared" si="489"/>
        <v/>
      </c>
      <c r="U136" s="181" t="str">
        <f t="shared" si="490"/>
        <v/>
      </c>
      <c r="V136" s="185" t="str">
        <f t="shared" si="491"/>
        <v/>
      </c>
      <c r="W136" s="177" t="str">
        <f t="shared" si="492"/>
        <v/>
      </c>
      <c r="X136" s="185" t="str">
        <f t="shared" si="493"/>
        <v/>
      </c>
      <c r="Y136" s="185" t="str">
        <f t="shared" si="494"/>
        <v/>
      </c>
      <c r="Z136" s="218" t="str">
        <f t="shared" si="495"/>
        <v/>
      </c>
      <c r="AA136" s="175" t="str">
        <f t="shared" si="496"/>
        <v/>
      </c>
      <c r="AB136" s="183" t="str">
        <f t="shared" si="497"/>
        <v/>
      </c>
      <c r="AC136" s="184" t="str">
        <f t="shared" si="498"/>
        <v/>
      </c>
      <c r="AD136" s="225" t="str">
        <f t="shared" si="499"/>
        <v/>
      </c>
      <c r="AE136" s="176" t="str">
        <f t="shared" si="500"/>
        <v/>
      </c>
      <c r="AF136" s="168" t="str">
        <f t="shared" si="501"/>
        <v/>
      </c>
      <c r="AG136" s="168" t="str">
        <f t="shared" si="502"/>
        <v/>
      </c>
      <c r="AH136" s="179" t="str">
        <f t="shared" si="503"/>
        <v/>
      </c>
      <c r="AI136" s="256" t="str">
        <f t="shared" si="504"/>
        <v/>
      </c>
      <c r="AJ136" s="185" t="str">
        <f t="shared" si="505"/>
        <v/>
      </c>
      <c r="AK136" s="185" t="str">
        <f t="shared" si="506"/>
        <v/>
      </c>
      <c r="AL136" s="185" t="str">
        <f t="shared" si="507"/>
        <v/>
      </c>
      <c r="AM136" s="185" t="str">
        <f t="shared" si="508"/>
        <v/>
      </c>
      <c r="AN136" s="185" t="str">
        <f t="shared" si="509"/>
        <v/>
      </c>
    </row>
    <row r="137" spans="1:40" ht="26.5" thickTop="1" thickBot="1">
      <c r="C137" s="297"/>
      <c r="D137" s="326"/>
      <c r="E137" s="326"/>
      <c r="F137" s="326"/>
      <c r="G137" s="326"/>
      <c r="H137" s="326"/>
      <c r="I137" s="326"/>
      <c r="J137" s="326"/>
      <c r="K137" s="326"/>
      <c r="L137" s="299" t="s">
        <v>2520</v>
      </c>
      <c r="M137" s="218"/>
      <c r="N137" s="183"/>
      <c r="O137" s="216"/>
      <c r="P137" s="225"/>
      <c r="Q137" s="217"/>
      <c r="R137" s="168"/>
      <c r="S137" s="218"/>
      <c r="T137" s="219"/>
      <c r="U137" s="181"/>
      <c r="V137" s="185"/>
      <c r="W137" s="177"/>
      <c r="X137" s="185"/>
      <c r="Y137" s="185"/>
      <c r="Z137" s="218"/>
      <c r="AA137" s="175"/>
      <c r="AB137" s="183"/>
      <c r="AC137" s="184"/>
      <c r="AD137" s="225"/>
      <c r="AE137" s="176"/>
      <c r="AF137" s="168"/>
      <c r="AG137" s="168"/>
      <c r="AH137" s="179"/>
      <c r="AI137" s="256"/>
      <c r="AJ137" s="185"/>
      <c r="AK137" s="185"/>
      <c r="AL137" s="185"/>
      <c r="AM137" s="185"/>
      <c r="AN137" s="185"/>
    </row>
    <row r="138" spans="1:40" ht="24.5" thickTop="1" thickBot="1">
      <c r="A138">
        <f>+A129+1</f>
        <v>3</v>
      </c>
      <c r="C138" s="13" t="s">
        <v>2927</v>
      </c>
      <c r="D138" s="257"/>
      <c r="E138" s="257"/>
      <c r="F138" s="258"/>
      <c r="G138" s="258"/>
      <c r="H138" s="257"/>
      <c r="I138" s="257"/>
      <c r="J138" s="296"/>
      <c r="K138" s="296"/>
      <c r="L138" s="271" t="str">
        <f t="shared" si="452"/>
        <v xml:space="preserve">            { line: "Fieras y ganados,, ", sC: ""},</v>
      </c>
      <c r="M138" s="218" t="str">
        <f t="shared" si="453"/>
        <v/>
      </c>
      <c r="N138" s="183" t="str">
        <f t="shared" si="454"/>
        <v/>
      </c>
      <c r="O138" s="216" t="str">
        <f t="shared" si="455"/>
        <v/>
      </c>
      <c r="P138" s="225" t="str">
        <f t="shared" si="456"/>
        <v/>
      </c>
      <c r="Q138" s="217" t="str">
        <f t="shared" si="457"/>
        <v/>
      </c>
      <c r="R138" s="168" t="str">
        <f t="shared" si="458"/>
        <v/>
      </c>
      <c r="S138" s="218" t="str">
        <f t="shared" si="459"/>
        <v/>
      </c>
      <c r="T138" s="219" t="str">
        <f t="shared" si="460"/>
        <v/>
      </c>
      <c r="U138" s="181" t="str">
        <f t="shared" si="461"/>
        <v/>
      </c>
      <c r="V138" s="185" t="str">
        <f t="shared" si="462"/>
        <v/>
      </c>
      <c r="W138" s="177" t="str">
        <f t="shared" si="463"/>
        <v/>
      </c>
      <c r="X138" s="185" t="str">
        <f t="shared" si="464"/>
        <v/>
      </c>
      <c r="Y138" s="185" t="str">
        <f t="shared" si="465"/>
        <v/>
      </c>
      <c r="Z138" s="218" t="str">
        <f t="shared" si="466"/>
        <v/>
      </c>
      <c r="AA138" s="175" t="str">
        <f t="shared" si="467"/>
        <v/>
      </c>
      <c r="AB138" s="183" t="str">
        <f t="shared" si="468"/>
        <v/>
      </c>
      <c r="AC138" s="184" t="str">
        <f t="shared" si="469"/>
        <v/>
      </c>
      <c r="AD138" s="225" t="str">
        <f t="shared" si="470"/>
        <v/>
      </c>
      <c r="AE138" s="176" t="str">
        <f t="shared" si="471"/>
        <v/>
      </c>
      <c r="AF138" s="168" t="str">
        <f t="shared" si="472"/>
        <v/>
      </c>
      <c r="AG138" s="168" t="str">
        <f t="shared" si="473"/>
        <v/>
      </c>
      <c r="AH138" s="179" t="str">
        <f t="shared" si="474"/>
        <v/>
      </c>
      <c r="AI138" s="256" t="str">
        <f t="shared" si="475"/>
        <v/>
      </c>
      <c r="AJ138" s="185" t="str">
        <f t="shared" si="476"/>
        <v/>
      </c>
      <c r="AK138" s="185" t="str">
        <f t="shared" si="477"/>
        <v/>
      </c>
      <c r="AL138" s="185" t="str">
        <f t="shared" si="478"/>
        <v/>
      </c>
      <c r="AM138" s="185" t="str">
        <f t="shared" si="479"/>
        <v/>
      </c>
      <c r="AN138" s="185" t="str">
        <f t="shared" si="480"/>
        <v/>
      </c>
    </row>
    <row r="139" spans="1:40" ht="24.5" thickTop="1" thickBot="1">
      <c r="C139" s="203" t="s">
        <v>2422</v>
      </c>
      <c r="D139" s="224"/>
      <c r="E139" s="224"/>
      <c r="F139" s="224"/>
      <c r="G139" s="224"/>
      <c r="H139" s="224"/>
      <c r="I139" s="224"/>
      <c r="J139" s="224"/>
      <c r="K139" s="224"/>
      <c r="L139" s="208" t="s">
        <v>2411</v>
      </c>
      <c r="M139" s="218" t="str">
        <f t="shared" si="453"/>
        <v/>
      </c>
      <c r="N139" s="183" t="str">
        <f t="shared" si="454"/>
        <v/>
      </c>
      <c r="O139" s="216" t="str">
        <f t="shared" si="455"/>
        <v/>
      </c>
      <c r="P139" s="225" t="str">
        <f t="shared" si="456"/>
        <v/>
      </c>
      <c r="Q139" s="217" t="str">
        <f t="shared" si="457"/>
        <v/>
      </c>
      <c r="R139" s="168" t="str">
        <f t="shared" si="458"/>
        <v/>
      </c>
      <c r="S139" s="218" t="str">
        <f t="shared" si="459"/>
        <v/>
      </c>
      <c r="T139" s="219" t="str">
        <f t="shared" si="460"/>
        <v/>
      </c>
      <c r="U139" s="181" t="str">
        <f t="shared" si="461"/>
        <v/>
      </c>
      <c r="V139" s="185" t="str">
        <f t="shared" si="462"/>
        <v/>
      </c>
      <c r="W139" s="177" t="str">
        <f t="shared" si="463"/>
        <v/>
      </c>
      <c r="X139" s="185" t="str">
        <f t="shared" si="464"/>
        <v/>
      </c>
      <c r="Y139" s="185" t="str">
        <f t="shared" si="465"/>
        <v/>
      </c>
      <c r="Z139" s="218" t="str">
        <f t="shared" si="466"/>
        <v/>
      </c>
      <c r="AA139" s="175" t="str">
        <f t="shared" si="467"/>
        <v/>
      </c>
      <c r="AB139" s="183" t="str">
        <f t="shared" si="468"/>
        <v/>
      </c>
      <c r="AC139" s="184" t="str">
        <f t="shared" si="469"/>
        <v/>
      </c>
      <c r="AD139" s="225" t="str">
        <f t="shared" si="470"/>
        <v/>
      </c>
      <c r="AE139" s="176" t="str">
        <f t="shared" si="471"/>
        <v/>
      </c>
      <c r="AF139" s="168" t="str">
        <f t="shared" si="472"/>
        <v/>
      </c>
      <c r="AG139" s="168" t="str">
        <f t="shared" si="473"/>
        <v/>
      </c>
      <c r="AH139" s="179" t="str">
        <f t="shared" si="474"/>
        <v/>
      </c>
      <c r="AI139" s="256" t="str">
        <f t="shared" si="475"/>
        <v/>
      </c>
      <c r="AJ139" s="185" t="str">
        <f t="shared" si="476"/>
        <v/>
      </c>
      <c r="AK139" s="185" t="str">
        <f t="shared" si="477"/>
        <v/>
      </c>
      <c r="AL139" s="185" t="str">
        <f t="shared" si="478"/>
        <v/>
      </c>
      <c r="AM139" s="185" t="str">
        <f t="shared" si="479"/>
        <v/>
      </c>
      <c r="AN139" s="185" t="str">
        <f t="shared" si="480"/>
        <v/>
      </c>
    </row>
    <row r="140" spans="1:40" ht="24.5" thickTop="1" thickBot="1">
      <c r="B140" t="s">
        <v>2282</v>
      </c>
      <c r="C140" s="333" t="s">
        <v>2903</v>
      </c>
      <c r="D140" s="329"/>
      <c r="E140" s="329"/>
      <c r="F140" s="329"/>
      <c r="G140" s="329"/>
      <c r="H140" s="329"/>
      <c r="I140" s="329"/>
      <c r="J140" s="329"/>
      <c r="K140" s="329"/>
      <c r="L140" s="330" t="str">
        <f>IF(C140="","",_xlfn.CONCAT("       triggerLine: ","""",C140,", ",M140:AN140,""", sC: ","""",B140,""", lines: ["))</f>
        <v xml:space="preserve">       triggerLine: "BENDECID, ", sC: "as", lines: [</v>
      </c>
      <c r="M140" s="218" t="str">
        <f t="shared" si="453"/>
        <v/>
      </c>
      <c r="N140" s="183" t="str">
        <f t="shared" si="454"/>
        <v/>
      </c>
      <c r="O140" s="216" t="str">
        <f t="shared" si="455"/>
        <v/>
      </c>
      <c r="P140" s="225" t="str">
        <f t="shared" si="456"/>
        <v/>
      </c>
      <c r="Q140" s="217" t="str">
        <f t="shared" si="457"/>
        <v/>
      </c>
      <c r="R140" s="168" t="str">
        <f t="shared" si="458"/>
        <v/>
      </c>
      <c r="S140" s="218" t="str">
        <f t="shared" si="459"/>
        <v/>
      </c>
      <c r="T140" s="219" t="str">
        <f t="shared" si="460"/>
        <v/>
      </c>
      <c r="U140" s="181" t="str">
        <f t="shared" si="461"/>
        <v/>
      </c>
      <c r="V140" s="185" t="str">
        <f t="shared" si="462"/>
        <v/>
      </c>
      <c r="W140" s="177" t="str">
        <f t="shared" si="463"/>
        <v/>
      </c>
      <c r="X140" s="185" t="str">
        <f t="shared" si="464"/>
        <v/>
      </c>
      <c r="Y140" s="185" t="str">
        <f t="shared" si="465"/>
        <v/>
      </c>
      <c r="Z140" s="218" t="str">
        <f t="shared" si="466"/>
        <v/>
      </c>
      <c r="AA140" s="175" t="str">
        <f t="shared" si="467"/>
        <v/>
      </c>
      <c r="AB140" s="183" t="str">
        <f t="shared" si="468"/>
        <v/>
      </c>
      <c r="AC140" s="184" t="str">
        <f t="shared" si="469"/>
        <v/>
      </c>
      <c r="AD140" s="225" t="str">
        <f t="shared" si="470"/>
        <v/>
      </c>
      <c r="AE140" s="176" t="str">
        <f t="shared" si="471"/>
        <v/>
      </c>
      <c r="AF140" s="168" t="str">
        <f t="shared" si="472"/>
        <v/>
      </c>
      <c r="AG140" s="168" t="str">
        <f t="shared" si="473"/>
        <v/>
      </c>
      <c r="AH140" s="179" t="str">
        <f t="shared" si="474"/>
        <v/>
      </c>
      <c r="AI140" s="256" t="str">
        <f t="shared" si="475"/>
        <v/>
      </c>
      <c r="AJ140" s="185" t="str">
        <f t="shared" si="476"/>
        <v/>
      </c>
      <c r="AK140" s="185" t="str">
        <f t="shared" si="477"/>
        <v/>
      </c>
      <c r="AL140" s="185" t="str">
        <f t="shared" si="478"/>
        <v/>
      </c>
      <c r="AM140" s="185" t="str">
        <f t="shared" si="479"/>
        <v/>
      </c>
      <c r="AN140" s="185" t="str">
        <f t="shared" si="480"/>
        <v/>
      </c>
    </row>
    <row r="141" spans="1:40" ht="24.5" thickTop="1" thickBot="1">
      <c r="B141" t="s">
        <v>2282</v>
      </c>
      <c r="C141" s="334" t="s">
        <v>2902</v>
      </c>
      <c r="D141" s="329"/>
      <c r="E141" s="329"/>
      <c r="F141" s="329"/>
      <c r="G141" s="329"/>
      <c r="H141" s="329"/>
      <c r="I141" s="329"/>
      <c r="J141" s="329"/>
      <c r="K141" s="329"/>
      <c r="L141" s="335" t="str">
        <f>IF(C141="","",_xlfn.CONCAT("            { line: ","""",C141,", ",M141:AN141,""", sC: ","""",B141,"""},  ]},"))</f>
        <v xml:space="preserve">            { line: "AL SEÑOR., ", sC: "as"},  ]},</v>
      </c>
      <c r="M141" s="218" t="str">
        <f t="shared" si="453"/>
        <v/>
      </c>
      <c r="N141" s="183" t="str">
        <f t="shared" si="454"/>
        <v/>
      </c>
      <c r="O141" s="216" t="str">
        <f t="shared" si="455"/>
        <v/>
      </c>
      <c r="P141" s="225" t="str">
        <f t="shared" si="456"/>
        <v/>
      </c>
      <c r="Q141" s="217" t="str">
        <f t="shared" si="457"/>
        <v/>
      </c>
      <c r="R141" s="168" t="str">
        <f t="shared" si="458"/>
        <v/>
      </c>
      <c r="S141" s="218" t="str">
        <f t="shared" si="459"/>
        <v/>
      </c>
      <c r="T141" s="219" t="str">
        <f t="shared" si="460"/>
        <v/>
      </c>
      <c r="U141" s="181" t="str">
        <f t="shared" si="461"/>
        <v/>
      </c>
      <c r="V141" s="185" t="str">
        <f t="shared" si="462"/>
        <v/>
      </c>
      <c r="W141" s="177" t="str">
        <f t="shared" si="463"/>
        <v/>
      </c>
      <c r="X141" s="185" t="str">
        <f t="shared" si="464"/>
        <v/>
      </c>
      <c r="Y141" s="185" t="str">
        <f t="shared" si="465"/>
        <v/>
      </c>
      <c r="Z141" s="218" t="str">
        <f t="shared" si="466"/>
        <v/>
      </c>
      <c r="AA141" s="175" t="str">
        <f t="shared" si="467"/>
        <v/>
      </c>
      <c r="AB141" s="183" t="str">
        <f t="shared" si="468"/>
        <v/>
      </c>
      <c r="AC141" s="184" t="str">
        <f t="shared" si="469"/>
        <v/>
      </c>
      <c r="AD141" s="225" t="str">
        <f t="shared" si="470"/>
        <v/>
      </c>
      <c r="AE141" s="176" t="str">
        <f t="shared" si="471"/>
        <v/>
      </c>
      <c r="AF141" s="168" t="str">
        <f t="shared" si="472"/>
        <v/>
      </c>
      <c r="AG141" s="168" t="str">
        <f t="shared" si="473"/>
        <v/>
      </c>
      <c r="AH141" s="179" t="str">
        <f t="shared" si="474"/>
        <v/>
      </c>
      <c r="AI141" s="256" t="str">
        <f t="shared" si="475"/>
        <v/>
      </c>
      <c r="AJ141" s="185" t="str">
        <f t="shared" si="476"/>
        <v/>
      </c>
      <c r="AK141" s="185" t="str">
        <f t="shared" si="477"/>
        <v/>
      </c>
      <c r="AL141" s="185" t="str">
        <f t="shared" si="478"/>
        <v/>
      </c>
      <c r="AM141" s="185" t="str">
        <f t="shared" si="479"/>
        <v/>
      </c>
      <c r="AN141" s="185" t="str">
        <f t="shared" si="480"/>
        <v/>
      </c>
    </row>
    <row r="142" spans="1:40" ht="26.5" thickTop="1" thickBot="1">
      <c r="C142" s="297"/>
      <c r="D142" s="326"/>
      <c r="E142" s="326"/>
      <c r="F142" s="326"/>
      <c r="G142" s="326"/>
      <c r="H142" s="326"/>
      <c r="I142" s="326"/>
      <c r="J142" s="326"/>
      <c r="K142" s="326"/>
      <c r="L142" s="299" t="s">
        <v>2520</v>
      </c>
      <c r="M142" s="218"/>
      <c r="N142" s="183"/>
      <c r="O142" s="216"/>
      <c r="P142" s="225"/>
      <c r="Q142" s="217"/>
      <c r="R142" s="168"/>
      <c r="S142" s="218"/>
      <c r="T142" s="219"/>
      <c r="U142" s="181"/>
      <c r="V142" s="185"/>
      <c r="W142" s="177"/>
      <c r="X142" s="185"/>
      <c r="Y142" s="185"/>
      <c r="Z142" s="218"/>
      <c r="AA142" s="175"/>
      <c r="AB142" s="183"/>
      <c r="AC142" s="184"/>
      <c r="AD142" s="225"/>
      <c r="AE142" s="176"/>
      <c r="AF142" s="168"/>
      <c r="AG142" s="168"/>
      <c r="AH142" s="179"/>
      <c r="AI142" s="256"/>
      <c r="AJ142" s="185"/>
      <c r="AK142" s="185"/>
      <c r="AL142" s="185"/>
      <c r="AM142" s="185"/>
      <c r="AN142" s="185"/>
    </row>
    <row r="143" spans="1:40" ht="24.5" thickTop="1" thickBot="1">
      <c r="A143">
        <f>+A138+1</f>
        <v>4</v>
      </c>
      <c r="B143" t="s">
        <v>2540</v>
      </c>
      <c r="C143" s="13" t="s">
        <v>2900</v>
      </c>
      <c r="D143" s="257" t="s">
        <v>1111</v>
      </c>
      <c r="E143" s="257">
        <v>7</v>
      </c>
      <c r="F143" s="258"/>
      <c r="G143" s="258"/>
      <c r="H143" s="257"/>
      <c r="I143" s="257"/>
      <c r="J143" s="296"/>
      <c r="K143" s="296"/>
      <c r="L143" s="271" t="str">
        <f t="shared" si="452"/>
        <v xml:space="preserve">            { line: "Ensalzadlo, (Mi,7,15)", sC: "tc"},</v>
      </c>
      <c r="M143" s="218" t="str">
        <f t="shared" si="453"/>
        <v>(</v>
      </c>
      <c r="N143" s="183" t="str">
        <f t="shared" si="454"/>
        <v>Mi</v>
      </c>
      <c r="O143" s="216" t="str">
        <f t="shared" si="455"/>
        <v>,</v>
      </c>
      <c r="P143" s="225">
        <f t="shared" si="456"/>
        <v>7</v>
      </c>
      <c r="Q143" s="217" t="str">
        <f t="shared" si="457"/>
        <v>,</v>
      </c>
      <c r="R143" s="168">
        <f t="shared" si="458"/>
        <v>15</v>
      </c>
      <c r="S143" s="218" t="str">
        <f t="shared" si="459"/>
        <v>)</v>
      </c>
      <c r="T143" s="219" t="str">
        <f t="shared" si="460"/>
        <v/>
      </c>
      <c r="U143" s="181" t="str">
        <f t="shared" si="461"/>
        <v/>
      </c>
      <c r="V143" s="185" t="str">
        <f t="shared" si="462"/>
        <v/>
      </c>
      <c r="W143" s="177" t="str">
        <f t="shared" si="463"/>
        <v/>
      </c>
      <c r="X143" s="185" t="str">
        <f t="shared" si="464"/>
        <v/>
      </c>
      <c r="Y143" s="185" t="str">
        <f t="shared" si="465"/>
        <v/>
      </c>
      <c r="Z143" s="218" t="str">
        <f t="shared" si="466"/>
        <v/>
      </c>
      <c r="AA143" s="175" t="str">
        <f t="shared" si="467"/>
        <v/>
      </c>
      <c r="AB143" s="183" t="str">
        <f t="shared" si="468"/>
        <v/>
      </c>
      <c r="AC143" s="184" t="str">
        <f t="shared" si="469"/>
        <v/>
      </c>
      <c r="AD143" s="225" t="str">
        <f t="shared" si="470"/>
        <v/>
      </c>
      <c r="AE143" s="176" t="str">
        <f t="shared" si="471"/>
        <v/>
      </c>
      <c r="AF143" s="168" t="str">
        <f t="shared" si="472"/>
        <v/>
      </c>
      <c r="AG143" s="168" t="str">
        <f t="shared" si="473"/>
        <v/>
      </c>
      <c r="AH143" s="179" t="str">
        <f t="shared" si="474"/>
        <v/>
      </c>
      <c r="AI143" s="256" t="str">
        <f t="shared" si="475"/>
        <v/>
      </c>
      <c r="AJ143" s="185" t="str">
        <f t="shared" si="476"/>
        <v/>
      </c>
      <c r="AK143" s="185" t="str">
        <f t="shared" si="477"/>
        <v/>
      </c>
      <c r="AL143" s="185" t="str">
        <f t="shared" si="478"/>
        <v/>
      </c>
      <c r="AM143" s="185" t="str">
        <f t="shared" si="479"/>
        <v/>
      </c>
      <c r="AN143" s="185" t="str">
        <f t="shared" si="480"/>
        <v/>
      </c>
    </row>
    <row r="144" spans="1:40" ht="26.5" thickTop="1" thickBot="1">
      <c r="C144" s="297"/>
      <c r="D144" s="326"/>
      <c r="E144" s="326"/>
      <c r="F144" s="326"/>
      <c r="G144" s="326"/>
      <c r="H144" s="326"/>
      <c r="I144" s="326"/>
      <c r="J144" s="326"/>
      <c r="K144" s="326"/>
      <c r="L144" s="299" t="s">
        <v>2520</v>
      </c>
      <c r="M144" s="218"/>
      <c r="N144" s="183"/>
      <c r="O144" s="216"/>
      <c r="P144" s="225"/>
      <c r="Q144" s="217"/>
      <c r="R144" s="168"/>
      <c r="S144" s="218"/>
      <c r="T144" s="219"/>
      <c r="U144" s="181"/>
      <c r="V144" s="185"/>
      <c r="W144" s="177"/>
      <c r="X144" s="185"/>
      <c r="Y144" s="185"/>
      <c r="Z144" s="218"/>
      <c r="AA144" s="175"/>
      <c r="AB144" s="183"/>
      <c r="AC144" s="184"/>
      <c r="AD144" s="225"/>
      <c r="AE144" s="176"/>
      <c r="AF144" s="168"/>
      <c r="AG144" s="168"/>
      <c r="AH144" s="179"/>
      <c r="AI144" s="256"/>
      <c r="AJ144" s="185"/>
      <c r="AK144" s="185"/>
      <c r="AL144" s="185"/>
      <c r="AM144" s="185"/>
      <c r="AN144" s="185"/>
    </row>
    <row r="145" spans="1:40" ht="24.5" thickTop="1" thickBot="1">
      <c r="A145">
        <f>+A143+1</f>
        <v>5</v>
      </c>
      <c r="B145" t="s">
        <v>2584</v>
      </c>
      <c r="C145" s="13" t="s">
        <v>2823</v>
      </c>
      <c r="D145" s="257" t="s">
        <v>1112</v>
      </c>
      <c r="E145" s="257" t="s">
        <v>1121</v>
      </c>
      <c r="F145" s="258"/>
      <c r="G145" s="258"/>
      <c r="H145" s="257"/>
      <c r="I145" s="257"/>
      <c r="J145" s="296"/>
      <c r="K145" s="296"/>
      <c r="L145" s="271" t="str">
        <f t="shared" si="452"/>
        <v xml:space="preserve">            { line: "CON HIMNOS POR LOS SIGLOS., (La,m,15)", sC: "ta as"},</v>
      </c>
      <c r="M145" s="218" t="str">
        <f t="shared" si="453"/>
        <v>(</v>
      </c>
      <c r="N145" s="183" t="str">
        <f t="shared" si="454"/>
        <v>La</v>
      </c>
      <c r="O145" s="216" t="str">
        <f t="shared" si="455"/>
        <v>,</v>
      </c>
      <c r="P145" s="225" t="str">
        <f t="shared" si="456"/>
        <v>m</v>
      </c>
      <c r="Q145" s="217" t="str">
        <f t="shared" si="457"/>
        <v>,</v>
      </c>
      <c r="R145" s="168">
        <f t="shared" si="458"/>
        <v>15</v>
      </c>
      <c r="S145" s="218" t="str">
        <f t="shared" si="459"/>
        <v>)</v>
      </c>
      <c r="T145" s="219" t="str">
        <f t="shared" si="460"/>
        <v/>
      </c>
      <c r="U145" s="181" t="str">
        <f t="shared" si="461"/>
        <v/>
      </c>
      <c r="V145" s="185" t="str">
        <f t="shared" si="462"/>
        <v/>
      </c>
      <c r="W145" s="177" t="str">
        <f t="shared" si="463"/>
        <v/>
      </c>
      <c r="X145" s="185" t="str">
        <f t="shared" si="464"/>
        <v/>
      </c>
      <c r="Y145" s="185" t="str">
        <f t="shared" si="465"/>
        <v/>
      </c>
      <c r="Z145" s="218" t="str">
        <f t="shared" si="466"/>
        <v/>
      </c>
      <c r="AA145" s="175" t="str">
        <f t="shared" si="467"/>
        <v/>
      </c>
      <c r="AB145" s="183" t="str">
        <f t="shared" si="468"/>
        <v/>
      </c>
      <c r="AC145" s="184" t="str">
        <f t="shared" si="469"/>
        <v/>
      </c>
      <c r="AD145" s="225" t="str">
        <f t="shared" si="470"/>
        <v/>
      </c>
      <c r="AE145" s="176" t="str">
        <f t="shared" si="471"/>
        <v/>
      </c>
      <c r="AF145" s="168" t="str">
        <f t="shared" si="472"/>
        <v/>
      </c>
      <c r="AG145" s="168" t="str">
        <f t="shared" si="473"/>
        <v/>
      </c>
      <c r="AH145" s="179" t="str">
        <f t="shared" si="474"/>
        <v/>
      </c>
      <c r="AI145" s="256" t="str">
        <f t="shared" si="475"/>
        <v/>
      </c>
      <c r="AJ145" s="185" t="str">
        <f t="shared" si="476"/>
        <v/>
      </c>
      <c r="AK145" s="185" t="str">
        <f t="shared" si="477"/>
        <v/>
      </c>
      <c r="AL145" s="185" t="str">
        <f t="shared" si="478"/>
        <v/>
      </c>
      <c r="AM145" s="185" t="str">
        <f t="shared" si="479"/>
        <v/>
      </c>
      <c r="AN145" s="185" t="str">
        <f t="shared" si="480"/>
        <v/>
      </c>
    </row>
    <row r="146" spans="1:40" ht="26.5" thickTop="1" thickBot="1">
      <c r="C146" s="297"/>
      <c r="D146" s="326"/>
      <c r="E146" s="326"/>
      <c r="F146" s="326"/>
      <c r="G146" s="326"/>
      <c r="H146" s="326"/>
      <c r="I146" s="326"/>
      <c r="J146" s="326"/>
      <c r="K146" s="326"/>
      <c r="L146" s="299" t="s">
        <v>2520</v>
      </c>
      <c r="M146" s="218"/>
      <c r="N146" s="183"/>
      <c r="O146" s="216"/>
      <c r="P146" s="225"/>
      <c r="Q146" s="217"/>
      <c r="R146" s="168"/>
      <c r="S146" s="218"/>
      <c r="T146" s="219"/>
      <c r="U146" s="181"/>
      <c r="V146" s="185"/>
      <c r="W146" s="177"/>
      <c r="X146" s="185"/>
      <c r="Y146" s="185"/>
      <c r="Z146" s="218"/>
      <c r="AA146" s="175"/>
      <c r="AB146" s="183"/>
      <c r="AC146" s="184"/>
      <c r="AD146" s="225"/>
      <c r="AE146" s="176"/>
      <c r="AF146" s="168"/>
      <c r="AG146" s="168"/>
      <c r="AH146" s="179"/>
      <c r="AI146" s="256"/>
      <c r="AJ146" s="185"/>
      <c r="AK146" s="185"/>
      <c r="AL146" s="185"/>
      <c r="AM146" s="185"/>
      <c r="AN146" s="185"/>
    </row>
    <row r="147" spans="1:40" ht="24.5" thickTop="1" thickBot="1">
      <c r="A147">
        <f>+A145+1</f>
        <v>6</v>
      </c>
      <c r="B147" t="s">
        <v>2540</v>
      </c>
      <c r="C147" s="13" t="s">
        <v>2928</v>
      </c>
      <c r="D147" s="257" t="s">
        <v>1112</v>
      </c>
      <c r="E147" s="257" t="s">
        <v>1121</v>
      </c>
      <c r="F147" s="258" t="s">
        <v>1111</v>
      </c>
      <c r="G147" s="258">
        <v>7</v>
      </c>
      <c r="H147" s="257"/>
      <c r="I147" s="257"/>
      <c r="J147" s="296"/>
      <c r="K147" s="296"/>
      <c r="L147" s="282" t="str">
        <f t="shared" si="452"/>
        <v xml:space="preserve">            { line: "Hijos de los hombres,, (La,m,15)(Mi,7,250)", sC: "tc"},</v>
      </c>
      <c r="M147" s="218" t="str">
        <f t="shared" si="453"/>
        <v>(</v>
      </c>
      <c r="N147" s="183" t="str">
        <f t="shared" si="454"/>
        <v>La</v>
      </c>
      <c r="O147" s="216" t="str">
        <f t="shared" si="455"/>
        <v>,</v>
      </c>
      <c r="P147" s="225" t="str">
        <f t="shared" si="456"/>
        <v>m</v>
      </c>
      <c r="Q147" s="217" t="str">
        <f t="shared" si="457"/>
        <v>,</v>
      </c>
      <c r="R147" s="168">
        <f t="shared" si="458"/>
        <v>15</v>
      </c>
      <c r="S147" s="218" t="str">
        <f t="shared" si="459"/>
        <v>)</v>
      </c>
      <c r="T147" s="219" t="str">
        <f t="shared" si="460"/>
        <v>(</v>
      </c>
      <c r="U147" s="181" t="str">
        <f t="shared" si="461"/>
        <v>Mi</v>
      </c>
      <c r="V147" s="185" t="str">
        <f t="shared" si="462"/>
        <v>,</v>
      </c>
      <c r="W147" s="177">
        <f t="shared" si="463"/>
        <v>7</v>
      </c>
      <c r="X147" s="185" t="str">
        <f t="shared" si="464"/>
        <v>,</v>
      </c>
      <c r="Y147" s="185">
        <f t="shared" si="465"/>
        <v>250</v>
      </c>
      <c r="Z147" s="218" t="str">
        <f t="shared" si="466"/>
        <v>)</v>
      </c>
      <c r="AA147" s="175" t="str">
        <f t="shared" si="467"/>
        <v/>
      </c>
      <c r="AB147" s="183" t="str">
        <f t="shared" si="468"/>
        <v/>
      </c>
      <c r="AC147" s="184" t="str">
        <f t="shared" si="469"/>
        <v/>
      </c>
      <c r="AD147" s="225" t="str">
        <f t="shared" si="470"/>
        <v/>
      </c>
      <c r="AE147" s="176" t="str">
        <f t="shared" si="471"/>
        <v/>
      </c>
      <c r="AF147" s="168" t="str">
        <f t="shared" si="472"/>
        <v/>
      </c>
      <c r="AG147" s="168" t="str">
        <f t="shared" si="473"/>
        <v/>
      </c>
      <c r="AH147" s="179" t="str">
        <f t="shared" si="474"/>
        <v/>
      </c>
      <c r="AI147" s="256" t="str">
        <f t="shared" si="475"/>
        <v/>
      </c>
      <c r="AJ147" s="185" t="str">
        <f t="shared" si="476"/>
        <v/>
      </c>
      <c r="AK147" s="185" t="str">
        <f t="shared" si="477"/>
        <v/>
      </c>
      <c r="AL147" s="185" t="str">
        <f t="shared" si="478"/>
        <v/>
      </c>
      <c r="AM147" s="185" t="str">
        <f t="shared" si="479"/>
        <v/>
      </c>
      <c r="AN147" s="185" t="str">
        <f t="shared" si="480"/>
        <v/>
      </c>
    </row>
    <row r="148" spans="1:40" ht="24.5" thickTop="1" thickBot="1">
      <c r="C148" s="203" t="s">
        <v>2422</v>
      </c>
      <c r="D148" s="224"/>
      <c r="E148" s="224"/>
      <c r="F148" s="224"/>
      <c r="G148" s="224"/>
      <c r="H148" s="224"/>
      <c r="I148" s="224"/>
      <c r="J148" s="224"/>
      <c r="K148" s="224"/>
      <c r="L148" s="208" t="s">
        <v>2411</v>
      </c>
      <c r="M148" s="218" t="str">
        <f t="shared" ref="M148:M150" si="510">IF(N148="","","(")</f>
        <v/>
      </c>
      <c r="N148" s="183" t="str">
        <f t="shared" ref="N148:N150" si="511">IF(D148="","",D148)</f>
        <v/>
      </c>
      <c r="O148" s="216" t="str">
        <f t="shared" ref="O148:O150" si="512">IF(N148="","",",")</f>
        <v/>
      </c>
      <c r="P148" s="225" t="str">
        <f t="shared" ref="P148:P150" si="513">IF(E148="","",E148)</f>
        <v/>
      </c>
      <c r="Q148" s="217" t="str">
        <f t="shared" ref="Q148:Q150" si="514">IF(N148="","",",")</f>
        <v/>
      </c>
      <c r="R148" s="168" t="str">
        <f t="shared" ref="R148:R150" si="515">IF(N148="","",15)</f>
        <v/>
      </c>
      <c r="S148" s="218" t="str">
        <f t="shared" ref="S148:S150" si="516">IF(N148="","",")")</f>
        <v/>
      </c>
      <c r="T148" s="219" t="str">
        <f t="shared" ref="T148:T150" si="517">IF(U148="","","(")</f>
        <v/>
      </c>
      <c r="U148" s="181" t="str">
        <f t="shared" ref="U148:U150" si="518">IF(F148="","",F148)</f>
        <v/>
      </c>
      <c r="V148" s="185" t="str">
        <f t="shared" ref="V148:V150" si="519">IF(U148="","",",")</f>
        <v/>
      </c>
      <c r="W148" s="177" t="str">
        <f t="shared" ref="W148:W150" si="520">IF(G148="","",G148)</f>
        <v/>
      </c>
      <c r="X148" s="185" t="str">
        <f t="shared" ref="X148:X150" si="521">IF(U148="","",",")</f>
        <v/>
      </c>
      <c r="Y148" s="185" t="str">
        <f t="shared" ref="Y148:Y150" si="522">IF(U148="","",250)</f>
        <v/>
      </c>
      <c r="Z148" s="218" t="str">
        <f t="shared" ref="Z148:Z150" si="523">IF(U148="","",")")</f>
        <v/>
      </c>
      <c r="AA148" s="175" t="str">
        <f t="shared" ref="AA148:AA150" si="524">IF(AB148="","","(")</f>
        <v/>
      </c>
      <c r="AB148" s="183" t="str">
        <f t="shared" ref="AB148:AB150" si="525">IF(H148="","",H148)</f>
        <v/>
      </c>
      <c r="AC148" s="184" t="str">
        <f t="shared" ref="AC148:AC150" si="526">IF(AB148="","",",")</f>
        <v/>
      </c>
      <c r="AD148" s="225" t="str">
        <f t="shared" ref="AD148:AD150" si="527">IF(I148="","",I148)</f>
        <v/>
      </c>
      <c r="AE148" s="176" t="str">
        <f t="shared" ref="AE148:AE150" si="528">IF(AB148="","",",")</f>
        <v/>
      </c>
      <c r="AF148" s="168" t="str">
        <f t="shared" ref="AF148:AF150" si="529">IF(AB148="","",350)</f>
        <v/>
      </c>
      <c r="AG148" s="168" t="str">
        <f t="shared" ref="AG148:AG150" si="530">IF(AB148="","",")")</f>
        <v/>
      </c>
      <c r="AH148" s="179" t="str">
        <f t="shared" ref="AH148:AH150" si="531">IF(AI148="","","(")</f>
        <v/>
      </c>
      <c r="AI148" s="256" t="str">
        <f t="shared" ref="AI148:AI150" si="532">IF(J148="","",J148)</f>
        <v/>
      </c>
      <c r="AJ148" s="185" t="str">
        <f t="shared" ref="AJ148:AJ150" si="533">IF(AI148="","",",")</f>
        <v/>
      </c>
      <c r="AK148" s="185" t="str">
        <f t="shared" ref="AK148:AK150" si="534">IF(K148="","",K148)</f>
        <v/>
      </c>
      <c r="AL148" s="185" t="str">
        <f t="shared" ref="AL148:AL150" si="535">IF(AI148="","",",")</f>
        <v/>
      </c>
      <c r="AM148" s="185" t="str">
        <f t="shared" ref="AM148:AM150" si="536">IF(AI148="","",450)</f>
        <v/>
      </c>
      <c r="AN148" s="185" t="str">
        <f t="shared" ref="AN148:AN150" si="537">IF(AI148="","",")")</f>
        <v/>
      </c>
    </row>
    <row r="149" spans="1:40" ht="24.5" thickTop="1" thickBot="1">
      <c r="B149" t="s">
        <v>2584</v>
      </c>
      <c r="C149" s="333" t="s">
        <v>2903</v>
      </c>
      <c r="D149" s="329"/>
      <c r="E149" s="329"/>
      <c r="F149" s="329"/>
      <c r="G149" s="329"/>
      <c r="H149" s="329"/>
      <c r="I149" s="329"/>
      <c r="J149" s="329"/>
      <c r="K149" s="329"/>
      <c r="L149" s="330" t="str">
        <f>IF(C149="","",_xlfn.CONCAT("       triggerLine: ","""",C149,", ",M149:AN149,""", sC: ","""",B149,""", lines: ["))</f>
        <v xml:space="preserve">       triggerLine: "BENDECID, ", sC: "ta as", lines: [</v>
      </c>
      <c r="M149" s="218" t="str">
        <f t="shared" si="510"/>
        <v/>
      </c>
      <c r="N149" s="183" t="str">
        <f t="shared" si="511"/>
        <v/>
      </c>
      <c r="O149" s="216" t="str">
        <f t="shared" si="512"/>
        <v/>
      </c>
      <c r="P149" s="225" t="str">
        <f t="shared" si="513"/>
        <v/>
      </c>
      <c r="Q149" s="217" t="str">
        <f t="shared" si="514"/>
        <v/>
      </c>
      <c r="R149" s="168" t="str">
        <f t="shared" si="515"/>
        <v/>
      </c>
      <c r="S149" s="218" t="str">
        <f t="shared" si="516"/>
        <v/>
      </c>
      <c r="T149" s="219" t="str">
        <f t="shared" si="517"/>
        <v/>
      </c>
      <c r="U149" s="181" t="str">
        <f t="shared" si="518"/>
        <v/>
      </c>
      <c r="V149" s="185" t="str">
        <f t="shared" si="519"/>
        <v/>
      </c>
      <c r="W149" s="177" t="str">
        <f t="shared" si="520"/>
        <v/>
      </c>
      <c r="X149" s="185" t="str">
        <f t="shared" si="521"/>
        <v/>
      </c>
      <c r="Y149" s="185" t="str">
        <f t="shared" si="522"/>
        <v/>
      </c>
      <c r="Z149" s="218" t="str">
        <f t="shared" si="523"/>
        <v/>
      </c>
      <c r="AA149" s="175" t="str">
        <f t="shared" si="524"/>
        <v/>
      </c>
      <c r="AB149" s="183" t="str">
        <f t="shared" si="525"/>
        <v/>
      </c>
      <c r="AC149" s="184" t="str">
        <f t="shared" si="526"/>
        <v/>
      </c>
      <c r="AD149" s="225" t="str">
        <f t="shared" si="527"/>
        <v/>
      </c>
      <c r="AE149" s="176" t="str">
        <f t="shared" si="528"/>
        <v/>
      </c>
      <c r="AF149" s="168" t="str">
        <f t="shared" si="529"/>
        <v/>
      </c>
      <c r="AG149" s="168" t="str">
        <f t="shared" si="530"/>
        <v/>
      </c>
      <c r="AH149" s="179" t="str">
        <f t="shared" si="531"/>
        <v/>
      </c>
      <c r="AI149" s="256" t="str">
        <f t="shared" si="532"/>
        <v/>
      </c>
      <c r="AJ149" s="185" t="str">
        <f t="shared" si="533"/>
        <v/>
      </c>
      <c r="AK149" s="185" t="str">
        <f t="shared" si="534"/>
        <v/>
      </c>
      <c r="AL149" s="185" t="str">
        <f t="shared" si="535"/>
        <v/>
      </c>
      <c r="AM149" s="185" t="str">
        <f t="shared" si="536"/>
        <v/>
      </c>
      <c r="AN149" s="185" t="str">
        <f t="shared" si="537"/>
        <v/>
      </c>
    </row>
    <row r="150" spans="1:40" ht="24.5" thickTop="1" thickBot="1">
      <c r="B150" t="s">
        <v>2282</v>
      </c>
      <c r="C150" s="334" t="s">
        <v>2902</v>
      </c>
      <c r="D150" s="329"/>
      <c r="E150" s="329"/>
      <c r="F150" s="329"/>
      <c r="G150" s="329"/>
      <c r="H150" s="329"/>
      <c r="I150" s="329"/>
      <c r="J150" s="329"/>
      <c r="K150" s="329"/>
      <c r="L150" s="335" t="str">
        <f>IF(C150="","",_xlfn.CONCAT("            { line: ","""",C150,", ",M150:AN150,""", sC: ","""",B150,"""},  ]},"))</f>
        <v xml:space="preserve">            { line: "AL SEÑOR., ", sC: "as"},  ]},</v>
      </c>
      <c r="M150" s="218" t="str">
        <f t="shared" si="510"/>
        <v/>
      </c>
      <c r="N150" s="183" t="str">
        <f t="shared" si="511"/>
        <v/>
      </c>
      <c r="O150" s="216" t="str">
        <f t="shared" si="512"/>
        <v/>
      </c>
      <c r="P150" s="225" t="str">
        <f t="shared" si="513"/>
        <v/>
      </c>
      <c r="Q150" s="217" t="str">
        <f t="shared" si="514"/>
        <v/>
      </c>
      <c r="R150" s="168" t="str">
        <f t="shared" si="515"/>
        <v/>
      </c>
      <c r="S150" s="218" t="str">
        <f t="shared" si="516"/>
        <v/>
      </c>
      <c r="T150" s="219" t="str">
        <f t="shared" si="517"/>
        <v/>
      </c>
      <c r="U150" s="181" t="str">
        <f t="shared" si="518"/>
        <v/>
      </c>
      <c r="V150" s="185" t="str">
        <f t="shared" si="519"/>
        <v/>
      </c>
      <c r="W150" s="177" t="str">
        <f t="shared" si="520"/>
        <v/>
      </c>
      <c r="X150" s="185" t="str">
        <f t="shared" si="521"/>
        <v/>
      </c>
      <c r="Y150" s="185" t="str">
        <f t="shared" si="522"/>
        <v/>
      </c>
      <c r="Z150" s="218" t="str">
        <f t="shared" si="523"/>
        <v/>
      </c>
      <c r="AA150" s="175" t="str">
        <f t="shared" si="524"/>
        <v/>
      </c>
      <c r="AB150" s="183" t="str">
        <f t="shared" si="525"/>
        <v/>
      </c>
      <c r="AC150" s="184" t="str">
        <f t="shared" si="526"/>
        <v/>
      </c>
      <c r="AD150" s="225" t="str">
        <f t="shared" si="527"/>
        <v/>
      </c>
      <c r="AE150" s="176" t="str">
        <f t="shared" si="528"/>
        <v/>
      </c>
      <c r="AF150" s="168" t="str">
        <f t="shared" si="529"/>
        <v/>
      </c>
      <c r="AG150" s="168" t="str">
        <f t="shared" si="530"/>
        <v/>
      </c>
      <c r="AH150" s="179" t="str">
        <f t="shared" si="531"/>
        <v/>
      </c>
      <c r="AI150" s="256" t="str">
        <f t="shared" si="532"/>
        <v/>
      </c>
      <c r="AJ150" s="185" t="str">
        <f t="shared" si="533"/>
        <v/>
      </c>
      <c r="AK150" s="185" t="str">
        <f t="shared" si="534"/>
        <v/>
      </c>
      <c r="AL150" s="185" t="str">
        <f t="shared" si="535"/>
        <v/>
      </c>
      <c r="AM150" s="185" t="str">
        <f t="shared" si="536"/>
        <v/>
      </c>
      <c r="AN150" s="185" t="str">
        <f t="shared" si="537"/>
        <v/>
      </c>
    </row>
    <row r="151" spans="1:40" ht="24.5" thickTop="1" thickBot="1">
      <c r="A151">
        <f>+A147+1</f>
        <v>7</v>
      </c>
      <c r="C151" s="13" t="s">
        <v>2929</v>
      </c>
      <c r="D151" s="257"/>
      <c r="E151" s="257"/>
      <c r="F151" s="258"/>
      <c r="G151" s="258"/>
      <c r="H151" s="257"/>
      <c r="I151" s="257"/>
      <c r="J151" s="296"/>
      <c r="K151" s="296"/>
      <c r="L151" s="282" t="str">
        <f t="shared" si="452"/>
        <v xml:space="preserve">            { line: "Bendiga Israel al Señor,, ", sC: ""},</v>
      </c>
      <c r="M151" s="218" t="str">
        <f t="shared" si="453"/>
        <v/>
      </c>
      <c r="N151" s="183" t="str">
        <f t="shared" si="454"/>
        <v/>
      </c>
      <c r="O151" s="216" t="str">
        <f t="shared" si="455"/>
        <v/>
      </c>
      <c r="P151" s="225" t="str">
        <f t="shared" si="456"/>
        <v/>
      </c>
      <c r="Q151" s="217" t="str">
        <f t="shared" si="457"/>
        <v/>
      </c>
      <c r="R151" s="168" t="str">
        <f t="shared" si="458"/>
        <v/>
      </c>
      <c r="S151" s="218" t="str">
        <f t="shared" si="459"/>
        <v/>
      </c>
      <c r="T151" s="219" t="str">
        <f t="shared" si="460"/>
        <v/>
      </c>
      <c r="U151" s="181" t="str">
        <f t="shared" si="461"/>
        <v/>
      </c>
      <c r="V151" s="185" t="str">
        <f t="shared" si="462"/>
        <v/>
      </c>
      <c r="W151" s="177" t="str">
        <f t="shared" si="463"/>
        <v/>
      </c>
      <c r="X151" s="185" t="str">
        <f t="shared" si="464"/>
        <v/>
      </c>
      <c r="Y151" s="185" t="str">
        <f t="shared" si="465"/>
        <v/>
      </c>
      <c r="Z151" s="218" t="str">
        <f t="shared" si="466"/>
        <v/>
      </c>
      <c r="AA151" s="175" t="str">
        <f t="shared" si="467"/>
        <v/>
      </c>
      <c r="AB151" s="183" t="str">
        <f t="shared" si="468"/>
        <v/>
      </c>
      <c r="AC151" s="184" t="str">
        <f t="shared" si="469"/>
        <v/>
      </c>
      <c r="AD151" s="225" t="str">
        <f t="shared" si="470"/>
        <v/>
      </c>
      <c r="AE151" s="176" t="str">
        <f t="shared" si="471"/>
        <v/>
      </c>
      <c r="AF151" s="168" t="str">
        <f t="shared" si="472"/>
        <v/>
      </c>
      <c r="AG151" s="168" t="str">
        <f t="shared" si="473"/>
        <v/>
      </c>
      <c r="AH151" s="179" t="str">
        <f t="shared" si="474"/>
        <v/>
      </c>
      <c r="AI151" s="256" t="str">
        <f t="shared" si="475"/>
        <v/>
      </c>
      <c r="AJ151" s="185" t="str">
        <f t="shared" si="476"/>
        <v/>
      </c>
      <c r="AK151" s="185" t="str">
        <f t="shared" si="477"/>
        <v/>
      </c>
      <c r="AL151" s="185" t="str">
        <f t="shared" si="478"/>
        <v/>
      </c>
      <c r="AM151" s="185" t="str">
        <f t="shared" si="479"/>
        <v/>
      </c>
      <c r="AN151" s="185" t="str">
        <f t="shared" si="480"/>
        <v/>
      </c>
    </row>
    <row r="152" spans="1:40" ht="24.5" thickTop="1" thickBot="1">
      <c r="C152" s="203" t="s">
        <v>2422</v>
      </c>
      <c r="D152" s="224"/>
      <c r="E152" s="224"/>
      <c r="F152" s="224"/>
      <c r="G152" s="224"/>
      <c r="H152" s="224"/>
      <c r="I152" s="224"/>
      <c r="J152" s="224"/>
      <c r="K152" s="224"/>
      <c r="L152" s="208" t="s">
        <v>2411</v>
      </c>
      <c r="M152" s="218" t="str">
        <f t="shared" si="453"/>
        <v/>
      </c>
      <c r="N152" s="183" t="str">
        <f t="shared" si="454"/>
        <v/>
      </c>
      <c r="O152" s="216" t="str">
        <f t="shared" si="455"/>
        <v/>
      </c>
      <c r="P152" s="225" t="str">
        <f t="shared" si="456"/>
        <v/>
      </c>
      <c r="Q152" s="217" t="str">
        <f t="shared" si="457"/>
        <v/>
      </c>
      <c r="R152" s="168" t="str">
        <f t="shared" si="458"/>
        <v/>
      </c>
      <c r="S152" s="218" t="str">
        <f t="shared" si="459"/>
        <v/>
      </c>
      <c r="T152" s="219" t="str">
        <f t="shared" si="460"/>
        <v/>
      </c>
      <c r="U152" s="181" t="str">
        <f t="shared" si="461"/>
        <v/>
      </c>
      <c r="V152" s="185" t="str">
        <f t="shared" si="462"/>
        <v/>
      </c>
      <c r="W152" s="177" t="str">
        <f t="shared" si="463"/>
        <v/>
      </c>
      <c r="X152" s="185" t="str">
        <f t="shared" si="464"/>
        <v/>
      </c>
      <c r="Y152" s="185" t="str">
        <f t="shared" si="465"/>
        <v/>
      </c>
      <c r="Z152" s="218" t="str">
        <f t="shared" si="466"/>
        <v/>
      </c>
      <c r="AA152" s="175" t="str">
        <f t="shared" si="467"/>
        <v/>
      </c>
      <c r="AB152" s="183" t="str">
        <f t="shared" si="468"/>
        <v/>
      </c>
      <c r="AC152" s="184" t="str">
        <f t="shared" si="469"/>
        <v/>
      </c>
      <c r="AD152" s="225" t="str">
        <f t="shared" si="470"/>
        <v/>
      </c>
      <c r="AE152" s="176" t="str">
        <f t="shared" si="471"/>
        <v/>
      </c>
      <c r="AF152" s="168" t="str">
        <f t="shared" si="472"/>
        <v/>
      </c>
      <c r="AG152" s="168" t="str">
        <f t="shared" si="473"/>
        <v/>
      </c>
      <c r="AH152" s="179" t="str">
        <f t="shared" si="474"/>
        <v/>
      </c>
      <c r="AI152" s="256" t="str">
        <f t="shared" si="475"/>
        <v/>
      </c>
      <c r="AJ152" s="185" t="str">
        <f t="shared" si="476"/>
        <v/>
      </c>
      <c r="AK152" s="185" t="str">
        <f t="shared" si="477"/>
        <v/>
      </c>
      <c r="AL152" s="185" t="str">
        <f t="shared" si="478"/>
        <v/>
      </c>
      <c r="AM152" s="185" t="str">
        <f t="shared" si="479"/>
        <v/>
      </c>
      <c r="AN152" s="185" t="str">
        <f t="shared" si="480"/>
        <v/>
      </c>
    </row>
    <row r="153" spans="1:40" ht="24.5" thickTop="1" thickBot="1">
      <c r="B153" t="s">
        <v>2282</v>
      </c>
      <c r="C153" s="333" t="s">
        <v>2922</v>
      </c>
      <c r="D153" s="329"/>
      <c r="E153" s="329"/>
      <c r="F153" s="329"/>
      <c r="G153" s="329"/>
      <c r="H153" s="329"/>
      <c r="I153" s="329"/>
      <c r="J153" s="329"/>
      <c r="K153" s="329"/>
      <c r="L153" s="330" t="str">
        <f>IF(C153="","",_xlfn.CONCAT("       triggerLine: ","""",C153,", ",M153:AN153,""", sC: ","""",B153,""", lines: ["))</f>
        <v xml:space="preserve">       triggerLine: "BENDIGA, ", sC: "as", lines: [</v>
      </c>
      <c r="M153" s="218" t="str">
        <f t="shared" si="453"/>
        <v/>
      </c>
      <c r="N153" s="183" t="str">
        <f t="shared" si="454"/>
        <v/>
      </c>
      <c r="O153" s="216" t="str">
        <f t="shared" si="455"/>
        <v/>
      </c>
      <c r="P153" s="225" t="str">
        <f t="shared" si="456"/>
        <v/>
      </c>
      <c r="Q153" s="217" t="str">
        <f t="shared" si="457"/>
        <v/>
      </c>
      <c r="R153" s="168" t="str">
        <f t="shared" si="458"/>
        <v/>
      </c>
      <c r="S153" s="218" t="str">
        <f t="shared" si="459"/>
        <v/>
      </c>
      <c r="T153" s="219" t="str">
        <f t="shared" si="460"/>
        <v/>
      </c>
      <c r="U153" s="181" t="str">
        <f t="shared" si="461"/>
        <v/>
      </c>
      <c r="V153" s="185" t="str">
        <f t="shared" si="462"/>
        <v/>
      </c>
      <c r="W153" s="177" t="str">
        <f t="shared" si="463"/>
        <v/>
      </c>
      <c r="X153" s="185" t="str">
        <f t="shared" si="464"/>
        <v/>
      </c>
      <c r="Y153" s="185" t="str">
        <f t="shared" si="465"/>
        <v/>
      </c>
      <c r="Z153" s="218" t="str">
        <f t="shared" si="466"/>
        <v/>
      </c>
      <c r="AA153" s="175" t="str">
        <f t="shared" si="467"/>
        <v/>
      </c>
      <c r="AB153" s="183" t="str">
        <f t="shared" si="468"/>
        <v/>
      </c>
      <c r="AC153" s="184" t="str">
        <f t="shared" si="469"/>
        <v/>
      </c>
      <c r="AD153" s="225" t="str">
        <f t="shared" si="470"/>
        <v/>
      </c>
      <c r="AE153" s="176" t="str">
        <f t="shared" si="471"/>
        <v/>
      </c>
      <c r="AF153" s="168" t="str">
        <f t="shared" si="472"/>
        <v/>
      </c>
      <c r="AG153" s="168" t="str">
        <f t="shared" si="473"/>
        <v/>
      </c>
      <c r="AH153" s="179" t="str">
        <f t="shared" si="474"/>
        <v/>
      </c>
      <c r="AI153" s="256" t="str">
        <f t="shared" si="475"/>
        <v/>
      </c>
      <c r="AJ153" s="185" t="str">
        <f t="shared" si="476"/>
        <v/>
      </c>
      <c r="AK153" s="185" t="str">
        <f t="shared" si="477"/>
        <v/>
      </c>
      <c r="AL153" s="185" t="str">
        <f t="shared" si="478"/>
        <v/>
      </c>
      <c r="AM153" s="185" t="str">
        <f t="shared" si="479"/>
        <v/>
      </c>
      <c r="AN153" s="185" t="str">
        <f t="shared" si="480"/>
        <v/>
      </c>
    </row>
    <row r="154" spans="1:40" ht="24.5" thickTop="1" thickBot="1">
      <c r="B154" t="s">
        <v>2282</v>
      </c>
      <c r="C154" s="334" t="s">
        <v>2902</v>
      </c>
      <c r="D154" s="329"/>
      <c r="E154" s="329"/>
      <c r="F154" s="329"/>
      <c r="G154" s="329"/>
      <c r="H154" s="329"/>
      <c r="I154" s="329"/>
      <c r="J154" s="329"/>
      <c r="K154" s="329"/>
      <c r="L154" s="335" t="str">
        <f>IF(C154="","",_xlfn.CONCAT("            { line: ","""",C154,", ",M154:AN154,""", sC: ","""",B154,"""},  ]},"))</f>
        <v xml:space="preserve">            { line: "AL SEÑOR., ", sC: "as"},  ]},</v>
      </c>
      <c r="M154" s="218" t="str">
        <f t="shared" si="453"/>
        <v/>
      </c>
      <c r="N154" s="183" t="str">
        <f t="shared" si="454"/>
        <v/>
      </c>
      <c r="O154" s="216" t="str">
        <f t="shared" si="455"/>
        <v/>
      </c>
      <c r="P154" s="225" t="str">
        <f t="shared" si="456"/>
        <v/>
      </c>
      <c r="Q154" s="217" t="str">
        <f t="shared" si="457"/>
        <v/>
      </c>
      <c r="R154" s="168" t="str">
        <f t="shared" si="458"/>
        <v/>
      </c>
      <c r="S154" s="218" t="str">
        <f t="shared" si="459"/>
        <v/>
      </c>
      <c r="T154" s="219" t="str">
        <f t="shared" si="460"/>
        <v/>
      </c>
      <c r="U154" s="181" t="str">
        <f t="shared" si="461"/>
        <v/>
      </c>
      <c r="V154" s="185" t="str">
        <f t="shared" si="462"/>
        <v/>
      </c>
      <c r="W154" s="177" t="str">
        <f t="shared" si="463"/>
        <v/>
      </c>
      <c r="X154" s="185" t="str">
        <f t="shared" si="464"/>
        <v/>
      </c>
      <c r="Y154" s="185" t="str">
        <f t="shared" si="465"/>
        <v/>
      </c>
      <c r="Z154" s="218" t="str">
        <f t="shared" si="466"/>
        <v/>
      </c>
      <c r="AA154" s="175" t="str">
        <f t="shared" si="467"/>
        <v/>
      </c>
      <c r="AB154" s="183" t="str">
        <f t="shared" si="468"/>
        <v/>
      </c>
      <c r="AC154" s="184" t="str">
        <f t="shared" si="469"/>
        <v/>
      </c>
      <c r="AD154" s="225" t="str">
        <f t="shared" si="470"/>
        <v/>
      </c>
      <c r="AE154" s="176" t="str">
        <f t="shared" si="471"/>
        <v/>
      </c>
      <c r="AF154" s="168" t="str">
        <f t="shared" si="472"/>
        <v/>
      </c>
      <c r="AG154" s="168" t="str">
        <f t="shared" si="473"/>
        <v/>
      </c>
      <c r="AH154" s="179" t="str">
        <f t="shared" si="474"/>
        <v/>
      </c>
      <c r="AI154" s="256" t="str">
        <f t="shared" si="475"/>
        <v/>
      </c>
      <c r="AJ154" s="185" t="str">
        <f t="shared" si="476"/>
        <v/>
      </c>
      <c r="AK154" s="185" t="str">
        <f t="shared" si="477"/>
        <v/>
      </c>
      <c r="AL154" s="185" t="str">
        <f t="shared" si="478"/>
        <v/>
      </c>
      <c r="AM154" s="185" t="str">
        <f t="shared" si="479"/>
        <v/>
      </c>
      <c r="AN154" s="185" t="str">
        <f t="shared" si="480"/>
        <v/>
      </c>
    </row>
    <row r="155" spans="1:40" ht="26.5" thickTop="1" thickBot="1">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1:40" ht="24.5" thickTop="1" thickBot="1">
      <c r="A156">
        <f t="shared" ref="A156" si="538">+A151+1</f>
        <v>8</v>
      </c>
      <c r="C156" s="13" t="s">
        <v>2930</v>
      </c>
      <c r="D156" s="257"/>
      <c r="E156" s="257"/>
      <c r="F156" s="258"/>
      <c r="G156" s="258"/>
      <c r="H156" s="257"/>
      <c r="I156" s="257"/>
      <c r="J156" s="296"/>
      <c r="K156" s="296"/>
      <c r="L156" s="282" t="str">
        <f t="shared" si="452"/>
        <v xml:space="preserve">            { line: "Sacerdotes del Señor,, ", sC: ""},</v>
      </c>
      <c r="M156" s="218" t="str">
        <f t="shared" si="453"/>
        <v/>
      </c>
      <c r="N156" s="183" t="str">
        <f t="shared" si="454"/>
        <v/>
      </c>
      <c r="O156" s="216" t="str">
        <f t="shared" si="455"/>
        <v/>
      </c>
      <c r="P156" s="225" t="str">
        <f t="shared" si="456"/>
        <v/>
      </c>
      <c r="Q156" s="217" t="str">
        <f t="shared" si="457"/>
        <v/>
      </c>
      <c r="R156" s="168" t="str">
        <f t="shared" si="458"/>
        <v/>
      </c>
      <c r="S156" s="218" t="str">
        <f t="shared" si="459"/>
        <v/>
      </c>
      <c r="T156" s="219" t="str">
        <f t="shared" si="460"/>
        <v/>
      </c>
      <c r="U156" s="181" t="str">
        <f t="shared" si="461"/>
        <v/>
      </c>
      <c r="V156" s="185" t="str">
        <f t="shared" si="462"/>
        <v/>
      </c>
      <c r="W156" s="177" t="str">
        <f t="shared" si="463"/>
        <v/>
      </c>
      <c r="X156" s="185" t="str">
        <f t="shared" si="464"/>
        <v/>
      </c>
      <c r="Y156" s="185" t="str">
        <f t="shared" si="465"/>
        <v/>
      </c>
      <c r="Z156" s="218" t="str">
        <f t="shared" si="466"/>
        <v/>
      </c>
      <c r="AA156" s="175" t="str">
        <f t="shared" si="467"/>
        <v/>
      </c>
      <c r="AB156" s="183" t="str">
        <f t="shared" si="468"/>
        <v/>
      </c>
      <c r="AC156" s="184" t="str">
        <f t="shared" si="469"/>
        <v/>
      </c>
      <c r="AD156" s="225" t="str">
        <f t="shared" si="470"/>
        <v/>
      </c>
      <c r="AE156" s="176" t="str">
        <f t="shared" si="471"/>
        <v/>
      </c>
      <c r="AF156" s="168" t="str">
        <f t="shared" si="472"/>
        <v/>
      </c>
      <c r="AG156" s="168" t="str">
        <f t="shared" si="473"/>
        <v/>
      </c>
      <c r="AH156" s="179" t="str">
        <f t="shared" si="474"/>
        <v/>
      </c>
      <c r="AI156" s="256" t="str">
        <f t="shared" si="475"/>
        <v/>
      </c>
      <c r="AJ156" s="185" t="str">
        <f t="shared" si="476"/>
        <v/>
      </c>
      <c r="AK156" s="185" t="str">
        <f t="shared" si="477"/>
        <v/>
      </c>
      <c r="AL156" s="185" t="str">
        <f t="shared" si="478"/>
        <v/>
      </c>
      <c r="AM156" s="185" t="str">
        <f t="shared" si="479"/>
        <v/>
      </c>
      <c r="AN156" s="185" t="str">
        <f t="shared" si="480"/>
        <v/>
      </c>
    </row>
    <row r="157" spans="1:40" ht="24.5" thickTop="1" thickBot="1">
      <c r="C157" s="203" t="s">
        <v>2422</v>
      </c>
      <c r="D157" s="224"/>
      <c r="E157" s="224"/>
      <c r="F157" s="224"/>
      <c r="G157" s="224"/>
      <c r="H157" s="224"/>
      <c r="I157" s="224"/>
      <c r="J157" s="224"/>
      <c r="K157" s="224"/>
      <c r="L157" s="208" t="s">
        <v>2411</v>
      </c>
      <c r="M157" s="218" t="str">
        <f t="shared" ref="M157:M159" si="539">IF(N157="","","(")</f>
        <v/>
      </c>
      <c r="N157" s="183" t="str">
        <f t="shared" ref="N157:N159" si="540">IF(D157="","",D157)</f>
        <v/>
      </c>
      <c r="O157" s="216" t="str">
        <f t="shared" ref="O157:O159" si="541">IF(N157="","",",")</f>
        <v/>
      </c>
      <c r="P157" s="225" t="str">
        <f t="shared" ref="P157:P159" si="542">IF(E157="","",E157)</f>
        <v/>
      </c>
      <c r="Q157" s="217" t="str">
        <f t="shared" ref="Q157:Q159" si="543">IF(N157="","",",")</f>
        <v/>
      </c>
      <c r="R157" s="168" t="str">
        <f t="shared" ref="R157:R159" si="544">IF(N157="","",15)</f>
        <v/>
      </c>
      <c r="S157" s="218" t="str">
        <f t="shared" ref="S157:S159" si="545">IF(N157="","",")")</f>
        <v/>
      </c>
      <c r="T157" s="219" t="str">
        <f t="shared" ref="T157:T159" si="546">IF(U157="","","(")</f>
        <v/>
      </c>
      <c r="U157" s="181" t="str">
        <f t="shared" ref="U157:U159" si="547">IF(F157="","",F157)</f>
        <v/>
      </c>
      <c r="V157" s="185" t="str">
        <f t="shared" ref="V157:V159" si="548">IF(U157="","",",")</f>
        <v/>
      </c>
      <c r="W157" s="177" t="str">
        <f t="shared" ref="W157:W159" si="549">IF(G157="","",G157)</f>
        <v/>
      </c>
      <c r="X157" s="185" t="str">
        <f t="shared" ref="X157:X159" si="550">IF(U157="","",",")</f>
        <v/>
      </c>
      <c r="Y157" s="185" t="str">
        <f t="shared" ref="Y157:Y159" si="551">IF(U157="","",250)</f>
        <v/>
      </c>
      <c r="Z157" s="218" t="str">
        <f t="shared" ref="Z157:Z159" si="552">IF(U157="","",")")</f>
        <v/>
      </c>
      <c r="AA157" s="175" t="str">
        <f t="shared" ref="AA157:AA159" si="553">IF(AB157="","","(")</f>
        <v/>
      </c>
      <c r="AB157" s="183" t="str">
        <f t="shared" ref="AB157:AB159" si="554">IF(H157="","",H157)</f>
        <v/>
      </c>
      <c r="AC157" s="184" t="str">
        <f t="shared" ref="AC157:AC159" si="555">IF(AB157="","",",")</f>
        <v/>
      </c>
      <c r="AD157" s="225" t="str">
        <f t="shared" ref="AD157:AD159" si="556">IF(I157="","",I157)</f>
        <v/>
      </c>
      <c r="AE157" s="176" t="str">
        <f t="shared" ref="AE157:AE159" si="557">IF(AB157="","",",")</f>
        <v/>
      </c>
      <c r="AF157" s="168" t="str">
        <f t="shared" ref="AF157:AF159" si="558">IF(AB157="","",350)</f>
        <v/>
      </c>
      <c r="AG157" s="168" t="str">
        <f t="shared" ref="AG157:AG159" si="559">IF(AB157="","",")")</f>
        <v/>
      </c>
      <c r="AH157" s="179" t="str">
        <f t="shared" ref="AH157:AH159" si="560">IF(AI157="","","(")</f>
        <v/>
      </c>
      <c r="AI157" s="256" t="str">
        <f t="shared" ref="AI157:AI159" si="561">IF(J157="","",J157)</f>
        <v/>
      </c>
      <c r="AJ157" s="185" t="str">
        <f t="shared" ref="AJ157:AJ159" si="562">IF(AI157="","",",")</f>
        <v/>
      </c>
      <c r="AK157" s="185" t="str">
        <f t="shared" ref="AK157:AK159" si="563">IF(K157="","",K157)</f>
        <v/>
      </c>
      <c r="AL157" s="185" t="str">
        <f t="shared" ref="AL157:AL159" si="564">IF(AI157="","",",")</f>
        <v/>
      </c>
      <c r="AM157" s="185" t="str">
        <f t="shared" ref="AM157:AM159" si="565">IF(AI157="","",450)</f>
        <v/>
      </c>
      <c r="AN157" s="185" t="str">
        <f t="shared" ref="AN157:AN159" si="566">IF(AI157="","",")")</f>
        <v/>
      </c>
    </row>
    <row r="158" spans="1:40" ht="24.5" thickTop="1" thickBot="1">
      <c r="B158" t="s">
        <v>2282</v>
      </c>
      <c r="C158" s="333" t="s">
        <v>2903</v>
      </c>
      <c r="D158" s="329"/>
      <c r="E158" s="329"/>
      <c r="F158" s="329"/>
      <c r="G158" s="329"/>
      <c r="H158" s="329"/>
      <c r="I158" s="329"/>
      <c r="J158" s="329"/>
      <c r="K158" s="329"/>
      <c r="L158" s="330" t="str">
        <f>IF(C158="","",_xlfn.CONCAT("       triggerLine: ","""",C158,", ",M158:AN158,""", sC: ","""",B158,""", lines: ["))</f>
        <v xml:space="preserve">       triggerLine: "BENDECID, ", sC: "as", lines: [</v>
      </c>
      <c r="M158" s="218" t="str">
        <f t="shared" si="539"/>
        <v/>
      </c>
      <c r="N158" s="183" t="str">
        <f t="shared" si="540"/>
        <v/>
      </c>
      <c r="O158" s="216" t="str">
        <f t="shared" si="541"/>
        <v/>
      </c>
      <c r="P158" s="225" t="str">
        <f t="shared" si="542"/>
        <v/>
      </c>
      <c r="Q158" s="217" t="str">
        <f t="shared" si="543"/>
        <v/>
      </c>
      <c r="R158" s="168" t="str">
        <f t="shared" si="544"/>
        <v/>
      </c>
      <c r="S158" s="218" t="str">
        <f t="shared" si="545"/>
        <v/>
      </c>
      <c r="T158" s="219" t="str">
        <f t="shared" si="546"/>
        <v/>
      </c>
      <c r="U158" s="181" t="str">
        <f t="shared" si="547"/>
        <v/>
      </c>
      <c r="V158" s="185" t="str">
        <f t="shared" si="548"/>
        <v/>
      </c>
      <c r="W158" s="177" t="str">
        <f t="shared" si="549"/>
        <v/>
      </c>
      <c r="X158" s="185" t="str">
        <f t="shared" si="550"/>
        <v/>
      </c>
      <c r="Y158" s="185" t="str">
        <f t="shared" si="551"/>
        <v/>
      </c>
      <c r="Z158" s="218" t="str">
        <f t="shared" si="552"/>
        <v/>
      </c>
      <c r="AA158" s="175" t="str">
        <f t="shared" si="553"/>
        <v/>
      </c>
      <c r="AB158" s="183" t="str">
        <f t="shared" si="554"/>
        <v/>
      </c>
      <c r="AC158" s="184" t="str">
        <f t="shared" si="555"/>
        <v/>
      </c>
      <c r="AD158" s="225" t="str">
        <f t="shared" si="556"/>
        <v/>
      </c>
      <c r="AE158" s="176" t="str">
        <f t="shared" si="557"/>
        <v/>
      </c>
      <c r="AF158" s="168" t="str">
        <f t="shared" si="558"/>
        <v/>
      </c>
      <c r="AG158" s="168" t="str">
        <f t="shared" si="559"/>
        <v/>
      </c>
      <c r="AH158" s="179" t="str">
        <f t="shared" si="560"/>
        <v/>
      </c>
      <c r="AI158" s="256" t="str">
        <f t="shared" si="561"/>
        <v/>
      </c>
      <c r="AJ158" s="185" t="str">
        <f t="shared" si="562"/>
        <v/>
      </c>
      <c r="AK158" s="185" t="str">
        <f t="shared" si="563"/>
        <v/>
      </c>
      <c r="AL158" s="185" t="str">
        <f t="shared" si="564"/>
        <v/>
      </c>
      <c r="AM158" s="185" t="str">
        <f t="shared" si="565"/>
        <v/>
      </c>
      <c r="AN158" s="185" t="str">
        <f t="shared" si="566"/>
        <v/>
      </c>
    </row>
    <row r="159" spans="1:40" ht="24.5" thickTop="1" thickBot="1">
      <c r="B159" t="s">
        <v>2282</v>
      </c>
      <c r="C159" s="334" t="s">
        <v>2902</v>
      </c>
      <c r="D159" s="329"/>
      <c r="E159" s="329"/>
      <c r="F159" s="329"/>
      <c r="G159" s="329"/>
      <c r="H159" s="329"/>
      <c r="I159" s="329"/>
      <c r="J159" s="329"/>
      <c r="K159" s="329"/>
      <c r="L159" s="335" t="str">
        <f>IF(C159="","",_xlfn.CONCAT("            { line: ","""",C159,", ",M159:AN159,""", sC: ","""",B159,"""},  ]},"))</f>
        <v xml:space="preserve">            { line: "AL SEÑOR., ", sC: "as"},  ]},</v>
      </c>
      <c r="M159" s="218" t="str">
        <f t="shared" si="539"/>
        <v/>
      </c>
      <c r="N159" s="183" t="str">
        <f t="shared" si="540"/>
        <v/>
      </c>
      <c r="O159" s="216" t="str">
        <f t="shared" si="541"/>
        <v/>
      </c>
      <c r="P159" s="225" t="str">
        <f t="shared" si="542"/>
        <v/>
      </c>
      <c r="Q159" s="217" t="str">
        <f t="shared" si="543"/>
        <v/>
      </c>
      <c r="R159" s="168" t="str">
        <f t="shared" si="544"/>
        <v/>
      </c>
      <c r="S159" s="218" t="str">
        <f t="shared" si="545"/>
        <v/>
      </c>
      <c r="T159" s="219" t="str">
        <f t="shared" si="546"/>
        <v/>
      </c>
      <c r="U159" s="181" t="str">
        <f t="shared" si="547"/>
        <v/>
      </c>
      <c r="V159" s="185" t="str">
        <f t="shared" si="548"/>
        <v/>
      </c>
      <c r="W159" s="177" t="str">
        <f t="shared" si="549"/>
        <v/>
      </c>
      <c r="X159" s="185" t="str">
        <f t="shared" si="550"/>
        <v/>
      </c>
      <c r="Y159" s="185" t="str">
        <f t="shared" si="551"/>
        <v/>
      </c>
      <c r="Z159" s="218" t="str">
        <f t="shared" si="552"/>
        <v/>
      </c>
      <c r="AA159" s="175" t="str">
        <f t="shared" si="553"/>
        <v/>
      </c>
      <c r="AB159" s="183" t="str">
        <f t="shared" si="554"/>
        <v/>
      </c>
      <c r="AC159" s="184" t="str">
        <f t="shared" si="555"/>
        <v/>
      </c>
      <c r="AD159" s="225" t="str">
        <f t="shared" si="556"/>
        <v/>
      </c>
      <c r="AE159" s="176" t="str">
        <f t="shared" si="557"/>
        <v/>
      </c>
      <c r="AF159" s="168" t="str">
        <f t="shared" si="558"/>
        <v/>
      </c>
      <c r="AG159" s="168" t="str">
        <f t="shared" si="559"/>
        <v/>
      </c>
      <c r="AH159" s="179" t="str">
        <f t="shared" si="560"/>
        <v/>
      </c>
      <c r="AI159" s="256" t="str">
        <f t="shared" si="561"/>
        <v/>
      </c>
      <c r="AJ159" s="185" t="str">
        <f t="shared" si="562"/>
        <v/>
      </c>
      <c r="AK159" s="185" t="str">
        <f t="shared" si="563"/>
        <v/>
      </c>
      <c r="AL159" s="185" t="str">
        <f t="shared" si="564"/>
        <v/>
      </c>
      <c r="AM159" s="185" t="str">
        <f t="shared" si="565"/>
        <v/>
      </c>
      <c r="AN159" s="185" t="str">
        <f t="shared" si="566"/>
        <v/>
      </c>
    </row>
    <row r="160" spans="1:40" ht="24.5" thickTop="1" thickBot="1">
      <c r="A160">
        <f>+A120+1</f>
        <v>4</v>
      </c>
      <c r="C160" s="13" t="s">
        <v>2931</v>
      </c>
      <c r="D160" s="257"/>
      <c r="E160" s="257"/>
      <c r="F160" s="258"/>
      <c r="G160" s="258"/>
      <c r="H160" s="257"/>
      <c r="I160" s="257"/>
      <c r="J160" s="296"/>
      <c r="K160" s="296"/>
      <c r="L160" s="271" t="str">
        <f t="shared" si="423"/>
        <v xml:space="preserve">            { line: "Siervos del Señor,, ", sC: ""},</v>
      </c>
      <c r="M160" s="218" t="str">
        <f t="shared" si="7"/>
        <v/>
      </c>
      <c r="N160" s="183" t="str">
        <f t="shared" si="1"/>
        <v/>
      </c>
      <c r="O160" s="216" t="str">
        <f t="shared" si="8"/>
        <v/>
      </c>
      <c r="P160" s="225" t="str">
        <f t="shared" si="2"/>
        <v/>
      </c>
      <c r="Q160" s="217" t="str">
        <f t="shared" si="9"/>
        <v/>
      </c>
      <c r="R160" s="168" t="str">
        <f t="shared" si="10"/>
        <v/>
      </c>
      <c r="S160" s="218" t="str">
        <f t="shared" si="11"/>
        <v/>
      </c>
      <c r="T160" s="219" t="str">
        <f t="shared" si="12"/>
        <v/>
      </c>
      <c r="U160" s="181" t="str">
        <f t="shared" si="3"/>
        <v/>
      </c>
      <c r="V160" s="185" t="str">
        <f t="shared" si="13"/>
        <v/>
      </c>
      <c r="W160" s="177" t="str">
        <f t="shared" si="4"/>
        <v/>
      </c>
      <c r="X160" s="185" t="str">
        <f t="shared" si="14"/>
        <v/>
      </c>
      <c r="Y160" s="185" t="str">
        <f t="shared" si="15"/>
        <v/>
      </c>
      <c r="Z160" s="218" t="str">
        <f t="shared" si="16"/>
        <v/>
      </c>
      <c r="AA160" s="175" t="str">
        <f t="shared" si="17"/>
        <v/>
      </c>
      <c r="AB160" s="183" t="str">
        <f t="shared" si="5"/>
        <v/>
      </c>
      <c r="AC160" s="184" t="str">
        <f t="shared" si="18"/>
        <v/>
      </c>
      <c r="AD160" s="225" t="str">
        <f t="shared" si="19"/>
        <v/>
      </c>
      <c r="AE160" s="176" t="str">
        <f t="shared" si="20"/>
        <v/>
      </c>
      <c r="AF160" s="168" t="str">
        <f t="shared" si="21"/>
        <v/>
      </c>
      <c r="AG160" s="168" t="str">
        <f t="shared" si="22"/>
        <v/>
      </c>
      <c r="AH160" s="179" t="str">
        <f t="shared" si="23"/>
        <v/>
      </c>
      <c r="AI160" s="256" t="str">
        <f t="shared" si="6"/>
        <v/>
      </c>
      <c r="AJ160" s="185" t="str">
        <f t="shared" si="24"/>
        <v/>
      </c>
      <c r="AK160" s="185" t="str">
        <f t="shared" si="25"/>
        <v/>
      </c>
      <c r="AL160" s="185" t="str">
        <f t="shared" si="26"/>
        <v/>
      </c>
      <c r="AM160" s="185" t="str">
        <f t="shared" si="27"/>
        <v/>
      </c>
      <c r="AN160" s="185" t="str">
        <f t="shared" si="28"/>
        <v/>
      </c>
    </row>
    <row r="161" spans="1:40" ht="24.5" thickTop="1" thickBot="1">
      <c r="C161" s="203" t="s">
        <v>2422</v>
      </c>
      <c r="D161" s="224"/>
      <c r="E161" s="224"/>
      <c r="F161" s="224"/>
      <c r="G161" s="224"/>
      <c r="H161" s="224"/>
      <c r="I161" s="224"/>
      <c r="J161" s="224"/>
      <c r="K161" s="224"/>
      <c r="L161" s="208" t="s">
        <v>2411</v>
      </c>
      <c r="M161" s="218" t="str">
        <f t="shared" si="7"/>
        <v/>
      </c>
      <c r="N161" s="183" t="str">
        <f t="shared" si="1"/>
        <v/>
      </c>
      <c r="O161" s="216" t="str">
        <f t="shared" si="8"/>
        <v/>
      </c>
      <c r="P161" s="225" t="str">
        <f t="shared" si="2"/>
        <v/>
      </c>
      <c r="Q161" s="217" t="str">
        <f t="shared" si="9"/>
        <v/>
      </c>
      <c r="R161" s="168" t="str">
        <f t="shared" si="10"/>
        <v/>
      </c>
      <c r="S161" s="218" t="str">
        <f t="shared" si="11"/>
        <v/>
      </c>
      <c r="T161" s="219" t="str">
        <f t="shared" si="12"/>
        <v/>
      </c>
      <c r="U161" s="181" t="str">
        <f t="shared" si="3"/>
        <v/>
      </c>
      <c r="V161" s="185" t="str">
        <f t="shared" si="13"/>
        <v/>
      </c>
      <c r="W161" s="177" t="str">
        <f t="shared" si="4"/>
        <v/>
      </c>
      <c r="X161" s="185" t="str">
        <f t="shared" si="14"/>
        <v/>
      </c>
      <c r="Y161" s="185" t="str">
        <f t="shared" si="15"/>
        <v/>
      </c>
      <c r="Z161" s="218" t="str">
        <f t="shared" si="16"/>
        <v/>
      </c>
      <c r="AA161" s="175" t="str">
        <f t="shared" si="17"/>
        <v/>
      </c>
      <c r="AB161" s="183" t="str">
        <f t="shared" si="5"/>
        <v/>
      </c>
      <c r="AC161" s="184" t="str">
        <f t="shared" si="18"/>
        <v/>
      </c>
      <c r="AD161" s="225" t="str">
        <f t="shared" si="19"/>
        <v/>
      </c>
      <c r="AE161" s="176" t="str">
        <f t="shared" si="20"/>
        <v/>
      </c>
      <c r="AF161" s="168" t="str">
        <f t="shared" si="21"/>
        <v/>
      </c>
      <c r="AG161" s="168" t="str">
        <f t="shared" si="22"/>
        <v/>
      </c>
      <c r="AH161" s="179" t="str">
        <f t="shared" si="23"/>
        <v/>
      </c>
      <c r="AI161" s="256" t="str">
        <f t="shared" si="6"/>
        <v/>
      </c>
      <c r="AJ161" s="185" t="str">
        <f t="shared" si="24"/>
        <v/>
      </c>
      <c r="AK161" s="185" t="str">
        <f t="shared" si="25"/>
        <v/>
      </c>
      <c r="AL161" s="185" t="str">
        <f t="shared" si="26"/>
        <v/>
      </c>
      <c r="AM161" s="185" t="str">
        <f t="shared" si="27"/>
        <v/>
      </c>
      <c r="AN161" s="185" t="str">
        <f t="shared" si="28"/>
        <v/>
      </c>
    </row>
    <row r="162" spans="1:40" ht="24.5" thickTop="1" thickBot="1">
      <c r="B162" t="s">
        <v>2282</v>
      </c>
      <c r="C162" s="333" t="s">
        <v>2903</v>
      </c>
      <c r="D162" s="329"/>
      <c r="E162" s="329"/>
      <c r="F162" s="329"/>
      <c r="G162" s="329"/>
      <c r="H162" s="329"/>
      <c r="I162" s="329"/>
      <c r="J162" s="329"/>
      <c r="K162" s="329"/>
      <c r="L162" s="330" t="str">
        <f>IF(C162="","",_xlfn.CONCAT("       triggerLine: ","""",C162,", ",M162:AN162,""", sC: ","""",B162,""", lines: ["))</f>
        <v xml:space="preserve">       triggerLine: "BENDECID, ", sC: "as", lines: [</v>
      </c>
      <c r="M162" s="218" t="str">
        <f t="shared" si="7"/>
        <v/>
      </c>
      <c r="N162" s="183" t="str">
        <f t="shared" si="1"/>
        <v/>
      </c>
      <c r="O162" s="216" t="str">
        <f t="shared" si="8"/>
        <v/>
      </c>
      <c r="P162" s="225" t="str">
        <f t="shared" si="2"/>
        <v/>
      </c>
      <c r="Q162" s="217" t="str">
        <f t="shared" si="9"/>
        <v/>
      </c>
      <c r="R162" s="168" t="str">
        <f t="shared" si="10"/>
        <v/>
      </c>
      <c r="S162" s="218" t="str">
        <f t="shared" si="11"/>
        <v/>
      </c>
      <c r="T162" s="219" t="str">
        <f t="shared" si="12"/>
        <v/>
      </c>
      <c r="U162" s="181" t="str">
        <f t="shared" si="3"/>
        <v/>
      </c>
      <c r="V162" s="185" t="str">
        <f t="shared" si="13"/>
        <v/>
      </c>
      <c r="W162" s="177" t="str">
        <f t="shared" si="4"/>
        <v/>
      </c>
      <c r="X162" s="185" t="str">
        <f t="shared" si="14"/>
        <v/>
      </c>
      <c r="Y162" s="185" t="str">
        <f t="shared" si="15"/>
        <v/>
      </c>
      <c r="Z162" s="218" t="str">
        <f t="shared" si="16"/>
        <v/>
      </c>
      <c r="AA162" s="175" t="str">
        <f t="shared" si="17"/>
        <v/>
      </c>
      <c r="AB162" s="183" t="str">
        <f t="shared" si="5"/>
        <v/>
      </c>
      <c r="AC162" s="184" t="str">
        <f t="shared" si="18"/>
        <v/>
      </c>
      <c r="AD162" s="225" t="str">
        <f t="shared" si="19"/>
        <v/>
      </c>
      <c r="AE162" s="176" t="str">
        <f t="shared" si="20"/>
        <v/>
      </c>
      <c r="AF162" s="168" t="str">
        <f t="shared" si="21"/>
        <v/>
      </c>
      <c r="AG162" s="168" t="str">
        <f t="shared" si="22"/>
        <v/>
      </c>
      <c r="AH162" s="179" t="str">
        <f t="shared" si="23"/>
        <v/>
      </c>
      <c r="AI162" s="256" t="str">
        <f t="shared" si="6"/>
        <v/>
      </c>
      <c r="AJ162" s="185" t="str">
        <f t="shared" si="24"/>
        <v/>
      </c>
      <c r="AK162" s="185" t="str">
        <f t="shared" si="25"/>
        <v/>
      </c>
      <c r="AL162" s="185" t="str">
        <f t="shared" si="26"/>
        <v/>
      </c>
      <c r="AM162" s="185" t="str">
        <f t="shared" si="27"/>
        <v/>
      </c>
      <c r="AN162" s="185" t="str">
        <f t="shared" si="28"/>
        <v/>
      </c>
    </row>
    <row r="163" spans="1:40" ht="24.5" thickTop="1" thickBot="1">
      <c r="B163" t="s">
        <v>2282</v>
      </c>
      <c r="C163" s="334" t="s">
        <v>2902</v>
      </c>
      <c r="D163" s="329"/>
      <c r="E163" s="329"/>
      <c r="F163" s="329"/>
      <c r="G163" s="329"/>
      <c r="H163" s="329"/>
      <c r="I163" s="329"/>
      <c r="J163" s="329"/>
      <c r="K163" s="329"/>
      <c r="L163" s="335" t="str">
        <f>IF(C163="","",_xlfn.CONCAT("            { line: ","""",C163,", ",M163:AN163,""", sC: ","""",B163,"""},  ]},"))</f>
        <v xml:space="preserve">            { line: "AL SEÑOR., ", sC: "as"},  ]},</v>
      </c>
      <c r="M163" s="218" t="str">
        <f t="shared" si="7"/>
        <v/>
      </c>
      <c r="N163" s="183" t="str">
        <f t="shared" si="1"/>
        <v/>
      </c>
      <c r="O163" s="216" t="str">
        <f t="shared" si="8"/>
        <v/>
      </c>
      <c r="P163" s="225" t="str">
        <f t="shared" si="2"/>
        <v/>
      </c>
      <c r="Q163" s="217" t="str">
        <f t="shared" si="9"/>
        <v/>
      </c>
      <c r="R163" s="168" t="str">
        <f t="shared" si="10"/>
        <v/>
      </c>
      <c r="S163" s="218" t="str">
        <f t="shared" si="11"/>
        <v/>
      </c>
      <c r="T163" s="219" t="str">
        <f t="shared" si="12"/>
        <v/>
      </c>
      <c r="U163" s="181" t="str">
        <f t="shared" si="3"/>
        <v/>
      </c>
      <c r="V163" s="185" t="str">
        <f t="shared" si="13"/>
        <v/>
      </c>
      <c r="W163" s="177" t="str">
        <f t="shared" si="4"/>
        <v/>
      </c>
      <c r="X163" s="185" t="str">
        <f t="shared" si="14"/>
        <v/>
      </c>
      <c r="Y163" s="185" t="str">
        <f t="shared" si="15"/>
        <v/>
      </c>
      <c r="Z163" s="218" t="str">
        <f t="shared" si="16"/>
        <v/>
      </c>
      <c r="AA163" s="175" t="str">
        <f t="shared" si="17"/>
        <v/>
      </c>
      <c r="AB163" s="183" t="str">
        <f t="shared" si="5"/>
        <v/>
      </c>
      <c r="AC163" s="184" t="str">
        <f t="shared" si="18"/>
        <v/>
      </c>
      <c r="AD163" s="225" t="str">
        <f t="shared" si="19"/>
        <v/>
      </c>
      <c r="AE163" s="176" t="str">
        <f t="shared" si="20"/>
        <v/>
      </c>
      <c r="AF163" s="168" t="str">
        <f t="shared" si="21"/>
        <v/>
      </c>
      <c r="AG163" s="168" t="str">
        <f t="shared" si="22"/>
        <v/>
      </c>
      <c r="AH163" s="179" t="str">
        <f t="shared" si="23"/>
        <v/>
      </c>
      <c r="AI163" s="256" t="str">
        <f t="shared" si="6"/>
        <v/>
      </c>
      <c r="AJ163" s="185" t="str">
        <f t="shared" si="24"/>
        <v/>
      </c>
      <c r="AK163" s="185" t="str">
        <f t="shared" si="25"/>
        <v/>
      </c>
      <c r="AL163" s="185" t="str">
        <f t="shared" si="26"/>
        <v/>
      </c>
      <c r="AM163" s="185" t="str">
        <f t="shared" si="27"/>
        <v/>
      </c>
      <c r="AN163" s="185" t="str">
        <f t="shared" si="28"/>
        <v/>
      </c>
    </row>
    <row r="164" spans="1:40" ht="26.5" thickTop="1" thickBot="1">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1:40" ht="24.5" thickTop="1" thickBot="1">
      <c r="A165">
        <f>+A160+1</f>
        <v>5</v>
      </c>
      <c r="C165" s="13" t="s">
        <v>2932</v>
      </c>
      <c r="D165" s="257"/>
      <c r="E165" s="257"/>
      <c r="F165" s="258"/>
      <c r="G165" s="258"/>
      <c r="H165" s="257"/>
      <c r="I165" s="257"/>
      <c r="J165" s="296"/>
      <c r="K165" s="296"/>
      <c r="L165" s="271" t="str">
        <f t="shared" si="423"/>
        <v xml:space="preserve">            { line: "Almas y espíritus justos,, ", sC: ""},</v>
      </c>
      <c r="M165" s="218" t="str">
        <f t="shared" si="7"/>
        <v/>
      </c>
      <c r="N165" s="183" t="str">
        <f t="shared" si="1"/>
        <v/>
      </c>
      <c r="O165" s="216" t="str">
        <f t="shared" si="8"/>
        <v/>
      </c>
      <c r="P165" s="225" t="str">
        <f t="shared" si="2"/>
        <v/>
      </c>
      <c r="Q165" s="217" t="str">
        <f t="shared" si="9"/>
        <v/>
      </c>
      <c r="R165" s="168" t="str">
        <f t="shared" si="10"/>
        <v/>
      </c>
      <c r="S165" s="218" t="str">
        <f t="shared" si="11"/>
        <v/>
      </c>
      <c r="T165" s="219" t="str">
        <f t="shared" si="12"/>
        <v/>
      </c>
      <c r="U165" s="181" t="str">
        <f t="shared" si="3"/>
        <v/>
      </c>
      <c r="V165" s="185" t="str">
        <f t="shared" si="13"/>
        <v/>
      </c>
      <c r="W165" s="177" t="str">
        <f t="shared" si="4"/>
        <v/>
      </c>
      <c r="X165" s="185" t="str">
        <f t="shared" si="14"/>
        <v/>
      </c>
      <c r="Y165" s="185" t="str">
        <f t="shared" si="15"/>
        <v/>
      </c>
      <c r="Z165" s="218" t="str">
        <f t="shared" si="16"/>
        <v/>
      </c>
      <c r="AA165" s="175" t="str">
        <f t="shared" si="17"/>
        <v/>
      </c>
      <c r="AB165" s="183" t="str">
        <f t="shared" si="5"/>
        <v/>
      </c>
      <c r="AC165" s="184" t="str">
        <f t="shared" si="18"/>
        <v/>
      </c>
      <c r="AD165" s="225" t="str">
        <f t="shared" si="19"/>
        <v/>
      </c>
      <c r="AE165" s="176" t="str">
        <f t="shared" si="20"/>
        <v/>
      </c>
      <c r="AF165" s="168" t="str">
        <f t="shared" si="21"/>
        <v/>
      </c>
      <c r="AG165" s="168" t="str">
        <f t="shared" si="22"/>
        <v/>
      </c>
      <c r="AH165" s="179" t="str">
        <f t="shared" si="23"/>
        <v/>
      </c>
      <c r="AI165" s="256" t="str">
        <f t="shared" si="6"/>
        <v/>
      </c>
      <c r="AJ165" s="185" t="str">
        <f t="shared" si="24"/>
        <v/>
      </c>
      <c r="AK165" s="185" t="str">
        <f t="shared" si="25"/>
        <v/>
      </c>
      <c r="AL165" s="185" t="str">
        <f t="shared" si="26"/>
        <v/>
      </c>
      <c r="AM165" s="185" t="str">
        <f t="shared" si="27"/>
        <v/>
      </c>
      <c r="AN165" s="185" t="str">
        <f t="shared" si="28"/>
        <v/>
      </c>
    </row>
    <row r="166" spans="1:40" ht="24.5" thickTop="1" thickBot="1">
      <c r="C166" s="203" t="s">
        <v>2422</v>
      </c>
      <c r="D166" s="224"/>
      <c r="E166" s="224"/>
      <c r="F166" s="224"/>
      <c r="G166" s="224"/>
      <c r="H166" s="224"/>
      <c r="I166" s="224"/>
      <c r="J166" s="224"/>
      <c r="K166" s="224"/>
      <c r="L166" s="208" t="s">
        <v>2411</v>
      </c>
      <c r="M166" s="218" t="str">
        <f t="shared" ref="M166:M168" si="567">IF(N166="","","(")</f>
        <v/>
      </c>
      <c r="N166" s="183" t="str">
        <f t="shared" ref="N166:N168" si="568">IF(D166="","",D166)</f>
        <v/>
      </c>
      <c r="O166" s="216" t="str">
        <f t="shared" ref="O166:O168" si="569">IF(N166="","",",")</f>
        <v/>
      </c>
      <c r="P166" s="225" t="str">
        <f t="shared" ref="P166:P168" si="570">IF(E166="","",E166)</f>
        <v/>
      </c>
      <c r="Q166" s="217" t="str">
        <f t="shared" ref="Q166:Q168" si="571">IF(N166="","",",")</f>
        <v/>
      </c>
      <c r="R166" s="168" t="str">
        <f t="shared" ref="R166:R168" si="572">IF(N166="","",15)</f>
        <v/>
      </c>
      <c r="S166" s="218" t="str">
        <f t="shared" ref="S166:S168" si="573">IF(N166="","",")")</f>
        <v/>
      </c>
      <c r="T166" s="219" t="str">
        <f t="shared" ref="T166:T168" si="574">IF(U166="","","(")</f>
        <v/>
      </c>
      <c r="U166" s="181" t="str">
        <f t="shared" ref="U166:U168" si="575">IF(F166="","",F166)</f>
        <v/>
      </c>
      <c r="V166" s="185" t="str">
        <f t="shared" ref="V166:V168" si="576">IF(U166="","",",")</f>
        <v/>
      </c>
      <c r="W166" s="177" t="str">
        <f t="shared" ref="W166:W168" si="577">IF(G166="","",G166)</f>
        <v/>
      </c>
      <c r="X166" s="185" t="str">
        <f t="shared" ref="X166:X168" si="578">IF(U166="","",",")</f>
        <v/>
      </c>
      <c r="Y166" s="185" t="str">
        <f t="shared" ref="Y166:Y168" si="579">IF(U166="","",250)</f>
        <v/>
      </c>
      <c r="Z166" s="218" t="str">
        <f t="shared" ref="Z166:Z168" si="580">IF(U166="","",")")</f>
        <v/>
      </c>
      <c r="AA166" s="175" t="str">
        <f t="shared" ref="AA166:AA168" si="581">IF(AB166="","","(")</f>
        <v/>
      </c>
      <c r="AB166" s="183" t="str">
        <f t="shared" ref="AB166:AB168" si="582">IF(H166="","",H166)</f>
        <v/>
      </c>
      <c r="AC166" s="184" t="str">
        <f t="shared" ref="AC166:AC168" si="583">IF(AB166="","",",")</f>
        <v/>
      </c>
      <c r="AD166" s="225" t="str">
        <f t="shared" ref="AD166:AD168" si="584">IF(I166="","",I166)</f>
        <v/>
      </c>
      <c r="AE166" s="176" t="str">
        <f t="shared" ref="AE166:AE168" si="585">IF(AB166="","",",")</f>
        <v/>
      </c>
      <c r="AF166" s="168" t="str">
        <f t="shared" ref="AF166:AF168" si="586">IF(AB166="","",350)</f>
        <v/>
      </c>
      <c r="AG166" s="168" t="str">
        <f t="shared" ref="AG166:AG168" si="587">IF(AB166="","",")")</f>
        <v/>
      </c>
      <c r="AH166" s="179" t="str">
        <f t="shared" ref="AH166:AH168" si="588">IF(AI166="","","(")</f>
        <v/>
      </c>
      <c r="AI166" s="256" t="str">
        <f t="shared" ref="AI166:AI168" si="589">IF(J166="","",J166)</f>
        <v/>
      </c>
      <c r="AJ166" s="185" t="str">
        <f t="shared" ref="AJ166:AJ168" si="590">IF(AI166="","",",")</f>
        <v/>
      </c>
      <c r="AK166" s="185" t="str">
        <f t="shared" ref="AK166:AK168" si="591">IF(K166="","",K166)</f>
        <v/>
      </c>
      <c r="AL166" s="185" t="str">
        <f t="shared" ref="AL166:AL168" si="592">IF(AI166="","",",")</f>
        <v/>
      </c>
      <c r="AM166" s="185" t="str">
        <f t="shared" ref="AM166:AM168" si="593">IF(AI166="","",450)</f>
        <v/>
      </c>
      <c r="AN166" s="185" t="str">
        <f t="shared" ref="AN166:AN168" si="594">IF(AI166="","",")")</f>
        <v/>
      </c>
    </row>
    <row r="167" spans="1:40" ht="24.5" thickTop="1" thickBot="1">
      <c r="B167" t="s">
        <v>2282</v>
      </c>
      <c r="C167" s="333" t="s">
        <v>2903</v>
      </c>
      <c r="D167" s="329"/>
      <c r="E167" s="329"/>
      <c r="F167" s="329"/>
      <c r="G167" s="329"/>
      <c r="H167" s="329"/>
      <c r="I167" s="329"/>
      <c r="J167" s="329"/>
      <c r="K167" s="329"/>
      <c r="L167" s="330" t="str">
        <f>IF(C167="","",_xlfn.CONCAT("       triggerLine: ","""",C167,", ",M167:AN167,""", sC: ","""",B167,""", lines: ["))</f>
        <v xml:space="preserve">       triggerLine: "BENDECID, ", sC: "as", lines: [</v>
      </c>
      <c r="M167" s="218" t="str">
        <f t="shared" si="567"/>
        <v/>
      </c>
      <c r="N167" s="183" t="str">
        <f t="shared" si="568"/>
        <v/>
      </c>
      <c r="O167" s="216" t="str">
        <f t="shared" si="569"/>
        <v/>
      </c>
      <c r="P167" s="225" t="str">
        <f t="shared" si="570"/>
        <v/>
      </c>
      <c r="Q167" s="217" t="str">
        <f t="shared" si="571"/>
        <v/>
      </c>
      <c r="R167" s="168" t="str">
        <f t="shared" si="572"/>
        <v/>
      </c>
      <c r="S167" s="218" t="str">
        <f t="shared" si="573"/>
        <v/>
      </c>
      <c r="T167" s="219" t="str">
        <f t="shared" si="574"/>
        <v/>
      </c>
      <c r="U167" s="181" t="str">
        <f t="shared" si="575"/>
        <v/>
      </c>
      <c r="V167" s="185" t="str">
        <f t="shared" si="576"/>
        <v/>
      </c>
      <c r="W167" s="177" t="str">
        <f t="shared" si="577"/>
        <v/>
      </c>
      <c r="X167" s="185" t="str">
        <f t="shared" si="578"/>
        <v/>
      </c>
      <c r="Y167" s="185" t="str">
        <f t="shared" si="579"/>
        <v/>
      </c>
      <c r="Z167" s="218" t="str">
        <f t="shared" si="580"/>
        <v/>
      </c>
      <c r="AA167" s="175" t="str">
        <f t="shared" si="581"/>
        <v/>
      </c>
      <c r="AB167" s="183" t="str">
        <f t="shared" si="582"/>
        <v/>
      </c>
      <c r="AC167" s="184" t="str">
        <f t="shared" si="583"/>
        <v/>
      </c>
      <c r="AD167" s="225" t="str">
        <f t="shared" si="584"/>
        <v/>
      </c>
      <c r="AE167" s="176" t="str">
        <f t="shared" si="585"/>
        <v/>
      </c>
      <c r="AF167" s="168" t="str">
        <f t="shared" si="586"/>
        <v/>
      </c>
      <c r="AG167" s="168" t="str">
        <f t="shared" si="587"/>
        <v/>
      </c>
      <c r="AH167" s="179" t="str">
        <f t="shared" si="588"/>
        <v/>
      </c>
      <c r="AI167" s="256" t="str">
        <f t="shared" si="589"/>
        <v/>
      </c>
      <c r="AJ167" s="185" t="str">
        <f t="shared" si="590"/>
        <v/>
      </c>
      <c r="AK167" s="185" t="str">
        <f t="shared" si="591"/>
        <v/>
      </c>
      <c r="AL167" s="185" t="str">
        <f t="shared" si="592"/>
        <v/>
      </c>
      <c r="AM167" s="185" t="str">
        <f t="shared" si="593"/>
        <v/>
      </c>
      <c r="AN167" s="185" t="str">
        <f t="shared" si="594"/>
        <v/>
      </c>
    </row>
    <row r="168" spans="1:40" ht="24.5" thickTop="1" thickBot="1">
      <c r="B168" t="s">
        <v>2282</v>
      </c>
      <c r="C168" s="334" t="s">
        <v>2902</v>
      </c>
      <c r="D168" s="329"/>
      <c r="E168" s="329"/>
      <c r="F168" s="329"/>
      <c r="G168" s="329"/>
      <c r="H168" s="329"/>
      <c r="I168" s="329"/>
      <c r="J168" s="329"/>
      <c r="K168" s="329"/>
      <c r="L168" s="335" t="str">
        <f>IF(C168="","",_xlfn.CONCAT("            { line: ","""",C168,", ",M168:AN168,""", sC: ","""",B168,"""},  ]},"))</f>
        <v xml:space="preserve">            { line: "AL SEÑOR., ", sC: "as"},  ]},</v>
      </c>
      <c r="M168" s="218" t="str">
        <f t="shared" si="567"/>
        <v/>
      </c>
      <c r="N168" s="183" t="str">
        <f t="shared" si="568"/>
        <v/>
      </c>
      <c r="O168" s="216" t="str">
        <f t="shared" si="569"/>
        <v/>
      </c>
      <c r="P168" s="225" t="str">
        <f t="shared" si="570"/>
        <v/>
      </c>
      <c r="Q168" s="217" t="str">
        <f t="shared" si="571"/>
        <v/>
      </c>
      <c r="R168" s="168" t="str">
        <f t="shared" si="572"/>
        <v/>
      </c>
      <c r="S168" s="218" t="str">
        <f t="shared" si="573"/>
        <v/>
      </c>
      <c r="T168" s="219" t="str">
        <f t="shared" si="574"/>
        <v/>
      </c>
      <c r="U168" s="181" t="str">
        <f t="shared" si="575"/>
        <v/>
      </c>
      <c r="V168" s="185" t="str">
        <f t="shared" si="576"/>
        <v/>
      </c>
      <c r="W168" s="177" t="str">
        <f t="shared" si="577"/>
        <v/>
      </c>
      <c r="X168" s="185" t="str">
        <f t="shared" si="578"/>
        <v/>
      </c>
      <c r="Y168" s="185" t="str">
        <f t="shared" si="579"/>
        <v/>
      </c>
      <c r="Z168" s="218" t="str">
        <f t="shared" si="580"/>
        <v/>
      </c>
      <c r="AA168" s="175" t="str">
        <f t="shared" si="581"/>
        <v/>
      </c>
      <c r="AB168" s="183" t="str">
        <f t="shared" si="582"/>
        <v/>
      </c>
      <c r="AC168" s="184" t="str">
        <f t="shared" si="583"/>
        <v/>
      </c>
      <c r="AD168" s="225" t="str">
        <f t="shared" si="584"/>
        <v/>
      </c>
      <c r="AE168" s="176" t="str">
        <f t="shared" si="585"/>
        <v/>
      </c>
      <c r="AF168" s="168" t="str">
        <f t="shared" si="586"/>
        <v/>
      </c>
      <c r="AG168" s="168" t="str">
        <f t="shared" si="587"/>
        <v/>
      </c>
      <c r="AH168" s="179" t="str">
        <f t="shared" si="588"/>
        <v/>
      </c>
      <c r="AI168" s="256" t="str">
        <f t="shared" si="589"/>
        <v/>
      </c>
      <c r="AJ168" s="185" t="str">
        <f t="shared" si="590"/>
        <v/>
      </c>
      <c r="AK168" s="185" t="str">
        <f t="shared" si="591"/>
        <v/>
      </c>
      <c r="AL168" s="185" t="str">
        <f t="shared" si="592"/>
        <v/>
      </c>
      <c r="AM168" s="185" t="str">
        <f t="shared" si="593"/>
        <v/>
      </c>
      <c r="AN168" s="185" t="str">
        <f t="shared" si="594"/>
        <v/>
      </c>
    </row>
    <row r="169" spans="1:40" ht="24.5" thickTop="1" thickBot="1">
      <c r="A169">
        <f>+A165+1</f>
        <v>6</v>
      </c>
      <c r="C169" s="13" t="s">
        <v>2933</v>
      </c>
      <c r="D169" s="257"/>
      <c r="E169" s="257"/>
      <c r="F169" s="258"/>
      <c r="G169" s="258"/>
      <c r="H169" s="257"/>
      <c r="I169" s="257"/>
      <c r="J169" s="296"/>
      <c r="K169" s="296"/>
      <c r="L169" s="271" t="str">
        <f t="shared" si="423"/>
        <v xml:space="preserve">            { line: "Santos y humildes de corazón,, ", sC: ""},</v>
      </c>
      <c r="M169" s="218" t="str">
        <f t="shared" si="7"/>
        <v/>
      </c>
      <c r="N169" s="183" t="str">
        <f t="shared" si="1"/>
        <v/>
      </c>
      <c r="O169" s="216" t="str">
        <f t="shared" si="8"/>
        <v/>
      </c>
      <c r="P169" s="225" t="str">
        <f t="shared" si="2"/>
        <v/>
      </c>
      <c r="Q169" s="217" t="str">
        <f t="shared" si="9"/>
        <v/>
      </c>
      <c r="R169" s="168" t="str">
        <f t="shared" si="10"/>
        <v/>
      </c>
      <c r="S169" s="218" t="str">
        <f t="shared" si="11"/>
        <v/>
      </c>
      <c r="T169" s="219" t="str">
        <f t="shared" si="12"/>
        <v/>
      </c>
      <c r="U169" s="181" t="str">
        <f t="shared" si="3"/>
        <v/>
      </c>
      <c r="V169" s="185" t="str">
        <f t="shared" si="13"/>
        <v/>
      </c>
      <c r="W169" s="177" t="str">
        <f t="shared" si="4"/>
        <v/>
      </c>
      <c r="X169" s="185" t="str">
        <f t="shared" si="14"/>
        <v/>
      </c>
      <c r="Y169" s="185" t="str">
        <f t="shared" si="15"/>
        <v/>
      </c>
      <c r="Z169" s="218" t="str">
        <f t="shared" si="16"/>
        <v/>
      </c>
      <c r="AA169" s="175" t="str">
        <f t="shared" si="17"/>
        <v/>
      </c>
      <c r="AB169" s="183" t="str">
        <f t="shared" si="5"/>
        <v/>
      </c>
      <c r="AC169" s="184" t="str">
        <f t="shared" si="18"/>
        <v/>
      </c>
      <c r="AD169" s="225" t="str">
        <f t="shared" si="19"/>
        <v/>
      </c>
      <c r="AE169" s="176" t="str">
        <f t="shared" si="20"/>
        <v/>
      </c>
      <c r="AF169" s="168" t="str">
        <f t="shared" si="21"/>
        <v/>
      </c>
      <c r="AG169" s="168" t="str">
        <f t="shared" si="22"/>
        <v/>
      </c>
      <c r="AH169" s="179" t="str">
        <f t="shared" si="23"/>
        <v/>
      </c>
      <c r="AI169" s="256" t="str">
        <f t="shared" si="6"/>
        <v/>
      </c>
      <c r="AJ169" s="185" t="str">
        <f t="shared" si="24"/>
        <v/>
      </c>
      <c r="AK169" s="185" t="str">
        <f t="shared" si="25"/>
        <v/>
      </c>
      <c r="AL169" s="185" t="str">
        <f t="shared" si="26"/>
        <v/>
      </c>
      <c r="AM169" s="185" t="str">
        <f t="shared" si="27"/>
        <v/>
      </c>
      <c r="AN169" s="185" t="str">
        <f t="shared" si="28"/>
        <v/>
      </c>
    </row>
    <row r="170" spans="1:40" ht="24.5" thickTop="1" thickBot="1">
      <c r="C170" s="203" t="s">
        <v>2422</v>
      </c>
      <c r="D170" s="224"/>
      <c r="E170" s="224"/>
      <c r="F170" s="224"/>
      <c r="G170" s="224"/>
      <c r="H170" s="224"/>
      <c r="I170" s="224"/>
      <c r="J170" s="224"/>
      <c r="K170" s="224"/>
      <c r="L170" s="208" t="s">
        <v>2411</v>
      </c>
      <c r="M170" s="218" t="str">
        <f t="shared" si="7"/>
        <v/>
      </c>
      <c r="N170" s="183" t="str">
        <f t="shared" si="1"/>
        <v/>
      </c>
      <c r="O170" s="216" t="str">
        <f t="shared" si="8"/>
        <v/>
      </c>
      <c r="P170" s="225" t="str">
        <f t="shared" si="2"/>
        <v/>
      </c>
      <c r="Q170" s="217" t="str">
        <f t="shared" si="9"/>
        <v/>
      </c>
      <c r="R170" s="168" t="str">
        <f t="shared" si="10"/>
        <v/>
      </c>
      <c r="S170" s="218" t="str">
        <f t="shared" si="11"/>
        <v/>
      </c>
      <c r="T170" s="219" t="str">
        <f t="shared" si="12"/>
        <v/>
      </c>
      <c r="U170" s="181" t="str">
        <f t="shared" si="3"/>
        <v/>
      </c>
      <c r="V170" s="185" t="str">
        <f t="shared" si="13"/>
        <v/>
      </c>
      <c r="W170" s="177" t="str">
        <f t="shared" si="4"/>
        <v/>
      </c>
      <c r="X170" s="185" t="str">
        <f t="shared" si="14"/>
        <v/>
      </c>
      <c r="Y170" s="185" t="str">
        <f t="shared" si="15"/>
        <v/>
      </c>
      <c r="Z170" s="218" t="str">
        <f t="shared" si="16"/>
        <v/>
      </c>
      <c r="AA170" s="175" t="str">
        <f t="shared" si="17"/>
        <v/>
      </c>
      <c r="AB170" s="183" t="str">
        <f t="shared" si="5"/>
        <v/>
      </c>
      <c r="AC170" s="184" t="str">
        <f t="shared" si="18"/>
        <v/>
      </c>
      <c r="AD170" s="225" t="str">
        <f t="shared" si="19"/>
        <v/>
      </c>
      <c r="AE170" s="176" t="str">
        <f t="shared" si="20"/>
        <v/>
      </c>
      <c r="AF170" s="168" t="str">
        <f t="shared" si="21"/>
        <v/>
      </c>
      <c r="AG170" s="168" t="str">
        <f t="shared" si="22"/>
        <v/>
      </c>
      <c r="AH170" s="179" t="str">
        <f t="shared" si="23"/>
        <v/>
      </c>
      <c r="AI170" s="256" t="str">
        <f t="shared" si="6"/>
        <v/>
      </c>
      <c r="AJ170" s="185" t="str">
        <f t="shared" si="24"/>
        <v/>
      </c>
      <c r="AK170" s="185" t="str">
        <f t="shared" si="25"/>
        <v/>
      </c>
      <c r="AL170" s="185" t="str">
        <f t="shared" si="26"/>
        <v/>
      </c>
      <c r="AM170" s="185" t="str">
        <f t="shared" si="27"/>
        <v/>
      </c>
      <c r="AN170" s="185" t="str">
        <f t="shared" si="28"/>
        <v/>
      </c>
    </row>
    <row r="171" spans="1:40" ht="24.5" thickTop="1" thickBot="1">
      <c r="B171" t="s">
        <v>2282</v>
      </c>
      <c r="C171" s="333" t="s">
        <v>2903</v>
      </c>
      <c r="D171" s="329"/>
      <c r="E171" s="329"/>
      <c r="F171" s="329"/>
      <c r="G171" s="329"/>
      <c r="H171" s="329"/>
      <c r="I171" s="329"/>
      <c r="J171" s="329"/>
      <c r="K171" s="329"/>
      <c r="L171" s="330" t="str">
        <f>IF(C171="","",_xlfn.CONCAT("       triggerLine: ","""",C171,", ",M171:AN171,""", sC: ","""",B171,""", lines: ["))</f>
        <v xml:space="preserve">       triggerLine: "BENDECID, ", sC: "as", lines: [</v>
      </c>
      <c r="M171" s="218" t="str">
        <f t="shared" si="7"/>
        <v/>
      </c>
      <c r="N171" s="183" t="str">
        <f t="shared" si="1"/>
        <v/>
      </c>
      <c r="O171" s="216" t="str">
        <f t="shared" si="8"/>
        <v/>
      </c>
      <c r="P171" s="225" t="str">
        <f t="shared" si="2"/>
        <v/>
      </c>
      <c r="Q171" s="217" t="str">
        <f t="shared" si="9"/>
        <v/>
      </c>
      <c r="R171" s="168" t="str">
        <f t="shared" si="10"/>
        <v/>
      </c>
      <c r="S171" s="218" t="str">
        <f t="shared" si="11"/>
        <v/>
      </c>
      <c r="T171" s="219" t="str">
        <f t="shared" si="12"/>
        <v/>
      </c>
      <c r="U171" s="181" t="str">
        <f t="shared" si="3"/>
        <v/>
      </c>
      <c r="V171" s="185" t="str">
        <f t="shared" si="13"/>
        <v/>
      </c>
      <c r="W171" s="177" t="str">
        <f t="shared" si="4"/>
        <v/>
      </c>
      <c r="X171" s="185" t="str">
        <f t="shared" si="14"/>
        <v/>
      </c>
      <c r="Y171" s="185" t="str">
        <f t="shared" si="15"/>
        <v/>
      </c>
      <c r="Z171" s="218" t="str">
        <f t="shared" si="16"/>
        <v/>
      </c>
      <c r="AA171" s="175" t="str">
        <f t="shared" si="17"/>
        <v/>
      </c>
      <c r="AB171" s="183" t="str">
        <f t="shared" si="5"/>
        <v/>
      </c>
      <c r="AC171" s="184" t="str">
        <f t="shared" si="18"/>
        <v/>
      </c>
      <c r="AD171" s="225" t="str">
        <f t="shared" si="19"/>
        <v/>
      </c>
      <c r="AE171" s="176" t="str">
        <f t="shared" si="20"/>
        <v/>
      </c>
      <c r="AF171" s="168" t="str">
        <f t="shared" si="21"/>
        <v/>
      </c>
      <c r="AG171" s="168" t="str">
        <f t="shared" si="22"/>
        <v/>
      </c>
      <c r="AH171" s="179" t="str">
        <f t="shared" si="23"/>
        <v/>
      </c>
      <c r="AI171" s="256" t="str">
        <f t="shared" si="6"/>
        <v/>
      </c>
      <c r="AJ171" s="185" t="str">
        <f t="shared" si="24"/>
        <v/>
      </c>
      <c r="AK171" s="185" t="str">
        <f t="shared" si="25"/>
        <v/>
      </c>
      <c r="AL171" s="185" t="str">
        <f t="shared" si="26"/>
        <v/>
      </c>
      <c r="AM171" s="185" t="str">
        <f t="shared" si="27"/>
        <v/>
      </c>
      <c r="AN171" s="185" t="str">
        <f t="shared" si="28"/>
        <v/>
      </c>
    </row>
    <row r="172" spans="1:40" ht="24.5" thickTop="1" thickBot="1">
      <c r="B172" t="s">
        <v>2282</v>
      </c>
      <c r="C172" s="334" t="s">
        <v>2902</v>
      </c>
      <c r="D172" s="329"/>
      <c r="E172" s="329"/>
      <c r="F172" s="329"/>
      <c r="G172" s="329"/>
      <c r="H172" s="329"/>
      <c r="I172" s="329"/>
      <c r="J172" s="329"/>
      <c r="K172" s="329"/>
      <c r="L172" s="335" t="str">
        <f>IF(C172="","",_xlfn.CONCAT("            { line: ","""",C172,", ",M172:AN172,""", sC: ","""",B172,"""},  ]},"))</f>
        <v xml:space="preserve">            { line: "AL SEÑOR., ", sC: "as"},  ]},</v>
      </c>
      <c r="M172" s="218" t="str">
        <f t="shared" si="7"/>
        <v/>
      </c>
      <c r="N172" s="183" t="str">
        <f t="shared" si="1"/>
        <v/>
      </c>
      <c r="O172" s="216" t="str">
        <f t="shared" si="8"/>
        <v/>
      </c>
      <c r="P172" s="225" t="str">
        <f t="shared" si="2"/>
        <v/>
      </c>
      <c r="Q172" s="217" t="str">
        <f t="shared" si="9"/>
        <v/>
      </c>
      <c r="R172" s="168" t="str">
        <f t="shared" si="10"/>
        <v/>
      </c>
      <c r="S172" s="218" t="str">
        <f t="shared" si="11"/>
        <v/>
      </c>
      <c r="T172" s="219" t="str">
        <f t="shared" si="12"/>
        <v/>
      </c>
      <c r="U172" s="181" t="str">
        <f t="shared" si="3"/>
        <v/>
      </c>
      <c r="V172" s="185" t="str">
        <f t="shared" si="13"/>
        <v/>
      </c>
      <c r="W172" s="177" t="str">
        <f t="shared" si="4"/>
        <v/>
      </c>
      <c r="X172" s="185" t="str">
        <f t="shared" si="14"/>
        <v/>
      </c>
      <c r="Y172" s="185" t="str">
        <f t="shared" si="15"/>
        <v/>
      </c>
      <c r="Z172" s="218" t="str">
        <f t="shared" si="16"/>
        <v/>
      </c>
      <c r="AA172" s="175" t="str">
        <f t="shared" si="17"/>
        <v/>
      </c>
      <c r="AB172" s="183" t="str">
        <f t="shared" si="5"/>
        <v/>
      </c>
      <c r="AC172" s="184" t="str">
        <f t="shared" si="18"/>
        <v/>
      </c>
      <c r="AD172" s="225" t="str">
        <f t="shared" si="19"/>
        <v/>
      </c>
      <c r="AE172" s="176" t="str">
        <f t="shared" si="20"/>
        <v/>
      </c>
      <c r="AF172" s="168" t="str">
        <f t="shared" si="21"/>
        <v/>
      </c>
      <c r="AG172" s="168" t="str">
        <f t="shared" si="22"/>
        <v/>
      </c>
      <c r="AH172" s="179" t="str">
        <f t="shared" si="23"/>
        <v/>
      </c>
      <c r="AI172" s="256" t="str">
        <f t="shared" si="6"/>
        <v/>
      </c>
      <c r="AJ172" s="185" t="str">
        <f t="shared" si="24"/>
        <v/>
      </c>
      <c r="AK172" s="185" t="str">
        <f t="shared" si="25"/>
        <v/>
      </c>
      <c r="AL172" s="185" t="str">
        <f t="shared" si="26"/>
        <v/>
      </c>
      <c r="AM172" s="185" t="str">
        <f t="shared" si="27"/>
        <v/>
      </c>
      <c r="AN172" s="185" t="str">
        <f t="shared" si="28"/>
        <v/>
      </c>
    </row>
    <row r="173" spans="1:40" ht="26.5" thickTop="1" thickBot="1">
      <c r="C173" s="297"/>
      <c r="D173" s="326"/>
      <c r="E173" s="326"/>
      <c r="F173" s="326"/>
      <c r="G173" s="326"/>
      <c r="H173" s="326"/>
      <c r="I173" s="326"/>
      <c r="J173" s="326"/>
      <c r="K173" s="326"/>
      <c r="L173" s="299" t="s">
        <v>2520</v>
      </c>
      <c r="M173" s="218"/>
      <c r="N173" s="183"/>
      <c r="O173" s="216"/>
      <c r="P173" s="225"/>
      <c r="Q173" s="217"/>
      <c r="R173" s="168"/>
      <c r="S173" s="218"/>
      <c r="T173" s="219"/>
      <c r="U173" s="181"/>
      <c r="V173" s="185"/>
      <c r="W173" s="177"/>
      <c r="X173" s="185"/>
      <c r="Y173" s="185"/>
      <c r="Z173" s="218"/>
      <c r="AA173" s="175"/>
      <c r="AB173" s="183"/>
      <c r="AC173" s="184"/>
      <c r="AD173" s="225"/>
      <c r="AE173" s="176"/>
      <c r="AF173" s="168"/>
      <c r="AG173" s="168"/>
      <c r="AH173" s="179"/>
      <c r="AI173" s="256"/>
      <c r="AJ173" s="185"/>
      <c r="AK173" s="185"/>
      <c r="AL173" s="185"/>
      <c r="AM173" s="185"/>
      <c r="AN173" s="185"/>
    </row>
    <row r="174" spans="1:40" ht="24.5" thickTop="1" thickBot="1">
      <c r="A174">
        <f>+A169+1</f>
        <v>7</v>
      </c>
      <c r="C174" s="13" t="s">
        <v>2934</v>
      </c>
      <c r="D174" s="257"/>
      <c r="E174" s="257"/>
      <c r="F174" s="258"/>
      <c r="G174" s="258"/>
      <c r="H174" s="257"/>
      <c r="I174" s="257"/>
      <c r="J174" s="296"/>
      <c r="K174" s="296"/>
      <c r="L174" s="271" t="str">
        <f t="shared" si="423"/>
        <v xml:space="preserve">            { line: "Ananías, Azarías y Misael,, ", sC: ""},</v>
      </c>
      <c r="M174" s="218" t="str">
        <f t="shared" si="7"/>
        <v/>
      </c>
      <c r="N174" s="183" t="str">
        <f t="shared" si="1"/>
        <v/>
      </c>
      <c r="O174" s="216" t="str">
        <f t="shared" si="8"/>
        <v/>
      </c>
      <c r="P174" s="225" t="str">
        <f t="shared" si="2"/>
        <v/>
      </c>
      <c r="Q174" s="217" t="str">
        <f t="shared" si="9"/>
        <v/>
      </c>
      <c r="R174" s="168" t="str">
        <f t="shared" si="10"/>
        <v/>
      </c>
      <c r="S174" s="218" t="str">
        <f t="shared" si="11"/>
        <v/>
      </c>
      <c r="T174" s="219" t="str">
        <f t="shared" si="12"/>
        <v/>
      </c>
      <c r="U174" s="181" t="str">
        <f t="shared" si="3"/>
        <v/>
      </c>
      <c r="V174" s="185" t="str">
        <f t="shared" si="13"/>
        <v/>
      </c>
      <c r="W174" s="177" t="str">
        <f t="shared" si="4"/>
        <v/>
      </c>
      <c r="X174" s="185" t="str">
        <f t="shared" si="14"/>
        <v/>
      </c>
      <c r="Y174" s="185" t="str">
        <f t="shared" si="15"/>
        <v/>
      </c>
      <c r="Z174" s="218" t="str">
        <f t="shared" si="16"/>
        <v/>
      </c>
      <c r="AA174" s="175" t="str">
        <f t="shared" si="17"/>
        <v/>
      </c>
      <c r="AB174" s="183" t="str">
        <f t="shared" si="5"/>
        <v/>
      </c>
      <c r="AC174" s="184" t="str">
        <f t="shared" si="18"/>
        <v/>
      </c>
      <c r="AD174" s="225" t="str">
        <f t="shared" si="19"/>
        <v/>
      </c>
      <c r="AE174" s="176" t="str">
        <f t="shared" si="20"/>
        <v/>
      </c>
      <c r="AF174" s="168" t="str">
        <f t="shared" si="21"/>
        <v/>
      </c>
      <c r="AG174" s="168" t="str">
        <f t="shared" si="22"/>
        <v/>
      </c>
      <c r="AH174" s="179" t="str">
        <f t="shared" si="23"/>
        <v/>
      </c>
      <c r="AI174" s="256" t="str">
        <f t="shared" si="6"/>
        <v/>
      </c>
      <c r="AJ174" s="185" t="str">
        <f t="shared" si="24"/>
        <v/>
      </c>
      <c r="AK174" s="185" t="str">
        <f t="shared" si="25"/>
        <v/>
      </c>
      <c r="AL174" s="185" t="str">
        <f t="shared" si="26"/>
        <v/>
      </c>
      <c r="AM174" s="185" t="str">
        <f t="shared" si="27"/>
        <v/>
      </c>
      <c r="AN174" s="185" t="str">
        <f t="shared" si="28"/>
        <v/>
      </c>
    </row>
    <row r="175" spans="1:40" ht="24.5" thickTop="1" thickBot="1">
      <c r="C175" s="203" t="s">
        <v>2422</v>
      </c>
      <c r="D175" s="224"/>
      <c r="E175" s="224"/>
      <c r="F175" s="224"/>
      <c r="G175" s="224"/>
      <c r="H175" s="224"/>
      <c r="I175" s="224"/>
      <c r="J175" s="224"/>
      <c r="K175" s="224"/>
      <c r="L175" s="208" t="s">
        <v>2411</v>
      </c>
      <c r="M175" s="218" t="str">
        <f t="shared" ref="M175:M177" si="595">IF(N175="","","(")</f>
        <v/>
      </c>
      <c r="N175" s="183" t="str">
        <f t="shared" ref="N175:N177" si="596">IF(D175="","",D175)</f>
        <v/>
      </c>
      <c r="O175" s="216" t="str">
        <f t="shared" ref="O175:O177" si="597">IF(N175="","",",")</f>
        <v/>
      </c>
      <c r="P175" s="225" t="str">
        <f t="shared" ref="P175:P177" si="598">IF(E175="","",E175)</f>
        <v/>
      </c>
      <c r="Q175" s="217" t="str">
        <f t="shared" ref="Q175:Q177" si="599">IF(N175="","",",")</f>
        <v/>
      </c>
      <c r="R175" s="168" t="str">
        <f t="shared" ref="R175:R177" si="600">IF(N175="","",15)</f>
        <v/>
      </c>
      <c r="S175" s="218" t="str">
        <f t="shared" ref="S175:S177" si="601">IF(N175="","",")")</f>
        <v/>
      </c>
      <c r="T175" s="219" t="str">
        <f t="shared" ref="T175:T177" si="602">IF(U175="","","(")</f>
        <v/>
      </c>
      <c r="U175" s="181" t="str">
        <f t="shared" ref="U175:U177" si="603">IF(F175="","",F175)</f>
        <v/>
      </c>
      <c r="V175" s="185" t="str">
        <f t="shared" ref="V175:V177" si="604">IF(U175="","",",")</f>
        <v/>
      </c>
      <c r="W175" s="177" t="str">
        <f t="shared" ref="W175:W177" si="605">IF(G175="","",G175)</f>
        <v/>
      </c>
      <c r="X175" s="185" t="str">
        <f t="shared" ref="X175:X177" si="606">IF(U175="","",",")</f>
        <v/>
      </c>
      <c r="Y175" s="185" t="str">
        <f t="shared" ref="Y175:Y177" si="607">IF(U175="","",250)</f>
        <v/>
      </c>
      <c r="Z175" s="218" t="str">
        <f t="shared" ref="Z175:Z177" si="608">IF(U175="","",")")</f>
        <v/>
      </c>
      <c r="AA175" s="175" t="str">
        <f t="shared" ref="AA175:AA177" si="609">IF(AB175="","","(")</f>
        <v/>
      </c>
      <c r="AB175" s="183" t="str">
        <f t="shared" ref="AB175:AB177" si="610">IF(H175="","",H175)</f>
        <v/>
      </c>
      <c r="AC175" s="184" t="str">
        <f t="shared" ref="AC175:AC177" si="611">IF(AB175="","",",")</f>
        <v/>
      </c>
      <c r="AD175" s="225" t="str">
        <f t="shared" ref="AD175:AD177" si="612">IF(I175="","",I175)</f>
        <v/>
      </c>
      <c r="AE175" s="176" t="str">
        <f t="shared" ref="AE175:AE177" si="613">IF(AB175="","",",")</f>
        <v/>
      </c>
      <c r="AF175" s="168" t="str">
        <f t="shared" ref="AF175:AF177" si="614">IF(AB175="","",350)</f>
        <v/>
      </c>
      <c r="AG175" s="168" t="str">
        <f t="shared" ref="AG175:AG177" si="615">IF(AB175="","",")")</f>
        <v/>
      </c>
      <c r="AH175" s="179" t="str">
        <f t="shared" ref="AH175:AH177" si="616">IF(AI175="","","(")</f>
        <v/>
      </c>
      <c r="AI175" s="256" t="str">
        <f t="shared" ref="AI175:AI177" si="617">IF(J175="","",J175)</f>
        <v/>
      </c>
      <c r="AJ175" s="185" t="str">
        <f t="shared" ref="AJ175:AJ177" si="618">IF(AI175="","",",")</f>
        <v/>
      </c>
      <c r="AK175" s="185" t="str">
        <f t="shared" ref="AK175:AK177" si="619">IF(K175="","",K175)</f>
        <v/>
      </c>
      <c r="AL175" s="185" t="str">
        <f t="shared" ref="AL175:AL177" si="620">IF(AI175="","",",")</f>
        <v/>
      </c>
      <c r="AM175" s="185" t="str">
        <f t="shared" ref="AM175:AM177" si="621">IF(AI175="","",450)</f>
        <v/>
      </c>
      <c r="AN175" s="185" t="str">
        <f t="shared" ref="AN175:AN177" si="622">IF(AI175="","",")")</f>
        <v/>
      </c>
    </row>
    <row r="176" spans="1:40" ht="24.5" thickTop="1" thickBot="1">
      <c r="B176" t="s">
        <v>2282</v>
      </c>
      <c r="C176" s="333" t="s">
        <v>2903</v>
      </c>
      <c r="D176" s="329"/>
      <c r="E176" s="329"/>
      <c r="F176" s="329"/>
      <c r="G176" s="329"/>
      <c r="H176" s="329"/>
      <c r="I176" s="329"/>
      <c r="J176" s="329"/>
      <c r="K176" s="329"/>
      <c r="L176" s="330" t="str">
        <f>IF(C176="","",_xlfn.CONCAT("       triggerLine: ","""",C176,", ",M176:AN176,""", sC: ","""",B176,""", lines: ["))</f>
        <v xml:space="preserve">       triggerLine: "BENDECID, ", sC: "as", lines: [</v>
      </c>
      <c r="M176" s="218" t="str">
        <f t="shared" si="595"/>
        <v/>
      </c>
      <c r="N176" s="183" t="str">
        <f t="shared" si="596"/>
        <v/>
      </c>
      <c r="O176" s="216" t="str">
        <f t="shared" si="597"/>
        <v/>
      </c>
      <c r="P176" s="225" t="str">
        <f t="shared" si="598"/>
        <v/>
      </c>
      <c r="Q176" s="217" t="str">
        <f t="shared" si="599"/>
        <v/>
      </c>
      <c r="R176" s="168" t="str">
        <f t="shared" si="600"/>
        <v/>
      </c>
      <c r="S176" s="218" t="str">
        <f t="shared" si="601"/>
        <v/>
      </c>
      <c r="T176" s="219" t="str">
        <f t="shared" si="602"/>
        <v/>
      </c>
      <c r="U176" s="181" t="str">
        <f t="shared" si="603"/>
        <v/>
      </c>
      <c r="V176" s="185" t="str">
        <f t="shared" si="604"/>
        <v/>
      </c>
      <c r="W176" s="177" t="str">
        <f t="shared" si="605"/>
        <v/>
      </c>
      <c r="X176" s="185" t="str">
        <f t="shared" si="606"/>
        <v/>
      </c>
      <c r="Y176" s="185" t="str">
        <f t="shared" si="607"/>
        <v/>
      </c>
      <c r="Z176" s="218" t="str">
        <f t="shared" si="608"/>
        <v/>
      </c>
      <c r="AA176" s="175" t="str">
        <f t="shared" si="609"/>
        <v/>
      </c>
      <c r="AB176" s="183" t="str">
        <f t="shared" si="610"/>
        <v/>
      </c>
      <c r="AC176" s="184" t="str">
        <f t="shared" si="611"/>
        <v/>
      </c>
      <c r="AD176" s="225" t="str">
        <f t="shared" si="612"/>
        <v/>
      </c>
      <c r="AE176" s="176" t="str">
        <f t="shared" si="613"/>
        <v/>
      </c>
      <c r="AF176" s="168" t="str">
        <f t="shared" si="614"/>
        <v/>
      </c>
      <c r="AG176" s="168" t="str">
        <f t="shared" si="615"/>
        <v/>
      </c>
      <c r="AH176" s="179" t="str">
        <f t="shared" si="616"/>
        <v/>
      </c>
      <c r="AI176" s="256" t="str">
        <f t="shared" si="617"/>
        <v/>
      </c>
      <c r="AJ176" s="185" t="str">
        <f t="shared" si="618"/>
        <v/>
      </c>
      <c r="AK176" s="185" t="str">
        <f t="shared" si="619"/>
        <v/>
      </c>
      <c r="AL176" s="185" t="str">
        <f t="shared" si="620"/>
        <v/>
      </c>
      <c r="AM176" s="185" t="str">
        <f t="shared" si="621"/>
        <v/>
      </c>
      <c r="AN176" s="185" t="str">
        <f t="shared" si="622"/>
        <v/>
      </c>
    </row>
    <row r="177" spans="1:40" ht="24.5" thickTop="1" thickBot="1">
      <c r="B177" t="s">
        <v>2282</v>
      </c>
      <c r="C177" s="334" t="s">
        <v>2902</v>
      </c>
      <c r="D177" s="329"/>
      <c r="E177" s="329"/>
      <c r="F177" s="329"/>
      <c r="G177" s="329"/>
      <c r="H177" s="329"/>
      <c r="I177" s="329"/>
      <c r="J177" s="329"/>
      <c r="K177" s="329"/>
      <c r="L177" s="335" t="str">
        <f>IF(C177="","",_xlfn.CONCAT("            { line: ","""",C177,", ",M177:AN177,""", sC: ","""",B177,"""},  ]},"))</f>
        <v xml:space="preserve">            { line: "AL SEÑOR., ", sC: "as"},  ]},</v>
      </c>
      <c r="M177" s="218" t="str">
        <f t="shared" si="595"/>
        <v/>
      </c>
      <c r="N177" s="183" t="str">
        <f t="shared" si="596"/>
        <v/>
      </c>
      <c r="O177" s="216" t="str">
        <f t="shared" si="597"/>
        <v/>
      </c>
      <c r="P177" s="225" t="str">
        <f t="shared" si="598"/>
        <v/>
      </c>
      <c r="Q177" s="217" t="str">
        <f t="shared" si="599"/>
        <v/>
      </c>
      <c r="R177" s="168" t="str">
        <f t="shared" si="600"/>
        <v/>
      </c>
      <c r="S177" s="218" t="str">
        <f t="shared" si="601"/>
        <v/>
      </c>
      <c r="T177" s="219" t="str">
        <f t="shared" si="602"/>
        <v/>
      </c>
      <c r="U177" s="181" t="str">
        <f t="shared" si="603"/>
        <v/>
      </c>
      <c r="V177" s="185" t="str">
        <f t="shared" si="604"/>
        <v/>
      </c>
      <c r="W177" s="177" t="str">
        <f t="shared" si="605"/>
        <v/>
      </c>
      <c r="X177" s="185" t="str">
        <f t="shared" si="606"/>
        <v/>
      </c>
      <c r="Y177" s="185" t="str">
        <f t="shared" si="607"/>
        <v/>
      </c>
      <c r="Z177" s="218" t="str">
        <f t="shared" si="608"/>
        <v/>
      </c>
      <c r="AA177" s="175" t="str">
        <f t="shared" si="609"/>
        <v/>
      </c>
      <c r="AB177" s="183" t="str">
        <f t="shared" si="610"/>
        <v/>
      </c>
      <c r="AC177" s="184" t="str">
        <f t="shared" si="611"/>
        <v/>
      </c>
      <c r="AD177" s="225" t="str">
        <f t="shared" si="612"/>
        <v/>
      </c>
      <c r="AE177" s="176" t="str">
        <f t="shared" si="613"/>
        <v/>
      </c>
      <c r="AF177" s="168" t="str">
        <f t="shared" si="614"/>
        <v/>
      </c>
      <c r="AG177" s="168" t="str">
        <f t="shared" si="615"/>
        <v/>
      </c>
      <c r="AH177" s="179" t="str">
        <f t="shared" si="616"/>
        <v/>
      </c>
      <c r="AI177" s="256" t="str">
        <f t="shared" si="617"/>
        <v/>
      </c>
      <c r="AJ177" s="185" t="str">
        <f t="shared" si="618"/>
        <v/>
      </c>
      <c r="AK177" s="185" t="str">
        <f t="shared" si="619"/>
        <v/>
      </c>
      <c r="AL177" s="185" t="str">
        <f t="shared" si="620"/>
        <v/>
      </c>
      <c r="AM177" s="185" t="str">
        <f t="shared" si="621"/>
        <v/>
      </c>
      <c r="AN177" s="185" t="str">
        <f t="shared" si="622"/>
        <v/>
      </c>
    </row>
    <row r="178" spans="1:40" ht="24.5" thickTop="1" thickBot="1">
      <c r="A178">
        <f>+A174+1</f>
        <v>8</v>
      </c>
      <c r="B178" t="s">
        <v>2540</v>
      </c>
      <c r="C178" s="13" t="s">
        <v>2900</v>
      </c>
      <c r="D178" s="257" t="s">
        <v>1111</v>
      </c>
      <c r="E178" s="257">
        <v>7</v>
      </c>
      <c r="F178" s="258"/>
      <c r="G178" s="258"/>
      <c r="H178" s="257"/>
      <c r="I178" s="257"/>
      <c r="J178" s="296"/>
      <c r="K178" s="296"/>
      <c r="L178" s="271" t="str">
        <f t="shared" si="423"/>
        <v xml:space="preserve">            { line: "Ensalzadlo, (Mi,7,15)", sC: "tc"},</v>
      </c>
      <c r="M178" s="218" t="str">
        <f t="shared" si="7"/>
        <v>(</v>
      </c>
      <c r="N178" s="183" t="str">
        <f t="shared" si="1"/>
        <v>Mi</v>
      </c>
      <c r="O178" s="216" t="str">
        <f t="shared" si="8"/>
        <v>,</v>
      </c>
      <c r="P178" s="225">
        <f t="shared" si="2"/>
        <v>7</v>
      </c>
      <c r="Q178" s="217" t="str">
        <f t="shared" si="9"/>
        <v>,</v>
      </c>
      <c r="R178" s="168">
        <f t="shared" si="10"/>
        <v>15</v>
      </c>
      <c r="S178" s="218" t="str">
        <f t="shared" si="11"/>
        <v>)</v>
      </c>
      <c r="T178" s="219" t="str">
        <f t="shared" si="12"/>
        <v/>
      </c>
      <c r="U178" s="181" t="str">
        <f t="shared" si="3"/>
        <v/>
      </c>
      <c r="V178" s="185" t="str">
        <f t="shared" si="13"/>
        <v/>
      </c>
      <c r="W178" s="177" t="str">
        <f t="shared" si="4"/>
        <v/>
      </c>
      <c r="X178" s="185" t="str">
        <f t="shared" si="14"/>
        <v/>
      </c>
      <c r="Y178" s="185" t="str">
        <f t="shared" si="15"/>
        <v/>
      </c>
      <c r="Z178" s="218" t="str">
        <f t="shared" si="16"/>
        <v/>
      </c>
      <c r="AA178" s="175" t="str">
        <f t="shared" si="17"/>
        <v/>
      </c>
      <c r="AB178" s="183" t="str">
        <f t="shared" si="5"/>
        <v/>
      </c>
      <c r="AC178" s="184" t="str">
        <f t="shared" si="18"/>
        <v/>
      </c>
      <c r="AD178" s="225" t="str">
        <f t="shared" si="19"/>
        <v/>
      </c>
      <c r="AE178" s="176" t="str">
        <f t="shared" si="20"/>
        <v/>
      </c>
      <c r="AF178" s="168" t="str">
        <f t="shared" si="21"/>
        <v/>
      </c>
      <c r="AG178" s="168" t="str">
        <f t="shared" si="22"/>
        <v/>
      </c>
      <c r="AH178" s="179" t="str">
        <f t="shared" si="23"/>
        <v/>
      </c>
      <c r="AI178" s="256" t="str">
        <f t="shared" si="6"/>
        <v/>
      </c>
      <c r="AJ178" s="185" t="str">
        <f t="shared" si="24"/>
        <v/>
      </c>
      <c r="AK178" s="185" t="str">
        <f t="shared" si="25"/>
        <v/>
      </c>
      <c r="AL178" s="185" t="str">
        <f t="shared" si="26"/>
        <v/>
      </c>
      <c r="AM178" s="185" t="str">
        <f t="shared" si="27"/>
        <v/>
      </c>
      <c r="AN178" s="185" t="str">
        <f t="shared" si="28"/>
        <v/>
      </c>
    </row>
    <row r="179" spans="1:40" ht="26.5" thickTop="1" thickBot="1">
      <c r="C179" s="297"/>
      <c r="D179" s="326"/>
      <c r="E179" s="326"/>
      <c r="F179" s="326"/>
      <c r="G179" s="326"/>
      <c r="H179" s="326"/>
      <c r="I179" s="326"/>
      <c r="J179" s="326"/>
      <c r="K179" s="326"/>
      <c r="L179" s="299" t="s">
        <v>2520</v>
      </c>
      <c r="M179" s="218"/>
      <c r="N179" s="183"/>
      <c r="O179" s="216"/>
      <c r="P179" s="225"/>
      <c r="Q179" s="217"/>
      <c r="R179" s="168"/>
      <c r="S179" s="218"/>
      <c r="T179" s="219"/>
      <c r="U179" s="181"/>
      <c r="V179" s="185"/>
      <c r="W179" s="177"/>
      <c r="X179" s="185"/>
      <c r="Y179" s="185"/>
      <c r="Z179" s="218"/>
      <c r="AA179" s="175"/>
      <c r="AB179" s="183"/>
      <c r="AC179" s="184"/>
      <c r="AD179" s="225"/>
      <c r="AE179" s="176"/>
      <c r="AF179" s="168"/>
      <c r="AG179" s="168"/>
      <c r="AH179" s="179"/>
      <c r="AI179" s="256"/>
      <c r="AJ179" s="185"/>
      <c r="AK179" s="185"/>
      <c r="AL179" s="185"/>
      <c r="AM179" s="185"/>
      <c r="AN179" s="185"/>
    </row>
    <row r="180" spans="1:40" ht="24.5" thickTop="1" thickBot="1">
      <c r="A180">
        <f>+A178+1</f>
        <v>9</v>
      </c>
      <c r="B180" t="s">
        <v>2584</v>
      </c>
      <c r="C180" s="13" t="s">
        <v>2935</v>
      </c>
      <c r="D180" s="257" t="s">
        <v>1112</v>
      </c>
      <c r="E180" s="257" t="s">
        <v>1121</v>
      </c>
      <c r="F180" s="258"/>
      <c r="G180" s="258"/>
      <c r="H180" s="257"/>
      <c r="I180" s="257"/>
      <c r="J180" s="296"/>
      <c r="K180" s="296"/>
      <c r="L180" s="282" t="str">
        <f t="shared" si="423"/>
        <v xml:space="preserve">            { line: "CON HIMNOS POR LOS SIGLOS, (La,m,15)", sC: "ta as"},</v>
      </c>
      <c r="M180" s="218" t="str">
        <f t="shared" si="7"/>
        <v>(</v>
      </c>
      <c r="N180" s="183" t="str">
        <f t="shared" si="1"/>
        <v>La</v>
      </c>
      <c r="O180" s="216" t="str">
        <f t="shared" si="8"/>
        <v>,</v>
      </c>
      <c r="P180" s="225" t="str">
        <f t="shared" si="2"/>
        <v>m</v>
      </c>
      <c r="Q180" s="217" t="str">
        <f t="shared" si="9"/>
        <v>,</v>
      </c>
      <c r="R180" s="168">
        <f t="shared" si="10"/>
        <v>15</v>
      </c>
      <c r="S180" s="218" t="str">
        <f t="shared" si="11"/>
        <v>)</v>
      </c>
      <c r="T180" s="219" t="str">
        <f t="shared" si="12"/>
        <v/>
      </c>
      <c r="U180" s="181" t="str">
        <f t="shared" si="3"/>
        <v/>
      </c>
      <c r="V180" s="185" t="str">
        <f t="shared" si="13"/>
        <v/>
      </c>
      <c r="W180" s="177" t="str">
        <f t="shared" si="4"/>
        <v/>
      </c>
      <c r="X180" s="185" t="str">
        <f t="shared" si="14"/>
        <v/>
      </c>
      <c r="Y180" s="185" t="str">
        <f t="shared" si="15"/>
        <v/>
      </c>
      <c r="Z180" s="218" t="str">
        <f t="shared" si="16"/>
        <v/>
      </c>
      <c r="AA180" s="175" t="str">
        <f t="shared" si="17"/>
        <v/>
      </c>
      <c r="AB180" s="183" t="str">
        <f t="shared" si="5"/>
        <v/>
      </c>
      <c r="AC180" s="184" t="str">
        <f t="shared" si="18"/>
        <v/>
      </c>
      <c r="AD180" s="225" t="str">
        <f t="shared" si="19"/>
        <v/>
      </c>
      <c r="AE180" s="176" t="str">
        <f t="shared" si="20"/>
        <v/>
      </c>
      <c r="AF180" s="168" t="str">
        <f t="shared" si="21"/>
        <v/>
      </c>
      <c r="AG180" s="168" t="str">
        <f t="shared" si="22"/>
        <v/>
      </c>
      <c r="AH180" s="179" t="str">
        <f t="shared" si="23"/>
        <v/>
      </c>
      <c r="AI180" s="256" t="str">
        <f t="shared" si="6"/>
        <v/>
      </c>
      <c r="AJ180" s="185" t="str">
        <f t="shared" si="24"/>
        <v/>
      </c>
      <c r="AK180" s="185" t="str">
        <f t="shared" si="25"/>
        <v/>
      </c>
      <c r="AL180" s="185" t="str">
        <f t="shared" si="26"/>
        <v/>
      </c>
      <c r="AM180" s="185" t="str">
        <f t="shared" si="27"/>
        <v/>
      </c>
      <c r="AN180" s="185" t="str">
        <f t="shared" si="28"/>
        <v/>
      </c>
    </row>
    <row r="181" spans="1:40" ht="24" customHeight="1" thickTop="1">
      <c r="B181" s="211"/>
      <c r="C181" s="211"/>
      <c r="D181" s="211"/>
      <c r="E181" s="211"/>
      <c r="F181" s="211"/>
      <c r="G181" s="211"/>
      <c r="H181" s="211"/>
      <c r="I181" s="211"/>
      <c r="J181" s="211"/>
      <c r="K181" s="211"/>
      <c r="L181" s="213" t="str">
        <f ca="1">_xlfn.CONCAT("]}, // ULTIMA LINEA DEL CANTO: ",L1)</f>
        <v>]}, // ULTIMA LINEA DEL CANTO: CÁNTICO DE LOS TRES JÓVENES</v>
      </c>
      <c r="M181" s="211"/>
    </row>
    <row r="182" spans="1:40" ht="20.5">
      <c r="L182" s="214" t="s">
        <v>2316</v>
      </c>
      <c r="M182" s="166"/>
    </row>
    <row r="183" spans="1:40">
      <c r="M1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54CDED8-08BA-4231-A211-F3F0E1DCAA6F}">
          <x14:formula1>
            <xm:f>List!$B$1:$B$4</xm:f>
          </x14:formula1>
          <xm:sqref>C12</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56F0-9008-46C8-98D5-EB7F78F7F72E}">
  <sheetPr codeName="Sheet53">
    <tabColor rgb="FF00B0F0"/>
  </sheetPr>
  <dimension ref="A1:AN180"/>
  <sheetViews>
    <sheetView zoomScale="85" zoomScaleNormal="85" workbookViewId="0">
      <pane xSplit="2" ySplit="1" topLeftCell="C147" activePane="bottomRight" state="frozen"/>
      <selection pane="topRight" activeCell="C1" sqref="C1"/>
      <selection pane="bottomLeft" activeCell="A2" sqref="A2"/>
      <selection pane="bottomRight" activeCell="L2" sqref="L2:L179"/>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34</v>
      </c>
      <c r="E1" s="148"/>
      <c r="F1" s="148"/>
      <c r="G1" s="148"/>
      <c r="H1" s="148"/>
      <c r="I1" s="148"/>
      <c r="J1" s="148"/>
      <c r="K1" s="148"/>
      <c r="L1" s="165" t="str">
        <f ca="1">VLOOKUP(C1,'Codigo Canto'!A3:AQ236,38,FALSE)</f>
        <v>CANTO DE MOISÉS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CANTO DE MOISÉS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cantodemoises</v>
      </c>
      <c r="L7" s="164" t="str">
        <f ca="1">_xlfn.CONCAT("        id: ","""",C7,"""",",")</f>
        <v xml:space="preserve">        id: "cantodemoises",</v>
      </c>
    </row>
    <row r="8" spans="2:32" ht="23">
      <c r="C8" t="str">
        <f ca="1">PROPER(L1)</f>
        <v>Canto De Moisés</v>
      </c>
      <c r="L8" s="164" t="str">
        <f ca="1">_xlfn.CONCAT("        tt: ","""",C8,"""",",")</f>
        <v xml:space="preserve">        tt: "Canto De Moisés",</v>
      </c>
    </row>
    <row r="9" spans="2:32" ht="23">
      <c r="C9" t="str">
        <f ca="1">PROPER(L1)</f>
        <v>Canto De Moisés</v>
      </c>
      <c r="L9" s="164" t="str">
        <f ca="1">_xlfn.CONCAT("        title: ","""",C9,"""",",")</f>
        <v xml:space="preserve">        title: "Canto De Moisés",</v>
      </c>
    </row>
    <row r="10" spans="2:32" ht="23">
      <c r="C10" t="str">
        <f ca="1">VLOOKUP(C1,'Codigo Canto'!A3:AQ236,12,FALSE)</f>
        <v>Éxodo 15,1-18</v>
      </c>
      <c r="L10" s="164" t="str">
        <f ca="1">_xlfn.CONCAT("        ","subtitle: ","""",C10,"""",",")</f>
        <v xml:space="preserve">        subtitle: "Éxodo 15,1-18",</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34</v>
      </c>
      <c r="L15" s="164" t="str">
        <f ca="1">_xlfn.CONCAT("        dbno: ","""",C15,"""",",")</f>
        <v xml:space="preserve">        dbno: "34",</v>
      </c>
    </row>
    <row r="16" spans="2:32" ht="23">
      <c r="L16" s="164" t="str">
        <f>_xlfn.CONCAT("        notes: ","""",C16,"""",",")</f>
        <v xml:space="preserve">        notes: "",</v>
      </c>
    </row>
    <row r="17" spans="1:40" ht="23">
      <c r="C17" t="s">
        <v>2347</v>
      </c>
      <c r="L17" s="164" t="str">
        <f>_xlfn.CONCAT("        mant: ","""",C17,"""",",")</f>
        <v xml:space="preserve">        mant: "Si",</v>
      </c>
    </row>
    <row r="18" spans="1:40" ht="23">
      <c r="C18" t="str">
        <f ca="1">C7</f>
        <v>cantodemoises</v>
      </c>
      <c r="L18" s="164" t="str">
        <f ca="1">_xlfn.CONCAT("        audioSrc: ","""/audio/",C18,".mp3""",",")</f>
        <v xml:space="preserve">        audioSrc: "/audio/cantodemoises.mp3",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33</v>
      </c>
      <c r="C25" t="str">
        <f ca="1">VLOOKUP(B25,Buscador!A3:AP240,31,FALSE)</f>
        <v>/resucito/src/index.html?canto=canticodelostresjovenes</v>
      </c>
      <c r="L25" s="164" t="str">
        <f ca="1">_xlfn.CONCAT("        ant: ","""",C25,"""",",")</f>
        <v xml:space="preserve">        ant: "/resucito/src/index.html?canto=canticodelostresjovenes",</v>
      </c>
    </row>
    <row r="26" spans="1:40" ht="23">
      <c r="B26">
        <f ca="1">+C1+1</f>
        <v>35</v>
      </c>
      <c r="C26" t="str">
        <f ca="1">VLOOKUP(B26,Buscador!A3:AP240,31,FALSE)</f>
        <v>/resucito/src/index.html?canto=caritaschristiurgetnos</v>
      </c>
      <c r="L26" s="164" t="str">
        <f ca="1">_xlfn.CONCAT("        sig: ","""",C26,"""",",")</f>
        <v xml:space="preserve">        sig: "/resucito/src/index.html?canto=caritaschristiurgetnos",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2231</v>
      </c>
      <c r="D29" s="257" t="s">
        <v>1131</v>
      </c>
      <c r="E29" s="257">
        <v>7</v>
      </c>
      <c r="F29" s="269" t="s">
        <v>1113</v>
      </c>
      <c r="G29" s="258"/>
      <c r="H29" s="257"/>
      <c r="I29" s="257"/>
      <c r="J29" s="270"/>
      <c r="K29" s="296"/>
      <c r="L29" s="271" t="str">
        <f t="shared" ref="L29:L48" si="0">IF(C29="","",_xlfn.CONCAT("            { line: ","""",C29,", ",M29:AN29,""", sC: ","""",B29,"""},"))</f>
        <v xml:space="preserve">            { line: "Cantemos al Señor,, (Do,7,15)(Fa,,250)", sC: "tc"},</v>
      </c>
      <c r="M29" s="218" t="str">
        <f>IF(N29="","","(")</f>
        <v>(</v>
      </c>
      <c r="N29" s="183" t="str">
        <f t="shared" ref="N29:N100" si="1">IF(D29="","",D29)</f>
        <v>Do</v>
      </c>
      <c r="O29" s="216" t="str">
        <f>IF(N29="","",",")</f>
        <v>,</v>
      </c>
      <c r="P29" s="225">
        <f t="shared" ref="P29:P100" si="2">IF(E29="","",E29)</f>
        <v>7</v>
      </c>
      <c r="Q29" s="217" t="str">
        <f>IF(N29="","",",")</f>
        <v>,</v>
      </c>
      <c r="R29" s="168">
        <f>IF(N29="","",15)</f>
        <v>15</v>
      </c>
      <c r="S29" s="218" t="str">
        <f>IF(N29="","",")")</f>
        <v>)</v>
      </c>
      <c r="T29" s="219" t="str">
        <f>IF(U29="","","(")</f>
        <v>(</v>
      </c>
      <c r="U29" s="181" t="str">
        <f t="shared" ref="U29:U100" si="3">IF(F29="","",F29)</f>
        <v>Fa</v>
      </c>
      <c r="V29" s="185" t="str">
        <f>IF(U29="","",",")</f>
        <v>,</v>
      </c>
      <c r="W29" s="177" t="str">
        <f t="shared" ref="W29:W100" si="4">IF(G29="","",G29)</f>
        <v/>
      </c>
      <c r="X29" s="185" t="str">
        <f>IF(U29="","",",")</f>
        <v>,</v>
      </c>
      <c r="Y29" s="185">
        <f>IF(U29="","",250)</f>
        <v>250</v>
      </c>
      <c r="Z29" s="218" t="str">
        <f>IF(U29="","",")")</f>
        <v>)</v>
      </c>
      <c r="AA29" s="175" t="str">
        <f>IF(AB29="","","(")</f>
        <v/>
      </c>
      <c r="AB29" s="183" t="str">
        <f t="shared" ref="AB29:AB100" si="5">IF(H29="","",H29)</f>
        <v/>
      </c>
      <c r="AC29" s="184" t="str">
        <f>IF(AB29="","",",")</f>
        <v/>
      </c>
      <c r="AD29" s="225" t="str">
        <f>IF(I29="","",I29)</f>
        <v/>
      </c>
      <c r="AE29" s="176" t="str">
        <f>IF(AB29="","",",")</f>
        <v/>
      </c>
      <c r="AF29" s="168" t="str">
        <f>IF(AB29="","",350)</f>
        <v/>
      </c>
      <c r="AG29" s="168" t="str">
        <f>IF(AB29="","",")")</f>
        <v/>
      </c>
      <c r="AH29" s="179" t="str">
        <f>IF(AI29="","","(")</f>
        <v/>
      </c>
      <c r="AI29" s="256" t="str">
        <f t="shared" ref="AI29:AI100" si="6">IF(J29="","",J29)</f>
        <v/>
      </c>
      <c r="AJ29" s="185" t="str">
        <f>IF(AI29="","",",")</f>
        <v/>
      </c>
      <c r="AK29" s="185" t="str">
        <f>IF(K29="","",K29)</f>
        <v/>
      </c>
      <c r="AL29" s="185" t="str">
        <f>IF(AI29="","",",")</f>
        <v/>
      </c>
      <c r="AM29" s="185" t="str">
        <f>IF(AI29="","",450)</f>
        <v/>
      </c>
      <c r="AN29" s="185" t="str">
        <f>IF(AI29="","",")")</f>
        <v/>
      </c>
    </row>
    <row r="30" spans="1:40" ht="24.5" thickTop="1" thickBot="1">
      <c r="A30">
        <f>+A29+1</f>
        <v>2</v>
      </c>
      <c r="C30" s="13" t="s">
        <v>2232</v>
      </c>
      <c r="D30" s="257" t="s">
        <v>1112</v>
      </c>
      <c r="E30" s="257">
        <v>7</v>
      </c>
      <c r="F30" s="258"/>
      <c r="G30" s="258"/>
      <c r="H30" s="257"/>
      <c r="I30" s="257"/>
      <c r="J30" s="296"/>
      <c r="K30" s="296"/>
      <c r="L30" s="271" t="str">
        <f t="shared" si="0"/>
        <v xml:space="preserve">            { line: "cantemos al Señor,, (La,7,15)", sC: ""},</v>
      </c>
      <c r="M30" s="218" t="str">
        <f t="shared" ref="M30:M100" si="7">IF(N30="","","(")</f>
        <v>(</v>
      </c>
      <c r="N30" s="183" t="str">
        <f t="shared" si="1"/>
        <v>La</v>
      </c>
      <c r="O30" s="216" t="str">
        <f t="shared" ref="O30:O100" si="8">IF(N30="","",",")</f>
        <v>,</v>
      </c>
      <c r="P30" s="225">
        <f t="shared" si="2"/>
        <v>7</v>
      </c>
      <c r="Q30" s="217" t="str">
        <f t="shared" ref="Q30:Q100" si="9">IF(N30="","",",")</f>
        <v>,</v>
      </c>
      <c r="R30" s="168">
        <f t="shared" ref="R30:R100" si="10">IF(N30="","",15)</f>
        <v>15</v>
      </c>
      <c r="S30" s="218" t="str">
        <f t="shared" ref="S30:S100" si="11">IF(N30="","",")")</f>
        <v>)</v>
      </c>
      <c r="T30" s="219" t="str">
        <f t="shared" ref="T30:T100" si="12">IF(U30="","","(")</f>
        <v/>
      </c>
      <c r="U30" s="181" t="str">
        <f t="shared" si="3"/>
        <v/>
      </c>
      <c r="V30" s="185" t="str">
        <f t="shared" ref="V30:V100" si="13">IF(U30="","",",")</f>
        <v/>
      </c>
      <c r="W30" s="177" t="str">
        <f t="shared" si="4"/>
        <v/>
      </c>
      <c r="X30" s="185" t="str">
        <f t="shared" ref="X30:X100" si="14">IF(U30="","",",")</f>
        <v/>
      </c>
      <c r="Y30" s="185" t="str">
        <f t="shared" ref="Y30:Y100" si="15">IF(U30="","",250)</f>
        <v/>
      </c>
      <c r="Z30" s="218" t="str">
        <f t="shared" ref="Z30:Z100" si="16">IF(U30="","",")")</f>
        <v/>
      </c>
      <c r="AA30" s="175" t="str">
        <f t="shared" ref="AA30:AA100" si="17">IF(AB30="","","(")</f>
        <v/>
      </c>
      <c r="AB30" s="183" t="str">
        <f t="shared" si="5"/>
        <v/>
      </c>
      <c r="AC30" s="184" t="str">
        <f t="shared" ref="AC30:AC100" si="18">IF(AB30="","",",")</f>
        <v/>
      </c>
      <c r="AD30" s="225" t="str">
        <f t="shared" ref="AD30:AD100" si="19">IF(I30="","",I30)</f>
        <v/>
      </c>
      <c r="AE30" s="176" t="str">
        <f t="shared" ref="AE30:AE100" si="20">IF(AB30="","",",")</f>
        <v/>
      </c>
      <c r="AF30" s="168" t="str">
        <f t="shared" ref="AF30:AF100" si="21">IF(AB30="","",350)</f>
        <v/>
      </c>
      <c r="AG30" s="168" t="str">
        <f t="shared" ref="AG30:AG100" si="22">IF(AB30="","",")")</f>
        <v/>
      </c>
      <c r="AH30" s="179" t="str">
        <f t="shared" ref="AH30:AH100" si="23">IF(AI30="","","(")</f>
        <v/>
      </c>
      <c r="AI30" s="256" t="str">
        <f t="shared" si="6"/>
        <v/>
      </c>
      <c r="AJ30" s="185" t="str">
        <f t="shared" ref="AJ30:AJ100" si="24">IF(AI30="","",",")</f>
        <v/>
      </c>
      <c r="AK30" s="185" t="str">
        <f t="shared" ref="AK30:AK100" si="25">IF(K30="","",K30)</f>
        <v/>
      </c>
      <c r="AL30" s="185" t="str">
        <f t="shared" ref="AL30:AL100" si="26">IF(AI30="","",",")</f>
        <v/>
      </c>
      <c r="AM30" s="185" t="str">
        <f t="shared" ref="AM30:AM100" si="27">IF(AI30="","",450)</f>
        <v/>
      </c>
      <c r="AN30" s="185" t="str">
        <f t="shared" ref="AN30:AN100" si="28">IF(AI30="","",")")</f>
        <v/>
      </c>
    </row>
    <row r="31" spans="1:40" ht="24.5" thickTop="1" thickBot="1">
      <c r="A31">
        <f t="shared" ref="A31:A43" si="29">+A30+1</f>
        <v>3</v>
      </c>
      <c r="C31" s="13" t="s">
        <v>2233</v>
      </c>
      <c r="D31" s="257" t="s">
        <v>1114</v>
      </c>
      <c r="E31" s="257">
        <v>7</v>
      </c>
      <c r="F31" s="258"/>
      <c r="G31" s="258"/>
      <c r="H31" s="257"/>
      <c r="I31" s="257"/>
      <c r="J31" s="296"/>
      <c r="K31" s="296"/>
      <c r="L31" s="271" t="str">
        <f t="shared" si="0"/>
        <v xml:space="preserve">            { line: "que se cubrió de gloria,, (Re,7,15)", sC: ""},</v>
      </c>
      <c r="M31" s="218" t="str">
        <f t="shared" si="7"/>
        <v>(</v>
      </c>
      <c r="N31" s="183" t="str">
        <f t="shared" si="1"/>
        <v>Re</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t="s">
        <v>2234</v>
      </c>
      <c r="D32" s="257"/>
      <c r="E32" s="257"/>
      <c r="F32" s="258"/>
      <c r="G32" s="258"/>
      <c r="H32" s="257"/>
      <c r="I32" s="257"/>
      <c r="J32" s="296"/>
      <c r="K32" s="296"/>
      <c r="L32" s="271" t="str">
        <f t="shared" si="0"/>
        <v xml:space="preserve">            { line: "de gloria, de gloria,, ", sC: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2235</v>
      </c>
      <c r="D33" s="257" t="s">
        <v>1122</v>
      </c>
      <c r="E33" s="257">
        <v>7</v>
      </c>
      <c r="F33" s="258"/>
      <c r="G33" s="258"/>
      <c r="H33" s="257"/>
      <c r="I33" s="257"/>
      <c r="J33" s="296"/>
      <c r="K33" s="296"/>
      <c r="L33" s="271" t="str">
        <f>IF(C33="","",_xlfn.CONCAT("            { line: ","""",C33,", ",M33:AN33,""", sC: ","""",B33,"""},"))</f>
        <v xml:space="preserve">            { line: "precipitó en el mar, (Sol,7,15)", sC: ""},</v>
      </c>
      <c r="M33" s="218" t="str">
        <f t="shared" si="7"/>
        <v>(</v>
      </c>
      <c r="N33" s="183" t="str">
        <f t="shared" si="1"/>
        <v>Sol</v>
      </c>
      <c r="O33" s="216" t="str">
        <f t="shared" si="8"/>
        <v>,</v>
      </c>
      <c r="P33" s="225">
        <f t="shared" si="2"/>
        <v>7</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2236</v>
      </c>
      <c r="D34" s="257" t="s">
        <v>1131</v>
      </c>
      <c r="E34" s="257">
        <v>7</v>
      </c>
      <c r="F34" s="258"/>
      <c r="G34" s="258"/>
      <c r="H34" s="257"/>
      <c r="I34" s="257"/>
      <c r="J34" s="296"/>
      <c r="K34" s="296"/>
      <c r="L34" s="271" t="str">
        <f>IF(C34="","",_xlfn.CONCAT("            { line: ","""",C34,", ",M34:AN34,""", sC: ","""",B34,"""},"))</f>
        <v xml:space="preserve">            { line: "caballo y caballero., (Do,7,15)", sC: ""},</v>
      </c>
      <c r="M34" s="218" t="str">
        <f t="shared" si="7"/>
        <v>(</v>
      </c>
      <c r="N34" s="183" t="str">
        <f t="shared" si="1"/>
        <v>Do</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2584</v>
      </c>
      <c r="C36" s="13" t="s">
        <v>2211</v>
      </c>
      <c r="D36" s="257" t="s">
        <v>1113</v>
      </c>
      <c r="E36" s="257"/>
      <c r="F36" s="258"/>
      <c r="G36" s="258"/>
      <c r="H36" s="257"/>
      <c r="I36" s="257"/>
      <c r="J36" s="296"/>
      <c r="K36" s="296"/>
      <c r="L36" s="271" t="str">
        <f t="shared" si="0"/>
        <v xml:space="preserve">            { line: "MI FUERZA Y MI CANCIÓN, (Fa,,15)", sC: "ta as"},</v>
      </c>
      <c r="M36" s="218" t="str">
        <f t="shared" si="7"/>
        <v>(</v>
      </c>
      <c r="N36" s="183" t="str">
        <f t="shared" si="1"/>
        <v>Fa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B37" t="s">
        <v>2282</v>
      </c>
      <c r="C37" s="13" t="s">
        <v>2212</v>
      </c>
      <c r="D37" s="257" t="s">
        <v>1112</v>
      </c>
      <c r="E37" s="257">
        <v>7</v>
      </c>
      <c r="F37" s="258"/>
      <c r="G37" s="258"/>
      <c r="H37" s="257"/>
      <c r="I37" s="257"/>
      <c r="J37" s="296"/>
      <c r="K37" s="296"/>
      <c r="L37" s="271" t="str">
        <f t="shared" si="0"/>
        <v xml:space="preserve">            { line: "ES EL SEÑOR., (La,7,15)", sC: "as"},</v>
      </c>
      <c r="M37" s="218" t="str">
        <f t="shared" si="7"/>
        <v>(</v>
      </c>
      <c r="N37" s="183" t="str">
        <f t="shared" si="1"/>
        <v>La</v>
      </c>
      <c r="O37" s="216" t="str">
        <f t="shared" si="8"/>
        <v>,</v>
      </c>
      <c r="P37" s="225">
        <f t="shared" si="2"/>
        <v>7</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B38" t="s">
        <v>2282</v>
      </c>
      <c r="C38" s="13" t="s">
        <v>2237</v>
      </c>
      <c r="D38" s="257" t="s">
        <v>1114</v>
      </c>
      <c r="E38" s="257">
        <v>7</v>
      </c>
      <c r="F38" s="258"/>
      <c r="G38" s="258"/>
      <c r="H38" s="257"/>
      <c r="I38" s="257"/>
      <c r="J38" s="296"/>
      <c r="K38" s="296"/>
      <c r="L38" s="271" t="str">
        <f>IF(C38="","",_xlfn.CONCAT("            { line: ","""",C38,", ",M38:AN38,""", sC: ","""",B38,"""},"))</f>
        <v xml:space="preserve">            { line: "ÉL ES MI SALVACIÓN, ES MI DIOS, (Re,7,15)", sC: "as"},</v>
      </c>
      <c r="M38" s="218" t="str">
        <f t="shared" si="7"/>
        <v>(</v>
      </c>
      <c r="N38" s="183" t="str">
        <f t="shared" si="1"/>
        <v>Re</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+A38+1</f>
        <v>10</v>
      </c>
      <c r="B39" t="s">
        <v>2282</v>
      </c>
      <c r="C39" s="13" t="s">
        <v>2238</v>
      </c>
      <c r="D39" s="257" t="s">
        <v>1122</v>
      </c>
      <c r="E39" s="257">
        <v>7</v>
      </c>
      <c r="F39" s="258"/>
      <c r="G39" s="258"/>
      <c r="H39" s="257"/>
      <c r="I39" s="257"/>
      <c r="J39" s="296"/>
      <c r="K39" s="296"/>
      <c r="L39" s="271" t="str">
        <f t="shared" si="0"/>
        <v xml:space="preserve">            { line: "Y YO LO ENSALZARÉ., (Sol,7,15)", sC: "as"},</v>
      </c>
      <c r="M39" s="218" t="str">
        <f t="shared" si="7"/>
        <v>(</v>
      </c>
      <c r="N39" s="183" t="str">
        <f t="shared" si="1"/>
        <v>Sol</v>
      </c>
      <c r="O39" s="216" t="str">
        <f t="shared" si="8"/>
        <v>,</v>
      </c>
      <c r="P39" s="225">
        <f t="shared" si="2"/>
        <v>7</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+A39+1</f>
        <v>11</v>
      </c>
      <c r="B41" t="s">
        <v>2282</v>
      </c>
      <c r="C41" s="13" t="s">
        <v>2213</v>
      </c>
      <c r="D41" s="257" t="s">
        <v>1131</v>
      </c>
      <c r="E41" s="257">
        <v>7</v>
      </c>
      <c r="F41" s="258"/>
      <c r="G41" s="258"/>
      <c r="H41" s="257"/>
      <c r="I41" s="257"/>
      <c r="J41" s="296"/>
      <c r="K41" s="296"/>
      <c r="L41" s="271" t="str">
        <f t="shared" si="0"/>
        <v xml:space="preserve">            { line: "PRECIPITÓ EN EL MAR, (Do,7,15)", sC: "as"},</v>
      </c>
      <c r="M41" s="218" t="str">
        <f t="shared" si="7"/>
        <v>(</v>
      </c>
      <c r="N41" s="183" t="str">
        <f t="shared" si="1"/>
        <v>Do</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12</v>
      </c>
      <c r="B42" t="s">
        <v>2282</v>
      </c>
      <c r="C42" s="13" t="s">
        <v>2214</v>
      </c>
      <c r="D42" s="257"/>
      <c r="E42" s="257"/>
      <c r="F42" s="258"/>
      <c r="G42" s="258"/>
      <c r="H42" s="257"/>
      <c r="I42" s="257"/>
      <c r="J42" s="296"/>
      <c r="K42" s="296"/>
      <c r="L42" s="271" t="str">
        <f t="shared" si="0"/>
        <v xml:space="preserve">            { line: "CABALLO Y CABALLERO,, ", sC: "as"},</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13</v>
      </c>
      <c r="B43" t="s">
        <v>2282</v>
      </c>
      <c r="C43" s="13" t="s">
        <v>2210</v>
      </c>
      <c r="D43" s="257"/>
      <c r="E43" s="257"/>
      <c r="F43" s="258"/>
      <c r="G43" s="258"/>
      <c r="H43" s="257"/>
      <c r="I43" s="257"/>
      <c r="J43" s="296"/>
      <c r="K43" s="296"/>
      <c r="L43" s="271" t="str">
        <f t="shared" si="0"/>
        <v xml:space="preserve">            { line: "CABALLO Y CABALLERO.,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B45" t="s">
        <v>2540</v>
      </c>
      <c r="C45" s="13" t="s">
        <v>2239</v>
      </c>
      <c r="D45" s="257" t="s">
        <v>1113</v>
      </c>
      <c r="E45" s="257"/>
      <c r="F45" s="258"/>
      <c r="G45" s="258"/>
      <c r="H45" s="257"/>
      <c r="I45" s="257"/>
      <c r="J45" s="296"/>
      <c r="K45" s="296"/>
      <c r="L45" s="282" t="str">
        <f t="shared" si="0"/>
        <v xml:space="preserve">            { line: "El Señor es un guerrero,, (Fa,,15)", sC: "tc"},</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C46" s="13" t="s">
        <v>2240</v>
      </c>
      <c r="D46" s="257" t="s">
        <v>1112</v>
      </c>
      <c r="E46" s="257">
        <v>7</v>
      </c>
      <c r="F46" s="258"/>
      <c r="G46" s="258"/>
      <c r="H46" s="257"/>
      <c r="I46" s="257"/>
      <c r="J46" s="296"/>
      <c r="K46" s="296"/>
      <c r="L46" s="282" t="str">
        <f t="shared" ref="L46" si="30">IF(C46="","",_xlfn.CONCAT("            { line: ","""",C46,", ",M46:AN46,""", sC: ","""",B46,"""},"))</f>
        <v xml:space="preserve">            { line: "su nombre es Yahveh., (La,7,15)", sC: ""},</v>
      </c>
      <c r="M46" s="218" t="str">
        <f t="shared" ref="M46" si="31">IF(N46="","","(")</f>
        <v>(</v>
      </c>
      <c r="N46" s="183" t="str">
        <f t="shared" ref="N46" si="32">IF(D46="","",D46)</f>
        <v>La</v>
      </c>
      <c r="O46" s="216" t="str">
        <f t="shared" ref="O46" si="33">IF(N46="","",",")</f>
        <v>,</v>
      </c>
      <c r="P46" s="225">
        <f t="shared" ref="P46" si="34">IF(E46="","",E46)</f>
        <v>7</v>
      </c>
      <c r="Q46" s="217" t="str">
        <f t="shared" ref="Q46" si="35">IF(N46="","",",")</f>
        <v>,</v>
      </c>
      <c r="R46" s="168">
        <f t="shared" ref="R46" si="36">IF(N46="","",15)</f>
        <v>15</v>
      </c>
      <c r="S46" s="218" t="str">
        <f t="shared" ref="S46" si="37">IF(N46="","",")")</f>
        <v>)</v>
      </c>
      <c r="T46" s="219" t="str">
        <f t="shared" ref="T46" si="38">IF(U46="","","(")</f>
        <v/>
      </c>
      <c r="U46" s="181" t="str">
        <f t="shared" ref="U46" si="39">IF(F46="","",F46)</f>
        <v/>
      </c>
      <c r="V46" s="185" t="str">
        <f t="shared" ref="V46" si="40">IF(U46="","",",")</f>
        <v/>
      </c>
      <c r="W46" s="177" t="str">
        <f t="shared" ref="W46" si="41">IF(G46="","",G46)</f>
        <v/>
      </c>
      <c r="X46" s="185" t="str">
        <f t="shared" ref="X46" si="42">IF(U46="","",",")</f>
        <v/>
      </c>
      <c r="Y46" s="185" t="str">
        <f t="shared" ref="Y46" si="43">IF(U46="","",250)</f>
        <v/>
      </c>
      <c r="Z46" s="218" t="str">
        <f t="shared" ref="Z46" si="44">IF(U46="","",")")</f>
        <v/>
      </c>
      <c r="AA46" s="175" t="str">
        <f t="shared" ref="AA46" si="45">IF(AB46="","","(")</f>
        <v/>
      </c>
      <c r="AB46" s="183" t="str">
        <f t="shared" ref="AB46" si="46">IF(H46="","",H46)</f>
        <v/>
      </c>
      <c r="AC46" s="184" t="str">
        <f t="shared" ref="AC46" si="47">IF(AB46="","",",")</f>
        <v/>
      </c>
      <c r="AD46" s="225" t="str">
        <f t="shared" ref="AD46" si="48">IF(I46="","",I46)</f>
        <v/>
      </c>
      <c r="AE46" s="176" t="str">
        <f t="shared" ref="AE46" si="49">IF(AB46="","",",")</f>
        <v/>
      </c>
      <c r="AF46" s="168" t="str">
        <f t="shared" ref="AF46" si="50">IF(AB46="","",350)</f>
        <v/>
      </c>
      <c r="AG46" s="168" t="str">
        <f t="shared" ref="AG46" si="51">IF(AB46="","",")")</f>
        <v/>
      </c>
      <c r="AH46" s="179" t="str">
        <f t="shared" ref="AH46" si="52">IF(AI46="","","(")</f>
        <v/>
      </c>
      <c r="AI46" s="256" t="str">
        <f t="shared" ref="AI46" si="53">IF(J46="","",J46)</f>
        <v/>
      </c>
      <c r="AJ46" s="185" t="str">
        <f t="shared" ref="AJ46" si="54">IF(AI46="","",",")</f>
        <v/>
      </c>
      <c r="AK46" s="185" t="str">
        <f t="shared" ref="AK46" si="55">IF(K46="","",K46)</f>
        <v/>
      </c>
      <c r="AL46" s="185" t="str">
        <f t="shared" ref="AL46" si="56">IF(AI46="","",",")</f>
        <v/>
      </c>
      <c r="AM46" s="185" t="str">
        <f t="shared" ref="AM46" si="57">IF(AI46="","",450)</f>
        <v/>
      </c>
      <c r="AN46" s="185" t="str">
        <f t="shared" ref="AN46" si="58">IF(AI46="","",")")</f>
        <v/>
      </c>
    </row>
    <row r="47" spans="1:40" ht="24.5" thickTop="1" thickBot="1">
      <c r="C47" s="13" t="s">
        <v>2241</v>
      </c>
      <c r="D47" s="257" t="s">
        <v>1114</v>
      </c>
      <c r="E47" s="257">
        <v>7</v>
      </c>
      <c r="F47" s="258"/>
      <c r="G47" s="258"/>
      <c r="H47" s="257"/>
      <c r="I47" s="257"/>
      <c r="J47" s="296"/>
      <c r="K47" s="296"/>
      <c r="L47" s="282" t="str">
        <f t="shared" si="0"/>
        <v xml:space="preserve">            { line: "Precipitó en el mar a los valientes,, (Re,7,15)", sC: ""},</v>
      </c>
      <c r="M47" s="218" t="str">
        <f t="shared" si="7"/>
        <v>(</v>
      </c>
      <c r="N47" s="183" t="str">
        <f t="shared" si="1"/>
        <v>Re</v>
      </c>
      <c r="O47" s="216" t="str">
        <f t="shared" si="8"/>
        <v>,</v>
      </c>
      <c r="P47" s="225">
        <f t="shared" si="2"/>
        <v>7</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C48" s="13" t="s">
        <v>2242</v>
      </c>
      <c r="D48" s="257" t="s">
        <v>1122</v>
      </c>
      <c r="E48" s="257">
        <v>7</v>
      </c>
      <c r="F48" s="258"/>
      <c r="G48" s="258"/>
      <c r="H48" s="257"/>
      <c r="I48" s="257"/>
      <c r="J48" s="296"/>
      <c r="K48" s="296"/>
      <c r="L48" s="282" t="str">
        <f t="shared" si="0"/>
        <v xml:space="preserve">            { line: "la flor del Faraón., (Sol,7,15)", sC: ""},</v>
      </c>
      <c r="M48" s="218" t="str">
        <f t="shared" si="7"/>
        <v>(</v>
      </c>
      <c r="N48" s="183" t="str">
        <f t="shared" si="1"/>
        <v>Sol</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6.5" thickTop="1" thickBot="1">
      <c r="C49" s="297"/>
      <c r="D49" s="326"/>
      <c r="E49" s="326"/>
      <c r="F49" s="326"/>
      <c r="G49" s="326"/>
      <c r="H49" s="326"/>
      <c r="I49" s="326"/>
      <c r="J49" s="326"/>
      <c r="K49" s="326"/>
      <c r="L49" s="299" t="s">
        <v>2520</v>
      </c>
      <c r="M49" s="218"/>
      <c r="N49" s="183"/>
      <c r="O49" s="216"/>
      <c r="P49" s="225"/>
      <c r="Q49" s="217"/>
      <c r="R49" s="168"/>
      <c r="S49" s="218"/>
      <c r="T49" s="219"/>
      <c r="U49" s="181"/>
      <c r="V49" s="185"/>
      <c r="W49" s="177"/>
      <c r="X49" s="185"/>
      <c r="Y49" s="185"/>
      <c r="Z49" s="218"/>
      <c r="AA49" s="175"/>
      <c r="AB49" s="183"/>
      <c r="AC49" s="184"/>
      <c r="AD49" s="225"/>
      <c r="AE49" s="176"/>
      <c r="AF49" s="168"/>
      <c r="AG49" s="168"/>
      <c r="AH49" s="179"/>
      <c r="AI49" s="256"/>
      <c r="AJ49" s="185"/>
      <c r="AK49" s="185"/>
      <c r="AL49" s="185"/>
      <c r="AM49" s="185"/>
      <c r="AN49" s="185"/>
    </row>
    <row r="50" spans="1:40" ht="24.5" thickTop="1" thickBot="1">
      <c r="C50" s="203" t="s">
        <v>2422</v>
      </c>
      <c r="D50" s="224"/>
      <c r="E50" s="224"/>
      <c r="F50" s="224"/>
      <c r="G50" s="224"/>
      <c r="H50" s="224"/>
      <c r="I50" s="224"/>
      <c r="J50" s="224"/>
      <c r="K50" s="224"/>
      <c r="L50" s="208" t="s">
        <v>2411</v>
      </c>
      <c r="M50" s="218" t="str">
        <f t="shared" ref="M50:M62" si="59">IF(N50="","","(")</f>
        <v/>
      </c>
      <c r="N50" s="183" t="str">
        <f t="shared" ref="N50:N62" si="60">IF(D50="","",D50)</f>
        <v/>
      </c>
      <c r="O50" s="216" t="str">
        <f t="shared" ref="O50:O62" si="61">IF(N50="","",",")</f>
        <v/>
      </c>
      <c r="P50" s="225" t="str">
        <f t="shared" ref="P50:P62" si="62">IF(E50="","",E50)</f>
        <v/>
      </c>
      <c r="Q50" s="217" t="str">
        <f t="shared" ref="Q50:Q62" si="63">IF(N50="","",",")</f>
        <v/>
      </c>
      <c r="R50" s="168" t="str">
        <f t="shared" ref="R50:R62" si="64">IF(N50="","",15)</f>
        <v/>
      </c>
      <c r="S50" s="218" t="str">
        <f t="shared" ref="S50:S62" si="65">IF(N50="","",")")</f>
        <v/>
      </c>
      <c r="T50" s="219" t="str">
        <f t="shared" ref="T50:T62" si="66">IF(U50="","","(")</f>
        <v/>
      </c>
      <c r="U50" s="181" t="str">
        <f t="shared" ref="U50:U62" si="67">IF(F50="","",F50)</f>
        <v/>
      </c>
      <c r="V50" s="185" t="str">
        <f t="shared" ref="V50:V62" si="68">IF(U50="","",",")</f>
        <v/>
      </c>
      <c r="W50" s="177" t="str">
        <f t="shared" ref="W50:W62" si="69">IF(G50="","",G50)</f>
        <v/>
      </c>
      <c r="X50" s="185" t="str">
        <f t="shared" ref="X50:X62" si="70">IF(U50="","",",")</f>
        <v/>
      </c>
      <c r="Y50" s="185" t="str">
        <f t="shared" ref="Y50:Y62" si="71">IF(U50="","",250)</f>
        <v/>
      </c>
      <c r="Z50" s="218" t="str">
        <f t="shared" ref="Z50:Z62" si="72">IF(U50="","",")")</f>
        <v/>
      </c>
      <c r="AA50" s="175" t="str">
        <f t="shared" ref="AA50:AA62" si="73">IF(AB50="","","(")</f>
        <v/>
      </c>
      <c r="AB50" s="183" t="str">
        <f t="shared" ref="AB50:AB62" si="74">IF(H50="","",H50)</f>
        <v/>
      </c>
      <c r="AC50" s="184" t="str">
        <f t="shared" ref="AC50:AC62" si="75">IF(AB50="","",",")</f>
        <v/>
      </c>
      <c r="AD50" s="225" t="str">
        <f t="shared" ref="AD50:AD62" si="76">IF(I50="","",I50)</f>
        <v/>
      </c>
      <c r="AE50" s="176" t="str">
        <f t="shared" ref="AE50:AE62" si="77">IF(AB50="","",",")</f>
        <v/>
      </c>
      <c r="AF50" s="168" t="str">
        <f t="shared" ref="AF50:AF62" si="78">IF(AB50="","",350)</f>
        <v/>
      </c>
      <c r="AG50" s="168" t="str">
        <f t="shared" ref="AG50:AG62" si="79">IF(AB50="","",")")</f>
        <v/>
      </c>
      <c r="AH50" s="179" t="str">
        <f t="shared" ref="AH50:AH62" si="80">IF(AI50="","","(")</f>
        <v/>
      </c>
      <c r="AI50" s="256" t="str">
        <f t="shared" ref="AI50:AI62" si="81">IF(J50="","",J50)</f>
        <v/>
      </c>
      <c r="AJ50" s="185" t="str">
        <f t="shared" ref="AJ50:AJ62" si="82">IF(AI50="","",",")</f>
        <v/>
      </c>
      <c r="AK50" s="185" t="str">
        <f t="shared" ref="AK50:AK62" si="83">IF(K50="","",K50)</f>
        <v/>
      </c>
      <c r="AL50" s="185" t="str">
        <f t="shared" ref="AL50:AL62" si="84">IF(AI50="","",",")</f>
        <v/>
      </c>
      <c r="AM50" s="185" t="str">
        <f t="shared" ref="AM50:AM62" si="85">IF(AI50="","",450)</f>
        <v/>
      </c>
      <c r="AN50" s="185" t="str">
        <f t="shared" ref="AN50:AN62" si="86">IF(AI50="","",")")</f>
        <v/>
      </c>
    </row>
    <row r="51" spans="1:40" ht="24.5" thickTop="1" thickBot="1">
      <c r="B51" t="s">
        <v>2584</v>
      </c>
      <c r="C51" s="333" t="s">
        <v>2213</v>
      </c>
      <c r="D51" s="329" t="s">
        <v>1131</v>
      </c>
      <c r="E51" s="329">
        <v>7</v>
      </c>
      <c r="F51" s="329"/>
      <c r="G51" s="329"/>
      <c r="H51" s="329"/>
      <c r="I51" s="329"/>
      <c r="J51" s="329"/>
      <c r="K51" s="329"/>
      <c r="L51" s="330" t="str">
        <f>IF(C51="","",_xlfn.CONCAT("       triggerLine: ","""",C51,", ",M51:AN51,""", sC: ","""",B51,""", lines: ["))</f>
        <v xml:space="preserve">       triggerLine: "PRECIPITÓ EN EL MAR, (Do,7,15)", sC: "ta as", lines: [</v>
      </c>
      <c r="M51" s="218" t="str">
        <f t="shared" si="59"/>
        <v>(</v>
      </c>
      <c r="N51" s="183" t="str">
        <f t="shared" si="60"/>
        <v>Do</v>
      </c>
      <c r="O51" s="216" t="str">
        <f t="shared" si="61"/>
        <v>,</v>
      </c>
      <c r="P51" s="225">
        <f t="shared" si="62"/>
        <v>7</v>
      </c>
      <c r="Q51" s="217" t="str">
        <f t="shared" si="63"/>
        <v>,</v>
      </c>
      <c r="R51" s="168">
        <f t="shared" si="64"/>
        <v>15</v>
      </c>
      <c r="S51" s="218" t="str">
        <f t="shared" si="65"/>
        <v>)</v>
      </c>
      <c r="T51" s="219" t="str">
        <f t="shared" si="66"/>
        <v/>
      </c>
      <c r="U51" s="181" t="str">
        <f t="shared" si="67"/>
        <v/>
      </c>
      <c r="V51" s="185" t="str">
        <f t="shared" si="68"/>
        <v/>
      </c>
      <c r="W51" s="177" t="str">
        <f t="shared" si="69"/>
        <v/>
      </c>
      <c r="X51" s="185" t="str">
        <f t="shared" si="70"/>
        <v/>
      </c>
      <c r="Y51" s="185" t="str">
        <f t="shared" si="71"/>
        <v/>
      </c>
      <c r="Z51" s="218" t="str">
        <f t="shared" si="72"/>
        <v/>
      </c>
      <c r="AA51" s="175" t="str">
        <f t="shared" si="73"/>
        <v/>
      </c>
      <c r="AB51" s="183" t="str">
        <f t="shared" si="74"/>
        <v/>
      </c>
      <c r="AC51" s="184" t="str">
        <f t="shared" si="75"/>
        <v/>
      </c>
      <c r="AD51" s="225" t="str">
        <f t="shared" si="76"/>
        <v/>
      </c>
      <c r="AE51" s="176" t="str">
        <f t="shared" si="77"/>
        <v/>
      </c>
      <c r="AF51" s="168" t="str">
        <f t="shared" si="78"/>
        <v/>
      </c>
      <c r="AG51" s="168" t="str">
        <f t="shared" si="79"/>
        <v/>
      </c>
      <c r="AH51" s="179" t="str">
        <f t="shared" si="80"/>
        <v/>
      </c>
      <c r="AI51" s="256" t="str">
        <f t="shared" si="81"/>
        <v/>
      </c>
      <c r="AJ51" s="185" t="str">
        <f t="shared" si="82"/>
        <v/>
      </c>
      <c r="AK51" s="185" t="str">
        <f t="shared" si="83"/>
        <v/>
      </c>
      <c r="AL51" s="185" t="str">
        <f t="shared" si="84"/>
        <v/>
      </c>
      <c r="AM51" s="185" t="str">
        <f t="shared" si="85"/>
        <v/>
      </c>
      <c r="AN51" s="185" t="str">
        <f t="shared" si="86"/>
        <v/>
      </c>
    </row>
    <row r="52" spans="1:40" ht="24.5" thickTop="1" thickBot="1">
      <c r="B52" t="s">
        <v>2282</v>
      </c>
      <c r="C52" s="285" t="s">
        <v>2214</v>
      </c>
      <c r="D52" s="227"/>
      <c r="E52" s="227"/>
      <c r="F52" s="227"/>
      <c r="G52" s="227"/>
      <c r="H52" s="227"/>
      <c r="I52" s="227"/>
      <c r="J52" s="227"/>
      <c r="K52" s="227"/>
      <c r="L52" s="283" t="str">
        <f>IF(C52="","",_xlfn.CONCAT("            { line: ","""",C52,", ",M52:AN52,""", sC: ","""",B52,"""},"))</f>
        <v xml:space="preserve">            { line: "CABALLO Y CABALLERO,, ", sC: "as"},</v>
      </c>
      <c r="M52" s="218" t="str">
        <f t="shared" si="59"/>
        <v/>
      </c>
      <c r="N52" s="183" t="str">
        <f t="shared" si="60"/>
        <v/>
      </c>
      <c r="O52" s="216" t="str">
        <f t="shared" si="61"/>
        <v/>
      </c>
      <c r="P52" s="225" t="str">
        <f t="shared" si="62"/>
        <v/>
      </c>
      <c r="Q52" s="217" t="str">
        <f t="shared" si="63"/>
        <v/>
      </c>
      <c r="R52" s="168" t="str">
        <f t="shared" si="64"/>
        <v/>
      </c>
      <c r="S52" s="218" t="str">
        <f t="shared" si="65"/>
        <v/>
      </c>
      <c r="T52" s="219" t="str">
        <f t="shared" si="66"/>
        <v/>
      </c>
      <c r="U52" s="181" t="str">
        <f t="shared" si="67"/>
        <v/>
      </c>
      <c r="V52" s="185" t="str">
        <f t="shared" si="68"/>
        <v/>
      </c>
      <c r="W52" s="177" t="str">
        <f t="shared" si="69"/>
        <v/>
      </c>
      <c r="X52" s="185" t="str">
        <f t="shared" si="70"/>
        <v/>
      </c>
      <c r="Y52" s="185" t="str">
        <f t="shared" si="71"/>
        <v/>
      </c>
      <c r="Z52" s="218" t="str">
        <f t="shared" si="72"/>
        <v/>
      </c>
      <c r="AA52" s="175" t="str">
        <f t="shared" si="73"/>
        <v/>
      </c>
      <c r="AB52" s="183" t="str">
        <f t="shared" si="74"/>
        <v/>
      </c>
      <c r="AC52" s="184" t="str">
        <f t="shared" si="75"/>
        <v/>
      </c>
      <c r="AD52" s="225" t="str">
        <f t="shared" si="76"/>
        <v/>
      </c>
      <c r="AE52" s="176" t="str">
        <f t="shared" si="77"/>
        <v/>
      </c>
      <c r="AF52" s="168" t="str">
        <f t="shared" si="78"/>
        <v/>
      </c>
      <c r="AG52" s="168" t="str">
        <f t="shared" si="79"/>
        <v/>
      </c>
      <c r="AH52" s="179" t="str">
        <f t="shared" si="80"/>
        <v/>
      </c>
      <c r="AI52" s="256" t="str">
        <f t="shared" si="81"/>
        <v/>
      </c>
      <c r="AJ52" s="185" t="str">
        <f t="shared" si="82"/>
        <v/>
      </c>
      <c r="AK52" s="185" t="str">
        <f t="shared" si="83"/>
        <v/>
      </c>
      <c r="AL52" s="185" t="str">
        <f t="shared" si="84"/>
        <v/>
      </c>
      <c r="AM52" s="185" t="str">
        <f t="shared" si="85"/>
        <v/>
      </c>
      <c r="AN52" s="185" t="str">
        <f t="shared" si="86"/>
        <v/>
      </c>
    </row>
    <row r="53" spans="1:40" ht="24.5" thickTop="1" thickBot="1">
      <c r="B53" t="s">
        <v>2282</v>
      </c>
      <c r="C53" s="285" t="s">
        <v>2210</v>
      </c>
      <c r="D53" s="337"/>
      <c r="E53" s="337"/>
      <c r="F53" s="337"/>
      <c r="G53" s="337"/>
      <c r="H53" s="337"/>
      <c r="I53" s="337"/>
      <c r="J53" s="337"/>
      <c r="K53" s="337"/>
      <c r="L53" s="283" t="str">
        <f>IF(C53="","",_xlfn.CONCAT("            { line: ","""",C53,", ",M53:AN53,""", sC: ","""",B53,"""},"))</f>
        <v xml:space="preserve">            { line: "CABALLO Y CABALLERO., ", sC: "as"},</v>
      </c>
      <c r="M53" s="218" t="str">
        <f t="shared" si="59"/>
        <v/>
      </c>
      <c r="N53" s="183" t="str">
        <f t="shared" si="60"/>
        <v/>
      </c>
      <c r="O53" s="216" t="str">
        <f t="shared" si="61"/>
        <v/>
      </c>
      <c r="P53" s="225" t="str">
        <f t="shared" si="62"/>
        <v/>
      </c>
      <c r="Q53" s="217" t="str">
        <f t="shared" si="63"/>
        <v/>
      </c>
      <c r="R53" s="168" t="str">
        <f t="shared" si="64"/>
        <v/>
      </c>
      <c r="S53" s="218" t="str">
        <f t="shared" si="65"/>
        <v/>
      </c>
      <c r="T53" s="219" t="str">
        <f t="shared" si="66"/>
        <v/>
      </c>
      <c r="U53" s="181" t="str">
        <f t="shared" si="67"/>
        <v/>
      </c>
      <c r="V53" s="185" t="str">
        <f t="shared" si="68"/>
        <v/>
      </c>
      <c r="W53" s="177" t="str">
        <f t="shared" si="69"/>
        <v/>
      </c>
      <c r="X53" s="185" t="str">
        <f t="shared" si="70"/>
        <v/>
      </c>
      <c r="Y53" s="185" t="str">
        <f t="shared" si="71"/>
        <v/>
      </c>
      <c r="Z53" s="218" t="str">
        <f t="shared" si="72"/>
        <v/>
      </c>
      <c r="AA53" s="175" t="str">
        <f t="shared" si="73"/>
        <v/>
      </c>
      <c r="AB53" s="183" t="str">
        <f t="shared" si="74"/>
        <v/>
      </c>
      <c r="AC53" s="184" t="str">
        <f t="shared" si="75"/>
        <v/>
      </c>
      <c r="AD53" s="225" t="str">
        <f t="shared" si="76"/>
        <v/>
      </c>
      <c r="AE53" s="176" t="str">
        <f t="shared" si="77"/>
        <v/>
      </c>
      <c r="AF53" s="168" t="str">
        <f t="shared" si="78"/>
        <v/>
      </c>
      <c r="AG53" s="168" t="str">
        <f t="shared" si="79"/>
        <v/>
      </c>
      <c r="AH53" s="179" t="str">
        <f t="shared" si="80"/>
        <v/>
      </c>
      <c r="AI53" s="256" t="str">
        <f t="shared" si="81"/>
        <v/>
      </c>
      <c r="AJ53" s="185" t="str">
        <f t="shared" si="82"/>
        <v/>
      </c>
      <c r="AK53" s="185" t="str">
        <f t="shared" si="83"/>
        <v/>
      </c>
      <c r="AL53" s="185" t="str">
        <f t="shared" si="84"/>
        <v/>
      </c>
      <c r="AM53" s="185" t="str">
        <f t="shared" si="85"/>
        <v/>
      </c>
      <c r="AN53" s="185" t="str">
        <f t="shared" si="86"/>
        <v/>
      </c>
    </row>
    <row r="54" spans="1:40" ht="26.5" thickTop="1" thickBot="1">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4.5" thickTop="1" thickBot="1">
      <c r="B55" t="s">
        <v>2282</v>
      </c>
      <c r="C55" s="285" t="s">
        <v>2211</v>
      </c>
      <c r="D55" s="328" t="s">
        <v>1113</v>
      </c>
      <c r="E55" s="328"/>
      <c r="F55" s="328"/>
      <c r="G55" s="328"/>
      <c r="H55" s="328"/>
      <c r="I55" s="328"/>
      <c r="J55" s="328"/>
      <c r="K55" s="328"/>
      <c r="L55" s="283" t="str">
        <f>IF(C55="","",_xlfn.CONCAT("            { line: ","""",C55,", ",M55:AN55,""", sC: ","""",B55,"""},"))</f>
        <v xml:space="preserve">            { line: "MI FUERZA Y MI CANCIÓN, (Fa,,15)", sC: "as"},</v>
      </c>
      <c r="M55" s="218" t="str">
        <f t="shared" ref="M55:M57" si="87">IF(N55="","","(")</f>
        <v>(</v>
      </c>
      <c r="N55" s="183" t="str">
        <f t="shared" ref="N55:N57" si="88">IF(D55="","",D55)</f>
        <v>Fa</v>
      </c>
      <c r="O55" s="216" t="str">
        <f t="shared" ref="O55:O57" si="89">IF(N55="","",",")</f>
        <v>,</v>
      </c>
      <c r="P55" s="225" t="str">
        <f t="shared" ref="P55:P57" si="90">IF(E55="","",E55)</f>
        <v/>
      </c>
      <c r="Q55" s="217" t="str">
        <f t="shared" ref="Q55:Q57" si="91">IF(N55="","",",")</f>
        <v>,</v>
      </c>
      <c r="R55" s="168">
        <f t="shared" ref="R55:R57" si="92">IF(N55="","",15)</f>
        <v>15</v>
      </c>
      <c r="S55" s="218" t="str">
        <f t="shared" ref="S55:S57" si="93">IF(N55="","",")")</f>
        <v>)</v>
      </c>
      <c r="T55" s="219" t="str">
        <f t="shared" ref="T55:T57" si="94">IF(U55="","","(")</f>
        <v/>
      </c>
      <c r="U55" s="181" t="str">
        <f t="shared" ref="U55:U57" si="95">IF(F55="","",F55)</f>
        <v/>
      </c>
      <c r="V55" s="185" t="str">
        <f t="shared" ref="V55:V57" si="96">IF(U55="","",",")</f>
        <v/>
      </c>
      <c r="W55" s="177" t="str">
        <f t="shared" ref="W55:W57" si="97">IF(G55="","",G55)</f>
        <v/>
      </c>
      <c r="X55" s="185" t="str">
        <f t="shared" ref="X55:X57" si="98">IF(U55="","",",")</f>
        <v/>
      </c>
      <c r="Y55" s="185" t="str">
        <f t="shared" ref="Y55:Y57" si="99">IF(U55="","",250)</f>
        <v/>
      </c>
      <c r="Z55" s="218" t="str">
        <f t="shared" ref="Z55:Z57" si="100">IF(U55="","",")")</f>
        <v/>
      </c>
      <c r="AA55" s="175" t="str">
        <f t="shared" ref="AA55:AA57" si="101">IF(AB55="","","(")</f>
        <v/>
      </c>
      <c r="AB55" s="183" t="str">
        <f t="shared" ref="AB55:AB57" si="102">IF(H55="","",H55)</f>
        <v/>
      </c>
      <c r="AC55" s="184" t="str">
        <f t="shared" ref="AC55:AC57" si="103">IF(AB55="","",",")</f>
        <v/>
      </c>
      <c r="AD55" s="225" t="str">
        <f t="shared" ref="AD55:AD57" si="104">IF(I55="","",I55)</f>
        <v/>
      </c>
      <c r="AE55" s="176" t="str">
        <f t="shared" ref="AE55:AE57" si="105">IF(AB55="","",",")</f>
        <v/>
      </c>
      <c r="AF55" s="168" t="str">
        <f t="shared" ref="AF55:AF57" si="106">IF(AB55="","",350)</f>
        <v/>
      </c>
      <c r="AG55" s="168" t="str">
        <f t="shared" ref="AG55:AG57" si="107">IF(AB55="","",")")</f>
        <v/>
      </c>
      <c r="AH55" s="179" t="str">
        <f t="shared" ref="AH55:AH57" si="108">IF(AI55="","","(")</f>
        <v/>
      </c>
      <c r="AI55" s="256" t="str">
        <f t="shared" ref="AI55:AI57" si="109">IF(J55="","",J55)</f>
        <v/>
      </c>
      <c r="AJ55" s="185" t="str">
        <f t="shared" ref="AJ55:AJ57" si="110">IF(AI55="","",",")</f>
        <v/>
      </c>
      <c r="AK55" s="185" t="str">
        <f t="shared" ref="AK55:AK57" si="111">IF(K55="","",K55)</f>
        <v/>
      </c>
      <c r="AL55" s="185" t="str">
        <f t="shared" ref="AL55:AL57" si="112">IF(AI55="","",",")</f>
        <v/>
      </c>
      <c r="AM55" s="185" t="str">
        <f t="shared" ref="AM55:AM57" si="113">IF(AI55="","",450)</f>
        <v/>
      </c>
      <c r="AN55" s="185" t="str">
        <f t="shared" ref="AN55:AN57" si="114">IF(AI55="","",")")</f>
        <v/>
      </c>
    </row>
    <row r="56" spans="1:40" ht="24.5" thickTop="1" thickBot="1">
      <c r="B56" t="s">
        <v>2282</v>
      </c>
      <c r="C56" s="285" t="s">
        <v>2212</v>
      </c>
      <c r="D56" s="227" t="s">
        <v>1112</v>
      </c>
      <c r="E56" s="227">
        <v>7</v>
      </c>
      <c r="F56" s="227"/>
      <c r="G56" s="227"/>
      <c r="H56" s="227"/>
      <c r="I56" s="227"/>
      <c r="J56" s="227"/>
      <c r="K56" s="227"/>
      <c r="L56" s="283" t="str">
        <f>IF(C56="","",_xlfn.CONCAT("            { line: ","""",C56,", ",M56:AN56,""", sC: ","""",B56,"""},"))</f>
        <v xml:space="preserve">            { line: "ES EL SEÑOR., (La,7,15)", sC: "as"},</v>
      </c>
      <c r="M56" s="218" t="str">
        <f t="shared" si="87"/>
        <v>(</v>
      </c>
      <c r="N56" s="183" t="str">
        <f t="shared" si="88"/>
        <v>La</v>
      </c>
      <c r="O56" s="216" t="str">
        <f t="shared" si="89"/>
        <v>,</v>
      </c>
      <c r="P56" s="225">
        <f t="shared" si="90"/>
        <v>7</v>
      </c>
      <c r="Q56" s="217" t="str">
        <f t="shared" si="91"/>
        <v>,</v>
      </c>
      <c r="R56" s="168">
        <f t="shared" si="92"/>
        <v>15</v>
      </c>
      <c r="S56" s="218" t="str">
        <f t="shared" si="93"/>
        <v>)</v>
      </c>
      <c r="T56" s="219" t="str">
        <f t="shared" si="94"/>
        <v/>
      </c>
      <c r="U56" s="181" t="str">
        <f t="shared" si="95"/>
        <v/>
      </c>
      <c r="V56" s="185" t="str">
        <f t="shared" si="96"/>
        <v/>
      </c>
      <c r="W56" s="177" t="str">
        <f t="shared" si="97"/>
        <v/>
      </c>
      <c r="X56" s="185" t="str">
        <f t="shared" si="98"/>
        <v/>
      </c>
      <c r="Y56" s="185" t="str">
        <f t="shared" si="99"/>
        <v/>
      </c>
      <c r="Z56" s="218" t="str">
        <f t="shared" si="100"/>
        <v/>
      </c>
      <c r="AA56" s="175" t="str">
        <f t="shared" si="101"/>
        <v/>
      </c>
      <c r="AB56" s="183" t="str">
        <f t="shared" si="102"/>
        <v/>
      </c>
      <c r="AC56" s="184" t="str">
        <f t="shared" si="103"/>
        <v/>
      </c>
      <c r="AD56" s="225" t="str">
        <f t="shared" si="104"/>
        <v/>
      </c>
      <c r="AE56" s="176" t="str">
        <f t="shared" si="105"/>
        <v/>
      </c>
      <c r="AF56" s="168" t="str">
        <f t="shared" si="106"/>
        <v/>
      </c>
      <c r="AG56" s="168" t="str">
        <f t="shared" si="107"/>
        <v/>
      </c>
      <c r="AH56" s="179" t="str">
        <f t="shared" si="108"/>
        <v/>
      </c>
      <c r="AI56" s="256" t="str">
        <f t="shared" si="109"/>
        <v/>
      </c>
      <c r="AJ56" s="185" t="str">
        <f t="shared" si="110"/>
        <v/>
      </c>
      <c r="AK56" s="185" t="str">
        <f t="shared" si="111"/>
        <v/>
      </c>
      <c r="AL56" s="185" t="str">
        <f t="shared" si="112"/>
        <v/>
      </c>
      <c r="AM56" s="185" t="str">
        <f t="shared" si="113"/>
        <v/>
      </c>
      <c r="AN56" s="185" t="str">
        <f t="shared" si="114"/>
        <v/>
      </c>
    </row>
    <row r="57" spans="1:40" ht="24.5" thickTop="1" thickBot="1">
      <c r="B57" t="s">
        <v>2282</v>
      </c>
      <c r="C57" s="285" t="s">
        <v>2237</v>
      </c>
      <c r="D57" s="337" t="s">
        <v>1114</v>
      </c>
      <c r="E57" s="337">
        <v>7</v>
      </c>
      <c r="F57" s="337"/>
      <c r="G57" s="337"/>
      <c r="H57" s="337"/>
      <c r="I57" s="337"/>
      <c r="J57" s="337"/>
      <c r="K57" s="337"/>
      <c r="L57" s="283" t="str">
        <f>IF(C57="","",_xlfn.CONCAT("            { line: ","""",C57,", ",M57:AN57,""", sC: ","""",B57,"""},"))</f>
        <v xml:space="preserve">            { line: "ÉL ES MI SALVACIÓN, ES MI DIOS, (Re,7,15)", sC: "as"},</v>
      </c>
      <c r="M57" s="218" t="str">
        <f t="shared" si="87"/>
        <v>(</v>
      </c>
      <c r="N57" s="183" t="str">
        <f t="shared" si="88"/>
        <v>Re</v>
      </c>
      <c r="O57" s="216" t="str">
        <f t="shared" si="89"/>
        <v>,</v>
      </c>
      <c r="P57" s="225">
        <f t="shared" si="90"/>
        <v>7</v>
      </c>
      <c r="Q57" s="217" t="str">
        <f t="shared" si="91"/>
        <v>,</v>
      </c>
      <c r="R57" s="168">
        <f t="shared" si="92"/>
        <v>15</v>
      </c>
      <c r="S57" s="218" t="str">
        <f t="shared" si="93"/>
        <v>)</v>
      </c>
      <c r="T57" s="219" t="str">
        <f t="shared" si="94"/>
        <v/>
      </c>
      <c r="U57" s="181" t="str">
        <f t="shared" si="95"/>
        <v/>
      </c>
      <c r="V57" s="185" t="str">
        <f t="shared" si="96"/>
        <v/>
      </c>
      <c r="W57" s="177" t="str">
        <f t="shared" si="97"/>
        <v/>
      </c>
      <c r="X57" s="185" t="str">
        <f t="shared" si="98"/>
        <v/>
      </c>
      <c r="Y57" s="185" t="str">
        <f t="shared" si="99"/>
        <v/>
      </c>
      <c r="Z57" s="218" t="str">
        <f t="shared" si="100"/>
        <v/>
      </c>
      <c r="AA57" s="175" t="str">
        <f t="shared" si="101"/>
        <v/>
      </c>
      <c r="AB57" s="183" t="str">
        <f t="shared" si="102"/>
        <v/>
      </c>
      <c r="AC57" s="184" t="str">
        <f t="shared" si="103"/>
        <v/>
      </c>
      <c r="AD57" s="225" t="str">
        <f t="shared" si="104"/>
        <v/>
      </c>
      <c r="AE57" s="176" t="str">
        <f t="shared" si="105"/>
        <v/>
      </c>
      <c r="AF57" s="168" t="str">
        <f t="shared" si="106"/>
        <v/>
      </c>
      <c r="AG57" s="168" t="str">
        <f t="shared" si="107"/>
        <v/>
      </c>
      <c r="AH57" s="179" t="str">
        <f t="shared" si="108"/>
        <v/>
      </c>
      <c r="AI57" s="256" t="str">
        <f t="shared" si="109"/>
        <v/>
      </c>
      <c r="AJ57" s="185" t="str">
        <f t="shared" si="110"/>
        <v/>
      </c>
      <c r="AK57" s="185" t="str">
        <f t="shared" si="111"/>
        <v/>
      </c>
      <c r="AL57" s="185" t="str">
        <f t="shared" si="112"/>
        <v/>
      </c>
      <c r="AM57" s="185" t="str">
        <f t="shared" si="113"/>
        <v/>
      </c>
      <c r="AN57" s="185" t="str">
        <f t="shared" si="114"/>
        <v/>
      </c>
    </row>
    <row r="58" spans="1:40" ht="24.5" thickTop="1" thickBot="1">
      <c r="B58" t="s">
        <v>2282</v>
      </c>
      <c r="C58" s="285" t="s">
        <v>2238</v>
      </c>
      <c r="D58" s="328" t="s">
        <v>1122</v>
      </c>
      <c r="E58" s="328">
        <v>7</v>
      </c>
      <c r="F58" s="328"/>
      <c r="G58" s="328"/>
      <c r="H58" s="328"/>
      <c r="I58" s="328"/>
      <c r="J58" s="328"/>
      <c r="K58" s="328"/>
      <c r="L58" s="283" t="str">
        <f>IF(C58="","",_xlfn.CONCAT("            { line: ","""",C58,", ",M58:AN58,""", sC: ","""",B58,"""},"))</f>
        <v xml:space="preserve">            { line: "Y YO LO ENSALZARÉ., (Sol,7,15)", sC: "as"},</v>
      </c>
      <c r="M58" s="218" t="str">
        <f t="shared" si="59"/>
        <v>(</v>
      </c>
      <c r="N58" s="183" t="str">
        <f t="shared" si="60"/>
        <v>Sol</v>
      </c>
      <c r="O58" s="216" t="str">
        <f t="shared" si="61"/>
        <v>,</v>
      </c>
      <c r="P58" s="225">
        <f t="shared" si="62"/>
        <v>7</v>
      </c>
      <c r="Q58" s="217" t="str">
        <f t="shared" si="63"/>
        <v>,</v>
      </c>
      <c r="R58" s="168">
        <f t="shared" si="64"/>
        <v>15</v>
      </c>
      <c r="S58" s="218" t="str">
        <f t="shared" si="65"/>
        <v>)</v>
      </c>
      <c r="T58" s="219" t="str">
        <f t="shared" si="66"/>
        <v/>
      </c>
      <c r="U58" s="181" t="str">
        <f t="shared" si="67"/>
        <v/>
      </c>
      <c r="V58" s="185" t="str">
        <f t="shared" si="68"/>
        <v/>
      </c>
      <c r="W58" s="177" t="str">
        <f t="shared" si="69"/>
        <v/>
      </c>
      <c r="X58" s="185" t="str">
        <f t="shared" si="70"/>
        <v/>
      </c>
      <c r="Y58" s="185" t="str">
        <f t="shared" si="71"/>
        <v/>
      </c>
      <c r="Z58" s="218" t="str">
        <f t="shared" si="72"/>
        <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B60" t="s">
        <v>2282</v>
      </c>
      <c r="C60" s="285" t="s">
        <v>2213</v>
      </c>
      <c r="D60" s="227" t="s">
        <v>1131</v>
      </c>
      <c r="E60" s="227">
        <v>7</v>
      </c>
      <c r="F60" s="227"/>
      <c r="G60" s="227"/>
      <c r="H60" s="227"/>
      <c r="I60" s="227"/>
      <c r="J60" s="227"/>
      <c r="K60" s="227"/>
      <c r="L60" s="283" t="str">
        <f>IF(C60="","",_xlfn.CONCAT("            { line: ","""",C60,", ",M60:AN60,""", sC: ","""",B60,"""},"))</f>
        <v xml:space="preserve">            { line: "PRECIPITÓ EN EL MAR, (Do,7,15)", sC: "as"},</v>
      </c>
      <c r="M60" s="218" t="str">
        <f t="shared" si="59"/>
        <v>(</v>
      </c>
      <c r="N60" s="183" t="str">
        <f t="shared" si="60"/>
        <v>Do</v>
      </c>
      <c r="O60" s="216" t="str">
        <f t="shared" si="61"/>
        <v>,</v>
      </c>
      <c r="P60" s="225">
        <f t="shared" si="62"/>
        <v>7</v>
      </c>
      <c r="Q60" s="217" t="str">
        <f t="shared" si="63"/>
        <v>,</v>
      </c>
      <c r="R60" s="168">
        <f t="shared" si="64"/>
        <v>15</v>
      </c>
      <c r="S60" s="218" t="str">
        <f t="shared" si="65"/>
        <v>)</v>
      </c>
      <c r="T60" s="219" t="str">
        <f t="shared" si="66"/>
        <v/>
      </c>
      <c r="U60" s="181" t="str">
        <f t="shared" si="67"/>
        <v/>
      </c>
      <c r="V60" s="185" t="str">
        <f t="shared" si="68"/>
        <v/>
      </c>
      <c r="W60" s="177" t="str">
        <f t="shared" si="69"/>
        <v/>
      </c>
      <c r="X60" s="185" t="str">
        <f t="shared" si="70"/>
        <v/>
      </c>
      <c r="Y60" s="185" t="str">
        <f t="shared" si="71"/>
        <v/>
      </c>
      <c r="Z60" s="218" t="str">
        <f t="shared" si="72"/>
        <v/>
      </c>
      <c r="AA60" s="175" t="str">
        <f t="shared" si="73"/>
        <v/>
      </c>
      <c r="AB60" s="183" t="str">
        <f t="shared" si="74"/>
        <v/>
      </c>
      <c r="AC60" s="184" t="str">
        <f t="shared" si="75"/>
        <v/>
      </c>
      <c r="AD60" s="225" t="str">
        <f t="shared" si="76"/>
        <v/>
      </c>
      <c r="AE60" s="176" t="str">
        <f t="shared" si="77"/>
        <v/>
      </c>
      <c r="AF60" s="168" t="str">
        <f t="shared" si="78"/>
        <v/>
      </c>
      <c r="AG60" s="168" t="str">
        <f t="shared" si="79"/>
        <v/>
      </c>
      <c r="AH60" s="179" t="str">
        <f t="shared" si="80"/>
        <v/>
      </c>
      <c r="AI60" s="256" t="str">
        <f t="shared" si="81"/>
        <v/>
      </c>
      <c r="AJ60" s="185" t="str">
        <f t="shared" si="82"/>
        <v/>
      </c>
      <c r="AK60" s="185" t="str">
        <f t="shared" si="83"/>
        <v/>
      </c>
      <c r="AL60" s="185" t="str">
        <f t="shared" si="84"/>
        <v/>
      </c>
      <c r="AM60" s="185" t="str">
        <f t="shared" si="85"/>
        <v/>
      </c>
      <c r="AN60" s="185" t="str">
        <f t="shared" si="86"/>
        <v/>
      </c>
    </row>
    <row r="61" spans="1:40" ht="24.5" thickTop="1" thickBot="1">
      <c r="B61" t="s">
        <v>2282</v>
      </c>
      <c r="C61" s="285" t="s">
        <v>2214</v>
      </c>
      <c r="D61" s="337"/>
      <c r="E61" s="337"/>
      <c r="F61" s="337"/>
      <c r="G61" s="337"/>
      <c r="H61" s="337"/>
      <c r="I61" s="337"/>
      <c r="J61" s="337"/>
      <c r="K61" s="337"/>
      <c r="L61" s="283" t="str">
        <f>IF(C61="","",_xlfn.CONCAT("            { line: ","""",C61,", ",M61:AN61,""", sC: ","""",B61,"""},"))</f>
        <v xml:space="preserve">            { line: "CABALLO Y CABALLERO,, ", sC: "as"},</v>
      </c>
      <c r="M61" s="218" t="str">
        <f t="shared" si="59"/>
        <v/>
      </c>
      <c r="N61" s="183" t="str">
        <f t="shared" si="60"/>
        <v/>
      </c>
      <c r="O61" s="216" t="str">
        <f t="shared" si="61"/>
        <v/>
      </c>
      <c r="P61" s="225" t="str">
        <f t="shared" si="62"/>
        <v/>
      </c>
      <c r="Q61" s="217" t="str">
        <f t="shared" si="63"/>
        <v/>
      </c>
      <c r="R61" s="168" t="str">
        <f t="shared" si="64"/>
        <v/>
      </c>
      <c r="S61" s="218" t="str">
        <f t="shared" si="65"/>
        <v/>
      </c>
      <c r="T61" s="219" t="str">
        <f t="shared" si="66"/>
        <v/>
      </c>
      <c r="U61" s="181" t="str">
        <f t="shared" si="67"/>
        <v/>
      </c>
      <c r="V61" s="185" t="str">
        <f t="shared" si="68"/>
        <v/>
      </c>
      <c r="W61" s="177" t="str">
        <f t="shared" si="69"/>
        <v/>
      </c>
      <c r="X61" s="185" t="str">
        <f t="shared" si="70"/>
        <v/>
      </c>
      <c r="Y61" s="185" t="str">
        <f t="shared" si="71"/>
        <v/>
      </c>
      <c r="Z61" s="218" t="str">
        <f t="shared" si="72"/>
        <v/>
      </c>
      <c r="AA61" s="175" t="str">
        <f t="shared" si="73"/>
        <v/>
      </c>
      <c r="AB61" s="183" t="str">
        <f t="shared" si="74"/>
        <v/>
      </c>
      <c r="AC61" s="184" t="str">
        <f t="shared" si="75"/>
        <v/>
      </c>
      <c r="AD61" s="225" t="str">
        <f t="shared" si="76"/>
        <v/>
      </c>
      <c r="AE61" s="176" t="str">
        <f t="shared" si="77"/>
        <v/>
      </c>
      <c r="AF61" s="168" t="str">
        <f t="shared" si="78"/>
        <v/>
      </c>
      <c r="AG61" s="168" t="str">
        <f t="shared" si="79"/>
        <v/>
      </c>
      <c r="AH61" s="179" t="str">
        <f t="shared" si="80"/>
        <v/>
      </c>
      <c r="AI61" s="256" t="str">
        <f t="shared" si="81"/>
        <v/>
      </c>
      <c r="AJ61" s="185" t="str">
        <f t="shared" si="82"/>
        <v/>
      </c>
      <c r="AK61" s="185" t="str">
        <f t="shared" si="83"/>
        <v/>
      </c>
      <c r="AL61" s="185" t="str">
        <f t="shared" si="84"/>
        <v/>
      </c>
      <c r="AM61" s="185" t="str">
        <f t="shared" si="85"/>
        <v/>
      </c>
      <c r="AN61" s="185" t="str">
        <f t="shared" si="86"/>
        <v/>
      </c>
    </row>
    <row r="62" spans="1:40" ht="24.5" thickTop="1" thickBot="1">
      <c r="B62" t="s">
        <v>2282</v>
      </c>
      <c r="C62" s="334" t="s">
        <v>2210</v>
      </c>
      <c r="D62" s="329"/>
      <c r="E62" s="329"/>
      <c r="F62" s="329"/>
      <c r="G62" s="329"/>
      <c r="H62" s="329"/>
      <c r="I62" s="329"/>
      <c r="J62" s="329"/>
      <c r="K62" s="329"/>
      <c r="L62" s="335" t="str">
        <f>IF(C62="","",_xlfn.CONCAT("            { line: ","""",C62,", ",M62:AN62,""", sC: ","""",B62,"""},  ]},"))</f>
        <v xml:space="preserve">            { line: "CABALLO Y CABALLERO., ", sC: "as"},  ]},</v>
      </c>
      <c r="M62" s="218" t="str">
        <f t="shared" si="59"/>
        <v/>
      </c>
      <c r="N62" s="183" t="str">
        <f t="shared" si="60"/>
        <v/>
      </c>
      <c r="O62" s="216" t="str">
        <f t="shared" si="61"/>
        <v/>
      </c>
      <c r="P62" s="225" t="str">
        <f t="shared" si="62"/>
        <v/>
      </c>
      <c r="Q62" s="217" t="str">
        <f t="shared" si="63"/>
        <v/>
      </c>
      <c r="R62" s="168" t="str">
        <f t="shared" si="64"/>
        <v/>
      </c>
      <c r="S62" s="218" t="str">
        <f t="shared" si="65"/>
        <v/>
      </c>
      <c r="T62" s="219" t="str">
        <f t="shared" si="66"/>
        <v/>
      </c>
      <c r="U62" s="181" t="str">
        <f t="shared" si="67"/>
        <v/>
      </c>
      <c r="V62" s="185" t="str">
        <f t="shared" si="68"/>
        <v/>
      </c>
      <c r="W62" s="177" t="str">
        <f t="shared" si="69"/>
        <v/>
      </c>
      <c r="X62" s="185" t="str">
        <f t="shared" si="70"/>
        <v/>
      </c>
      <c r="Y62" s="185" t="str">
        <f t="shared" si="71"/>
        <v/>
      </c>
      <c r="Z62" s="218" t="str">
        <f t="shared" si="72"/>
        <v/>
      </c>
      <c r="AA62" s="175" t="str">
        <f t="shared" si="73"/>
        <v/>
      </c>
      <c r="AB62" s="183" t="str">
        <f t="shared" si="74"/>
        <v/>
      </c>
      <c r="AC62" s="184" t="str">
        <f t="shared" si="75"/>
        <v/>
      </c>
      <c r="AD62" s="225" t="str">
        <f t="shared" si="76"/>
        <v/>
      </c>
      <c r="AE62" s="176" t="str">
        <f t="shared" si="77"/>
        <v/>
      </c>
      <c r="AF62" s="168" t="str">
        <f t="shared" si="78"/>
        <v/>
      </c>
      <c r="AG62" s="168" t="str">
        <f t="shared" si="79"/>
        <v/>
      </c>
      <c r="AH62" s="179" t="str">
        <f t="shared" si="80"/>
        <v/>
      </c>
      <c r="AI62" s="256" t="str">
        <f t="shared" si="81"/>
        <v/>
      </c>
      <c r="AJ62" s="185" t="str">
        <f t="shared" si="82"/>
        <v/>
      </c>
      <c r="AK62" s="185" t="str">
        <f t="shared" si="83"/>
        <v/>
      </c>
      <c r="AL62" s="185" t="str">
        <f t="shared" si="84"/>
        <v/>
      </c>
      <c r="AM62" s="185" t="str">
        <f t="shared" si="85"/>
        <v/>
      </c>
      <c r="AN62" s="185" t="str">
        <f t="shared" si="86"/>
        <v/>
      </c>
    </row>
    <row r="63" spans="1:40" ht="36.5" thickTop="1" thickBot="1">
      <c r="A63" s="293"/>
      <c r="B63" s="293"/>
      <c r="C63" s="293"/>
      <c r="D63" s="300"/>
      <c r="E63" s="300"/>
      <c r="F63" s="300"/>
      <c r="G63" s="300"/>
      <c r="H63" s="300"/>
      <c r="I63" s="300"/>
      <c r="J63" s="300"/>
      <c r="K63" s="300"/>
      <c r="L63" s="212" t="s">
        <v>2299</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v>1</v>
      </c>
      <c r="C64" s="13" t="s">
        <v>2243</v>
      </c>
      <c r="D64" s="257"/>
      <c r="E64" s="257"/>
      <c r="F64" s="258"/>
      <c r="G64" s="258"/>
      <c r="H64" s="257"/>
      <c r="I64" s="257"/>
      <c r="J64" s="296"/>
      <c r="K64" s="296"/>
      <c r="L64" s="271" t="str">
        <f>IF(C64="","",_xlfn.CONCAT("            { line: ","""",C64,", ",M64:AN64,""", sC: ","""",B64,"""},"))</f>
        <v xml:space="preserve">            { line: "Tu diestra poderosa,, ", sC: ""},</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+A64+1</f>
        <v>2</v>
      </c>
      <c r="C65" s="13" t="s">
        <v>2244</v>
      </c>
      <c r="D65" s="257"/>
      <c r="E65" s="257"/>
      <c r="F65" s="258"/>
      <c r="G65" s="258"/>
      <c r="H65" s="257"/>
      <c r="I65" s="257"/>
      <c r="J65" s="296"/>
      <c r="K65" s="296"/>
      <c r="L65" s="271" t="str">
        <f t="shared" ref="L65:L86" si="115">IF(C65="","",_xlfn.CONCAT("            { line: ","""",C65,", ",M65:AN65,""", sC: ","""",B65,"""},"))</f>
        <v xml:space="preserve">            { line: "gloriosa por su fuerza,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ref="A66:A124" si="116">+A65+1</f>
        <v>3</v>
      </c>
      <c r="C66" s="13" t="s">
        <v>2216</v>
      </c>
      <c r="D66" s="257"/>
      <c r="E66" s="257"/>
      <c r="F66" s="258"/>
      <c r="G66" s="258"/>
      <c r="H66" s="257"/>
      <c r="I66" s="257"/>
      <c r="J66" s="296"/>
      <c r="K66" s="296"/>
      <c r="L66" s="271" t="str">
        <f t="shared" si="115"/>
        <v xml:space="preserve">            { line: "tu diestra, oh Señor, aplasta al enemigo,, ", sC: ""},</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116"/>
        <v>4</v>
      </c>
      <c r="C67" s="13" t="s">
        <v>2217</v>
      </c>
      <c r="D67" s="257"/>
      <c r="E67" s="257"/>
      <c r="F67" s="258"/>
      <c r="G67" s="258"/>
      <c r="H67" s="257"/>
      <c r="I67" s="257"/>
      <c r="J67" s="296"/>
      <c r="K67" s="296"/>
      <c r="L67" s="271" t="str">
        <f t="shared" si="115"/>
        <v xml:space="preserve">            { line: "aplasta al enemigo., ", sC: ""},</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6.5" thickTop="1" thickBot="1">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81" si="117">IF(N69="","","(")</f>
        <v/>
      </c>
      <c r="N69" s="183" t="str">
        <f t="shared" ref="N69:N81" si="118">IF(D69="","",D69)</f>
        <v/>
      </c>
      <c r="O69" s="216" t="str">
        <f t="shared" ref="O69:O81" si="119">IF(N69="","",",")</f>
        <v/>
      </c>
      <c r="P69" s="225" t="str">
        <f t="shared" ref="P69:P81" si="120">IF(E69="","",E69)</f>
        <v/>
      </c>
      <c r="Q69" s="217" t="str">
        <f t="shared" ref="Q69:Q81" si="121">IF(N69="","",",")</f>
        <v/>
      </c>
      <c r="R69" s="168" t="str">
        <f t="shared" ref="R69:R81" si="122">IF(N69="","",15)</f>
        <v/>
      </c>
      <c r="S69" s="218" t="str">
        <f t="shared" ref="S69:S81" si="123">IF(N69="","",")")</f>
        <v/>
      </c>
      <c r="T69" s="219" t="str">
        <f t="shared" ref="T69:T81" si="124">IF(U69="","","(")</f>
        <v/>
      </c>
      <c r="U69" s="181" t="str">
        <f t="shared" ref="U69:U81" si="125">IF(F69="","",F69)</f>
        <v/>
      </c>
      <c r="V69" s="185" t="str">
        <f t="shared" ref="V69:V81" si="126">IF(U69="","",",")</f>
        <v/>
      </c>
      <c r="W69" s="177" t="str">
        <f t="shared" ref="W69:W81" si="127">IF(G69="","",G69)</f>
        <v/>
      </c>
      <c r="X69" s="185" t="str">
        <f t="shared" ref="X69:X81" si="128">IF(U69="","",",")</f>
        <v/>
      </c>
      <c r="Y69" s="185" t="str">
        <f t="shared" ref="Y69:Y81" si="129">IF(U69="","",250)</f>
        <v/>
      </c>
      <c r="Z69" s="218" t="str">
        <f t="shared" ref="Z69:Z81" si="130">IF(U69="","",")")</f>
        <v/>
      </c>
      <c r="AA69" s="175" t="str">
        <f t="shared" ref="AA69:AA81" si="131">IF(AB69="","","(")</f>
        <v/>
      </c>
      <c r="AB69" s="183" t="str">
        <f t="shared" ref="AB69:AB81" si="132">IF(H69="","",H69)</f>
        <v/>
      </c>
      <c r="AC69" s="184" t="str">
        <f t="shared" ref="AC69:AC81" si="133">IF(AB69="","",",")</f>
        <v/>
      </c>
      <c r="AD69" s="225" t="str">
        <f t="shared" ref="AD69:AD81" si="134">IF(I69="","",I69)</f>
        <v/>
      </c>
      <c r="AE69" s="176" t="str">
        <f t="shared" ref="AE69:AE81" si="135">IF(AB69="","",",")</f>
        <v/>
      </c>
      <c r="AF69" s="168" t="str">
        <f t="shared" ref="AF69:AF81" si="136">IF(AB69="","",350)</f>
        <v/>
      </c>
      <c r="AG69" s="168" t="str">
        <f t="shared" ref="AG69:AG81" si="137">IF(AB69="","",")")</f>
        <v/>
      </c>
      <c r="AH69" s="179" t="str">
        <f t="shared" ref="AH69:AH81" si="138">IF(AI69="","","(")</f>
        <v/>
      </c>
      <c r="AI69" s="256" t="str">
        <f t="shared" ref="AI69:AI81" si="139">IF(J69="","",J69)</f>
        <v/>
      </c>
      <c r="AJ69" s="185" t="str">
        <f t="shared" ref="AJ69:AJ81" si="140">IF(AI69="","",",")</f>
        <v/>
      </c>
      <c r="AK69" s="185" t="str">
        <f t="shared" ref="AK69:AK81" si="141">IF(K69="","",K69)</f>
        <v/>
      </c>
      <c r="AL69" s="185" t="str">
        <f t="shared" ref="AL69:AL81" si="142">IF(AI69="","",",")</f>
        <v/>
      </c>
      <c r="AM69" s="185" t="str">
        <f t="shared" ref="AM69:AM81" si="143">IF(AI69="","",450)</f>
        <v/>
      </c>
      <c r="AN69" s="185" t="str">
        <f t="shared" ref="AN69:AN81" si="144">IF(AI69="","",")")</f>
        <v/>
      </c>
    </row>
    <row r="70" spans="1:40" ht="24.5" thickTop="1" thickBot="1">
      <c r="B70" t="s">
        <v>2584</v>
      </c>
      <c r="C70" s="333" t="s">
        <v>2213</v>
      </c>
      <c r="D70" s="329" t="s">
        <v>1131</v>
      </c>
      <c r="E70" s="329">
        <v>7</v>
      </c>
      <c r="F70" s="329"/>
      <c r="G70" s="329"/>
      <c r="H70" s="329"/>
      <c r="I70" s="329"/>
      <c r="J70" s="329"/>
      <c r="K70" s="329"/>
      <c r="L70" s="330" t="str">
        <f>IF(C70="","",_xlfn.CONCAT("       triggerLine: ","""",C70,", ",M70:AN70,""", sC: ","""",B70,""", lines: ["))</f>
        <v xml:space="preserve">       triggerLine: "PRECIPITÓ EN EL MAR, (Do,7,15)", sC: "ta as", lines: [</v>
      </c>
      <c r="M70" s="218" t="str">
        <f t="shared" si="117"/>
        <v>(</v>
      </c>
      <c r="N70" s="183" t="str">
        <f t="shared" si="118"/>
        <v>Do</v>
      </c>
      <c r="O70" s="216" t="str">
        <f t="shared" si="119"/>
        <v>,</v>
      </c>
      <c r="P70" s="225">
        <f t="shared" si="120"/>
        <v>7</v>
      </c>
      <c r="Q70" s="217" t="str">
        <f t="shared" si="121"/>
        <v>,</v>
      </c>
      <c r="R70" s="168">
        <f t="shared" si="122"/>
        <v>15</v>
      </c>
      <c r="S70" s="218" t="str">
        <f t="shared" si="123"/>
        <v>)</v>
      </c>
      <c r="T70" s="219" t="str">
        <f t="shared" si="124"/>
        <v/>
      </c>
      <c r="U70" s="181" t="str">
        <f t="shared" si="125"/>
        <v/>
      </c>
      <c r="V70" s="185" t="str">
        <f t="shared" si="126"/>
        <v/>
      </c>
      <c r="W70" s="177" t="str">
        <f t="shared" si="127"/>
        <v/>
      </c>
      <c r="X70" s="185" t="str">
        <f t="shared" si="128"/>
        <v/>
      </c>
      <c r="Y70" s="185" t="str">
        <f t="shared" si="129"/>
        <v/>
      </c>
      <c r="Z70" s="218" t="str">
        <f t="shared" si="130"/>
        <v/>
      </c>
      <c r="AA70" s="175" t="str">
        <f t="shared" si="131"/>
        <v/>
      </c>
      <c r="AB70" s="183" t="str">
        <f t="shared" si="132"/>
        <v/>
      </c>
      <c r="AC70" s="184" t="str">
        <f t="shared" si="133"/>
        <v/>
      </c>
      <c r="AD70" s="225" t="str">
        <f t="shared" si="134"/>
        <v/>
      </c>
      <c r="AE70" s="176" t="str">
        <f t="shared" si="135"/>
        <v/>
      </c>
      <c r="AF70" s="168" t="str">
        <f t="shared" si="136"/>
        <v/>
      </c>
      <c r="AG70" s="168" t="str">
        <f t="shared" si="137"/>
        <v/>
      </c>
      <c r="AH70" s="179" t="str">
        <f t="shared" si="138"/>
        <v/>
      </c>
      <c r="AI70" s="256" t="str">
        <f t="shared" si="139"/>
        <v/>
      </c>
      <c r="AJ70" s="185" t="str">
        <f t="shared" si="140"/>
        <v/>
      </c>
      <c r="AK70" s="185" t="str">
        <f t="shared" si="141"/>
        <v/>
      </c>
      <c r="AL70" s="185" t="str">
        <f t="shared" si="142"/>
        <v/>
      </c>
      <c r="AM70" s="185" t="str">
        <f t="shared" si="143"/>
        <v/>
      </c>
      <c r="AN70" s="185" t="str">
        <f t="shared" si="144"/>
        <v/>
      </c>
    </row>
    <row r="71" spans="1:40" ht="24.5" thickTop="1" thickBot="1">
      <c r="B71" t="s">
        <v>2282</v>
      </c>
      <c r="C71" s="285" t="s">
        <v>2214</v>
      </c>
      <c r="D71" s="227"/>
      <c r="E71" s="227"/>
      <c r="F71" s="227"/>
      <c r="G71" s="227"/>
      <c r="H71" s="227"/>
      <c r="I71" s="227"/>
      <c r="J71" s="227"/>
      <c r="K71" s="227"/>
      <c r="L71" s="283" t="str">
        <f>IF(C71="","",_xlfn.CONCAT("            { line: ","""",C71,", ",M71:AN71,""", sC: ","""",B71,"""},"))</f>
        <v xml:space="preserve">            { line: "CABALLO Y CABALLERO,, ", sC: "as"},</v>
      </c>
      <c r="M71" s="218" t="str">
        <f t="shared" si="117"/>
        <v/>
      </c>
      <c r="N71" s="183" t="str">
        <f t="shared" si="118"/>
        <v/>
      </c>
      <c r="O71" s="216" t="str">
        <f t="shared" si="119"/>
        <v/>
      </c>
      <c r="P71" s="225" t="str">
        <f t="shared" si="120"/>
        <v/>
      </c>
      <c r="Q71" s="217" t="str">
        <f t="shared" si="121"/>
        <v/>
      </c>
      <c r="R71" s="168" t="str">
        <f t="shared" si="122"/>
        <v/>
      </c>
      <c r="S71" s="218" t="str">
        <f t="shared" si="123"/>
        <v/>
      </c>
      <c r="T71" s="219" t="str">
        <f t="shared" si="124"/>
        <v/>
      </c>
      <c r="U71" s="181" t="str">
        <f t="shared" si="125"/>
        <v/>
      </c>
      <c r="V71" s="185" t="str">
        <f t="shared" si="126"/>
        <v/>
      </c>
      <c r="W71" s="177" t="str">
        <f t="shared" si="127"/>
        <v/>
      </c>
      <c r="X71" s="185" t="str">
        <f t="shared" si="128"/>
        <v/>
      </c>
      <c r="Y71" s="185" t="str">
        <f t="shared" si="129"/>
        <v/>
      </c>
      <c r="Z71" s="218" t="str">
        <f t="shared" si="130"/>
        <v/>
      </c>
      <c r="AA71" s="175" t="str">
        <f t="shared" si="131"/>
        <v/>
      </c>
      <c r="AB71" s="183" t="str">
        <f t="shared" si="132"/>
        <v/>
      </c>
      <c r="AC71" s="184" t="str">
        <f t="shared" si="133"/>
        <v/>
      </c>
      <c r="AD71" s="225" t="str">
        <f t="shared" si="134"/>
        <v/>
      </c>
      <c r="AE71" s="176" t="str">
        <f t="shared" si="135"/>
        <v/>
      </c>
      <c r="AF71" s="168" t="str">
        <f t="shared" si="136"/>
        <v/>
      </c>
      <c r="AG71" s="168" t="str">
        <f t="shared" si="137"/>
        <v/>
      </c>
      <c r="AH71" s="179" t="str">
        <f t="shared" si="138"/>
        <v/>
      </c>
      <c r="AI71" s="256" t="str">
        <f t="shared" si="139"/>
        <v/>
      </c>
      <c r="AJ71" s="185" t="str">
        <f t="shared" si="140"/>
        <v/>
      </c>
      <c r="AK71" s="185" t="str">
        <f t="shared" si="141"/>
        <v/>
      </c>
      <c r="AL71" s="185" t="str">
        <f t="shared" si="142"/>
        <v/>
      </c>
      <c r="AM71" s="185" t="str">
        <f t="shared" si="143"/>
        <v/>
      </c>
      <c r="AN71" s="185" t="str">
        <f t="shared" si="144"/>
        <v/>
      </c>
    </row>
    <row r="72" spans="1:40" ht="24.5" thickTop="1" thickBot="1">
      <c r="B72" t="s">
        <v>2282</v>
      </c>
      <c r="C72" s="285" t="s">
        <v>2210</v>
      </c>
      <c r="D72" s="337"/>
      <c r="E72" s="337"/>
      <c r="F72" s="337"/>
      <c r="G72" s="337"/>
      <c r="H72" s="337"/>
      <c r="I72" s="337"/>
      <c r="J72" s="337"/>
      <c r="K72" s="337"/>
      <c r="L72" s="283" t="str">
        <f>IF(C72="","",_xlfn.CONCAT("            { line: ","""",C72,", ",M72:AN72,""", sC: ","""",B72,"""},"))</f>
        <v xml:space="preserve">            { line: "CABALLO Y CABALLERO., ", sC: "as"},</v>
      </c>
      <c r="M72" s="218" t="str">
        <f t="shared" si="117"/>
        <v/>
      </c>
      <c r="N72" s="183" t="str">
        <f t="shared" si="118"/>
        <v/>
      </c>
      <c r="O72" s="216" t="str">
        <f t="shared" si="119"/>
        <v/>
      </c>
      <c r="P72" s="225" t="str">
        <f t="shared" si="120"/>
        <v/>
      </c>
      <c r="Q72" s="217" t="str">
        <f t="shared" si="121"/>
        <v/>
      </c>
      <c r="R72" s="168" t="str">
        <f t="shared" si="122"/>
        <v/>
      </c>
      <c r="S72" s="218" t="str">
        <f t="shared" si="123"/>
        <v/>
      </c>
      <c r="T72" s="219" t="str">
        <f t="shared" si="124"/>
        <v/>
      </c>
      <c r="U72" s="181" t="str">
        <f t="shared" si="125"/>
        <v/>
      </c>
      <c r="V72" s="185" t="str">
        <f t="shared" si="126"/>
        <v/>
      </c>
      <c r="W72" s="177" t="str">
        <f t="shared" si="127"/>
        <v/>
      </c>
      <c r="X72" s="185" t="str">
        <f t="shared" si="128"/>
        <v/>
      </c>
      <c r="Y72" s="185" t="str">
        <f t="shared" si="129"/>
        <v/>
      </c>
      <c r="Z72" s="218" t="str">
        <f t="shared" si="130"/>
        <v/>
      </c>
      <c r="AA72" s="175" t="str">
        <f t="shared" si="131"/>
        <v/>
      </c>
      <c r="AB72" s="183" t="str">
        <f t="shared" si="132"/>
        <v/>
      </c>
      <c r="AC72" s="184" t="str">
        <f t="shared" si="133"/>
        <v/>
      </c>
      <c r="AD72" s="225" t="str">
        <f t="shared" si="134"/>
        <v/>
      </c>
      <c r="AE72" s="176" t="str">
        <f t="shared" si="135"/>
        <v/>
      </c>
      <c r="AF72" s="168" t="str">
        <f t="shared" si="136"/>
        <v/>
      </c>
      <c r="AG72" s="168" t="str">
        <f t="shared" si="137"/>
        <v/>
      </c>
      <c r="AH72" s="179" t="str">
        <f t="shared" si="138"/>
        <v/>
      </c>
      <c r="AI72" s="256" t="str">
        <f t="shared" si="139"/>
        <v/>
      </c>
      <c r="AJ72" s="185" t="str">
        <f t="shared" si="140"/>
        <v/>
      </c>
      <c r="AK72" s="185" t="str">
        <f t="shared" si="141"/>
        <v/>
      </c>
      <c r="AL72" s="185" t="str">
        <f t="shared" si="142"/>
        <v/>
      </c>
      <c r="AM72" s="185" t="str">
        <f t="shared" si="143"/>
        <v/>
      </c>
      <c r="AN72" s="185" t="str">
        <f t="shared" si="144"/>
        <v/>
      </c>
    </row>
    <row r="73" spans="1:40" ht="26.5" thickTop="1" thickBot="1">
      <c r="C73" s="297"/>
      <c r="D73" s="326"/>
      <c r="E73" s="326"/>
      <c r="F73" s="326"/>
      <c r="G73" s="326"/>
      <c r="H73" s="326"/>
      <c r="I73" s="326"/>
      <c r="J73" s="326"/>
      <c r="K73" s="326"/>
      <c r="L73" s="299" t="s">
        <v>2520</v>
      </c>
      <c r="M73" s="218"/>
      <c r="N73" s="183"/>
      <c r="O73" s="216"/>
      <c r="P73" s="225"/>
      <c r="Q73" s="217"/>
      <c r="R73" s="168"/>
      <c r="S73" s="218"/>
      <c r="T73" s="219"/>
      <c r="U73" s="181"/>
      <c r="V73" s="185"/>
      <c r="W73" s="177"/>
      <c r="X73" s="185"/>
      <c r="Y73" s="185"/>
      <c r="Z73" s="218"/>
      <c r="AA73" s="175"/>
      <c r="AB73" s="183"/>
      <c r="AC73" s="184"/>
      <c r="AD73" s="225"/>
      <c r="AE73" s="176"/>
      <c r="AF73" s="168"/>
      <c r="AG73" s="168"/>
      <c r="AH73" s="179"/>
      <c r="AI73" s="256"/>
      <c r="AJ73" s="185"/>
      <c r="AK73" s="185"/>
      <c r="AL73" s="185"/>
      <c r="AM73" s="185"/>
      <c r="AN73" s="185"/>
    </row>
    <row r="74" spans="1:40" ht="24.5" thickTop="1" thickBot="1">
      <c r="B74" t="s">
        <v>2282</v>
      </c>
      <c r="C74" s="285" t="s">
        <v>2211</v>
      </c>
      <c r="D74" s="328" t="s">
        <v>1113</v>
      </c>
      <c r="E74" s="328"/>
      <c r="F74" s="328"/>
      <c r="G74" s="328"/>
      <c r="H74" s="328"/>
      <c r="I74" s="328"/>
      <c r="J74" s="328"/>
      <c r="K74" s="328"/>
      <c r="L74" s="283" t="str">
        <f>IF(C74="","",_xlfn.CONCAT("            { line: ","""",C74,", ",M74:AN74,""", sC: ","""",B74,"""},"))</f>
        <v xml:space="preserve">            { line: "MI FUERZA Y MI CANCIÓN, (Fa,,15)", sC: "as"},</v>
      </c>
      <c r="M74" s="218" t="str">
        <f t="shared" si="117"/>
        <v>(</v>
      </c>
      <c r="N74" s="183" t="str">
        <f t="shared" si="118"/>
        <v>Fa</v>
      </c>
      <c r="O74" s="216" t="str">
        <f t="shared" si="119"/>
        <v>,</v>
      </c>
      <c r="P74" s="225" t="str">
        <f t="shared" si="120"/>
        <v/>
      </c>
      <c r="Q74" s="217" t="str">
        <f t="shared" si="121"/>
        <v>,</v>
      </c>
      <c r="R74" s="168">
        <f t="shared" si="122"/>
        <v>15</v>
      </c>
      <c r="S74" s="218" t="str">
        <f t="shared" si="123"/>
        <v>)</v>
      </c>
      <c r="T74" s="219" t="str">
        <f t="shared" si="124"/>
        <v/>
      </c>
      <c r="U74" s="181" t="str">
        <f t="shared" si="125"/>
        <v/>
      </c>
      <c r="V74" s="185" t="str">
        <f t="shared" si="126"/>
        <v/>
      </c>
      <c r="W74" s="177" t="str">
        <f t="shared" si="127"/>
        <v/>
      </c>
      <c r="X74" s="185" t="str">
        <f t="shared" si="128"/>
        <v/>
      </c>
      <c r="Y74" s="185" t="str">
        <f t="shared" si="129"/>
        <v/>
      </c>
      <c r="Z74" s="218" t="str">
        <f t="shared" si="130"/>
        <v/>
      </c>
      <c r="AA74" s="175" t="str">
        <f t="shared" si="131"/>
        <v/>
      </c>
      <c r="AB74" s="183" t="str">
        <f t="shared" si="132"/>
        <v/>
      </c>
      <c r="AC74" s="184" t="str">
        <f t="shared" si="133"/>
        <v/>
      </c>
      <c r="AD74" s="225" t="str">
        <f t="shared" si="134"/>
        <v/>
      </c>
      <c r="AE74" s="176" t="str">
        <f t="shared" si="135"/>
        <v/>
      </c>
      <c r="AF74" s="168" t="str">
        <f t="shared" si="136"/>
        <v/>
      </c>
      <c r="AG74" s="168" t="str">
        <f t="shared" si="137"/>
        <v/>
      </c>
      <c r="AH74" s="179" t="str">
        <f t="shared" si="138"/>
        <v/>
      </c>
      <c r="AI74" s="256" t="str">
        <f t="shared" si="139"/>
        <v/>
      </c>
      <c r="AJ74" s="185" t="str">
        <f t="shared" si="140"/>
        <v/>
      </c>
      <c r="AK74" s="185" t="str">
        <f t="shared" si="141"/>
        <v/>
      </c>
      <c r="AL74" s="185" t="str">
        <f t="shared" si="142"/>
        <v/>
      </c>
      <c r="AM74" s="185" t="str">
        <f t="shared" si="143"/>
        <v/>
      </c>
      <c r="AN74" s="185" t="str">
        <f t="shared" si="144"/>
        <v/>
      </c>
    </row>
    <row r="75" spans="1:40" ht="24.5" thickTop="1" thickBot="1">
      <c r="B75" t="s">
        <v>2282</v>
      </c>
      <c r="C75" s="285" t="s">
        <v>2212</v>
      </c>
      <c r="D75" s="227" t="s">
        <v>1112</v>
      </c>
      <c r="E75" s="227">
        <v>7</v>
      </c>
      <c r="F75" s="227"/>
      <c r="G75" s="227"/>
      <c r="H75" s="227"/>
      <c r="I75" s="227"/>
      <c r="J75" s="227"/>
      <c r="K75" s="227"/>
      <c r="L75" s="283" t="str">
        <f>IF(C75="","",_xlfn.CONCAT("            { line: ","""",C75,", ",M75:AN75,""", sC: ","""",B75,"""},"))</f>
        <v xml:space="preserve">            { line: "ES EL SEÑOR., (La,7,15)", sC: "as"},</v>
      </c>
      <c r="M75" s="218" t="str">
        <f t="shared" si="117"/>
        <v>(</v>
      </c>
      <c r="N75" s="183" t="str">
        <f t="shared" si="118"/>
        <v>La</v>
      </c>
      <c r="O75" s="216" t="str">
        <f t="shared" si="119"/>
        <v>,</v>
      </c>
      <c r="P75" s="225">
        <f t="shared" si="120"/>
        <v>7</v>
      </c>
      <c r="Q75" s="217" t="str">
        <f t="shared" si="121"/>
        <v>,</v>
      </c>
      <c r="R75" s="168">
        <f t="shared" si="122"/>
        <v>15</v>
      </c>
      <c r="S75" s="218" t="str">
        <f t="shared" si="123"/>
        <v>)</v>
      </c>
      <c r="T75" s="219" t="str">
        <f t="shared" si="124"/>
        <v/>
      </c>
      <c r="U75" s="181" t="str">
        <f t="shared" si="125"/>
        <v/>
      </c>
      <c r="V75" s="185" t="str">
        <f t="shared" si="126"/>
        <v/>
      </c>
      <c r="W75" s="177" t="str">
        <f t="shared" si="127"/>
        <v/>
      </c>
      <c r="X75" s="185" t="str">
        <f t="shared" si="128"/>
        <v/>
      </c>
      <c r="Y75" s="185" t="str">
        <f t="shared" si="129"/>
        <v/>
      </c>
      <c r="Z75" s="218" t="str">
        <f t="shared" si="130"/>
        <v/>
      </c>
      <c r="AA75" s="175" t="str">
        <f t="shared" si="131"/>
        <v/>
      </c>
      <c r="AB75" s="183" t="str">
        <f t="shared" si="132"/>
        <v/>
      </c>
      <c r="AC75" s="184" t="str">
        <f t="shared" si="133"/>
        <v/>
      </c>
      <c r="AD75" s="225" t="str">
        <f t="shared" si="134"/>
        <v/>
      </c>
      <c r="AE75" s="176" t="str">
        <f t="shared" si="135"/>
        <v/>
      </c>
      <c r="AF75" s="168" t="str">
        <f t="shared" si="136"/>
        <v/>
      </c>
      <c r="AG75" s="168" t="str">
        <f t="shared" si="137"/>
        <v/>
      </c>
      <c r="AH75" s="179" t="str">
        <f t="shared" si="138"/>
        <v/>
      </c>
      <c r="AI75" s="256" t="str">
        <f t="shared" si="139"/>
        <v/>
      </c>
      <c r="AJ75" s="185" t="str">
        <f t="shared" si="140"/>
        <v/>
      </c>
      <c r="AK75" s="185" t="str">
        <f t="shared" si="141"/>
        <v/>
      </c>
      <c r="AL75" s="185" t="str">
        <f t="shared" si="142"/>
        <v/>
      </c>
      <c r="AM75" s="185" t="str">
        <f t="shared" si="143"/>
        <v/>
      </c>
      <c r="AN75" s="185" t="str">
        <f t="shared" si="144"/>
        <v/>
      </c>
    </row>
    <row r="76" spans="1:40" ht="24.5" thickTop="1" thickBot="1">
      <c r="B76" t="s">
        <v>2282</v>
      </c>
      <c r="C76" s="285" t="s">
        <v>2237</v>
      </c>
      <c r="D76" s="337" t="s">
        <v>1114</v>
      </c>
      <c r="E76" s="337">
        <v>7</v>
      </c>
      <c r="F76" s="337"/>
      <c r="G76" s="337"/>
      <c r="H76" s="337"/>
      <c r="I76" s="337"/>
      <c r="J76" s="337"/>
      <c r="K76" s="337"/>
      <c r="L76" s="283" t="str">
        <f>IF(C76="","",_xlfn.CONCAT("            { line: ","""",C76,", ",M76:AN76,""", sC: ","""",B76,"""},"))</f>
        <v xml:space="preserve">            { line: "ÉL ES MI SALVACIÓN, ES MI DIOS, (Re,7,15)", sC: "as"},</v>
      </c>
      <c r="M76" s="218" t="str">
        <f t="shared" si="117"/>
        <v>(</v>
      </c>
      <c r="N76" s="183" t="str">
        <f t="shared" si="118"/>
        <v>Re</v>
      </c>
      <c r="O76" s="216" t="str">
        <f t="shared" si="119"/>
        <v>,</v>
      </c>
      <c r="P76" s="225">
        <f t="shared" si="120"/>
        <v>7</v>
      </c>
      <c r="Q76" s="217" t="str">
        <f t="shared" si="121"/>
        <v>,</v>
      </c>
      <c r="R76" s="168">
        <f t="shared" si="122"/>
        <v>15</v>
      </c>
      <c r="S76" s="218" t="str">
        <f t="shared" si="123"/>
        <v>)</v>
      </c>
      <c r="T76" s="219" t="str">
        <f t="shared" si="124"/>
        <v/>
      </c>
      <c r="U76" s="181" t="str">
        <f t="shared" si="125"/>
        <v/>
      </c>
      <c r="V76" s="185" t="str">
        <f t="shared" si="126"/>
        <v/>
      </c>
      <c r="W76" s="177" t="str">
        <f t="shared" si="127"/>
        <v/>
      </c>
      <c r="X76" s="185" t="str">
        <f t="shared" si="128"/>
        <v/>
      </c>
      <c r="Y76" s="185" t="str">
        <f t="shared" si="129"/>
        <v/>
      </c>
      <c r="Z76" s="218" t="str">
        <f t="shared" si="130"/>
        <v/>
      </c>
      <c r="AA76" s="175" t="str">
        <f t="shared" si="131"/>
        <v/>
      </c>
      <c r="AB76" s="183" t="str">
        <f t="shared" si="132"/>
        <v/>
      </c>
      <c r="AC76" s="184" t="str">
        <f t="shared" si="133"/>
        <v/>
      </c>
      <c r="AD76" s="225" t="str">
        <f t="shared" si="134"/>
        <v/>
      </c>
      <c r="AE76" s="176" t="str">
        <f t="shared" si="135"/>
        <v/>
      </c>
      <c r="AF76" s="168" t="str">
        <f t="shared" si="136"/>
        <v/>
      </c>
      <c r="AG76" s="168" t="str">
        <f t="shared" si="137"/>
        <v/>
      </c>
      <c r="AH76" s="179" t="str">
        <f t="shared" si="138"/>
        <v/>
      </c>
      <c r="AI76" s="256" t="str">
        <f t="shared" si="139"/>
        <v/>
      </c>
      <c r="AJ76" s="185" t="str">
        <f t="shared" si="140"/>
        <v/>
      </c>
      <c r="AK76" s="185" t="str">
        <f t="shared" si="141"/>
        <v/>
      </c>
      <c r="AL76" s="185" t="str">
        <f t="shared" si="142"/>
        <v/>
      </c>
      <c r="AM76" s="185" t="str">
        <f t="shared" si="143"/>
        <v/>
      </c>
      <c r="AN76" s="185" t="str">
        <f t="shared" si="144"/>
        <v/>
      </c>
    </row>
    <row r="77" spans="1:40" ht="24.5" thickTop="1" thickBot="1">
      <c r="B77" t="s">
        <v>2282</v>
      </c>
      <c r="C77" s="285" t="s">
        <v>2238</v>
      </c>
      <c r="D77" s="328" t="s">
        <v>1122</v>
      </c>
      <c r="E77" s="328">
        <v>7</v>
      </c>
      <c r="F77" s="328"/>
      <c r="G77" s="328"/>
      <c r="H77" s="328"/>
      <c r="I77" s="328"/>
      <c r="J77" s="328"/>
      <c r="K77" s="328"/>
      <c r="L77" s="283" t="str">
        <f>IF(C77="","",_xlfn.CONCAT("            { line: ","""",C77,", ",M77:AN77,""", sC: ","""",B77,"""},"))</f>
        <v xml:space="preserve">            { line: "Y YO LO ENSALZARÉ., (Sol,7,15)", sC: "as"},</v>
      </c>
      <c r="M77" s="218" t="str">
        <f t="shared" si="117"/>
        <v>(</v>
      </c>
      <c r="N77" s="183" t="str">
        <f t="shared" si="118"/>
        <v>Sol</v>
      </c>
      <c r="O77" s="216" t="str">
        <f t="shared" si="119"/>
        <v>,</v>
      </c>
      <c r="P77" s="225">
        <f t="shared" si="120"/>
        <v>7</v>
      </c>
      <c r="Q77" s="217" t="str">
        <f t="shared" si="121"/>
        <v>,</v>
      </c>
      <c r="R77" s="168">
        <f t="shared" si="122"/>
        <v>15</v>
      </c>
      <c r="S77" s="218" t="str">
        <f t="shared" si="123"/>
        <v>)</v>
      </c>
      <c r="T77" s="219" t="str">
        <f t="shared" si="124"/>
        <v/>
      </c>
      <c r="U77" s="181" t="str">
        <f t="shared" si="125"/>
        <v/>
      </c>
      <c r="V77" s="185" t="str">
        <f t="shared" si="126"/>
        <v/>
      </c>
      <c r="W77" s="177" t="str">
        <f t="shared" si="127"/>
        <v/>
      </c>
      <c r="X77" s="185" t="str">
        <f t="shared" si="128"/>
        <v/>
      </c>
      <c r="Y77" s="185" t="str">
        <f t="shared" si="129"/>
        <v/>
      </c>
      <c r="Z77" s="218" t="str">
        <f t="shared" si="130"/>
        <v/>
      </c>
      <c r="AA77" s="175" t="str">
        <f t="shared" si="131"/>
        <v/>
      </c>
      <c r="AB77" s="183" t="str">
        <f t="shared" si="132"/>
        <v/>
      </c>
      <c r="AC77" s="184" t="str">
        <f t="shared" si="133"/>
        <v/>
      </c>
      <c r="AD77" s="225" t="str">
        <f t="shared" si="134"/>
        <v/>
      </c>
      <c r="AE77" s="176" t="str">
        <f t="shared" si="135"/>
        <v/>
      </c>
      <c r="AF77" s="168" t="str">
        <f t="shared" si="136"/>
        <v/>
      </c>
      <c r="AG77" s="168" t="str">
        <f t="shared" si="137"/>
        <v/>
      </c>
      <c r="AH77" s="179" t="str">
        <f t="shared" si="138"/>
        <v/>
      </c>
      <c r="AI77" s="256" t="str">
        <f t="shared" si="139"/>
        <v/>
      </c>
      <c r="AJ77" s="185" t="str">
        <f t="shared" si="140"/>
        <v/>
      </c>
      <c r="AK77" s="185" t="str">
        <f t="shared" si="141"/>
        <v/>
      </c>
      <c r="AL77" s="185" t="str">
        <f t="shared" si="142"/>
        <v/>
      </c>
      <c r="AM77" s="185" t="str">
        <f t="shared" si="143"/>
        <v/>
      </c>
      <c r="AN77" s="185" t="str">
        <f t="shared" si="144"/>
        <v/>
      </c>
    </row>
    <row r="78" spans="1:40" ht="26.5" thickTop="1" thickBot="1">
      <c r="C78" s="297"/>
      <c r="D78" s="326"/>
      <c r="E78" s="326"/>
      <c r="F78" s="326"/>
      <c r="G78" s="326"/>
      <c r="H78" s="326"/>
      <c r="I78" s="326"/>
      <c r="J78" s="326"/>
      <c r="K78" s="326"/>
      <c r="L78" s="299" t="s">
        <v>2520</v>
      </c>
      <c r="M78" s="218"/>
      <c r="N78" s="183"/>
      <c r="O78" s="216"/>
      <c r="P78" s="225"/>
      <c r="Q78" s="217"/>
      <c r="R78" s="168"/>
      <c r="S78" s="218"/>
      <c r="T78" s="219"/>
      <c r="U78" s="181"/>
      <c r="V78" s="185"/>
      <c r="W78" s="177"/>
      <c r="X78" s="185"/>
      <c r="Y78" s="185"/>
      <c r="Z78" s="218"/>
      <c r="AA78" s="175"/>
      <c r="AB78" s="183"/>
      <c r="AC78" s="184"/>
      <c r="AD78" s="225"/>
      <c r="AE78" s="176"/>
      <c r="AF78" s="168"/>
      <c r="AG78" s="168"/>
      <c r="AH78" s="179"/>
      <c r="AI78" s="256"/>
      <c r="AJ78" s="185"/>
      <c r="AK78" s="185"/>
      <c r="AL78" s="185"/>
      <c r="AM78" s="185"/>
      <c r="AN78" s="185"/>
    </row>
    <row r="79" spans="1:40" ht="24.5" thickTop="1" thickBot="1">
      <c r="B79" t="s">
        <v>2282</v>
      </c>
      <c r="C79" s="285" t="s">
        <v>2213</v>
      </c>
      <c r="D79" s="227" t="s">
        <v>1131</v>
      </c>
      <c r="E79" s="227">
        <v>7</v>
      </c>
      <c r="F79" s="227"/>
      <c r="G79" s="227"/>
      <c r="H79" s="227"/>
      <c r="I79" s="227"/>
      <c r="J79" s="227"/>
      <c r="K79" s="227"/>
      <c r="L79" s="283" t="str">
        <f>IF(C79="","",_xlfn.CONCAT("            { line: ","""",C79,", ",M79:AN79,""", sC: ","""",B79,"""},"))</f>
        <v xml:space="preserve">            { line: "PRECIPITÓ EN EL MAR, (Do,7,15)", sC: "as"},</v>
      </c>
      <c r="M79" s="218" t="str">
        <f t="shared" si="117"/>
        <v>(</v>
      </c>
      <c r="N79" s="183" t="str">
        <f t="shared" si="118"/>
        <v>Do</v>
      </c>
      <c r="O79" s="216" t="str">
        <f t="shared" si="119"/>
        <v>,</v>
      </c>
      <c r="P79" s="225">
        <f t="shared" si="120"/>
        <v>7</v>
      </c>
      <c r="Q79" s="217" t="str">
        <f t="shared" si="121"/>
        <v>,</v>
      </c>
      <c r="R79" s="168">
        <f t="shared" si="122"/>
        <v>15</v>
      </c>
      <c r="S79" s="218" t="str">
        <f t="shared" si="123"/>
        <v>)</v>
      </c>
      <c r="T79" s="219" t="str">
        <f t="shared" si="124"/>
        <v/>
      </c>
      <c r="U79" s="181" t="str">
        <f t="shared" si="125"/>
        <v/>
      </c>
      <c r="V79" s="185" t="str">
        <f t="shared" si="126"/>
        <v/>
      </c>
      <c r="W79" s="177" t="str">
        <f t="shared" si="127"/>
        <v/>
      </c>
      <c r="X79" s="185" t="str">
        <f t="shared" si="128"/>
        <v/>
      </c>
      <c r="Y79" s="185" t="str">
        <f t="shared" si="129"/>
        <v/>
      </c>
      <c r="Z79" s="218" t="str">
        <f t="shared" si="130"/>
        <v/>
      </c>
      <c r="AA79" s="175" t="str">
        <f t="shared" si="131"/>
        <v/>
      </c>
      <c r="AB79" s="183" t="str">
        <f t="shared" si="132"/>
        <v/>
      </c>
      <c r="AC79" s="184" t="str">
        <f t="shared" si="133"/>
        <v/>
      </c>
      <c r="AD79" s="225" t="str">
        <f t="shared" si="134"/>
        <v/>
      </c>
      <c r="AE79" s="176" t="str">
        <f t="shared" si="135"/>
        <v/>
      </c>
      <c r="AF79" s="168" t="str">
        <f t="shared" si="136"/>
        <v/>
      </c>
      <c r="AG79" s="168" t="str">
        <f t="shared" si="137"/>
        <v/>
      </c>
      <c r="AH79" s="179" t="str">
        <f t="shared" si="138"/>
        <v/>
      </c>
      <c r="AI79" s="256" t="str">
        <f t="shared" si="139"/>
        <v/>
      </c>
      <c r="AJ79" s="185" t="str">
        <f t="shared" si="140"/>
        <v/>
      </c>
      <c r="AK79" s="185" t="str">
        <f t="shared" si="141"/>
        <v/>
      </c>
      <c r="AL79" s="185" t="str">
        <f t="shared" si="142"/>
        <v/>
      </c>
      <c r="AM79" s="185" t="str">
        <f t="shared" si="143"/>
        <v/>
      </c>
      <c r="AN79" s="185" t="str">
        <f t="shared" si="144"/>
        <v/>
      </c>
    </row>
    <row r="80" spans="1:40" ht="24.5" thickTop="1" thickBot="1">
      <c r="B80" t="s">
        <v>2282</v>
      </c>
      <c r="C80" s="285" t="s">
        <v>2214</v>
      </c>
      <c r="D80" s="337"/>
      <c r="E80" s="337"/>
      <c r="F80" s="337"/>
      <c r="G80" s="337"/>
      <c r="H80" s="337"/>
      <c r="I80" s="337"/>
      <c r="J80" s="337"/>
      <c r="K80" s="337"/>
      <c r="L80" s="283" t="str">
        <f>IF(C80="","",_xlfn.CONCAT("            { line: ","""",C80,", ",M80:AN80,""", sC: ","""",B80,"""},"))</f>
        <v xml:space="preserve">            { line: "CABALLO Y CABALLERO,, ", sC: "as"},</v>
      </c>
      <c r="M80" s="218" t="str">
        <f t="shared" si="117"/>
        <v/>
      </c>
      <c r="N80" s="183" t="str">
        <f t="shared" si="118"/>
        <v/>
      </c>
      <c r="O80" s="216" t="str">
        <f t="shared" si="119"/>
        <v/>
      </c>
      <c r="P80" s="225" t="str">
        <f t="shared" si="120"/>
        <v/>
      </c>
      <c r="Q80" s="217" t="str">
        <f t="shared" si="121"/>
        <v/>
      </c>
      <c r="R80" s="168" t="str">
        <f t="shared" si="122"/>
        <v/>
      </c>
      <c r="S80" s="218" t="str">
        <f t="shared" si="123"/>
        <v/>
      </c>
      <c r="T80" s="219" t="str">
        <f t="shared" si="124"/>
        <v/>
      </c>
      <c r="U80" s="181" t="str">
        <f t="shared" si="125"/>
        <v/>
      </c>
      <c r="V80" s="185" t="str">
        <f t="shared" si="126"/>
        <v/>
      </c>
      <c r="W80" s="177" t="str">
        <f t="shared" si="127"/>
        <v/>
      </c>
      <c r="X80" s="185" t="str">
        <f t="shared" si="128"/>
        <v/>
      </c>
      <c r="Y80" s="185" t="str">
        <f t="shared" si="129"/>
        <v/>
      </c>
      <c r="Z80" s="218" t="str">
        <f t="shared" si="130"/>
        <v/>
      </c>
      <c r="AA80" s="175" t="str">
        <f t="shared" si="131"/>
        <v/>
      </c>
      <c r="AB80" s="183" t="str">
        <f t="shared" si="132"/>
        <v/>
      </c>
      <c r="AC80" s="184" t="str">
        <f t="shared" si="133"/>
        <v/>
      </c>
      <c r="AD80" s="225" t="str">
        <f t="shared" si="134"/>
        <v/>
      </c>
      <c r="AE80" s="176" t="str">
        <f t="shared" si="135"/>
        <v/>
      </c>
      <c r="AF80" s="168" t="str">
        <f t="shared" si="136"/>
        <v/>
      </c>
      <c r="AG80" s="168" t="str">
        <f t="shared" si="137"/>
        <v/>
      </c>
      <c r="AH80" s="179" t="str">
        <f t="shared" si="138"/>
        <v/>
      </c>
      <c r="AI80" s="256" t="str">
        <f t="shared" si="139"/>
        <v/>
      </c>
      <c r="AJ80" s="185" t="str">
        <f t="shared" si="140"/>
        <v/>
      </c>
      <c r="AK80" s="185" t="str">
        <f t="shared" si="141"/>
        <v/>
      </c>
      <c r="AL80" s="185" t="str">
        <f t="shared" si="142"/>
        <v/>
      </c>
      <c r="AM80" s="185" t="str">
        <f t="shared" si="143"/>
        <v/>
      </c>
      <c r="AN80" s="185" t="str">
        <f t="shared" si="144"/>
        <v/>
      </c>
    </row>
    <row r="81" spans="1:40" ht="24.5" thickTop="1" thickBot="1">
      <c r="B81" t="s">
        <v>2282</v>
      </c>
      <c r="C81" s="334" t="s">
        <v>2210</v>
      </c>
      <c r="D81" s="329"/>
      <c r="E81" s="329"/>
      <c r="F81" s="329"/>
      <c r="G81" s="329"/>
      <c r="H81" s="329"/>
      <c r="I81" s="329"/>
      <c r="J81" s="329"/>
      <c r="K81" s="329"/>
      <c r="L81" s="335" t="str">
        <f>IF(C81="","",_xlfn.CONCAT("            { line: ","""",C81,", ",M81:AN81,""", sC: ","""",B81,"""},  ]},"))</f>
        <v xml:space="preserve">            { line: "CABALLO Y CABALLERO., ", sC: "as"},  ]},</v>
      </c>
      <c r="M81" s="218" t="str">
        <f t="shared" si="117"/>
        <v/>
      </c>
      <c r="N81" s="183" t="str">
        <f t="shared" si="118"/>
        <v/>
      </c>
      <c r="O81" s="216" t="str">
        <f t="shared" si="119"/>
        <v/>
      </c>
      <c r="P81" s="225" t="str">
        <f t="shared" si="120"/>
        <v/>
      </c>
      <c r="Q81" s="217" t="str">
        <f t="shared" si="121"/>
        <v/>
      </c>
      <c r="R81" s="168" t="str">
        <f t="shared" si="122"/>
        <v/>
      </c>
      <c r="S81" s="218" t="str">
        <f t="shared" si="123"/>
        <v/>
      </c>
      <c r="T81" s="219" t="str">
        <f t="shared" si="124"/>
        <v/>
      </c>
      <c r="U81" s="181" t="str">
        <f t="shared" si="125"/>
        <v/>
      </c>
      <c r="V81" s="185" t="str">
        <f t="shared" si="126"/>
        <v/>
      </c>
      <c r="W81" s="177" t="str">
        <f t="shared" si="127"/>
        <v/>
      </c>
      <c r="X81" s="185" t="str">
        <f t="shared" si="128"/>
        <v/>
      </c>
      <c r="Y81" s="185" t="str">
        <f t="shared" si="129"/>
        <v/>
      </c>
      <c r="Z81" s="218" t="str">
        <f t="shared" si="130"/>
        <v/>
      </c>
      <c r="AA81" s="175" t="str">
        <f t="shared" si="131"/>
        <v/>
      </c>
      <c r="AB81" s="183" t="str">
        <f t="shared" si="132"/>
        <v/>
      </c>
      <c r="AC81" s="184" t="str">
        <f t="shared" si="133"/>
        <v/>
      </c>
      <c r="AD81" s="225" t="str">
        <f t="shared" si="134"/>
        <v/>
      </c>
      <c r="AE81" s="176" t="str">
        <f t="shared" si="135"/>
        <v/>
      </c>
      <c r="AF81" s="168" t="str">
        <f t="shared" si="136"/>
        <v/>
      </c>
      <c r="AG81" s="168" t="str">
        <f t="shared" si="137"/>
        <v/>
      </c>
      <c r="AH81" s="179" t="str">
        <f t="shared" si="138"/>
        <v/>
      </c>
      <c r="AI81" s="256" t="str">
        <f t="shared" si="139"/>
        <v/>
      </c>
      <c r="AJ81" s="185" t="str">
        <f t="shared" si="140"/>
        <v/>
      </c>
      <c r="AK81" s="185" t="str">
        <f t="shared" si="141"/>
        <v/>
      </c>
      <c r="AL81" s="185" t="str">
        <f t="shared" si="142"/>
        <v/>
      </c>
      <c r="AM81" s="185" t="str">
        <f t="shared" si="143"/>
        <v/>
      </c>
      <c r="AN81" s="185" t="str">
        <f t="shared" si="144"/>
        <v/>
      </c>
    </row>
    <row r="82" spans="1:40" ht="26.5" thickTop="1" thickBot="1">
      <c r="C82" s="297"/>
      <c r="D82" s="326"/>
      <c r="E82" s="326"/>
      <c r="F82" s="326"/>
      <c r="G82" s="326"/>
      <c r="H82" s="326"/>
      <c r="I82" s="326"/>
      <c r="J82" s="326"/>
      <c r="K82" s="326"/>
      <c r="L82" s="299" t="s">
        <v>2520</v>
      </c>
      <c r="M82" s="218"/>
      <c r="N82" s="183"/>
      <c r="O82" s="216"/>
      <c r="P82" s="225"/>
      <c r="Q82" s="217"/>
      <c r="R82" s="168"/>
      <c r="S82" s="218"/>
      <c r="T82" s="219"/>
      <c r="U82" s="181"/>
      <c r="V82" s="185"/>
      <c r="W82" s="177"/>
      <c r="X82" s="185"/>
      <c r="Y82" s="185"/>
      <c r="Z82" s="218"/>
      <c r="AA82" s="175"/>
      <c r="AB82" s="183"/>
      <c r="AC82" s="184"/>
      <c r="AD82" s="225"/>
      <c r="AE82" s="176"/>
      <c r="AF82" s="168"/>
      <c r="AG82" s="168"/>
      <c r="AH82" s="179"/>
      <c r="AI82" s="256"/>
      <c r="AJ82" s="185"/>
      <c r="AK82" s="185"/>
      <c r="AL82" s="185"/>
      <c r="AM82" s="185"/>
      <c r="AN82" s="185"/>
    </row>
    <row r="83" spans="1:40" ht="24.5" thickTop="1" thickBot="1">
      <c r="A83">
        <f>+A67+1</f>
        <v>5</v>
      </c>
      <c r="C83" s="13" t="s">
        <v>2218</v>
      </c>
      <c r="D83" s="257"/>
      <c r="E83" s="257"/>
      <c r="F83" s="258"/>
      <c r="G83" s="258"/>
      <c r="H83" s="257"/>
      <c r="I83" s="257"/>
      <c r="J83" s="296"/>
      <c r="K83" s="296"/>
      <c r="L83" s="271" t="str">
        <f t="shared" si="115"/>
        <v xml:space="preserve">            { line: "El enemigo había dicho:, ", sC: ""},</v>
      </c>
      <c r="M83" s="218" t="str">
        <f t="shared" si="7"/>
        <v/>
      </c>
      <c r="N83" s="183" t="str">
        <f t="shared" si="1"/>
        <v/>
      </c>
      <c r="O83" s="216" t="str">
        <f t="shared" si="8"/>
        <v/>
      </c>
      <c r="P83" s="225" t="str">
        <f t="shared" si="2"/>
        <v/>
      </c>
      <c r="Q83" s="217" t="str">
        <f t="shared" si="9"/>
        <v/>
      </c>
      <c r="R83" s="168" t="str">
        <f t="shared" si="10"/>
        <v/>
      </c>
      <c r="S83" s="218" t="str">
        <f t="shared" si="11"/>
        <v/>
      </c>
      <c r="T83" s="219" t="str">
        <f t="shared" si="12"/>
        <v/>
      </c>
      <c r="U83" s="181" t="str">
        <f t="shared" si="3"/>
        <v/>
      </c>
      <c r="V83" s="185" t="str">
        <f t="shared" si="13"/>
        <v/>
      </c>
      <c r="W83" s="177" t="str">
        <f t="shared" si="4"/>
        <v/>
      </c>
      <c r="X83" s="185" t="str">
        <f t="shared" si="14"/>
        <v/>
      </c>
      <c r="Y83" s="185" t="str">
        <f t="shared" si="15"/>
        <v/>
      </c>
      <c r="Z83" s="218" t="str">
        <f t="shared" si="16"/>
        <v/>
      </c>
      <c r="AA83" s="175" t="str">
        <f t="shared" si="17"/>
        <v/>
      </c>
      <c r="AB83" s="183" t="str">
        <f t="shared" si="5"/>
        <v/>
      </c>
      <c r="AC83" s="184" t="str">
        <f t="shared" si="18"/>
        <v/>
      </c>
      <c r="AD83" s="225" t="str">
        <f t="shared" si="19"/>
        <v/>
      </c>
      <c r="AE83" s="176" t="str">
        <f t="shared" si="20"/>
        <v/>
      </c>
      <c r="AF83" s="168" t="str">
        <f t="shared" si="21"/>
        <v/>
      </c>
      <c r="AG83" s="168" t="str">
        <f t="shared" si="22"/>
        <v/>
      </c>
      <c r="AH83" s="179" t="str">
        <f t="shared" si="23"/>
        <v/>
      </c>
      <c r="AI83" s="256" t="str">
        <f t="shared" si="6"/>
        <v/>
      </c>
      <c r="AJ83" s="185" t="str">
        <f t="shared" si="24"/>
        <v/>
      </c>
      <c r="AK83" s="185" t="str">
        <f t="shared" si="25"/>
        <v/>
      </c>
      <c r="AL83" s="185" t="str">
        <f t="shared" si="26"/>
        <v/>
      </c>
      <c r="AM83" s="185" t="str">
        <f t="shared" si="27"/>
        <v/>
      </c>
      <c r="AN83" s="185" t="str">
        <f t="shared" si="28"/>
        <v/>
      </c>
    </row>
    <row r="84" spans="1:40" ht="24.5" thickTop="1" thickBot="1">
      <c r="A84">
        <f t="shared" si="116"/>
        <v>6</v>
      </c>
      <c r="C84" s="13" t="s">
        <v>2219</v>
      </c>
      <c r="D84" s="257"/>
      <c r="E84" s="257"/>
      <c r="F84" s="258"/>
      <c r="G84" s="258"/>
      <c r="H84" s="257"/>
      <c r="I84" s="257"/>
      <c r="J84" s="296"/>
      <c r="K84" s="296"/>
      <c r="L84" s="271" t="str">
        <f t="shared" si="115"/>
        <v xml:space="preserve">            { line: "«Les perseguiré y alcanzaré,, ", sC: ""},</v>
      </c>
      <c r="M84" s="218" t="str">
        <f t="shared" si="7"/>
        <v/>
      </c>
      <c r="N84" s="183" t="str">
        <f t="shared" si="1"/>
        <v/>
      </c>
      <c r="O84" s="216" t="str">
        <f t="shared" si="8"/>
        <v/>
      </c>
      <c r="P84" s="225" t="str">
        <f t="shared" si="2"/>
        <v/>
      </c>
      <c r="Q84" s="217" t="str">
        <f t="shared" si="9"/>
        <v/>
      </c>
      <c r="R84" s="168" t="str">
        <f t="shared" si="10"/>
        <v/>
      </c>
      <c r="S84" s="218" t="str">
        <f t="shared" si="11"/>
        <v/>
      </c>
      <c r="T84" s="219" t="str">
        <f t="shared" si="12"/>
        <v/>
      </c>
      <c r="U84" s="181" t="str">
        <f t="shared" si="3"/>
        <v/>
      </c>
      <c r="V84" s="185" t="str">
        <f t="shared" si="13"/>
        <v/>
      </c>
      <c r="W84" s="177" t="str">
        <f t="shared" si="4"/>
        <v/>
      </c>
      <c r="X84" s="185" t="str">
        <f t="shared" si="14"/>
        <v/>
      </c>
      <c r="Y84" s="185" t="str">
        <f t="shared" si="15"/>
        <v/>
      </c>
      <c r="Z84" s="218" t="str">
        <f t="shared" si="16"/>
        <v/>
      </c>
      <c r="AA84" s="175" t="str">
        <f t="shared" si="17"/>
        <v/>
      </c>
      <c r="AB84" s="183" t="str">
        <f t="shared" si="5"/>
        <v/>
      </c>
      <c r="AC84" s="184" t="str">
        <f t="shared" si="18"/>
        <v/>
      </c>
      <c r="AD84" s="225" t="str">
        <f t="shared" si="19"/>
        <v/>
      </c>
      <c r="AE84" s="176" t="str">
        <f t="shared" si="20"/>
        <v/>
      </c>
      <c r="AF84" s="168" t="str">
        <f t="shared" si="21"/>
        <v/>
      </c>
      <c r="AG84" s="168" t="str">
        <f t="shared" si="22"/>
        <v/>
      </c>
      <c r="AH84" s="179" t="str">
        <f t="shared" si="23"/>
        <v/>
      </c>
      <c r="AI84" s="256" t="str">
        <f t="shared" si="6"/>
        <v/>
      </c>
      <c r="AJ84" s="185" t="str">
        <f t="shared" si="24"/>
        <v/>
      </c>
      <c r="AK84" s="185" t="str">
        <f t="shared" si="25"/>
        <v/>
      </c>
      <c r="AL84" s="185" t="str">
        <f t="shared" si="26"/>
        <v/>
      </c>
      <c r="AM84" s="185" t="str">
        <f t="shared" si="27"/>
        <v/>
      </c>
      <c r="AN84" s="185" t="str">
        <f t="shared" si="28"/>
        <v/>
      </c>
    </row>
    <row r="85" spans="1:40" ht="24.5" thickTop="1" thickBot="1">
      <c r="A85">
        <f t="shared" si="116"/>
        <v>7</v>
      </c>
      <c r="C85" s="13" t="s">
        <v>2220</v>
      </c>
      <c r="D85" s="257"/>
      <c r="E85" s="257"/>
      <c r="F85" s="258"/>
      <c r="G85" s="258"/>
      <c r="H85" s="257"/>
      <c r="I85" s="257"/>
      <c r="J85" s="296"/>
      <c r="K85" s="296"/>
      <c r="L85" s="271" t="str">
        <f t="shared" si="115"/>
        <v xml:space="preserve">            { line: "desnudaré la espada, se saciará mi alma,, ", sC: ""},</v>
      </c>
      <c r="M85" s="218" t="str">
        <f t="shared" si="7"/>
        <v/>
      </c>
      <c r="N85" s="183" t="str">
        <f t="shared" si="1"/>
        <v/>
      </c>
      <c r="O85" s="216" t="str">
        <f t="shared" si="8"/>
        <v/>
      </c>
      <c r="P85" s="225" t="str">
        <f t="shared" si="2"/>
        <v/>
      </c>
      <c r="Q85" s="217" t="str">
        <f t="shared" si="9"/>
        <v/>
      </c>
      <c r="R85" s="168" t="str">
        <f t="shared" si="10"/>
        <v/>
      </c>
      <c r="S85" s="218" t="str">
        <f t="shared" si="11"/>
        <v/>
      </c>
      <c r="T85" s="219" t="str">
        <f t="shared" si="12"/>
        <v/>
      </c>
      <c r="U85" s="181" t="str">
        <f t="shared" si="3"/>
        <v/>
      </c>
      <c r="V85" s="185" t="str">
        <f t="shared" si="13"/>
        <v/>
      </c>
      <c r="W85" s="177" t="str">
        <f t="shared" si="4"/>
        <v/>
      </c>
      <c r="X85" s="185" t="str">
        <f t="shared" si="14"/>
        <v/>
      </c>
      <c r="Y85" s="185" t="str">
        <f t="shared" si="15"/>
        <v/>
      </c>
      <c r="Z85" s="218" t="str">
        <f t="shared" si="16"/>
        <v/>
      </c>
      <c r="AA85" s="175" t="str">
        <f t="shared" si="17"/>
        <v/>
      </c>
      <c r="AB85" s="183" t="str">
        <f t="shared" si="5"/>
        <v/>
      </c>
      <c r="AC85" s="184" t="str">
        <f t="shared" si="18"/>
        <v/>
      </c>
      <c r="AD85" s="225" t="str">
        <f t="shared" si="19"/>
        <v/>
      </c>
      <c r="AE85" s="176" t="str">
        <f t="shared" si="20"/>
        <v/>
      </c>
      <c r="AF85" s="168" t="str">
        <f t="shared" si="21"/>
        <v/>
      </c>
      <c r="AG85" s="168" t="str">
        <f t="shared" si="22"/>
        <v/>
      </c>
      <c r="AH85" s="179" t="str">
        <f t="shared" si="23"/>
        <v/>
      </c>
      <c r="AI85" s="256" t="str">
        <f t="shared" si="6"/>
        <v/>
      </c>
      <c r="AJ85" s="185" t="str">
        <f t="shared" si="24"/>
        <v/>
      </c>
      <c r="AK85" s="185" t="str">
        <f t="shared" si="25"/>
        <v/>
      </c>
      <c r="AL85" s="185" t="str">
        <f t="shared" si="26"/>
        <v/>
      </c>
      <c r="AM85" s="185" t="str">
        <f t="shared" si="27"/>
        <v/>
      </c>
      <c r="AN85" s="185" t="str">
        <f t="shared" si="28"/>
        <v/>
      </c>
    </row>
    <row r="86" spans="1:40" ht="24.5" thickTop="1" thickBot="1">
      <c r="A86">
        <f t="shared" si="116"/>
        <v>8</v>
      </c>
      <c r="C86" s="13" t="s">
        <v>2221</v>
      </c>
      <c r="D86" s="257"/>
      <c r="E86" s="257"/>
      <c r="F86" s="258"/>
      <c r="G86" s="258"/>
      <c r="H86" s="257"/>
      <c r="I86" s="257"/>
      <c r="J86" s="296"/>
      <c r="K86" s="296"/>
      <c r="L86" s="271" t="str">
        <f t="shared" si="115"/>
        <v xml:space="preserve">            { line: "los aniquilaré.», ", sC: ""},</v>
      </c>
      <c r="M86" s="218" t="str">
        <f t="shared" si="7"/>
        <v/>
      </c>
      <c r="N86" s="183" t="str">
        <f t="shared" si="1"/>
        <v/>
      </c>
      <c r="O86" s="216" t="str">
        <f t="shared" si="8"/>
        <v/>
      </c>
      <c r="P86" s="225" t="str">
        <f t="shared" si="2"/>
        <v/>
      </c>
      <c r="Q86" s="217" t="str">
        <f t="shared" si="9"/>
        <v/>
      </c>
      <c r="R86" s="168" t="str">
        <f t="shared" si="10"/>
        <v/>
      </c>
      <c r="S86" s="218" t="str">
        <f t="shared" si="11"/>
        <v/>
      </c>
      <c r="T86" s="219" t="str">
        <f t="shared" si="12"/>
        <v/>
      </c>
      <c r="U86" s="181" t="str">
        <f t="shared" si="3"/>
        <v/>
      </c>
      <c r="V86" s="185" t="str">
        <f t="shared" si="13"/>
        <v/>
      </c>
      <c r="W86" s="177" t="str">
        <f t="shared" si="4"/>
        <v/>
      </c>
      <c r="X86" s="185" t="str">
        <f t="shared" si="14"/>
        <v/>
      </c>
      <c r="Y86" s="185" t="str">
        <f t="shared" si="15"/>
        <v/>
      </c>
      <c r="Z86" s="218" t="str">
        <f t="shared" si="16"/>
        <v/>
      </c>
      <c r="AA86" s="175" t="str">
        <f t="shared" si="17"/>
        <v/>
      </c>
      <c r="AB86" s="183" t="str">
        <f t="shared" si="5"/>
        <v/>
      </c>
      <c r="AC86" s="184" t="str">
        <f t="shared" si="18"/>
        <v/>
      </c>
      <c r="AD86" s="225" t="str">
        <f t="shared" si="19"/>
        <v/>
      </c>
      <c r="AE86" s="176" t="str">
        <f t="shared" si="20"/>
        <v/>
      </c>
      <c r="AF86" s="168" t="str">
        <f t="shared" si="21"/>
        <v/>
      </c>
      <c r="AG86" s="168" t="str">
        <f t="shared" si="22"/>
        <v/>
      </c>
      <c r="AH86" s="179" t="str">
        <f t="shared" si="23"/>
        <v/>
      </c>
      <c r="AI86" s="256" t="str">
        <f t="shared" si="6"/>
        <v/>
      </c>
      <c r="AJ86" s="185" t="str">
        <f t="shared" si="24"/>
        <v/>
      </c>
      <c r="AK86" s="185" t="str">
        <f t="shared" si="25"/>
        <v/>
      </c>
      <c r="AL86" s="185" t="str">
        <f t="shared" si="26"/>
        <v/>
      </c>
      <c r="AM86" s="185" t="str">
        <f t="shared" si="27"/>
        <v/>
      </c>
      <c r="AN86" s="185" t="str">
        <f t="shared" si="28"/>
        <v/>
      </c>
    </row>
    <row r="87" spans="1:40" ht="26.5" thickTop="1" thickBot="1">
      <c r="C87" s="297"/>
      <c r="D87" s="326"/>
      <c r="E87" s="326"/>
      <c r="F87" s="326"/>
      <c r="G87" s="326"/>
      <c r="H87" s="326"/>
      <c r="I87" s="326"/>
      <c r="J87" s="326"/>
      <c r="K87" s="326"/>
      <c r="L87" s="299" t="s">
        <v>2520</v>
      </c>
      <c r="M87" s="218"/>
      <c r="N87" s="183"/>
      <c r="O87" s="216"/>
      <c r="P87" s="225"/>
      <c r="Q87" s="217"/>
      <c r="R87" s="168"/>
      <c r="S87" s="218"/>
      <c r="T87" s="219"/>
      <c r="U87" s="181"/>
      <c r="V87" s="185"/>
      <c r="W87" s="177"/>
      <c r="X87" s="185"/>
      <c r="Y87" s="185"/>
      <c r="Z87" s="218"/>
      <c r="AA87" s="175"/>
      <c r="AB87" s="183"/>
      <c r="AC87" s="184"/>
      <c r="AD87" s="225"/>
      <c r="AE87" s="176"/>
      <c r="AF87" s="168"/>
      <c r="AG87" s="168"/>
      <c r="AH87" s="179"/>
      <c r="AI87" s="256"/>
      <c r="AJ87" s="185"/>
      <c r="AK87" s="185"/>
      <c r="AL87" s="185"/>
      <c r="AM87" s="185"/>
      <c r="AN87" s="185"/>
    </row>
    <row r="88" spans="1:40" ht="24.5" thickTop="1" thickBot="1">
      <c r="C88" s="203" t="s">
        <v>2422</v>
      </c>
      <c r="D88" s="224"/>
      <c r="E88" s="224"/>
      <c r="F88" s="224"/>
      <c r="G88" s="224"/>
      <c r="H88" s="224"/>
      <c r="I88" s="224"/>
      <c r="J88" s="224"/>
      <c r="K88" s="224"/>
      <c r="L88" s="208" t="s">
        <v>2411</v>
      </c>
      <c r="M88" s="218" t="str">
        <f t="shared" si="7"/>
        <v/>
      </c>
      <c r="N88" s="183" t="str">
        <f t="shared" si="1"/>
        <v/>
      </c>
      <c r="O88" s="216" t="str">
        <f t="shared" si="8"/>
        <v/>
      </c>
      <c r="P88" s="225" t="str">
        <f t="shared" si="2"/>
        <v/>
      </c>
      <c r="Q88" s="217" t="str">
        <f t="shared" si="9"/>
        <v/>
      </c>
      <c r="R88" s="168" t="str">
        <f t="shared" si="10"/>
        <v/>
      </c>
      <c r="S88" s="218" t="str">
        <f t="shared" si="11"/>
        <v/>
      </c>
      <c r="T88" s="219" t="str">
        <f t="shared" si="12"/>
        <v/>
      </c>
      <c r="U88" s="181" t="str">
        <f t="shared" si="3"/>
        <v/>
      </c>
      <c r="V88" s="185" t="str">
        <f t="shared" si="13"/>
        <v/>
      </c>
      <c r="W88" s="177" t="str">
        <f t="shared" si="4"/>
        <v/>
      </c>
      <c r="X88" s="185" t="str">
        <f t="shared" si="14"/>
        <v/>
      </c>
      <c r="Y88" s="185" t="str">
        <f t="shared" si="15"/>
        <v/>
      </c>
      <c r="Z88" s="218" t="str">
        <f t="shared" si="16"/>
        <v/>
      </c>
      <c r="AA88" s="175" t="str">
        <f t="shared" si="17"/>
        <v/>
      </c>
      <c r="AB88" s="183" t="str">
        <f t="shared" si="5"/>
        <v/>
      </c>
      <c r="AC88" s="184" t="str">
        <f t="shared" si="18"/>
        <v/>
      </c>
      <c r="AD88" s="225" t="str">
        <f t="shared" si="19"/>
        <v/>
      </c>
      <c r="AE88" s="176" t="str">
        <f t="shared" si="20"/>
        <v/>
      </c>
      <c r="AF88" s="168" t="str">
        <f t="shared" si="21"/>
        <v/>
      </c>
      <c r="AG88" s="168" t="str">
        <f t="shared" si="22"/>
        <v/>
      </c>
      <c r="AH88" s="179" t="str">
        <f t="shared" si="23"/>
        <v/>
      </c>
      <c r="AI88" s="256" t="str">
        <f t="shared" si="6"/>
        <v/>
      </c>
      <c r="AJ88" s="185" t="str">
        <f t="shared" si="24"/>
        <v/>
      </c>
      <c r="AK88" s="185" t="str">
        <f t="shared" si="25"/>
        <v/>
      </c>
      <c r="AL88" s="185" t="str">
        <f t="shared" si="26"/>
        <v/>
      </c>
      <c r="AM88" s="185" t="str">
        <f t="shared" si="27"/>
        <v/>
      </c>
      <c r="AN88" s="185" t="str">
        <f t="shared" si="28"/>
        <v/>
      </c>
    </row>
    <row r="89" spans="1:40" ht="24.5" thickTop="1" thickBot="1">
      <c r="B89" t="s">
        <v>2584</v>
      </c>
      <c r="C89" s="333" t="s">
        <v>2213</v>
      </c>
      <c r="D89" s="329" t="s">
        <v>1131</v>
      </c>
      <c r="E89" s="329">
        <v>7</v>
      </c>
      <c r="F89" s="329"/>
      <c r="G89" s="329"/>
      <c r="H89" s="329"/>
      <c r="I89" s="329"/>
      <c r="J89" s="329"/>
      <c r="K89" s="329"/>
      <c r="L89" s="330" t="str">
        <f>IF(C89="","",_xlfn.CONCAT("       triggerLine: ","""",C89,", ",M89:AN89,""", sC: ","""",B89,""", lines: ["))</f>
        <v xml:space="preserve">       triggerLine: "PRECIPITÓ EN EL MAR, (Do,7,15)", sC: "ta as", lines: [</v>
      </c>
      <c r="M89" s="218" t="str">
        <f t="shared" si="7"/>
        <v>(</v>
      </c>
      <c r="N89" s="183" t="str">
        <f t="shared" si="1"/>
        <v>Do</v>
      </c>
      <c r="O89" s="216" t="str">
        <f t="shared" si="8"/>
        <v>,</v>
      </c>
      <c r="P89" s="225">
        <f t="shared" si="2"/>
        <v>7</v>
      </c>
      <c r="Q89" s="217" t="str">
        <f t="shared" si="9"/>
        <v>,</v>
      </c>
      <c r="R89" s="168">
        <f t="shared" si="10"/>
        <v>15</v>
      </c>
      <c r="S89" s="218" t="str">
        <f t="shared" si="11"/>
        <v>)</v>
      </c>
      <c r="T89" s="219" t="str">
        <f t="shared" si="12"/>
        <v/>
      </c>
      <c r="U89" s="181" t="str">
        <f t="shared" si="3"/>
        <v/>
      </c>
      <c r="V89" s="185" t="str">
        <f t="shared" si="13"/>
        <v/>
      </c>
      <c r="W89" s="177" t="str">
        <f t="shared" si="4"/>
        <v/>
      </c>
      <c r="X89" s="185" t="str">
        <f t="shared" si="14"/>
        <v/>
      </c>
      <c r="Y89" s="185" t="str">
        <f t="shared" si="15"/>
        <v/>
      </c>
      <c r="Z89" s="218" t="str">
        <f t="shared" si="16"/>
        <v/>
      </c>
      <c r="AA89" s="175" t="str">
        <f t="shared" si="17"/>
        <v/>
      </c>
      <c r="AB89" s="183" t="str">
        <f t="shared" si="5"/>
        <v/>
      </c>
      <c r="AC89" s="184" t="str">
        <f t="shared" si="18"/>
        <v/>
      </c>
      <c r="AD89" s="225" t="str">
        <f t="shared" si="19"/>
        <v/>
      </c>
      <c r="AE89" s="176" t="str">
        <f t="shared" si="20"/>
        <v/>
      </c>
      <c r="AF89" s="168" t="str">
        <f t="shared" si="21"/>
        <v/>
      </c>
      <c r="AG89" s="168" t="str">
        <f t="shared" si="22"/>
        <v/>
      </c>
      <c r="AH89" s="179" t="str">
        <f t="shared" si="23"/>
        <v/>
      </c>
      <c r="AI89" s="256" t="str">
        <f t="shared" si="6"/>
        <v/>
      </c>
      <c r="AJ89" s="185" t="str">
        <f t="shared" si="24"/>
        <v/>
      </c>
      <c r="AK89" s="185" t="str">
        <f t="shared" si="25"/>
        <v/>
      </c>
      <c r="AL89" s="185" t="str">
        <f t="shared" si="26"/>
        <v/>
      </c>
      <c r="AM89" s="185" t="str">
        <f t="shared" si="27"/>
        <v/>
      </c>
      <c r="AN89" s="185" t="str">
        <f t="shared" si="28"/>
        <v/>
      </c>
    </row>
    <row r="90" spans="1:40" ht="24.5" thickTop="1" thickBot="1">
      <c r="B90" t="s">
        <v>2282</v>
      </c>
      <c r="C90" s="285" t="s">
        <v>2214</v>
      </c>
      <c r="D90" s="227"/>
      <c r="E90" s="227"/>
      <c r="F90" s="227"/>
      <c r="G90" s="227"/>
      <c r="H90" s="227"/>
      <c r="I90" s="227"/>
      <c r="J90" s="227"/>
      <c r="K90" s="227"/>
      <c r="L90" s="283" t="str">
        <f>IF(C90="","",_xlfn.CONCAT("            { line: ","""",C90,", ",M90:AN90,""", sC: ","""",B90,"""},"))</f>
        <v xml:space="preserve">            { line: "CABALLO Y CABALLERO,, ", sC: "as"},</v>
      </c>
      <c r="M90" s="218" t="str">
        <f t="shared" si="7"/>
        <v/>
      </c>
      <c r="N90" s="183" t="str">
        <f t="shared" si="1"/>
        <v/>
      </c>
      <c r="O90" s="216" t="str">
        <f t="shared" si="8"/>
        <v/>
      </c>
      <c r="P90" s="225" t="str">
        <f t="shared" si="2"/>
        <v/>
      </c>
      <c r="Q90" s="217" t="str">
        <f t="shared" si="9"/>
        <v/>
      </c>
      <c r="R90" s="168" t="str">
        <f t="shared" si="10"/>
        <v/>
      </c>
      <c r="S90" s="218" t="str">
        <f t="shared" si="11"/>
        <v/>
      </c>
      <c r="T90" s="219" t="str">
        <f t="shared" si="12"/>
        <v/>
      </c>
      <c r="U90" s="181" t="str">
        <f t="shared" si="3"/>
        <v/>
      </c>
      <c r="V90" s="185" t="str">
        <f t="shared" si="13"/>
        <v/>
      </c>
      <c r="W90" s="177" t="str">
        <f t="shared" si="4"/>
        <v/>
      </c>
      <c r="X90" s="185" t="str">
        <f t="shared" si="14"/>
        <v/>
      </c>
      <c r="Y90" s="185" t="str">
        <f t="shared" si="15"/>
        <v/>
      </c>
      <c r="Z90" s="218" t="str">
        <f t="shared" si="16"/>
        <v/>
      </c>
      <c r="AA90" s="175" t="str">
        <f t="shared" si="17"/>
        <v/>
      </c>
      <c r="AB90" s="183" t="str">
        <f t="shared" si="5"/>
        <v/>
      </c>
      <c r="AC90" s="184" t="str">
        <f t="shared" si="18"/>
        <v/>
      </c>
      <c r="AD90" s="225" t="str">
        <f t="shared" si="19"/>
        <v/>
      </c>
      <c r="AE90" s="176" t="str">
        <f t="shared" si="20"/>
        <v/>
      </c>
      <c r="AF90" s="168" t="str">
        <f t="shared" si="21"/>
        <v/>
      </c>
      <c r="AG90" s="168" t="str">
        <f t="shared" si="22"/>
        <v/>
      </c>
      <c r="AH90" s="179" t="str">
        <f t="shared" si="23"/>
        <v/>
      </c>
      <c r="AI90" s="256" t="str">
        <f t="shared" si="6"/>
        <v/>
      </c>
      <c r="AJ90" s="185" t="str">
        <f t="shared" si="24"/>
        <v/>
      </c>
      <c r="AK90" s="185" t="str">
        <f t="shared" si="25"/>
        <v/>
      </c>
      <c r="AL90" s="185" t="str">
        <f t="shared" si="26"/>
        <v/>
      </c>
      <c r="AM90" s="185" t="str">
        <f t="shared" si="27"/>
        <v/>
      </c>
      <c r="AN90" s="185" t="str">
        <f t="shared" si="28"/>
        <v/>
      </c>
    </row>
    <row r="91" spans="1:40" ht="24.5" thickTop="1" thickBot="1">
      <c r="B91" t="s">
        <v>2282</v>
      </c>
      <c r="C91" s="285" t="s">
        <v>2210</v>
      </c>
      <c r="D91" s="337"/>
      <c r="E91" s="337"/>
      <c r="F91" s="337"/>
      <c r="G91" s="337"/>
      <c r="H91" s="337"/>
      <c r="I91" s="337"/>
      <c r="J91" s="337"/>
      <c r="K91" s="337"/>
      <c r="L91" s="283" t="str">
        <f>IF(C91="","",_xlfn.CONCAT("            { line: ","""",C91,", ",M91:AN91,""", sC: ","""",B91,"""},"))</f>
        <v xml:space="preserve">            { line: "CABALLO Y CABALLERO., ", sC: "as"},</v>
      </c>
      <c r="M91" s="218" t="str">
        <f t="shared" si="7"/>
        <v/>
      </c>
      <c r="N91" s="183" t="str">
        <f t="shared" si="1"/>
        <v/>
      </c>
      <c r="O91" s="216" t="str">
        <f t="shared" si="8"/>
        <v/>
      </c>
      <c r="P91" s="225" t="str">
        <f t="shared" si="2"/>
        <v/>
      </c>
      <c r="Q91" s="217" t="str">
        <f t="shared" si="9"/>
        <v/>
      </c>
      <c r="R91" s="168" t="str">
        <f t="shared" si="10"/>
        <v/>
      </c>
      <c r="S91" s="218" t="str">
        <f t="shared" si="11"/>
        <v/>
      </c>
      <c r="T91" s="219" t="str">
        <f t="shared" si="12"/>
        <v/>
      </c>
      <c r="U91" s="181" t="str">
        <f t="shared" si="3"/>
        <v/>
      </c>
      <c r="V91" s="185" t="str">
        <f t="shared" si="13"/>
        <v/>
      </c>
      <c r="W91" s="177" t="str">
        <f t="shared" si="4"/>
        <v/>
      </c>
      <c r="X91" s="185" t="str">
        <f t="shared" si="14"/>
        <v/>
      </c>
      <c r="Y91" s="185" t="str">
        <f t="shared" si="15"/>
        <v/>
      </c>
      <c r="Z91" s="218" t="str">
        <f t="shared" si="16"/>
        <v/>
      </c>
      <c r="AA91" s="175" t="str">
        <f t="shared" si="17"/>
        <v/>
      </c>
      <c r="AB91" s="183" t="str">
        <f t="shared" si="5"/>
        <v/>
      </c>
      <c r="AC91" s="184" t="str">
        <f t="shared" si="18"/>
        <v/>
      </c>
      <c r="AD91" s="225" t="str">
        <f t="shared" si="19"/>
        <v/>
      </c>
      <c r="AE91" s="176" t="str">
        <f t="shared" si="20"/>
        <v/>
      </c>
      <c r="AF91" s="168" t="str">
        <f t="shared" si="21"/>
        <v/>
      </c>
      <c r="AG91" s="168" t="str">
        <f t="shared" si="22"/>
        <v/>
      </c>
      <c r="AH91" s="179" t="str">
        <f t="shared" si="23"/>
        <v/>
      </c>
      <c r="AI91" s="256" t="str">
        <f t="shared" si="6"/>
        <v/>
      </c>
      <c r="AJ91" s="185" t="str">
        <f t="shared" si="24"/>
        <v/>
      </c>
      <c r="AK91" s="185" t="str">
        <f t="shared" si="25"/>
        <v/>
      </c>
      <c r="AL91" s="185" t="str">
        <f t="shared" si="26"/>
        <v/>
      </c>
      <c r="AM91" s="185" t="str">
        <f t="shared" si="27"/>
        <v/>
      </c>
      <c r="AN91" s="185" t="str">
        <f t="shared" si="28"/>
        <v/>
      </c>
    </row>
    <row r="92" spans="1:40" ht="26.5" thickTop="1" thickBot="1">
      <c r="C92" s="297"/>
      <c r="D92" s="326"/>
      <c r="E92" s="326"/>
      <c r="F92" s="326"/>
      <c r="G92" s="326"/>
      <c r="H92" s="326"/>
      <c r="I92" s="326"/>
      <c r="J92" s="326"/>
      <c r="K92" s="326"/>
      <c r="L92" s="299" t="s">
        <v>2520</v>
      </c>
      <c r="M92" s="218"/>
      <c r="N92" s="183"/>
      <c r="O92" s="216"/>
      <c r="P92" s="225"/>
      <c r="Q92" s="217"/>
      <c r="R92" s="168"/>
      <c r="S92" s="218"/>
      <c r="T92" s="219"/>
      <c r="U92" s="181"/>
      <c r="V92" s="185"/>
      <c r="W92" s="177"/>
      <c r="X92" s="185"/>
      <c r="Y92" s="185"/>
      <c r="Z92" s="218"/>
      <c r="AA92" s="175"/>
      <c r="AB92" s="183"/>
      <c r="AC92" s="184"/>
      <c r="AD92" s="225"/>
      <c r="AE92" s="176"/>
      <c r="AF92" s="168"/>
      <c r="AG92" s="168"/>
      <c r="AH92" s="179"/>
      <c r="AI92" s="256"/>
      <c r="AJ92" s="185"/>
      <c r="AK92" s="185"/>
      <c r="AL92" s="185"/>
      <c r="AM92" s="185"/>
      <c r="AN92" s="185"/>
    </row>
    <row r="93" spans="1:40" ht="24.5" thickTop="1" thickBot="1">
      <c r="B93" t="s">
        <v>2282</v>
      </c>
      <c r="C93" s="285" t="s">
        <v>2211</v>
      </c>
      <c r="D93" s="328" t="s">
        <v>1113</v>
      </c>
      <c r="E93" s="328"/>
      <c r="F93" s="328"/>
      <c r="G93" s="328"/>
      <c r="H93" s="328"/>
      <c r="I93" s="328"/>
      <c r="J93" s="328"/>
      <c r="K93" s="328"/>
      <c r="L93" s="283" t="str">
        <f>IF(C93="","",_xlfn.CONCAT("            { line: ","""",C93,", ",M93:AN93,""", sC: ","""",B93,"""},"))</f>
        <v xml:space="preserve">            { line: "MI FUERZA Y MI CANCIÓN, (Fa,,15)", sC: "as"},</v>
      </c>
      <c r="M93" s="218" t="str">
        <f t="shared" si="7"/>
        <v>(</v>
      </c>
      <c r="N93" s="183" t="str">
        <f t="shared" si="1"/>
        <v>Fa</v>
      </c>
      <c r="O93" s="216" t="str">
        <f t="shared" si="8"/>
        <v>,</v>
      </c>
      <c r="P93" s="225" t="str">
        <f t="shared" si="2"/>
        <v/>
      </c>
      <c r="Q93" s="217" t="str">
        <f t="shared" si="9"/>
        <v>,</v>
      </c>
      <c r="R93" s="168">
        <f t="shared" si="10"/>
        <v>15</v>
      </c>
      <c r="S93" s="218" t="str">
        <f t="shared" si="11"/>
        <v>)</v>
      </c>
      <c r="T93" s="219" t="str">
        <f t="shared" si="12"/>
        <v/>
      </c>
      <c r="U93" s="181" t="str">
        <f t="shared" si="3"/>
        <v/>
      </c>
      <c r="V93" s="185" t="str">
        <f t="shared" si="13"/>
        <v/>
      </c>
      <c r="W93" s="177" t="str">
        <f t="shared" si="4"/>
        <v/>
      </c>
      <c r="X93" s="185" t="str">
        <f t="shared" si="14"/>
        <v/>
      </c>
      <c r="Y93" s="185" t="str">
        <f t="shared" si="15"/>
        <v/>
      </c>
      <c r="Z93" s="218" t="str">
        <f t="shared" si="16"/>
        <v/>
      </c>
      <c r="AA93" s="175" t="str">
        <f t="shared" si="17"/>
        <v/>
      </c>
      <c r="AB93" s="183" t="str">
        <f t="shared" si="5"/>
        <v/>
      </c>
      <c r="AC93" s="184" t="str">
        <f t="shared" si="18"/>
        <v/>
      </c>
      <c r="AD93" s="225" t="str">
        <f t="shared" si="19"/>
        <v/>
      </c>
      <c r="AE93" s="176" t="str">
        <f t="shared" si="20"/>
        <v/>
      </c>
      <c r="AF93" s="168" t="str">
        <f t="shared" si="21"/>
        <v/>
      </c>
      <c r="AG93" s="168" t="str">
        <f t="shared" si="22"/>
        <v/>
      </c>
      <c r="AH93" s="179" t="str">
        <f t="shared" si="23"/>
        <v/>
      </c>
      <c r="AI93" s="256" t="str">
        <f t="shared" si="6"/>
        <v/>
      </c>
      <c r="AJ93" s="185" t="str">
        <f t="shared" si="24"/>
        <v/>
      </c>
      <c r="AK93" s="185" t="str">
        <f t="shared" si="25"/>
        <v/>
      </c>
      <c r="AL93" s="185" t="str">
        <f t="shared" si="26"/>
        <v/>
      </c>
      <c r="AM93" s="185" t="str">
        <f t="shared" si="27"/>
        <v/>
      </c>
      <c r="AN93" s="185" t="str">
        <f t="shared" si="28"/>
        <v/>
      </c>
    </row>
    <row r="94" spans="1:40" ht="24.5" thickTop="1" thickBot="1">
      <c r="B94" t="s">
        <v>2282</v>
      </c>
      <c r="C94" s="285" t="s">
        <v>2212</v>
      </c>
      <c r="D94" s="227" t="s">
        <v>1112</v>
      </c>
      <c r="E94" s="227">
        <v>7</v>
      </c>
      <c r="F94" s="227"/>
      <c r="G94" s="227"/>
      <c r="H94" s="227"/>
      <c r="I94" s="227"/>
      <c r="J94" s="227"/>
      <c r="K94" s="227"/>
      <c r="L94" s="283" t="str">
        <f>IF(C94="","",_xlfn.CONCAT("            { line: ","""",C94,", ",M94:AN94,""", sC: ","""",B94,"""},"))</f>
        <v xml:space="preserve">            { line: "ES EL SEÑOR., (La,7,15)", sC: "as"},</v>
      </c>
      <c r="M94" s="218" t="str">
        <f t="shared" si="7"/>
        <v>(</v>
      </c>
      <c r="N94" s="183" t="str">
        <f t="shared" si="1"/>
        <v>La</v>
      </c>
      <c r="O94" s="216" t="str">
        <f t="shared" si="8"/>
        <v>,</v>
      </c>
      <c r="P94" s="225">
        <f t="shared" si="2"/>
        <v>7</v>
      </c>
      <c r="Q94" s="217" t="str">
        <f t="shared" si="9"/>
        <v>,</v>
      </c>
      <c r="R94" s="168">
        <f t="shared" si="10"/>
        <v>15</v>
      </c>
      <c r="S94" s="218" t="str">
        <f t="shared" si="11"/>
        <v>)</v>
      </c>
      <c r="T94" s="219" t="str">
        <f t="shared" si="12"/>
        <v/>
      </c>
      <c r="U94" s="181" t="str">
        <f t="shared" si="3"/>
        <v/>
      </c>
      <c r="V94" s="185" t="str">
        <f t="shared" si="13"/>
        <v/>
      </c>
      <c r="W94" s="177" t="str">
        <f t="shared" si="4"/>
        <v/>
      </c>
      <c r="X94" s="185" t="str">
        <f t="shared" si="14"/>
        <v/>
      </c>
      <c r="Y94" s="185" t="str">
        <f t="shared" si="15"/>
        <v/>
      </c>
      <c r="Z94" s="218" t="str">
        <f t="shared" si="16"/>
        <v/>
      </c>
      <c r="AA94" s="175" t="str">
        <f t="shared" si="17"/>
        <v/>
      </c>
      <c r="AB94" s="183" t="str">
        <f t="shared" si="5"/>
        <v/>
      </c>
      <c r="AC94" s="184" t="str">
        <f t="shared" si="18"/>
        <v/>
      </c>
      <c r="AD94" s="225" t="str">
        <f t="shared" si="19"/>
        <v/>
      </c>
      <c r="AE94" s="176" t="str">
        <f t="shared" si="20"/>
        <v/>
      </c>
      <c r="AF94" s="168" t="str">
        <f t="shared" si="21"/>
        <v/>
      </c>
      <c r="AG94" s="168" t="str">
        <f t="shared" si="22"/>
        <v/>
      </c>
      <c r="AH94" s="179" t="str">
        <f t="shared" si="23"/>
        <v/>
      </c>
      <c r="AI94" s="256" t="str">
        <f t="shared" si="6"/>
        <v/>
      </c>
      <c r="AJ94" s="185" t="str">
        <f t="shared" si="24"/>
        <v/>
      </c>
      <c r="AK94" s="185" t="str">
        <f t="shared" si="25"/>
        <v/>
      </c>
      <c r="AL94" s="185" t="str">
        <f t="shared" si="26"/>
        <v/>
      </c>
      <c r="AM94" s="185" t="str">
        <f t="shared" si="27"/>
        <v/>
      </c>
      <c r="AN94" s="185" t="str">
        <f t="shared" si="28"/>
        <v/>
      </c>
    </row>
    <row r="95" spans="1:40" ht="24.5" thickTop="1" thickBot="1">
      <c r="B95" t="s">
        <v>2282</v>
      </c>
      <c r="C95" s="285" t="s">
        <v>2237</v>
      </c>
      <c r="D95" s="337" t="s">
        <v>1114</v>
      </c>
      <c r="E95" s="337">
        <v>7</v>
      </c>
      <c r="F95" s="337"/>
      <c r="G95" s="337"/>
      <c r="H95" s="337"/>
      <c r="I95" s="337"/>
      <c r="J95" s="337"/>
      <c r="K95" s="337"/>
      <c r="L95" s="283" t="str">
        <f>IF(C95="","",_xlfn.CONCAT("            { line: ","""",C95,", ",M95:AN95,""", sC: ","""",B95,"""},"))</f>
        <v xml:space="preserve">            { line: "ÉL ES MI SALVACIÓN, ES MI DIOS, (Re,7,15)", sC: "as"},</v>
      </c>
      <c r="M95" s="218" t="str">
        <f t="shared" si="7"/>
        <v>(</v>
      </c>
      <c r="N95" s="183" t="str">
        <f t="shared" si="1"/>
        <v>Re</v>
      </c>
      <c r="O95" s="216" t="str">
        <f t="shared" si="8"/>
        <v>,</v>
      </c>
      <c r="P95" s="225">
        <f t="shared" si="2"/>
        <v>7</v>
      </c>
      <c r="Q95" s="217" t="str">
        <f t="shared" si="9"/>
        <v>,</v>
      </c>
      <c r="R95" s="168">
        <f t="shared" si="10"/>
        <v>15</v>
      </c>
      <c r="S95" s="218" t="str">
        <f t="shared" si="11"/>
        <v>)</v>
      </c>
      <c r="T95" s="219" t="str">
        <f t="shared" si="12"/>
        <v/>
      </c>
      <c r="U95" s="181" t="str">
        <f t="shared" si="3"/>
        <v/>
      </c>
      <c r="V95" s="185" t="str">
        <f t="shared" si="13"/>
        <v/>
      </c>
      <c r="W95" s="177" t="str">
        <f t="shared" si="4"/>
        <v/>
      </c>
      <c r="X95" s="185" t="str">
        <f t="shared" si="14"/>
        <v/>
      </c>
      <c r="Y95" s="185" t="str">
        <f t="shared" si="15"/>
        <v/>
      </c>
      <c r="Z95" s="218" t="str">
        <f t="shared" si="16"/>
        <v/>
      </c>
      <c r="AA95" s="175" t="str">
        <f t="shared" si="17"/>
        <v/>
      </c>
      <c r="AB95" s="183" t="str">
        <f t="shared" si="5"/>
        <v/>
      </c>
      <c r="AC95" s="184" t="str">
        <f t="shared" si="18"/>
        <v/>
      </c>
      <c r="AD95" s="225" t="str">
        <f t="shared" si="19"/>
        <v/>
      </c>
      <c r="AE95" s="176" t="str">
        <f t="shared" si="20"/>
        <v/>
      </c>
      <c r="AF95" s="168" t="str">
        <f t="shared" si="21"/>
        <v/>
      </c>
      <c r="AG95" s="168" t="str">
        <f t="shared" si="22"/>
        <v/>
      </c>
      <c r="AH95" s="179" t="str">
        <f t="shared" si="23"/>
        <v/>
      </c>
      <c r="AI95" s="256" t="str">
        <f t="shared" si="6"/>
        <v/>
      </c>
      <c r="AJ95" s="185" t="str">
        <f t="shared" si="24"/>
        <v/>
      </c>
      <c r="AK95" s="185" t="str">
        <f t="shared" si="25"/>
        <v/>
      </c>
      <c r="AL95" s="185" t="str">
        <f t="shared" si="26"/>
        <v/>
      </c>
      <c r="AM95" s="185" t="str">
        <f t="shared" si="27"/>
        <v/>
      </c>
      <c r="AN95" s="185" t="str">
        <f t="shared" si="28"/>
        <v/>
      </c>
    </row>
    <row r="96" spans="1:40" ht="24.5" thickTop="1" thickBot="1">
      <c r="B96" t="s">
        <v>2282</v>
      </c>
      <c r="C96" s="285" t="s">
        <v>2238</v>
      </c>
      <c r="D96" s="328" t="s">
        <v>1122</v>
      </c>
      <c r="E96" s="328">
        <v>7</v>
      </c>
      <c r="F96" s="328"/>
      <c r="G96" s="328"/>
      <c r="H96" s="328"/>
      <c r="I96" s="328"/>
      <c r="J96" s="328"/>
      <c r="K96" s="328"/>
      <c r="L96" s="283" t="str">
        <f>IF(C96="","",_xlfn.CONCAT("            { line: ","""",C96,", ",M96:AN96,""", sC: ","""",B96,"""},"))</f>
        <v xml:space="preserve">            { line: "Y YO LO ENSALZARÉ., (Sol,7,15)", sC: "as"},</v>
      </c>
      <c r="M96" s="218" t="str">
        <f t="shared" si="7"/>
        <v>(</v>
      </c>
      <c r="N96" s="183" t="str">
        <f t="shared" si="1"/>
        <v>Sol</v>
      </c>
      <c r="O96" s="216" t="str">
        <f t="shared" si="8"/>
        <v>,</v>
      </c>
      <c r="P96" s="225">
        <f t="shared" si="2"/>
        <v>7</v>
      </c>
      <c r="Q96" s="217" t="str">
        <f t="shared" si="9"/>
        <v>,</v>
      </c>
      <c r="R96" s="168">
        <f t="shared" si="10"/>
        <v>15</v>
      </c>
      <c r="S96" s="218" t="str">
        <f t="shared" si="11"/>
        <v>)</v>
      </c>
      <c r="T96" s="219" t="str">
        <f t="shared" si="12"/>
        <v/>
      </c>
      <c r="U96" s="181" t="str">
        <f t="shared" si="3"/>
        <v/>
      </c>
      <c r="V96" s="185" t="str">
        <f t="shared" si="13"/>
        <v/>
      </c>
      <c r="W96" s="177" t="str">
        <f t="shared" si="4"/>
        <v/>
      </c>
      <c r="X96" s="185" t="str">
        <f t="shared" si="14"/>
        <v/>
      </c>
      <c r="Y96" s="185" t="str">
        <f t="shared" si="15"/>
        <v/>
      </c>
      <c r="Z96" s="218" t="str">
        <f t="shared" si="16"/>
        <v/>
      </c>
      <c r="AA96" s="175" t="str">
        <f t="shared" si="17"/>
        <v/>
      </c>
      <c r="AB96" s="183" t="str">
        <f t="shared" si="5"/>
        <v/>
      </c>
      <c r="AC96" s="184" t="str">
        <f t="shared" si="18"/>
        <v/>
      </c>
      <c r="AD96" s="225" t="str">
        <f t="shared" si="19"/>
        <v/>
      </c>
      <c r="AE96" s="176" t="str">
        <f t="shared" si="20"/>
        <v/>
      </c>
      <c r="AF96" s="168" t="str">
        <f t="shared" si="21"/>
        <v/>
      </c>
      <c r="AG96" s="168" t="str">
        <f t="shared" si="22"/>
        <v/>
      </c>
      <c r="AH96" s="179" t="str">
        <f t="shared" si="23"/>
        <v/>
      </c>
      <c r="AI96" s="256" t="str">
        <f t="shared" si="6"/>
        <v/>
      </c>
      <c r="AJ96" s="185" t="str">
        <f t="shared" si="24"/>
        <v/>
      </c>
      <c r="AK96" s="185" t="str">
        <f t="shared" si="25"/>
        <v/>
      </c>
      <c r="AL96" s="185" t="str">
        <f t="shared" si="26"/>
        <v/>
      </c>
      <c r="AM96" s="185" t="str">
        <f t="shared" si="27"/>
        <v/>
      </c>
      <c r="AN96" s="185" t="str">
        <f t="shared" si="28"/>
        <v/>
      </c>
    </row>
    <row r="97" spans="1:40" ht="26.5" thickTop="1" thickBot="1">
      <c r="C97" s="297"/>
      <c r="D97" s="326"/>
      <c r="E97" s="326"/>
      <c r="F97" s="326"/>
      <c r="G97" s="326"/>
      <c r="H97" s="326"/>
      <c r="I97" s="326"/>
      <c r="J97" s="326"/>
      <c r="K97" s="326"/>
      <c r="L97" s="299" t="s">
        <v>2520</v>
      </c>
      <c r="M97" s="218"/>
      <c r="N97" s="183"/>
      <c r="O97" s="216"/>
      <c r="P97" s="225"/>
      <c r="Q97" s="217"/>
      <c r="R97" s="168"/>
      <c r="S97" s="218"/>
      <c r="T97" s="219"/>
      <c r="U97" s="181"/>
      <c r="V97" s="185"/>
      <c r="W97" s="177"/>
      <c r="X97" s="185"/>
      <c r="Y97" s="185"/>
      <c r="Z97" s="218"/>
      <c r="AA97" s="175"/>
      <c r="AB97" s="183"/>
      <c r="AC97" s="184"/>
      <c r="AD97" s="225"/>
      <c r="AE97" s="176"/>
      <c r="AF97" s="168"/>
      <c r="AG97" s="168"/>
      <c r="AH97" s="179"/>
      <c r="AI97" s="256"/>
      <c r="AJ97" s="185"/>
      <c r="AK97" s="185"/>
      <c r="AL97" s="185"/>
      <c r="AM97" s="185"/>
      <c r="AN97" s="185"/>
    </row>
    <row r="98" spans="1:40" ht="24.5" thickTop="1" thickBot="1">
      <c r="B98" t="s">
        <v>2282</v>
      </c>
      <c r="C98" s="285" t="s">
        <v>2213</v>
      </c>
      <c r="D98" s="227" t="s">
        <v>1131</v>
      </c>
      <c r="E98" s="227">
        <v>7</v>
      </c>
      <c r="F98" s="227"/>
      <c r="G98" s="227"/>
      <c r="H98" s="227"/>
      <c r="I98" s="227"/>
      <c r="J98" s="227"/>
      <c r="K98" s="227"/>
      <c r="L98" s="283" t="str">
        <f>IF(C98="","",_xlfn.CONCAT("            { line: ","""",C98,", ",M98:AN98,""", sC: ","""",B98,"""},"))</f>
        <v xml:space="preserve">            { line: "PRECIPITÓ EN EL MAR, (Do,7,15)", sC: "as"},</v>
      </c>
      <c r="M98" s="218" t="str">
        <f t="shared" si="7"/>
        <v>(</v>
      </c>
      <c r="N98" s="183" t="str">
        <f t="shared" si="1"/>
        <v>Do</v>
      </c>
      <c r="O98" s="216" t="str">
        <f t="shared" si="8"/>
        <v>,</v>
      </c>
      <c r="P98" s="225">
        <f t="shared" si="2"/>
        <v>7</v>
      </c>
      <c r="Q98" s="217" t="str">
        <f t="shared" si="9"/>
        <v>,</v>
      </c>
      <c r="R98" s="168">
        <f t="shared" si="10"/>
        <v>15</v>
      </c>
      <c r="S98" s="218" t="str">
        <f t="shared" si="11"/>
        <v>)</v>
      </c>
      <c r="T98" s="219" t="str">
        <f t="shared" si="12"/>
        <v/>
      </c>
      <c r="U98" s="181" t="str">
        <f t="shared" si="3"/>
        <v/>
      </c>
      <c r="V98" s="185" t="str">
        <f t="shared" si="13"/>
        <v/>
      </c>
      <c r="W98" s="177" t="str">
        <f t="shared" si="4"/>
        <v/>
      </c>
      <c r="X98" s="185" t="str">
        <f t="shared" si="14"/>
        <v/>
      </c>
      <c r="Y98" s="185" t="str">
        <f t="shared" si="15"/>
        <v/>
      </c>
      <c r="Z98" s="218" t="str">
        <f t="shared" si="16"/>
        <v/>
      </c>
      <c r="AA98" s="175" t="str">
        <f t="shared" si="17"/>
        <v/>
      </c>
      <c r="AB98" s="183" t="str">
        <f t="shared" si="5"/>
        <v/>
      </c>
      <c r="AC98" s="184" t="str">
        <f t="shared" si="18"/>
        <v/>
      </c>
      <c r="AD98" s="225" t="str">
        <f t="shared" si="19"/>
        <v/>
      </c>
      <c r="AE98" s="176" t="str">
        <f t="shared" si="20"/>
        <v/>
      </c>
      <c r="AF98" s="168" t="str">
        <f t="shared" si="21"/>
        <v/>
      </c>
      <c r="AG98" s="168" t="str">
        <f t="shared" si="22"/>
        <v/>
      </c>
      <c r="AH98" s="179" t="str">
        <f t="shared" si="23"/>
        <v/>
      </c>
      <c r="AI98" s="256" t="str">
        <f t="shared" si="6"/>
        <v/>
      </c>
      <c r="AJ98" s="185" t="str">
        <f t="shared" si="24"/>
        <v/>
      </c>
      <c r="AK98" s="185" t="str">
        <f t="shared" si="25"/>
        <v/>
      </c>
      <c r="AL98" s="185" t="str">
        <f t="shared" si="26"/>
        <v/>
      </c>
      <c r="AM98" s="185" t="str">
        <f t="shared" si="27"/>
        <v/>
      </c>
      <c r="AN98" s="185" t="str">
        <f t="shared" si="28"/>
        <v/>
      </c>
    </row>
    <row r="99" spans="1:40" ht="24.5" thickTop="1" thickBot="1">
      <c r="B99" t="s">
        <v>2282</v>
      </c>
      <c r="C99" s="285" t="s">
        <v>2214</v>
      </c>
      <c r="D99" s="337"/>
      <c r="E99" s="337"/>
      <c r="F99" s="337"/>
      <c r="G99" s="337"/>
      <c r="H99" s="337"/>
      <c r="I99" s="337"/>
      <c r="J99" s="337"/>
      <c r="K99" s="337"/>
      <c r="L99" s="283" t="str">
        <f>IF(C99="","",_xlfn.CONCAT("            { line: ","""",C99,", ",M99:AN99,""", sC: ","""",B99,"""},"))</f>
        <v xml:space="preserve">            { line: "CABALLO Y CABALLERO,, ", sC: "as"},</v>
      </c>
      <c r="M99" s="218" t="str">
        <f t="shared" si="7"/>
        <v/>
      </c>
      <c r="N99" s="183" t="str">
        <f t="shared" si="1"/>
        <v/>
      </c>
      <c r="O99" s="216" t="str">
        <f t="shared" si="8"/>
        <v/>
      </c>
      <c r="P99" s="225" t="str">
        <f t="shared" si="2"/>
        <v/>
      </c>
      <c r="Q99" s="217" t="str">
        <f t="shared" si="9"/>
        <v/>
      </c>
      <c r="R99" s="168" t="str">
        <f t="shared" si="10"/>
        <v/>
      </c>
      <c r="S99" s="218" t="str">
        <f t="shared" si="11"/>
        <v/>
      </c>
      <c r="T99" s="219" t="str">
        <f t="shared" si="12"/>
        <v/>
      </c>
      <c r="U99" s="181" t="str">
        <f t="shared" si="3"/>
        <v/>
      </c>
      <c r="V99" s="185" t="str">
        <f t="shared" si="13"/>
        <v/>
      </c>
      <c r="W99" s="177" t="str">
        <f t="shared" si="4"/>
        <v/>
      </c>
      <c r="X99" s="185" t="str">
        <f t="shared" si="14"/>
        <v/>
      </c>
      <c r="Y99" s="185" t="str">
        <f t="shared" si="15"/>
        <v/>
      </c>
      <c r="Z99" s="218" t="str">
        <f t="shared" si="16"/>
        <v/>
      </c>
      <c r="AA99" s="175" t="str">
        <f t="shared" si="17"/>
        <v/>
      </c>
      <c r="AB99" s="183" t="str">
        <f t="shared" si="5"/>
        <v/>
      </c>
      <c r="AC99" s="184" t="str">
        <f t="shared" si="18"/>
        <v/>
      </c>
      <c r="AD99" s="225" t="str">
        <f t="shared" si="19"/>
        <v/>
      </c>
      <c r="AE99" s="176" t="str">
        <f t="shared" si="20"/>
        <v/>
      </c>
      <c r="AF99" s="168" t="str">
        <f t="shared" si="21"/>
        <v/>
      </c>
      <c r="AG99" s="168" t="str">
        <f t="shared" si="22"/>
        <v/>
      </c>
      <c r="AH99" s="179" t="str">
        <f t="shared" si="23"/>
        <v/>
      </c>
      <c r="AI99" s="256" t="str">
        <f t="shared" si="6"/>
        <v/>
      </c>
      <c r="AJ99" s="185" t="str">
        <f t="shared" si="24"/>
        <v/>
      </c>
      <c r="AK99" s="185" t="str">
        <f t="shared" si="25"/>
        <v/>
      </c>
      <c r="AL99" s="185" t="str">
        <f t="shared" si="26"/>
        <v/>
      </c>
      <c r="AM99" s="185" t="str">
        <f t="shared" si="27"/>
        <v/>
      </c>
      <c r="AN99" s="185" t="str">
        <f t="shared" si="28"/>
        <v/>
      </c>
    </row>
    <row r="100" spans="1:40" ht="24.5" thickTop="1" thickBot="1">
      <c r="B100" t="s">
        <v>2282</v>
      </c>
      <c r="C100" s="334" t="s">
        <v>2210</v>
      </c>
      <c r="D100" s="329"/>
      <c r="E100" s="329"/>
      <c r="F100" s="329"/>
      <c r="G100" s="329"/>
      <c r="H100" s="329"/>
      <c r="I100" s="329"/>
      <c r="J100" s="329"/>
      <c r="K100" s="329"/>
      <c r="L100" s="335" t="str">
        <f>IF(C100="","",_xlfn.CONCAT("            { line: ","""",C100,", ",M100:AN100,""", sC: ","""",B100,"""},  ]},"))</f>
        <v xml:space="preserve">            { line: "CABALLO Y CABALLERO., ", sC: "as"},  ]},</v>
      </c>
      <c r="M100" s="218" t="str">
        <f t="shared" si="7"/>
        <v/>
      </c>
      <c r="N100" s="183" t="str">
        <f t="shared" si="1"/>
        <v/>
      </c>
      <c r="O100" s="216" t="str">
        <f t="shared" si="8"/>
        <v/>
      </c>
      <c r="P100" s="225" t="str">
        <f t="shared" si="2"/>
        <v/>
      </c>
      <c r="Q100" s="217" t="str">
        <f t="shared" si="9"/>
        <v/>
      </c>
      <c r="R100" s="168" t="str">
        <f t="shared" si="10"/>
        <v/>
      </c>
      <c r="S100" s="218" t="str">
        <f t="shared" si="11"/>
        <v/>
      </c>
      <c r="T100" s="219" t="str">
        <f t="shared" si="12"/>
        <v/>
      </c>
      <c r="U100" s="181" t="str">
        <f t="shared" si="3"/>
        <v/>
      </c>
      <c r="V100" s="185" t="str">
        <f t="shared" si="13"/>
        <v/>
      </c>
      <c r="W100" s="177" t="str">
        <f t="shared" si="4"/>
        <v/>
      </c>
      <c r="X100" s="185" t="str">
        <f t="shared" si="14"/>
        <v/>
      </c>
      <c r="Y100" s="185" t="str">
        <f t="shared" si="15"/>
        <v/>
      </c>
      <c r="Z100" s="218" t="str">
        <f t="shared" si="16"/>
        <v/>
      </c>
      <c r="AA100" s="175" t="str">
        <f t="shared" si="17"/>
        <v/>
      </c>
      <c r="AB100" s="183" t="str">
        <f t="shared" si="5"/>
        <v/>
      </c>
      <c r="AC100" s="184" t="str">
        <f t="shared" si="18"/>
        <v/>
      </c>
      <c r="AD100" s="225" t="str">
        <f t="shared" si="19"/>
        <v/>
      </c>
      <c r="AE100" s="176" t="str">
        <f t="shared" si="20"/>
        <v/>
      </c>
      <c r="AF100" s="168" t="str">
        <f t="shared" si="21"/>
        <v/>
      </c>
      <c r="AG100" s="168" t="str">
        <f t="shared" si="22"/>
        <v/>
      </c>
      <c r="AH100" s="179" t="str">
        <f t="shared" si="23"/>
        <v/>
      </c>
      <c r="AI100" s="256" t="str">
        <f t="shared" si="6"/>
        <v/>
      </c>
      <c r="AJ100" s="185" t="str">
        <f t="shared" si="24"/>
        <v/>
      </c>
      <c r="AK100" s="185" t="str">
        <f t="shared" si="25"/>
        <v/>
      </c>
      <c r="AL100" s="185" t="str">
        <f t="shared" si="26"/>
        <v/>
      </c>
      <c r="AM100" s="185" t="str">
        <f t="shared" si="27"/>
        <v/>
      </c>
      <c r="AN100" s="185" t="str">
        <f t="shared" si="28"/>
        <v/>
      </c>
    </row>
    <row r="101" spans="1:40" ht="26.5" thickTop="1" thickBot="1">
      <c r="C101" s="297"/>
      <c r="D101" s="326"/>
      <c r="E101" s="326"/>
      <c r="F101" s="326"/>
      <c r="G101" s="326"/>
      <c r="H101" s="326"/>
      <c r="I101" s="326"/>
      <c r="J101" s="326"/>
      <c r="K101" s="326"/>
      <c r="L101" s="299" t="s">
        <v>2520</v>
      </c>
      <c r="M101" s="218"/>
      <c r="N101" s="183"/>
      <c r="O101" s="216"/>
      <c r="P101" s="225"/>
      <c r="Q101" s="217"/>
      <c r="R101" s="168"/>
      <c r="S101" s="218"/>
      <c r="T101" s="219"/>
      <c r="U101" s="181"/>
      <c r="V101" s="185"/>
      <c r="W101" s="177"/>
      <c r="X101" s="185"/>
      <c r="Y101" s="185"/>
      <c r="Z101" s="218"/>
      <c r="AA101" s="175"/>
      <c r="AB101" s="183"/>
      <c r="AC101" s="184"/>
      <c r="AD101" s="225"/>
      <c r="AE101" s="176"/>
      <c r="AF101" s="168"/>
      <c r="AG101" s="168"/>
      <c r="AH101" s="179"/>
      <c r="AI101" s="256"/>
      <c r="AJ101" s="185"/>
      <c r="AK101" s="185"/>
      <c r="AL101" s="185"/>
      <c r="AM101" s="185"/>
      <c r="AN101" s="185"/>
    </row>
    <row r="102" spans="1:40" ht="24.5" thickTop="1" thickBot="1">
      <c r="A102">
        <f t="shared" si="116"/>
        <v>1</v>
      </c>
      <c r="C102" s="13" t="s">
        <v>2245</v>
      </c>
      <c r="D102" s="257"/>
      <c r="E102" s="257"/>
      <c r="F102" s="258"/>
      <c r="G102" s="258"/>
      <c r="H102" s="257"/>
      <c r="I102" s="257"/>
      <c r="J102" s="296"/>
      <c r="K102" s="296"/>
      <c r="L102" s="282" t="str">
        <f t="shared" ref="L102:L160" si="145">IF(C102="","",_xlfn.CONCAT("            { line: ","""",C102,", ",M102:AN102,""", sC: ","""",B102,"""},"))</f>
        <v xml:space="preserve">            { line: "Soplaste con tu aliento, ", sC: ""},</v>
      </c>
      <c r="M102" s="218" t="str">
        <f t="shared" ref="M102:M160" si="146">IF(N102="","","(")</f>
        <v/>
      </c>
      <c r="N102" s="183" t="str">
        <f t="shared" ref="N102:N160" si="147">IF(D102="","",D102)</f>
        <v/>
      </c>
      <c r="O102" s="216" t="str">
        <f t="shared" ref="O102:O160" si="148">IF(N102="","",",")</f>
        <v/>
      </c>
      <c r="P102" s="225" t="str">
        <f t="shared" ref="P102:P160" si="149">IF(E102="","",E102)</f>
        <v/>
      </c>
      <c r="Q102" s="217" t="str">
        <f t="shared" ref="Q102:Q160" si="150">IF(N102="","",",")</f>
        <v/>
      </c>
      <c r="R102" s="168" t="str">
        <f t="shared" ref="R102:R160" si="151">IF(N102="","",15)</f>
        <v/>
      </c>
      <c r="S102" s="218" t="str">
        <f t="shared" ref="S102:S160" si="152">IF(N102="","",")")</f>
        <v/>
      </c>
      <c r="T102" s="219" t="str">
        <f t="shared" ref="T102:T160" si="153">IF(U102="","","(")</f>
        <v/>
      </c>
      <c r="U102" s="181" t="str">
        <f t="shared" ref="U102:U160" si="154">IF(F102="","",F102)</f>
        <v/>
      </c>
      <c r="V102" s="185" t="str">
        <f t="shared" ref="V102:V160" si="155">IF(U102="","",",")</f>
        <v/>
      </c>
      <c r="W102" s="177" t="str">
        <f t="shared" ref="W102:W160" si="156">IF(G102="","",G102)</f>
        <v/>
      </c>
      <c r="X102" s="185" t="str">
        <f t="shared" ref="X102:X160" si="157">IF(U102="","",",")</f>
        <v/>
      </c>
      <c r="Y102" s="185" t="str">
        <f t="shared" ref="Y102:Y160" si="158">IF(U102="","",250)</f>
        <v/>
      </c>
      <c r="Z102" s="218" t="str">
        <f t="shared" ref="Z102:Z160" si="159">IF(U102="","",")")</f>
        <v/>
      </c>
      <c r="AA102" s="175" t="str">
        <f t="shared" ref="AA102:AA160" si="160">IF(AB102="","","(")</f>
        <v/>
      </c>
      <c r="AB102" s="183" t="str">
        <f t="shared" ref="AB102:AB160" si="161">IF(H102="","",H102)</f>
        <v/>
      </c>
      <c r="AC102" s="184" t="str">
        <f t="shared" ref="AC102:AC160" si="162">IF(AB102="","",",")</f>
        <v/>
      </c>
      <c r="AD102" s="225" t="str">
        <f t="shared" ref="AD102:AD160" si="163">IF(I102="","",I102)</f>
        <v/>
      </c>
      <c r="AE102" s="176" t="str">
        <f t="shared" ref="AE102:AE160" si="164">IF(AB102="","",",")</f>
        <v/>
      </c>
      <c r="AF102" s="168" t="str">
        <f t="shared" ref="AF102:AF160" si="165">IF(AB102="","",350)</f>
        <v/>
      </c>
      <c r="AG102" s="168" t="str">
        <f t="shared" ref="AG102:AG160" si="166">IF(AB102="","",")")</f>
        <v/>
      </c>
      <c r="AH102" s="179" t="str">
        <f t="shared" ref="AH102:AH160" si="167">IF(AI102="","","(")</f>
        <v/>
      </c>
      <c r="AI102" s="256" t="str">
        <f t="shared" ref="AI102:AI160" si="168">IF(J102="","",J102)</f>
        <v/>
      </c>
      <c r="AJ102" s="185" t="str">
        <f t="shared" ref="AJ102:AJ160" si="169">IF(AI102="","",",")</f>
        <v/>
      </c>
      <c r="AK102" s="185" t="str">
        <f t="shared" ref="AK102:AK160" si="170">IF(K102="","",K102)</f>
        <v/>
      </c>
      <c r="AL102" s="185" t="str">
        <f t="shared" ref="AL102:AL160" si="171">IF(AI102="","",",")</f>
        <v/>
      </c>
      <c r="AM102" s="185" t="str">
        <f t="shared" ref="AM102:AM160" si="172">IF(AI102="","",450)</f>
        <v/>
      </c>
      <c r="AN102" s="185" t="str">
        <f t="shared" ref="AN102:AN160" si="173">IF(AI102="","",")")</f>
        <v/>
      </c>
    </row>
    <row r="103" spans="1:40" ht="24.5" thickTop="1" thickBot="1">
      <c r="A103">
        <f t="shared" si="116"/>
        <v>2</v>
      </c>
      <c r="C103" s="13" t="s">
        <v>2246</v>
      </c>
      <c r="D103" s="257"/>
      <c r="E103" s="257"/>
      <c r="F103" s="258"/>
      <c r="G103" s="258"/>
      <c r="H103" s="257"/>
      <c r="I103" s="257"/>
      <c r="J103" s="296"/>
      <c r="K103" s="296"/>
      <c r="L103" s="282" t="str">
        <f t="shared" si="145"/>
        <v xml:space="preserve">            { line: "y el mar los sepultó., ", sC: ""},</v>
      </c>
      <c r="M103" s="218" t="str">
        <f t="shared" si="146"/>
        <v/>
      </c>
      <c r="N103" s="183" t="str">
        <f t="shared" si="147"/>
        <v/>
      </c>
      <c r="O103" s="216" t="str">
        <f t="shared" si="148"/>
        <v/>
      </c>
      <c r="P103" s="225" t="str">
        <f t="shared" si="149"/>
        <v/>
      </c>
      <c r="Q103" s="217" t="str">
        <f t="shared" si="150"/>
        <v/>
      </c>
      <c r="R103" s="168" t="str">
        <f t="shared" si="151"/>
        <v/>
      </c>
      <c r="S103" s="218" t="str">
        <f t="shared" si="152"/>
        <v/>
      </c>
      <c r="T103" s="219" t="str">
        <f t="shared" si="153"/>
        <v/>
      </c>
      <c r="U103" s="181" t="str">
        <f t="shared" si="154"/>
        <v/>
      </c>
      <c r="V103" s="185" t="str">
        <f t="shared" si="155"/>
        <v/>
      </c>
      <c r="W103" s="177" t="str">
        <f t="shared" si="156"/>
        <v/>
      </c>
      <c r="X103" s="185" t="str">
        <f t="shared" si="157"/>
        <v/>
      </c>
      <c r="Y103" s="185" t="str">
        <f t="shared" si="158"/>
        <v/>
      </c>
      <c r="Z103" s="218" t="str">
        <f t="shared" si="159"/>
        <v/>
      </c>
      <c r="AA103" s="175" t="str">
        <f t="shared" si="160"/>
        <v/>
      </c>
      <c r="AB103" s="183" t="str">
        <f t="shared" si="161"/>
        <v/>
      </c>
      <c r="AC103" s="184" t="str">
        <f t="shared" si="162"/>
        <v/>
      </c>
      <c r="AD103" s="225" t="str">
        <f t="shared" si="163"/>
        <v/>
      </c>
      <c r="AE103" s="176" t="str">
        <f t="shared" si="164"/>
        <v/>
      </c>
      <c r="AF103" s="168" t="str">
        <f t="shared" si="165"/>
        <v/>
      </c>
      <c r="AG103" s="168" t="str">
        <f t="shared" si="166"/>
        <v/>
      </c>
      <c r="AH103" s="179" t="str">
        <f t="shared" si="167"/>
        <v/>
      </c>
      <c r="AI103" s="256" t="str">
        <f t="shared" si="168"/>
        <v/>
      </c>
      <c r="AJ103" s="185" t="str">
        <f t="shared" si="169"/>
        <v/>
      </c>
      <c r="AK103" s="185" t="str">
        <f t="shared" si="170"/>
        <v/>
      </c>
      <c r="AL103" s="185" t="str">
        <f t="shared" si="171"/>
        <v/>
      </c>
      <c r="AM103" s="185" t="str">
        <f t="shared" si="172"/>
        <v/>
      </c>
      <c r="AN103" s="185" t="str">
        <f t="shared" si="173"/>
        <v/>
      </c>
    </row>
    <row r="104" spans="1:40" ht="24.5" thickTop="1" thickBot="1">
      <c r="A104">
        <f t="shared" si="116"/>
        <v>3</v>
      </c>
      <c r="C104" s="13" t="s">
        <v>2222</v>
      </c>
      <c r="D104" s="257"/>
      <c r="E104" s="257"/>
      <c r="F104" s="258"/>
      <c r="G104" s="258"/>
      <c r="H104" s="257"/>
      <c r="I104" s="257"/>
      <c r="J104" s="296"/>
      <c r="K104" s="296"/>
      <c r="L104" s="282" t="str">
        <f t="shared" si="145"/>
        <v xml:space="preserve">            { line: "Se hundieron como plomo, ", sC: ""},</v>
      </c>
      <c r="M104" s="218" t="str">
        <f t="shared" si="146"/>
        <v/>
      </c>
      <c r="N104" s="183" t="str">
        <f t="shared" si="147"/>
        <v/>
      </c>
      <c r="O104" s="216" t="str">
        <f t="shared" si="148"/>
        <v/>
      </c>
      <c r="P104" s="225" t="str">
        <f t="shared" si="149"/>
        <v/>
      </c>
      <c r="Q104" s="217" t="str">
        <f t="shared" si="150"/>
        <v/>
      </c>
      <c r="R104" s="168" t="str">
        <f t="shared" si="151"/>
        <v/>
      </c>
      <c r="S104" s="218" t="str">
        <f t="shared" si="152"/>
        <v/>
      </c>
      <c r="T104" s="219" t="str">
        <f t="shared" si="153"/>
        <v/>
      </c>
      <c r="U104" s="181" t="str">
        <f t="shared" si="154"/>
        <v/>
      </c>
      <c r="V104" s="185" t="str">
        <f t="shared" si="155"/>
        <v/>
      </c>
      <c r="W104" s="177" t="str">
        <f t="shared" si="156"/>
        <v/>
      </c>
      <c r="X104" s="185" t="str">
        <f t="shared" si="157"/>
        <v/>
      </c>
      <c r="Y104" s="185" t="str">
        <f t="shared" si="158"/>
        <v/>
      </c>
      <c r="Z104" s="218" t="str">
        <f t="shared" si="159"/>
        <v/>
      </c>
      <c r="AA104" s="175" t="str">
        <f t="shared" si="160"/>
        <v/>
      </c>
      <c r="AB104" s="183" t="str">
        <f t="shared" si="161"/>
        <v/>
      </c>
      <c r="AC104" s="184" t="str">
        <f t="shared" si="162"/>
        <v/>
      </c>
      <c r="AD104" s="225" t="str">
        <f t="shared" si="163"/>
        <v/>
      </c>
      <c r="AE104" s="176" t="str">
        <f t="shared" si="164"/>
        <v/>
      </c>
      <c r="AF104" s="168" t="str">
        <f t="shared" si="165"/>
        <v/>
      </c>
      <c r="AG104" s="168" t="str">
        <f t="shared" si="166"/>
        <v/>
      </c>
      <c r="AH104" s="179" t="str">
        <f t="shared" si="167"/>
        <v/>
      </c>
      <c r="AI104" s="256" t="str">
        <f t="shared" si="168"/>
        <v/>
      </c>
      <c r="AJ104" s="185" t="str">
        <f t="shared" si="169"/>
        <v/>
      </c>
      <c r="AK104" s="185" t="str">
        <f t="shared" si="170"/>
        <v/>
      </c>
      <c r="AL104" s="185" t="str">
        <f t="shared" si="171"/>
        <v/>
      </c>
      <c r="AM104" s="185" t="str">
        <f t="shared" si="172"/>
        <v/>
      </c>
      <c r="AN104" s="185" t="str">
        <f t="shared" si="173"/>
        <v/>
      </c>
    </row>
    <row r="105" spans="1:40" ht="24.5" thickTop="1" thickBot="1">
      <c r="A105">
        <f>+A57+1</f>
        <v>1</v>
      </c>
      <c r="C105" s="13" t="s">
        <v>2223</v>
      </c>
      <c r="D105" s="257"/>
      <c r="E105" s="257"/>
      <c r="F105" s="258"/>
      <c r="G105" s="258"/>
      <c r="H105" s="257"/>
      <c r="I105" s="257"/>
      <c r="J105" s="296"/>
      <c r="K105" s="296"/>
      <c r="L105" s="282" t="str">
        <f t="shared" si="145"/>
        <v xml:space="preserve">            { line: "en las aguas de la muerte,, ", sC: ""},</v>
      </c>
      <c r="M105" s="218" t="str">
        <f t="shared" si="146"/>
        <v/>
      </c>
      <c r="N105" s="183" t="str">
        <f t="shared" si="147"/>
        <v/>
      </c>
      <c r="O105" s="216" t="str">
        <f t="shared" si="148"/>
        <v/>
      </c>
      <c r="P105" s="225" t="str">
        <f t="shared" si="149"/>
        <v/>
      </c>
      <c r="Q105" s="217" t="str">
        <f t="shared" si="150"/>
        <v/>
      </c>
      <c r="R105" s="168" t="str">
        <f t="shared" si="151"/>
        <v/>
      </c>
      <c r="S105" s="218" t="str">
        <f t="shared" si="152"/>
        <v/>
      </c>
      <c r="T105" s="219" t="str">
        <f t="shared" si="153"/>
        <v/>
      </c>
      <c r="U105" s="181" t="str">
        <f t="shared" si="154"/>
        <v/>
      </c>
      <c r="V105" s="185" t="str">
        <f t="shared" si="155"/>
        <v/>
      </c>
      <c r="W105" s="177" t="str">
        <f t="shared" si="156"/>
        <v/>
      </c>
      <c r="X105" s="185" t="str">
        <f t="shared" si="157"/>
        <v/>
      </c>
      <c r="Y105" s="185" t="str">
        <f t="shared" si="158"/>
        <v/>
      </c>
      <c r="Z105" s="218" t="str">
        <f t="shared" si="159"/>
        <v/>
      </c>
      <c r="AA105" s="175" t="str">
        <f t="shared" si="160"/>
        <v/>
      </c>
      <c r="AB105" s="183" t="str">
        <f t="shared" si="161"/>
        <v/>
      </c>
      <c r="AC105" s="184" t="str">
        <f t="shared" si="162"/>
        <v/>
      </c>
      <c r="AD105" s="225" t="str">
        <f t="shared" si="163"/>
        <v/>
      </c>
      <c r="AE105" s="176" t="str">
        <f t="shared" si="164"/>
        <v/>
      </c>
      <c r="AF105" s="168" t="str">
        <f t="shared" si="165"/>
        <v/>
      </c>
      <c r="AG105" s="168" t="str">
        <f t="shared" si="166"/>
        <v/>
      </c>
      <c r="AH105" s="179" t="str">
        <f t="shared" si="167"/>
        <v/>
      </c>
      <c r="AI105" s="256" t="str">
        <f t="shared" si="168"/>
        <v/>
      </c>
      <c r="AJ105" s="185" t="str">
        <f t="shared" si="169"/>
        <v/>
      </c>
      <c r="AK105" s="185" t="str">
        <f t="shared" si="170"/>
        <v/>
      </c>
      <c r="AL105" s="185" t="str">
        <f t="shared" si="171"/>
        <v/>
      </c>
      <c r="AM105" s="185" t="str">
        <f t="shared" si="172"/>
        <v/>
      </c>
      <c r="AN105" s="185" t="str">
        <f t="shared" si="173"/>
        <v/>
      </c>
    </row>
    <row r="106" spans="1:40" ht="24.5" thickTop="1" thickBot="1">
      <c r="A106">
        <f t="shared" si="116"/>
        <v>2</v>
      </c>
      <c r="C106" s="13" t="s">
        <v>2224</v>
      </c>
      <c r="D106" s="257"/>
      <c r="E106" s="257"/>
      <c r="F106" s="258"/>
      <c r="G106" s="258"/>
      <c r="H106" s="257"/>
      <c r="I106" s="257"/>
      <c r="J106" s="296"/>
      <c r="K106" s="296"/>
      <c r="L106" s="282" t="str">
        <f t="shared" si="145"/>
        <v xml:space="preserve">            { line: "en las aguas formidables., ", sC: ""},</v>
      </c>
      <c r="M106" s="218" t="str">
        <f t="shared" si="146"/>
        <v/>
      </c>
      <c r="N106" s="183" t="str">
        <f t="shared" si="147"/>
        <v/>
      </c>
      <c r="O106" s="216" t="str">
        <f t="shared" si="148"/>
        <v/>
      </c>
      <c r="P106" s="225" t="str">
        <f t="shared" si="149"/>
        <v/>
      </c>
      <c r="Q106" s="217" t="str">
        <f t="shared" si="150"/>
        <v/>
      </c>
      <c r="R106" s="168" t="str">
        <f t="shared" si="151"/>
        <v/>
      </c>
      <c r="S106" s="218" t="str">
        <f t="shared" si="152"/>
        <v/>
      </c>
      <c r="T106" s="219" t="str">
        <f t="shared" si="153"/>
        <v/>
      </c>
      <c r="U106" s="181" t="str">
        <f t="shared" si="154"/>
        <v/>
      </c>
      <c r="V106" s="185" t="str">
        <f t="shared" si="155"/>
        <v/>
      </c>
      <c r="W106" s="177" t="str">
        <f t="shared" si="156"/>
        <v/>
      </c>
      <c r="X106" s="185" t="str">
        <f t="shared" si="157"/>
        <v/>
      </c>
      <c r="Y106" s="185" t="str">
        <f t="shared" si="158"/>
        <v/>
      </c>
      <c r="Z106" s="218" t="str">
        <f t="shared" si="159"/>
        <v/>
      </c>
      <c r="AA106" s="175" t="str">
        <f t="shared" si="160"/>
        <v/>
      </c>
      <c r="AB106" s="183" t="str">
        <f t="shared" si="161"/>
        <v/>
      </c>
      <c r="AC106" s="184" t="str">
        <f t="shared" si="162"/>
        <v/>
      </c>
      <c r="AD106" s="225" t="str">
        <f t="shared" si="163"/>
        <v/>
      </c>
      <c r="AE106" s="176" t="str">
        <f t="shared" si="164"/>
        <v/>
      </c>
      <c r="AF106" s="168" t="str">
        <f t="shared" si="165"/>
        <v/>
      </c>
      <c r="AG106" s="168" t="str">
        <f t="shared" si="166"/>
        <v/>
      </c>
      <c r="AH106" s="179" t="str">
        <f t="shared" si="167"/>
        <v/>
      </c>
      <c r="AI106" s="256" t="str">
        <f t="shared" si="168"/>
        <v/>
      </c>
      <c r="AJ106" s="185" t="str">
        <f t="shared" si="169"/>
        <v/>
      </c>
      <c r="AK106" s="185" t="str">
        <f t="shared" si="170"/>
        <v/>
      </c>
      <c r="AL106" s="185" t="str">
        <f t="shared" si="171"/>
        <v/>
      </c>
      <c r="AM106" s="185" t="str">
        <f t="shared" si="172"/>
        <v/>
      </c>
      <c r="AN106" s="185" t="str">
        <f t="shared" si="173"/>
        <v/>
      </c>
    </row>
    <row r="107" spans="1:40" ht="26.5" thickTop="1" thickBot="1">
      <c r="C107" s="297"/>
      <c r="D107" s="326"/>
      <c r="E107" s="326"/>
      <c r="F107" s="326"/>
      <c r="G107" s="326"/>
      <c r="H107" s="326"/>
      <c r="I107" s="326"/>
      <c r="J107" s="326"/>
      <c r="K107" s="326"/>
      <c r="L107" s="299" t="s">
        <v>2520</v>
      </c>
      <c r="M107" s="218"/>
      <c r="N107" s="183"/>
      <c r="O107" s="216"/>
      <c r="P107" s="225"/>
      <c r="Q107" s="217"/>
      <c r="R107" s="168"/>
      <c r="S107" s="218"/>
      <c r="T107" s="219"/>
      <c r="U107" s="181"/>
      <c r="V107" s="185"/>
      <c r="W107" s="177"/>
      <c r="X107" s="185"/>
      <c r="Y107" s="185"/>
      <c r="Z107" s="218"/>
      <c r="AA107" s="175"/>
      <c r="AB107" s="183"/>
      <c r="AC107" s="184"/>
      <c r="AD107" s="225"/>
      <c r="AE107" s="176"/>
      <c r="AF107" s="168"/>
      <c r="AG107" s="168"/>
      <c r="AH107" s="179"/>
      <c r="AI107" s="256"/>
      <c r="AJ107" s="185"/>
      <c r="AK107" s="185"/>
      <c r="AL107" s="185"/>
      <c r="AM107" s="185"/>
      <c r="AN107" s="185"/>
    </row>
    <row r="108" spans="1:40" ht="24.5" thickTop="1" thickBot="1">
      <c r="C108" s="203" t="s">
        <v>2422</v>
      </c>
      <c r="D108" s="224"/>
      <c r="E108" s="224"/>
      <c r="F108" s="224"/>
      <c r="G108" s="224"/>
      <c r="H108" s="224"/>
      <c r="I108" s="224"/>
      <c r="J108" s="224"/>
      <c r="K108" s="224"/>
      <c r="L108" s="208" t="s">
        <v>2411</v>
      </c>
      <c r="M108" s="218" t="str">
        <f t="shared" ref="M108:M120" si="174">IF(N108="","","(")</f>
        <v/>
      </c>
      <c r="N108" s="183" t="str">
        <f t="shared" ref="N108:N120" si="175">IF(D108="","",D108)</f>
        <v/>
      </c>
      <c r="O108" s="216" t="str">
        <f t="shared" ref="O108:O120" si="176">IF(N108="","",",")</f>
        <v/>
      </c>
      <c r="P108" s="225" t="str">
        <f t="shared" ref="P108:P120" si="177">IF(E108="","",E108)</f>
        <v/>
      </c>
      <c r="Q108" s="217" t="str">
        <f t="shared" ref="Q108:Q120" si="178">IF(N108="","",",")</f>
        <v/>
      </c>
      <c r="R108" s="168" t="str">
        <f t="shared" ref="R108:R120" si="179">IF(N108="","",15)</f>
        <v/>
      </c>
      <c r="S108" s="218" t="str">
        <f t="shared" ref="S108:S120" si="180">IF(N108="","",")")</f>
        <v/>
      </c>
      <c r="T108" s="219" t="str">
        <f t="shared" ref="T108:T120" si="181">IF(U108="","","(")</f>
        <v/>
      </c>
      <c r="U108" s="181" t="str">
        <f t="shared" ref="U108:U120" si="182">IF(F108="","",F108)</f>
        <v/>
      </c>
      <c r="V108" s="185" t="str">
        <f t="shared" ref="V108:V120" si="183">IF(U108="","",",")</f>
        <v/>
      </c>
      <c r="W108" s="177" t="str">
        <f t="shared" ref="W108:W120" si="184">IF(G108="","",G108)</f>
        <v/>
      </c>
      <c r="X108" s="185" t="str">
        <f t="shared" ref="X108:X120" si="185">IF(U108="","",",")</f>
        <v/>
      </c>
      <c r="Y108" s="185" t="str">
        <f t="shared" ref="Y108:Y120" si="186">IF(U108="","",250)</f>
        <v/>
      </c>
      <c r="Z108" s="218" t="str">
        <f t="shared" ref="Z108:Z120" si="187">IF(U108="","",")")</f>
        <v/>
      </c>
      <c r="AA108" s="175" t="str">
        <f t="shared" ref="AA108:AA120" si="188">IF(AB108="","","(")</f>
        <v/>
      </c>
      <c r="AB108" s="183" t="str">
        <f t="shared" ref="AB108:AB120" si="189">IF(H108="","",H108)</f>
        <v/>
      </c>
      <c r="AC108" s="184" t="str">
        <f t="shared" ref="AC108:AC120" si="190">IF(AB108="","",",")</f>
        <v/>
      </c>
      <c r="AD108" s="225" t="str">
        <f t="shared" ref="AD108:AD120" si="191">IF(I108="","",I108)</f>
        <v/>
      </c>
      <c r="AE108" s="176" t="str">
        <f t="shared" ref="AE108:AE120" si="192">IF(AB108="","",",")</f>
        <v/>
      </c>
      <c r="AF108" s="168" t="str">
        <f t="shared" ref="AF108:AF120" si="193">IF(AB108="","",350)</f>
        <v/>
      </c>
      <c r="AG108" s="168" t="str">
        <f t="shared" ref="AG108:AG120" si="194">IF(AB108="","",")")</f>
        <v/>
      </c>
      <c r="AH108" s="179" t="str">
        <f t="shared" ref="AH108:AH120" si="195">IF(AI108="","","(")</f>
        <v/>
      </c>
      <c r="AI108" s="256" t="str">
        <f t="shared" ref="AI108:AI120" si="196">IF(J108="","",J108)</f>
        <v/>
      </c>
      <c r="AJ108" s="185" t="str">
        <f t="shared" ref="AJ108:AJ120" si="197">IF(AI108="","",",")</f>
        <v/>
      </c>
      <c r="AK108" s="185" t="str">
        <f t="shared" ref="AK108:AK120" si="198">IF(K108="","",K108)</f>
        <v/>
      </c>
      <c r="AL108" s="185" t="str">
        <f t="shared" ref="AL108:AL120" si="199">IF(AI108="","",",")</f>
        <v/>
      </c>
      <c r="AM108" s="185" t="str">
        <f t="shared" ref="AM108:AM120" si="200">IF(AI108="","",450)</f>
        <v/>
      </c>
      <c r="AN108" s="185" t="str">
        <f t="shared" ref="AN108:AN120" si="201">IF(AI108="","",")")</f>
        <v/>
      </c>
    </row>
    <row r="109" spans="1:40" ht="24.5" thickTop="1" thickBot="1">
      <c r="B109" t="s">
        <v>2584</v>
      </c>
      <c r="C109" s="333" t="s">
        <v>2213</v>
      </c>
      <c r="D109" s="329" t="s">
        <v>1131</v>
      </c>
      <c r="E109" s="329">
        <v>7</v>
      </c>
      <c r="F109" s="329"/>
      <c r="G109" s="329"/>
      <c r="H109" s="329"/>
      <c r="I109" s="329"/>
      <c r="J109" s="329"/>
      <c r="K109" s="329"/>
      <c r="L109" s="330" t="str">
        <f>IF(C109="","",_xlfn.CONCAT("       triggerLine: ","""",C109,", ",M109:AN109,""", sC: ","""",B109,""", lines: ["))</f>
        <v xml:space="preserve">       triggerLine: "PRECIPITÓ EN EL MAR, (Do,7,15)", sC: "ta as", lines: [</v>
      </c>
      <c r="M109" s="218" t="str">
        <f t="shared" si="174"/>
        <v>(</v>
      </c>
      <c r="N109" s="183" t="str">
        <f t="shared" si="175"/>
        <v>Do</v>
      </c>
      <c r="O109" s="216" t="str">
        <f t="shared" si="176"/>
        <v>,</v>
      </c>
      <c r="P109" s="225">
        <f t="shared" si="177"/>
        <v>7</v>
      </c>
      <c r="Q109" s="217" t="str">
        <f t="shared" si="178"/>
        <v>,</v>
      </c>
      <c r="R109" s="168">
        <f t="shared" si="179"/>
        <v>15</v>
      </c>
      <c r="S109" s="218" t="str">
        <f t="shared" si="180"/>
        <v>)</v>
      </c>
      <c r="T109" s="219" t="str">
        <f t="shared" si="181"/>
        <v/>
      </c>
      <c r="U109" s="181" t="str">
        <f t="shared" si="182"/>
        <v/>
      </c>
      <c r="V109" s="185" t="str">
        <f t="shared" si="183"/>
        <v/>
      </c>
      <c r="W109" s="177" t="str">
        <f t="shared" si="184"/>
        <v/>
      </c>
      <c r="X109" s="185" t="str">
        <f t="shared" si="185"/>
        <v/>
      </c>
      <c r="Y109" s="185" t="str">
        <f t="shared" si="186"/>
        <v/>
      </c>
      <c r="Z109" s="218" t="str">
        <f t="shared" si="187"/>
        <v/>
      </c>
      <c r="AA109" s="175" t="str">
        <f t="shared" si="188"/>
        <v/>
      </c>
      <c r="AB109" s="183" t="str">
        <f t="shared" si="189"/>
        <v/>
      </c>
      <c r="AC109" s="184" t="str">
        <f t="shared" si="190"/>
        <v/>
      </c>
      <c r="AD109" s="225" t="str">
        <f t="shared" si="191"/>
        <v/>
      </c>
      <c r="AE109" s="176" t="str">
        <f t="shared" si="192"/>
        <v/>
      </c>
      <c r="AF109" s="168" t="str">
        <f t="shared" si="193"/>
        <v/>
      </c>
      <c r="AG109" s="168" t="str">
        <f t="shared" si="194"/>
        <v/>
      </c>
      <c r="AH109" s="179" t="str">
        <f t="shared" si="195"/>
        <v/>
      </c>
      <c r="AI109" s="256" t="str">
        <f t="shared" si="196"/>
        <v/>
      </c>
      <c r="AJ109" s="185" t="str">
        <f t="shared" si="197"/>
        <v/>
      </c>
      <c r="AK109" s="185" t="str">
        <f t="shared" si="198"/>
        <v/>
      </c>
      <c r="AL109" s="185" t="str">
        <f t="shared" si="199"/>
        <v/>
      </c>
      <c r="AM109" s="185" t="str">
        <f t="shared" si="200"/>
        <v/>
      </c>
      <c r="AN109" s="185" t="str">
        <f t="shared" si="201"/>
        <v/>
      </c>
    </row>
    <row r="110" spans="1:40" ht="24.5" thickTop="1" thickBot="1">
      <c r="B110" t="s">
        <v>2282</v>
      </c>
      <c r="C110" s="285" t="s">
        <v>2214</v>
      </c>
      <c r="D110" s="227"/>
      <c r="E110" s="227"/>
      <c r="F110" s="227"/>
      <c r="G110" s="227"/>
      <c r="H110" s="227"/>
      <c r="I110" s="227"/>
      <c r="J110" s="227"/>
      <c r="K110" s="227"/>
      <c r="L110" s="283" t="str">
        <f>IF(C110="","",_xlfn.CONCAT("            { line: ","""",C110,", ",M110:AN110,""", sC: ","""",B110,"""},"))</f>
        <v xml:space="preserve">            { line: "CABALLO Y CABALLERO,, ", sC: "as"},</v>
      </c>
      <c r="M110" s="218" t="str">
        <f t="shared" si="174"/>
        <v/>
      </c>
      <c r="N110" s="183" t="str">
        <f t="shared" si="175"/>
        <v/>
      </c>
      <c r="O110" s="216" t="str">
        <f t="shared" si="176"/>
        <v/>
      </c>
      <c r="P110" s="225" t="str">
        <f t="shared" si="177"/>
        <v/>
      </c>
      <c r="Q110" s="217" t="str">
        <f t="shared" si="178"/>
        <v/>
      </c>
      <c r="R110" s="168" t="str">
        <f t="shared" si="179"/>
        <v/>
      </c>
      <c r="S110" s="218" t="str">
        <f t="shared" si="180"/>
        <v/>
      </c>
      <c r="T110" s="219" t="str">
        <f t="shared" si="181"/>
        <v/>
      </c>
      <c r="U110" s="181" t="str">
        <f t="shared" si="182"/>
        <v/>
      </c>
      <c r="V110" s="185" t="str">
        <f t="shared" si="183"/>
        <v/>
      </c>
      <c r="W110" s="177" t="str">
        <f t="shared" si="184"/>
        <v/>
      </c>
      <c r="X110" s="185" t="str">
        <f t="shared" si="185"/>
        <v/>
      </c>
      <c r="Y110" s="185" t="str">
        <f t="shared" si="186"/>
        <v/>
      </c>
      <c r="Z110" s="218" t="str">
        <f t="shared" si="187"/>
        <v/>
      </c>
      <c r="AA110" s="175" t="str">
        <f t="shared" si="188"/>
        <v/>
      </c>
      <c r="AB110" s="183" t="str">
        <f t="shared" si="189"/>
        <v/>
      </c>
      <c r="AC110" s="184" t="str">
        <f t="shared" si="190"/>
        <v/>
      </c>
      <c r="AD110" s="225" t="str">
        <f t="shared" si="191"/>
        <v/>
      </c>
      <c r="AE110" s="176" t="str">
        <f t="shared" si="192"/>
        <v/>
      </c>
      <c r="AF110" s="168" t="str">
        <f t="shared" si="193"/>
        <v/>
      </c>
      <c r="AG110" s="168" t="str">
        <f t="shared" si="194"/>
        <v/>
      </c>
      <c r="AH110" s="179" t="str">
        <f t="shared" si="195"/>
        <v/>
      </c>
      <c r="AI110" s="256" t="str">
        <f t="shared" si="196"/>
        <v/>
      </c>
      <c r="AJ110" s="185" t="str">
        <f t="shared" si="197"/>
        <v/>
      </c>
      <c r="AK110" s="185" t="str">
        <f t="shared" si="198"/>
        <v/>
      </c>
      <c r="AL110" s="185" t="str">
        <f t="shared" si="199"/>
        <v/>
      </c>
      <c r="AM110" s="185" t="str">
        <f t="shared" si="200"/>
        <v/>
      </c>
      <c r="AN110" s="185" t="str">
        <f t="shared" si="201"/>
        <v/>
      </c>
    </row>
    <row r="111" spans="1:40" ht="24.5" thickTop="1" thickBot="1">
      <c r="B111" t="s">
        <v>2282</v>
      </c>
      <c r="C111" s="285" t="s">
        <v>2210</v>
      </c>
      <c r="D111" s="337"/>
      <c r="E111" s="337"/>
      <c r="F111" s="337"/>
      <c r="G111" s="337"/>
      <c r="H111" s="337"/>
      <c r="I111" s="337"/>
      <c r="J111" s="337"/>
      <c r="K111" s="337"/>
      <c r="L111" s="283" t="str">
        <f>IF(C111="","",_xlfn.CONCAT("            { line: ","""",C111,", ",M111:AN111,""", sC: ","""",B111,"""},"))</f>
        <v xml:space="preserve">            { line: "CABALLO Y CABALLERO., ", sC: "as"},</v>
      </c>
      <c r="M111" s="218" t="str">
        <f t="shared" si="174"/>
        <v/>
      </c>
      <c r="N111" s="183" t="str">
        <f t="shared" si="175"/>
        <v/>
      </c>
      <c r="O111" s="216" t="str">
        <f t="shared" si="176"/>
        <v/>
      </c>
      <c r="P111" s="225" t="str">
        <f t="shared" si="177"/>
        <v/>
      </c>
      <c r="Q111" s="217" t="str">
        <f t="shared" si="178"/>
        <v/>
      </c>
      <c r="R111" s="168" t="str">
        <f t="shared" si="179"/>
        <v/>
      </c>
      <c r="S111" s="218" t="str">
        <f t="shared" si="180"/>
        <v/>
      </c>
      <c r="T111" s="219" t="str">
        <f t="shared" si="181"/>
        <v/>
      </c>
      <c r="U111" s="181" t="str">
        <f t="shared" si="182"/>
        <v/>
      </c>
      <c r="V111" s="185" t="str">
        <f t="shared" si="183"/>
        <v/>
      </c>
      <c r="W111" s="177" t="str">
        <f t="shared" si="184"/>
        <v/>
      </c>
      <c r="X111" s="185" t="str">
        <f t="shared" si="185"/>
        <v/>
      </c>
      <c r="Y111" s="185" t="str">
        <f t="shared" si="186"/>
        <v/>
      </c>
      <c r="Z111" s="218" t="str">
        <f t="shared" si="187"/>
        <v/>
      </c>
      <c r="AA111" s="175" t="str">
        <f t="shared" si="188"/>
        <v/>
      </c>
      <c r="AB111" s="183" t="str">
        <f t="shared" si="189"/>
        <v/>
      </c>
      <c r="AC111" s="184" t="str">
        <f t="shared" si="190"/>
        <v/>
      </c>
      <c r="AD111" s="225" t="str">
        <f t="shared" si="191"/>
        <v/>
      </c>
      <c r="AE111" s="176" t="str">
        <f t="shared" si="192"/>
        <v/>
      </c>
      <c r="AF111" s="168" t="str">
        <f t="shared" si="193"/>
        <v/>
      </c>
      <c r="AG111" s="168" t="str">
        <f t="shared" si="194"/>
        <v/>
      </c>
      <c r="AH111" s="179" t="str">
        <f t="shared" si="195"/>
        <v/>
      </c>
      <c r="AI111" s="256" t="str">
        <f t="shared" si="196"/>
        <v/>
      </c>
      <c r="AJ111" s="185" t="str">
        <f t="shared" si="197"/>
        <v/>
      </c>
      <c r="AK111" s="185" t="str">
        <f t="shared" si="198"/>
        <v/>
      </c>
      <c r="AL111" s="185" t="str">
        <f t="shared" si="199"/>
        <v/>
      </c>
      <c r="AM111" s="185" t="str">
        <f t="shared" si="200"/>
        <v/>
      </c>
      <c r="AN111" s="185" t="str">
        <f t="shared" si="201"/>
        <v/>
      </c>
    </row>
    <row r="112" spans="1:40" ht="26.5" thickTop="1" thickBot="1">
      <c r="C112" s="297"/>
      <c r="D112" s="326"/>
      <c r="E112" s="326"/>
      <c r="F112" s="326"/>
      <c r="G112" s="326"/>
      <c r="H112" s="326"/>
      <c r="I112" s="326"/>
      <c r="J112" s="326"/>
      <c r="K112" s="326"/>
      <c r="L112" s="299" t="s">
        <v>2520</v>
      </c>
      <c r="M112" s="218"/>
      <c r="N112" s="183"/>
      <c r="O112" s="216"/>
      <c r="P112" s="225"/>
      <c r="Q112" s="217"/>
      <c r="R112" s="168"/>
      <c r="S112" s="218"/>
      <c r="T112" s="219"/>
      <c r="U112" s="181"/>
      <c r="V112" s="185"/>
      <c r="W112" s="177"/>
      <c r="X112" s="185"/>
      <c r="Y112" s="185"/>
      <c r="Z112" s="218"/>
      <c r="AA112" s="175"/>
      <c r="AB112" s="183"/>
      <c r="AC112" s="184"/>
      <c r="AD112" s="225"/>
      <c r="AE112" s="176"/>
      <c r="AF112" s="168"/>
      <c r="AG112" s="168"/>
      <c r="AH112" s="179"/>
      <c r="AI112" s="256"/>
      <c r="AJ112" s="185"/>
      <c r="AK112" s="185"/>
      <c r="AL112" s="185"/>
      <c r="AM112" s="185"/>
      <c r="AN112" s="185"/>
    </row>
    <row r="113" spans="1:40" ht="24.5" thickTop="1" thickBot="1">
      <c r="B113" t="s">
        <v>2282</v>
      </c>
      <c r="C113" s="285" t="s">
        <v>2211</v>
      </c>
      <c r="D113" s="328" t="s">
        <v>1113</v>
      </c>
      <c r="E113" s="328"/>
      <c r="F113" s="328"/>
      <c r="G113" s="328"/>
      <c r="H113" s="328"/>
      <c r="I113" s="328"/>
      <c r="J113" s="328"/>
      <c r="K113" s="328"/>
      <c r="L113" s="283" t="str">
        <f>IF(C113="","",_xlfn.CONCAT("            { line: ","""",C113,", ",M113:AN113,""", sC: ","""",B113,"""},"))</f>
        <v xml:space="preserve">            { line: "MI FUERZA Y MI CANCIÓN, (Fa,,15)", sC: "as"},</v>
      </c>
      <c r="M113" s="218" t="str">
        <f t="shared" si="174"/>
        <v>(</v>
      </c>
      <c r="N113" s="183" t="str">
        <f t="shared" si="175"/>
        <v>Fa</v>
      </c>
      <c r="O113" s="216" t="str">
        <f t="shared" si="176"/>
        <v>,</v>
      </c>
      <c r="P113" s="225" t="str">
        <f t="shared" si="177"/>
        <v/>
      </c>
      <c r="Q113" s="217" t="str">
        <f t="shared" si="178"/>
        <v>,</v>
      </c>
      <c r="R113" s="168">
        <f t="shared" si="179"/>
        <v>15</v>
      </c>
      <c r="S113" s="218" t="str">
        <f t="shared" si="180"/>
        <v>)</v>
      </c>
      <c r="T113" s="219" t="str">
        <f t="shared" si="181"/>
        <v/>
      </c>
      <c r="U113" s="181" t="str">
        <f t="shared" si="182"/>
        <v/>
      </c>
      <c r="V113" s="185" t="str">
        <f t="shared" si="183"/>
        <v/>
      </c>
      <c r="W113" s="177" t="str">
        <f t="shared" si="184"/>
        <v/>
      </c>
      <c r="X113" s="185" t="str">
        <f t="shared" si="185"/>
        <v/>
      </c>
      <c r="Y113" s="185" t="str">
        <f t="shared" si="186"/>
        <v/>
      </c>
      <c r="Z113" s="218" t="str">
        <f t="shared" si="187"/>
        <v/>
      </c>
      <c r="AA113" s="175" t="str">
        <f t="shared" si="188"/>
        <v/>
      </c>
      <c r="AB113" s="183" t="str">
        <f t="shared" si="189"/>
        <v/>
      </c>
      <c r="AC113" s="184" t="str">
        <f t="shared" si="190"/>
        <v/>
      </c>
      <c r="AD113" s="225" t="str">
        <f t="shared" si="191"/>
        <v/>
      </c>
      <c r="AE113" s="176" t="str">
        <f t="shared" si="192"/>
        <v/>
      </c>
      <c r="AF113" s="168" t="str">
        <f t="shared" si="193"/>
        <v/>
      </c>
      <c r="AG113" s="168" t="str">
        <f t="shared" si="194"/>
        <v/>
      </c>
      <c r="AH113" s="179" t="str">
        <f t="shared" si="195"/>
        <v/>
      </c>
      <c r="AI113" s="256" t="str">
        <f t="shared" si="196"/>
        <v/>
      </c>
      <c r="AJ113" s="185" t="str">
        <f t="shared" si="197"/>
        <v/>
      </c>
      <c r="AK113" s="185" t="str">
        <f t="shared" si="198"/>
        <v/>
      </c>
      <c r="AL113" s="185" t="str">
        <f t="shared" si="199"/>
        <v/>
      </c>
      <c r="AM113" s="185" t="str">
        <f t="shared" si="200"/>
        <v/>
      </c>
      <c r="AN113" s="185" t="str">
        <f t="shared" si="201"/>
        <v/>
      </c>
    </row>
    <row r="114" spans="1:40" ht="24.5" thickTop="1" thickBot="1">
      <c r="B114" t="s">
        <v>2282</v>
      </c>
      <c r="C114" s="285" t="s">
        <v>2212</v>
      </c>
      <c r="D114" s="227" t="s">
        <v>1112</v>
      </c>
      <c r="E114" s="227">
        <v>7</v>
      </c>
      <c r="F114" s="227"/>
      <c r="G114" s="227"/>
      <c r="H114" s="227"/>
      <c r="I114" s="227"/>
      <c r="J114" s="227"/>
      <c r="K114" s="227"/>
      <c r="L114" s="283" t="str">
        <f>IF(C114="","",_xlfn.CONCAT("            { line: ","""",C114,", ",M114:AN114,""", sC: ","""",B114,"""},"))</f>
        <v xml:space="preserve">            { line: "ES EL SEÑOR., (La,7,15)", sC: "as"},</v>
      </c>
      <c r="M114" s="218" t="str">
        <f t="shared" si="174"/>
        <v>(</v>
      </c>
      <c r="N114" s="183" t="str">
        <f t="shared" si="175"/>
        <v>La</v>
      </c>
      <c r="O114" s="216" t="str">
        <f t="shared" si="176"/>
        <v>,</v>
      </c>
      <c r="P114" s="225">
        <f t="shared" si="177"/>
        <v>7</v>
      </c>
      <c r="Q114" s="217" t="str">
        <f t="shared" si="178"/>
        <v>,</v>
      </c>
      <c r="R114" s="168">
        <f t="shared" si="179"/>
        <v>15</v>
      </c>
      <c r="S114" s="218" t="str">
        <f t="shared" si="180"/>
        <v>)</v>
      </c>
      <c r="T114" s="219" t="str">
        <f t="shared" si="181"/>
        <v/>
      </c>
      <c r="U114" s="181" t="str">
        <f t="shared" si="182"/>
        <v/>
      </c>
      <c r="V114" s="185" t="str">
        <f t="shared" si="183"/>
        <v/>
      </c>
      <c r="W114" s="177" t="str">
        <f t="shared" si="184"/>
        <v/>
      </c>
      <c r="X114" s="185" t="str">
        <f t="shared" si="185"/>
        <v/>
      </c>
      <c r="Y114" s="185" t="str">
        <f t="shared" si="186"/>
        <v/>
      </c>
      <c r="Z114" s="218" t="str">
        <f t="shared" si="187"/>
        <v/>
      </c>
      <c r="AA114" s="175" t="str">
        <f t="shared" si="188"/>
        <v/>
      </c>
      <c r="AB114" s="183" t="str">
        <f t="shared" si="189"/>
        <v/>
      </c>
      <c r="AC114" s="184" t="str">
        <f t="shared" si="190"/>
        <v/>
      </c>
      <c r="AD114" s="225" t="str">
        <f t="shared" si="191"/>
        <v/>
      </c>
      <c r="AE114" s="176" t="str">
        <f t="shared" si="192"/>
        <v/>
      </c>
      <c r="AF114" s="168" t="str">
        <f t="shared" si="193"/>
        <v/>
      </c>
      <c r="AG114" s="168" t="str">
        <f t="shared" si="194"/>
        <v/>
      </c>
      <c r="AH114" s="179" t="str">
        <f t="shared" si="195"/>
        <v/>
      </c>
      <c r="AI114" s="256" t="str">
        <f t="shared" si="196"/>
        <v/>
      </c>
      <c r="AJ114" s="185" t="str">
        <f t="shared" si="197"/>
        <v/>
      </c>
      <c r="AK114" s="185" t="str">
        <f t="shared" si="198"/>
        <v/>
      </c>
      <c r="AL114" s="185" t="str">
        <f t="shared" si="199"/>
        <v/>
      </c>
      <c r="AM114" s="185" t="str">
        <f t="shared" si="200"/>
        <v/>
      </c>
      <c r="AN114" s="185" t="str">
        <f t="shared" si="201"/>
        <v/>
      </c>
    </row>
    <row r="115" spans="1:40" ht="24.5" thickTop="1" thickBot="1">
      <c r="B115" t="s">
        <v>2282</v>
      </c>
      <c r="C115" s="285" t="s">
        <v>2237</v>
      </c>
      <c r="D115" s="337" t="s">
        <v>1114</v>
      </c>
      <c r="E115" s="337">
        <v>7</v>
      </c>
      <c r="F115" s="337"/>
      <c r="G115" s="337"/>
      <c r="H115" s="337"/>
      <c r="I115" s="337"/>
      <c r="J115" s="337"/>
      <c r="K115" s="337"/>
      <c r="L115" s="283" t="str">
        <f>IF(C115="","",_xlfn.CONCAT("            { line: ","""",C115,", ",M115:AN115,""", sC: ","""",B115,"""},"))</f>
        <v xml:space="preserve">            { line: "ÉL ES MI SALVACIÓN, ES MI DIOS, (Re,7,15)", sC: "as"},</v>
      </c>
      <c r="M115" s="218" t="str">
        <f t="shared" si="174"/>
        <v>(</v>
      </c>
      <c r="N115" s="183" t="str">
        <f t="shared" si="175"/>
        <v>Re</v>
      </c>
      <c r="O115" s="216" t="str">
        <f t="shared" si="176"/>
        <v>,</v>
      </c>
      <c r="P115" s="225">
        <f t="shared" si="177"/>
        <v>7</v>
      </c>
      <c r="Q115" s="217" t="str">
        <f t="shared" si="178"/>
        <v>,</v>
      </c>
      <c r="R115" s="168">
        <f t="shared" si="179"/>
        <v>15</v>
      </c>
      <c r="S115" s="218" t="str">
        <f t="shared" si="180"/>
        <v>)</v>
      </c>
      <c r="T115" s="219" t="str">
        <f t="shared" si="181"/>
        <v/>
      </c>
      <c r="U115" s="181" t="str">
        <f t="shared" si="182"/>
        <v/>
      </c>
      <c r="V115" s="185" t="str">
        <f t="shared" si="183"/>
        <v/>
      </c>
      <c r="W115" s="177" t="str">
        <f t="shared" si="184"/>
        <v/>
      </c>
      <c r="X115" s="185" t="str">
        <f t="shared" si="185"/>
        <v/>
      </c>
      <c r="Y115" s="185" t="str">
        <f t="shared" si="186"/>
        <v/>
      </c>
      <c r="Z115" s="218" t="str">
        <f t="shared" si="187"/>
        <v/>
      </c>
      <c r="AA115" s="175" t="str">
        <f t="shared" si="188"/>
        <v/>
      </c>
      <c r="AB115" s="183" t="str">
        <f t="shared" si="189"/>
        <v/>
      </c>
      <c r="AC115" s="184" t="str">
        <f t="shared" si="190"/>
        <v/>
      </c>
      <c r="AD115" s="225" t="str">
        <f t="shared" si="191"/>
        <v/>
      </c>
      <c r="AE115" s="176" t="str">
        <f t="shared" si="192"/>
        <v/>
      </c>
      <c r="AF115" s="168" t="str">
        <f t="shared" si="193"/>
        <v/>
      </c>
      <c r="AG115" s="168" t="str">
        <f t="shared" si="194"/>
        <v/>
      </c>
      <c r="AH115" s="179" t="str">
        <f t="shared" si="195"/>
        <v/>
      </c>
      <c r="AI115" s="256" t="str">
        <f t="shared" si="196"/>
        <v/>
      </c>
      <c r="AJ115" s="185" t="str">
        <f t="shared" si="197"/>
        <v/>
      </c>
      <c r="AK115" s="185" t="str">
        <f t="shared" si="198"/>
        <v/>
      </c>
      <c r="AL115" s="185" t="str">
        <f t="shared" si="199"/>
        <v/>
      </c>
      <c r="AM115" s="185" t="str">
        <f t="shared" si="200"/>
        <v/>
      </c>
      <c r="AN115" s="185" t="str">
        <f t="shared" si="201"/>
        <v/>
      </c>
    </row>
    <row r="116" spans="1:40" ht="24.5" thickTop="1" thickBot="1">
      <c r="B116" t="s">
        <v>2282</v>
      </c>
      <c r="C116" s="285" t="s">
        <v>2238</v>
      </c>
      <c r="D116" s="328" t="s">
        <v>1122</v>
      </c>
      <c r="E116" s="328">
        <v>7</v>
      </c>
      <c r="F116" s="328"/>
      <c r="G116" s="328"/>
      <c r="H116" s="328"/>
      <c r="I116" s="328"/>
      <c r="J116" s="328"/>
      <c r="K116" s="328"/>
      <c r="L116" s="283" t="str">
        <f>IF(C116="","",_xlfn.CONCAT("            { line: ","""",C116,", ",M116:AN116,""", sC: ","""",B116,"""},"))</f>
        <v xml:space="preserve">            { line: "Y YO LO ENSALZARÉ., (Sol,7,15)", sC: "as"},</v>
      </c>
      <c r="M116" s="218" t="str">
        <f t="shared" si="174"/>
        <v>(</v>
      </c>
      <c r="N116" s="183" t="str">
        <f t="shared" si="175"/>
        <v>Sol</v>
      </c>
      <c r="O116" s="216" t="str">
        <f t="shared" si="176"/>
        <v>,</v>
      </c>
      <c r="P116" s="225">
        <f t="shared" si="177"/>
        <v>7</v>
      </c>
      <c r="Q116" s="217" t="str">
        <f t="shared" si="178"/>
        <v>,</v>
      </c>
      <c r="R116" s="168">
        <f t="shared" si="179"/>
        <v>15</v>
      </c>
      <c r="S116" s="218" t="str">
        <f t="shared" si="180"/>
        <v>)</v>
      </c>
      <c r="T116" s="219" t="str">
        <f t="shared" si="181"/>
        <v/>
      </c>
      <c r="U116" s="181" t="str">
        <f t="shared" si="182"/>
        <v/>
      </c>
      <c r="V116" s="185" t="str">
        <f t="shared" si="183"/>
        <v/>
      </c>
      <c r="W116" s="177" t="str">
        <f t="shared" si="184"/>
        <v/>
      </c>
      <c r="X116" s="185" t="str">
        <f t="shared" si="185"/>
        <v/>
      </c>
      <c r="Y116" s="185" t="str">
        <f t="shared" si="186"/>
        <v/>
      </c>
      <c r="Z116" s="218" t="str">
        <f t="shared" si="187"/>
        <v/>
      </c>
      <c r="AA116" s="175" t="str">
        <f t="shared" si="188"/>
        <v/>
      </c>
      <c r="AB116" s="183" t="str">
        <f t="shared" si="189"/>
        <v/>
      </c>
      <c r="AC116" s="184" t="str">
        <f t="shared" si="190"/>
        <v/>
      </c>
      <c r="AD116" s="225" t="str">
        <f t="shared" si="191"/>
        <v/>
      </c>
      <c r="AE116" s="176" t="str">
        <f t="shared" si="192"/>
        <v/>
      </c>
      <c r="AF116" s="168" t="str">
        <f t="shared" si="193"/>
        <v/>
      </c>
      <c r="AG116" s="168" t="str">
        <f t="shared" si="194"/>
        <v/>
      </c>
      <c r="AH116" s="179" t="str">
        <f t="shared" si="195"/>
        <v/>
      </c>
      <c r="AI116" s="256" t="str">
        <f t="shared" si="196"/>
        <v/>
      </c>
      <c r="AJ116" s="185" t="str">
        <f t="shared" si="197"/>
        <v/>
      </c>
      <c r="AK116" s="185" t="str">
        <f t="shared" si="198"/>
        <v/>
      </c>
      <c r="AL116" s="185" t="str">
        <f t="shared" si="199"/>
        <v/>
      </c>
      <c r="AM116" s="185" t="str">
        <f t="shared" si="200"/>
        <v/>
      </c>
      <c r="AN116" s="185" t="str">
        <f t="shared" si="201"/>
        <v/>
      </c>
    </row>
    <row r="117" spans="1:40" ht="26.5" thickTop="1" thickBot="1">
      <c r="C117" s="297"/>
      <c r="D117" s="326"/>
      <c r="E117" s="326"/>
      <c r="F117" s="326"/>
      <c r="G117" s="326"/>
      <c r="H117" s="326"/>
      <c r="I117" s="326"/>
      <c r="J117" s="326"/>
      <c r="K117" s="326"/>
      <c r="L117" s="299" t="s">
        <v>2520</v>
      </c>
      <c r="M117" s="218"/>
      <c r="N117" s="183"/>
      <c r="O117" s="216"/>
      <c r="P117" s="225"/>
      <c r="Q117" s="217"/>
      <c r="R117" s="168"/>
      <c r="S117" s="218"/>
      <c r="T117" s="219"/>
      <c r="U117" s="181"/>
      <c r="V117" s="185"/>
      <c r="W117" s="177"/>
      <c r="X117" s="185"/>
      <c r="Y117" s="185"/>
      <c r="Z117" s="218"/>
      <c r="AA117" s="175"/>
      <c r="AB117" s="183"/>
      <c r="AC117" s="184"/>
      <c r="AD117" s="225"/>
      <c r="AE117" s="176"/>
      <c r="AF117" s="168"/>
      <c r="AG117" s="168"/>
      <c r="AH117" s="179"/>
      <c r="AI117" s="256"/>
      <c r="AJ117" s="185"/>
      <c r="AK117" s="185"/>
      <c r="AL117" s="185"/>
      <c r="AM117" s="185"/>
      <c r="AN117" s="185"/>
    </row>
    <row r="118" spans="1:40" ht="24.5" thickTop="1" thickBot="1">
      <c r="B118" t="s">
        <v>2282</v>
      </c>
      <c r="C118" s="285" t="s">
        <v>2213</v>
      </c>
      <c r="D118" s="227" t="s">
        <v>1131</v>
      </c>
      <c r="E118" s="227">
        <v>7</v>
      </c>
      <c r="F118" s="227"/>
      <c r="G118" s="227"/>
      <c r="H118" s="227"/>
      <c r="I118" s="227"/>
      <c r="J118" s="227"/>
      <c r="K118" s="227"/>
      <c r="L118" s="283" t="str">
        <f>IF(C118="","",_xlfn.CONCAT("            { line: ","""",C118,", ",M118:AN118,""", sC: ","""",B118,"""},"))</f>
        <v xml:space="preserve">            { line: "PRECIPITÓ EN EL MAR, (Do,7,15)", sC: "as"},</v>
      </c>
      <c r="M118" s="218" t="str">
        <f t="shared" si="174"/>
        <v>(</v>
      </c>
      <c r="N118" s="183" t="str">
        <f t="shared" si="175"/>
        <v>Do</v>
      </c>
      <c r="O118" s="216" t="str">
        <f t="shared" si="176"/>
        <v>,</v>
      </c>
      <c r="P118" s="225">
        <f t="shared" si="177"/>
        <v>7</v>
      </c>
      <c r="Q118" s="217" t="str">
        <f t="shared" si="178"/>
        <v>,</v>
      </c>
      <c r="R118" s="168">
        <f t="shared" si="179"/>
        <v>15</v>
      </c>
      <c r="S118" s="218" t="str">
        <f t="shared" si="180"/>
        <v>)</v>
      </c>
      <c r="T118" s="219" t="str">
        <f t="shared" si="181"/>
        <v/>
      </c>
      <c r="U118" s="181" t="str">
        <f t="shared" si="182"/>
        <v/>
      </c>
      <c r="V118" s="185" t="str">
        <f t="shared" si="183"/>
        <v/>
      </c>
      <c r="W118" s="177" t="str">
        <f t="shared" si="184"/>
        <v/>
      </c>
      <c r="X118" s="185" t="str">
        <f t="shared" si="185"/>
        <v/>
      </c>
      <c r="Y118" s="185" t="str">
        <f t="shared" si="186"/>
        <v/>
      </c>
      <c r="Z118" s="218" t="str">
        <f t="shared" si="187"/>
        <v/>
      </c>
      <c r="AA118" s="175" t="str">
        <f t="shared" si="188"/>
        <v/>
      </c>
      <c r="AB118" s="183" t="str">
        <f t="shared" si="189"/>
        <v/>
      </c>
      <c r="AC118" s="184" t="str">
        <f t="shared" si="190"/>
        <v/>
      </c>
      <c r="AD118" s="225" t="str">
        <f t="shared" si="191"/>
        <v/>
      </c>
      <c r="AE118" s="176" t="str">
        <f t="shared" si="192"/>
        <v/>
      </c>
      <c r="AF118" s="168" t="str">
        <f t="shared" si="193"/>
        <v/>
      </c>
      <c r="AG118" s="168" t="str">
        <f t="shared" si="194"/>
        <v/>
      </c>
      <c r="AH118" s="179" t="str">
        <f t="shared" si="195"/>
        <v/>
      </c>
      <c r="AI118" s="256" t="str">
        <f t="shared" si="196"/>
        <v/>
      </c>
      <c r="AJ118" s="185" t="str">
        <f t="shared" si="197"/>
        <v/>
      </c>
      <c r="AK118" s="185" t="str">
        <f t="shared" si="198"/>
        <v/>
      </c>
      <c r="AL118" s="185" t="str">
        <f t="shared" si="199"/>
        <v/>
      </c>
      <c r="AM118" s="185" t="str">
        <f t="shared" si="200"/>
        <v/>
      </c>
      <c r="AN118" s="185" t="str">
        <f t="shared" si="201"/>
        <v/>
      </c>
    </row>
    <row r="119" spans="1:40" ht="24.5" thickTop="1" thickBot="1">
      <c r="B119" t="s">
        <v>2282</v>
      </c>
      <c r="C119" s="285" t="s">
        <v>2214</v>
      </c>
      <c r="D119" s="337"/>
      <c r="E119" s="337"/>
      <c r="F119" s="337"/>
      <c r="G119" s="337"/>
      <c r="H119" s="337"/>
      <c r="I119" s="337"/>
      <c r="J119" s="337"/>
      <c r="K119" s="337"/>
      <c r="L119" s="283" t="str">
        <f>IF(C119="","",_xlfn.CONCAT("            { line: ","""",C119,", ",M119:AN119,""", sC: ","""",B119,"""},"))</f>
        <v xml:space="preserve">            { line: "CABALLO Y CABALLERO,, ", sC: "as"},</v>
      </c>
      <c r="M119" s="218" t="str">
        <f t="shared" si="174"/>
        <v/>
      </c>
      <c r="N119" s="183" t="str">
        <f t="shared" si="175"/>
        <v/>
      </c>
      <c r="O119" s="216" t="str">
        <f t="shared" si="176"/>
        <v/>
      </c>
      <c r="P119" s="225" t="str">
        <f t="shared" si="177"/>
        <v/>
      </c>
      <c r="Q119" s="217" t="str">
        <f t="shared" si="178"/>
        <v/>
      </c>
      <c r="R119" s="168" t="str">
        <f t="shared" si="179"/>
        <v/>
      </c>
      <c r="S119" s="218" t="str">
        <f t="shared" si="180"/>
        <v/>
      </c>
      <c r="T119" s="219" t="str">
        <f t="shared" si="181"/>
        <v/>
      </c>
      <c r="U119" s="181" t="str">
        <f t="shared" si="182"/>
        <v/>
      </c>
      <c r="V119" s="185" t="str">
        <f t="shared" si="183"/>
        <v/>
      </c>
      <c r="W119" s="177" t="str">
        <f t="shared" si="184"/>
        <v/>
      </c>
      <c r="X119" s="185" t="str">
        <f t="shared" si="185"/>
        <v/>
      </c>
      <c r="Y119" s="185" t="str">
        <f t="shared" si="186"/>
        <v/>
      </c>
      <c r="Z119" s="218" t="str">
        <f t="shared" si="187"/>
        <v/>
      </c>
      <c r="AA119" s="175" t="str">
        <f t="shared" si="188"/>
        <v/>
      </c>
      <c r="AB119" s="183" t="str">
        <f t="shared" si="189"/>
        <v/>
      </c>
      <c r="AC119" s="184" t="str">
        <f t="shared" si="190"/>
        <v/>
      </c>
      <c r="AD119" s="225" t="str">
        <f t="shared" si="191"/>
        <v/>
      </c>
      <c r="AE119" s="176" t="str">
        <f t="shared" si="192"/>
        <v/>
      </c>
      <c r="AF119" s="168" t="str">
        <f t="shared" si="193"/>
        <v/>
      </c>
      <c r="AG119" s="168" t="str">
        <f t="shared" si="194"/>
        <v/>
      </c>
      <c r="AH119" s="179" t="str">
        <f t="shared" si="195"/>
        <v/>
      </c>
      <c r="AI119" s="256" t="str">
        <f t="shared" si="196"/>
        <v/>
      </c>
      <c r="AJ119" s="185" t="str">
        <f t="shared" si="197"/>
        <v/>
      </c>
      <c r="AK119" s="185" t="str">
        <f t="shared" si="198"/>
        <v/>
      </c>
      <c r="AL119" s="185" t="str">
        <f t="shared" si="199"/>
        <v/>
      </c>
      <c r="AM119" s="185" t="str">
        <f t="shared" si="200"/>
        <v/>
      </c>
      <c r="AN119" s="185" t="str">
        <f t="shared" si="201"/>
        <v/>
      </c>
    </row>
    <row r="120" spans="1:40" ht="24.5" thickTop="1" thickBot="1">
      <c r="B120" t="s">
        <v>2282</v>
      </c>
      <c r="C120" s="334" t="s">
        <v>2210</v>
      </c>
      <c r="D120" s="329"/>
      <c r="E120" s="329"/>
      <c r="F120" s="329"/>
      <c r="G120" s="329"/>
      <c r="H120" s="329"/>
      <c r="I120" s="329"/>
      <c r="J120" s="329"/>
      <c r="K120" s="329"/>
      <c r="L120" s="335" t="str">
        <f>IF(C120="","",_xlfn.CONCAT("            { line: ","""",C120,", ",M120:AN120,""", sC: ","""",B120,"""},  ]},"))</f>
        <v xml:space="preserve">            { line: "CABALLO Y CABALLERO., ", sC: "as"},  ]},</v>
      </c>
      <c r="M120" s="218" t="str">
        <f t="shared" si="174"/>
        <v/>
      </c>
      <c r="N120" s="183" t="str">
        <f t="shared" si="175"/>
        <v/>
      </c>
      <c r="O120" s="216" t="str">
        <f t="shared" si="176"/>
        <v/>
      </c>
      <c r="P120" s="225" t="str">
        <f t="shared" si="177"/>
        <v/>
      </c>
      <c r="Q120" s="217" t="str">
        <f t="shared" si="178"/>
        <v/>
      </c>
      <c r="R120" s="168" t="str">
        <f t="shared" si="179"/>
        <v/>
      </c>
      <c r="S120" s="218" t="str">
        <f t="shared" si="180"/>
        <v/>
      </c>
      <c r="T120" s="219" t="str">
        <f t="shared" si="181"/>
        <v/>
      </c>
      <c r="U120" s="181" t="str">
        <f t="shared" si="182"/>
        <v/>
      </c>
      <c r="V120" s="185" t="str">
        <f t="shared" si="183"/>
        <v/>
      </c>
      <c r="W120" s="177" t="str">
        <f t="shared" si="184"/>
        <v/>
      </c>
      <c r="X120" s="185" t="str">
        <f t="shared" si="185"/>
        <v/>
      </c>
      <c r="Y120" s="185" t="str">
        <f t="shared" si="186"/>
        <v/>
      </c>
      <c r="Z120" s="218" t="str">
        <f t="shared" si="187"/>
        <v/>
      </c>
      <c r="AA120" s="175" t="str">
        <f t="shared" si="188"/>
        <v/>
      </c>
      <c r="AB120" s="183" t="str">
        <f t="shared" si="189"/>
        <v/>
      </c>
      <c r="AC120" s="184" t="str">
        <f t="shared" si="190"/>
        <v/>
      </c>
      <c r="AD120" s="225" t="str">
        <f t="shared" si="191"/>
        <v/>
      </c>
      <c r="AE120" s="176" t="str">
        <f t="shared" si="192"/>
        <v/>
      </c>
      <c r="AF120" s="168" t="str">
        <f t="shared" si="193"/>
        <v/>
      </c>
      <c r="AG120" s="168" t="str">
        <f t="shared" si="194"/>
        <v/>
      </c>
      <c r="AH120" s="179" t="str">
        <f t="shared" si="195"/>
        <v/>
      </c>
      <c r="AI120" s="256" t="str">
        <f t="shared" si="196"/>
        <v/>
      </c>
      <c r="AJ120" s="185" t="str">
        <f t="shared" si="197"/>
        <v/>
      </c>
      <c r="AK120" s="185" t="str">
        <f t="shared" si="198"/>
        <v/>
      </c>
      <c r="AL120" s="185" t="str">
        <f t="shared" si="199"/>
        <v/>
      </c>
      <c r="AM120" s="185" t="str">
        <f t="shared" si="200"/>
        <v/>
      </c>
      <c r="AN120" s="185" t="str">
        <f t="shared" si="201"/>
        <v/>
      </c>
    </row>
    <row r="121" spans="1:40" ht="26.5" thickTop="1" thickBot="1">
      <c r="C121" s="297"/>
      <c r="D121" s="326"/>
      <c r="E121" s="326"/>
      <c r="F121" s="326"/>
      <c r="G121" s="326"/>
      <c r="H121" s="326"/>
      <c r="I121" s="326"/>
      <c r="J121" s="326"/>
      <c r="K121" s="326"/>
      <c r="L121" s="299" t="s">
        <v>2520</v>
      </c>
      <c r="M121" s="218"/>
      <c r="N121" s="183"/>
      <c r="O121" s="216"/>
      <c r="P121" s="225"/>
      <c r="Q121" s="217"/>
      <c r="R121" s="168"/>
      <c r="S121" s="218"/>
      <c r="T121" s="219"/>
      <c r="U121" s="181"/>
      <c r="V121" s="185"/>
      <c r="W121" s="177"/>
      <c r="X121" s="185"/>
      <c r="Y121" s="185"/>
      <c r="Z121" s="218"/>
      <c r="AA121" s="175"/>
      <c r="AB121" s="183"/>
      <c r="AC121" s="184"/>
      <c r="AD121" s="225"/>
      <c r="AE121" s="176"/>
      <c r="AF121" s="168"/>
      <c r="AG121" s="168"/>
      <c r="AH121" s="179"/>
      <c r="AI121" s="256"/>
      <c r="AJ121" s="185"/>
      <c r="AK121" s="185"/>
      <c r="AL121" s="185"/>
      <c r="AM121" s="185"/>
      <c r="AN121" s="185"/>
    </row>
    <row r="122" spans="1:40" ht="24.5" thickTop="1" thickBot="1">
      <c r="A122">
        <f>+A106+1</f>
        <v>3</v>
      </c>
      <c r="C122" s="13" t="s">
        <v>2247</v>
      </c>
      <c r="D122" s="257"/>
      <c r="E122" s="257"/>
      <c r="F122" s="258"/>
      <c r="G122" s="258"/>
      <c r="H122" s="257"/>
      <c r="I122" s="257"/>
      <c r="J122" s="296"/>
      <c r="K122" s="296"/>
      <c r="L122" s="282" t="str">
        <f t="shared" si="145"/>
        <v xml:space="preserve">            { line: "¿Quién como tú, Señor,, ", sC: ""},</v>
      </c>
      <c r="M122" s="218" t="str">
        <f t="shared" si="146"/>
        <v/>
      </c>
      <c r="N122" s="183" t="str">
        <f t="shared" si="147"/>
        <v/>
      </c>
      <c r="O122" s="216" t="str">
        <f t="shared" si="148"/>
        <v/>
      </c>
      <c r="P122" s="225" t="str">
        <f t="shared" si="149"/>
        <v/>
      </c>
      <c r="Q122" s="217" t="str">
        <f t="shared" si="150"/>
        <v/>
      </c>
      <c r="R122" s="168" t="str">
        <f t="shared" si="151"/>
        <v/>
      </c>
      <c r="S122" s="218" t="str">
        <f t="shared" si="152"/>
        <v/>
      </c>
      <c r="T122" s="219" t="str">
        <f t="shared" si="153"/>
        <v/>
      </c>
      <c r="U122" s="181" t="str">
        <f t="shared" si="154"/>
        <v/>
      </c>
      <c r="V122" s="185" t="str">
        <f t="shared" si="155"/>
        <v/>
      </c>
      <c r="W122" s="177" t="str">
        <f t="shared" si="156"/>
        <v/>
      </c>
      <c r="X122" s="185" t="str">
        <f t="shared" si="157"/>
        <v/>
      </c>
      <c r="Y122" s="185" t="str">
        <f t="shared" si="158"/>
        <v/>
      </c>
      <c r="Z122" s="218" t="str">
        <f t="shared" si="159"/>
        <v/>
      </c>
      <c r="AA122" s="175" t="str">
        <f t="shared" si="160"/>
        <v/>
      </c>
      <c r="AB122" s="183" t="str">
        <f t="shared" si="161"/>
        <v/>
      </c>
      <c r="AC122" s="184" t="str">
        <f t="shared" si="162"/>
        <v/>
      </c>
      <c r="AD122" s="225" t="str">
        <f t="shared" si="163"/>
        <v/>
      </c>
      <c r="AE122" s="176" t="str">
        <f t="shared" si="164"/>
        <v/>
      </c>
      <c r="AF122" s="168" t="str">
        <f t="shared" si="165"/>
        <v/>
      </c>
      <c r="AG122" s="168" t="str">
        <f t="shared" si="166"/>
        <v/>
      </c>
      <c r="AH122" s="179" t="str">
        <f t="shared" si="167"/>
        <v/>
      </c>
      <c r="AI122" s="256" t="str">
        <f t="shared" si="168"/>
        <v/>
      </c>
      <c r="AJ122" s="185" t="str">
        <f t="shared" si="169"/>
        <v/>
      </c>
      <c r="AK122" s="185" t="str">
        <f t="shared" si="170"/>
        <v/>
      </c>
      <c r="AL122" s="185" t="str">
        <f t="shared" si="171"/>
        <v/>
      </c>
      <c r="AM122" s="185" t="str">
        <f t="shared" si="172"/>
        <v/>
      </c>
      <c r="AN122" s="185" t="str">
        <f t="shared" si="173"/>
        <v/>
      </c>
    </row>
    <row r="123" spans="1:40" ht="24.5" thickTop="1" thickBot="1">
      <c r="A123">
        <f t="shared" si="116"/>
        <v>4</v>
      </c>
      <c r="C123" s="13" t="s">
        <v>2248</v>
      </c>
      <c r="D123" s="257"/>
      <c r="E123" s="257"/>
      <c r="F123" s="258"/>
      <c r="G123" s="258"/>
      <c r="H123" s="257"/>
      <c r="I123" s="257"/>
      <c r="J123" s="296"/>
      <c r="K123" s="296"/>
      <c r="L123" s="282" t="str">
        <f t="shared" si="145"/>
        <v xml:space="preserve">            { line: "glorioso en santidad,, ", sC: ""},</v>
      </c>
      <c r="M123" s="218" t="str">
        <f t="shared" si="146"/>
        <v/>
      </c>
      <c r="N123" s="183" t="str">
        <f t="shared" si="147"/>
        <v/>
      </c>
      <c r="O123" s="216" t="str">
        <f t="shared" si="148"/>
        <v/>
      </c>
      <c r="P123" s="225" t="str">
        <f t="shared" si="149"/>
        <v/>
      </c>
      <c r="Q123" s="217" t="str">
        <f t="shared" si="150"/>
        <v/>
      </c>
      <c r="R123" s="168" t="str">
        <f t="shared" si="151"/>
        <v/>
      </c>
      <c r="S123" s="218" t="str">
        <f t="shared" si="152"/>
        <v/>
      </c>
      <c r="T123" s="219" t="str">
        <f t="shared" si="153"/>
        <v/>
      </c>
      <c r="U123" s="181" t="str">
        <f t="shared" si="154"/>
        <v/>
      </c>
      <c r="V123" s="185" t="str">
        <f t="shared" si="155"/>
        <v/>
      </c>
      <c r="W123" s="177" t="str">
        <f t="shared" si="156"/>
        <v/>
      </c>
      <c r="X123" s="185" t="str">
        <f t="shared" si="157"/>
        <v/>
      </c>
      <c r="Y123" s="185" t="str">
        <f t="shared" si="158"/>
        <v/>
      </c>
      <c r="Z123" s="218" t="str">
        <f t="shared" si="159"/>
        <v/>
      </c>
      <c r="AA123" s="175" t="str">
        <f t="shared" si="160"/>
        <v/>
      </c>
      <c r="AB123" s="183" t="str">
        <f t="shared" si="161"/>
        <v/>
      </c>
      <c r="AC123" s="184" t="str">
        <f t="shared" si="162"/>
        <v/>
      </c>
      <c r="AD123" s="225" t="str">
        <f t="shared" si="163"/>
        <v/>
      </c>
      <c r="AE123" s="176" t="str">
        <f t="shared" si="164"/>
        <v/>
      </c>
      <c r="AF123" s="168" t="str">
        <f t="shared" si="165"/>
        <v/>
      </c>
      <c r="AG123" s="168" t="str">
        <f t="shared" si="166"/>
        <v/>
      </c>
      <c r="AH123" s="179" t="str">
        <f t="shared" si="167"/>
        <v/>
      </c>
      <c r="AI123" s="256" t="str">
        <f t="shared" si="168"/>
        <v/>
      </c>
      <c r="AJ123" s="185" t="str">
        <f t="shared" si="169"/>
        <v/>
      </c>
      <c r="AK123" s="185" t="str">
        <f t="shared" si="170"/>
        <v/>
      </c>
      <c r="AL123" s="185" t="str">
        <f t="shared" si="171"/>
        <v/>
      </c>
      <c r="AM123" s="185" t="str">
        <f t="shared" si="172"/>
        <v/>
      </c>
      <c r="AN123" s="185" t="str">
        <f t="shared" si="173"/>
        <v/>
      </c>
    </row>
    <row r="124" spans="1:40" ht="24.5" thickTop="1" thickBot="1">
      <c r="A124">
        <f t="shared" si="116"/>
        <v>5</v>
      </c>
      <c r="C124" s="13" t="s">
        <v>2225</v>
      </c>
      <c r="D124" s="257"/>
      <c r="E124" s="257"/>
      <c r="F124" s="258"/>
      <c r="G124" s="258"/>
      <c r="H124" s="257"/>
      <c r="I124" s="257"/>
      <c r="J124" s="296"/>
      <c r="K124" s="296"/>
      <c r="L124" s="282" t="str">
        <f t="shared" si="145"/>
        <v xml:space="preserve">            { line: "terrible en las empresas, autor de maravillas,, ", sC: ""},</v>
      </c>
      <c r="M124" s="218" t="str">
        <f t="shared" si="146"/>
        <v/>
      </c>
      <c r="N124" s="183" t="str">
        <f t="shared" si="147"/>
        <v/>
      </c>
      <c r="O124" s="216" t="str">
        <f t="shared" si="148"/>
        <v/>
      </c>
      <c r="P124" s="225" t="str">
        <f t="shared" si="149"/>
        <v/>
      </c>
      <c r="Q124" s="217" t="str">
        <f t="shared" si="150"/>
        <v/>
      </c>
      <c r="R124" s="168" t="str">
        <f t="shared" si="151"/>
        <v/>
      </c>
      <c r="S124" s="218" t="str">
        <f t="shared" si="152"/>
        <v/>
      </c>
      <c r="T124" s="219" t="str">
        <f t="shared" si="153"/>
        <v/>
      </c>
      <c r="U124" s="181" t="str">
        <f t="shared" si="154"/>
        <v/>
      </c>
      <c r="V124" s="185" t="str">
        <f t="shared" si="155"/>
        <v/>
      </c>
      <c r="W124" s="177" t="str">
        <f t="shared" si="156"/>
        <v/>
      </c>
      <c r="X124" s="185" t="str">
        <f t="shared" si="157"/>
        <v/>
      </c>
      <c r="Y124" s="185" t="str">
        <f t="shared" si="158"/>
        <v/>
      </c>
      <c r="Z124" s="218" t="str">
        <f t="shared" si="159"/>
        <v/>
      </c>
      <c r="AA124" s="175" t="str">
        <f t="shared" si="160"/>
        <v/>
      </c>
      <c r="AB124" s="183" t="str">
        <f t="shared" si="161"/>
        <v/>
      </c>
      <c r="AC124" s="184" t="str">
        <f t="shared" si="162"/>
        <v/>
      </c>
      <c r="AD124" s="225" t="str">
        <f t="shared" si="163"/>
        <v/>
      </c>
      <c r="AE124" s="176" t="str">
        <f t="shared" si="164"/>
        <v/>
      </c>
      <c r="AF124" s="168" t="str">
        <f t="shared" si="165"/>
        <v/>
      </c>
      <c r="AG124" s="168" t="str">
        <f t="shared" si="166"/>
        <v/>
      </c>
      <c r="AH124" s="179" t="str">
        <f t="shared" si="167"/>
        <v/>
      </c>
      <c r="AI124" s="256" t="str">
        <f t="shared" si="168"/>
        <v/>
      </c>
      <c r="AJ124" s="185" t="str">
        <f t="shared" si="169"/>
        <v/>
      </c>
      <c r="AK124" s="185" t="str">
        <f t="shared" si="170"/>
        <v/>
      </c>
      <c r="AL124" s="185" t="str">
        <f t="shared" si="171"/>
        <v/>
      </c>
      <c r="AM124" s="185" t="str">
        <f t="shared" si="172"/>
        <v/>
      </c>
      <c r="AN124" s="185" t="str">
        <f t="shared" si="173"/>
        <v/>
      </c>
    </row>
    <row r="125" spans="1:40" ht="24.5" thickTop="1" thickBot="1">
      <c r="A125">
        <f>+A81+1</f>
        <v>1</v>
      </c>
      <c r="C125" s="13" t="s">
        <v>2226</v>
      </c>
      <c r="D125" s="257"/>
      <c r="E125" s="257"/>
      <c r="F125" s="258"/>
      <c r="G125" s="258"/>
      <c r="H125" s="257"/>
      <c r="I125" s="257"/>
      <c r="J125" s="296"/>
      <c r="K125" s="296"/>
      <c r="L125" s="282" t="str">
        <f t="shared" si="145"/>
        <v xml:space="preserve">            { line: "autor de maravillas?, ", sC: ""},</v>
      </c>
      <c r="M125" s="218" t="str">
        <f t="shared" si="146"/>
        <v/>
      </c>
      <c r="N125" s="183" t="str">
        <f t="shared" si="147"/>
        <v/>
      </c>
      <c r="O125" s="216" t="str">
        <f t="shared" si="148"/>
        <v/>
      </c>
      <c r="P125" s="225" t="str">
        <f t="shared" si="149"/>
        <v/>
      </c>
      <c r="Q125" s="217" t="str">
        <f t="shared" si="150"/>
        <v/>
      </c>
      <c r="R125" s="168" t="str">
        <f t="shared" si="151"/>
        <v/>
      </c>
      <c r="S125" s="218" t="str">
        <f t="shared" si="152"/>
        <v/>
      </c>
      <c r="T125" s="219" t="str">
        <f t="shared" si="153"/>
        <v/>
      </c>
      <c r="U125" s="181" t="str">
        <f t="shared" si="154"/>
        <v/>
      </c>
      <c r="V125" s="185" t="str">
        <f t="shared" si="155"/>
        <v/>
      </c>
      <c r="W125" s="177" t="str">
        <f t="shared" si="156"/>
        <v/>
      </c>
      <c r="X125" s="185" t="str">
        <f t="shared" si="157"/>
        <v/>
      </c>
      <c r="Y125" s="185" t="str">
        <f t="shared" si="158"/>
        <v/>
      </c>
      <c r="Z125" s="218" t="str">
        <f t="shared" si="159"/>
        <v/>
      </c>
      <c r="AA125" s="175" t="str">
        <f t="shared" si="160"/>
        <v/>
      </c>
      <c r="AB125" s="183" t="str">
        <f t="shared" si="161"/>
        <v/>
      </c>
      <c r="AC125" s="184" t="str">
        <f t="shared" si="162"/>
        <v/>
      </c>
      <c r="AD125" s="225" t="str">
        <f t="shared" si="163"/>
        <v/>
      </c>
      <c r="AE125" s="176" t="str">
        <f t="shared" si="164"/>
        <v/>
      </c>
      <c r="AF125" s="168" t="str">
        <f t="shared" si="165"/>
        <v/>
      </c>
      <c r="AG125" s="168" t="str">
        <f t="shared" si="166"/>
        <v/>
      </c>
      <c r="AH125" s="179" t="str">
        <f t="shared" si="167"/>
        <v/>
      </c>
      <c r="AI125" s="256" t="str">
        <f t="shared" si="168"/>
        <v/>
      </c>
      <c r="AJ125" s="185" t="str">
        <f t="shared" si="169"/>
        <v/>
      </c>
      <c r="AK125" s="185" t="str">
        <f t="shared" si="170"/>
        <v/>
      </c>
      <c r="AL125" s="185" t="str">
        <f t="shared" si="171"/>
        <v/>
      </c>
      <c r="AM125" s="185" t="str">
        <f t="shared" si="172"/>
        <v/>
      </c>
      <c r="AN125" s="185" t="str">
        <f t="shared" si="173"/>
        <v/>
      </c>
    </row>
    <row r="126" spans="1:40" ht="26.5" thickTop="1" thickBot="1">
      <c r="C126" s="297"/>
      <c r="D126" s="326"/>
      <c r="E126" s="326"/>
      <c r="F126" s="326"/>
      <c r="G126" s="326"/>
      <c r="H126" s="326"/>
      <c r="I126" s="326"/>
      <c r="J126" s="326"/>
      <c r="K126" s="326"/>
      <c r="L126" s="299" t="s">
        <v>2520</v>
      </c>
      <c r="M126" s="218"/>
      <c r="N126" s="183"/>
      <c r="O126" s="216"/>
      <c r="P126" s="225"/>
      <c r="Q126" s="217"/>
      <c r="R126" s="168"/>
      <c r="S126" s="218"/>
      <c r="T126" s="219"/>
      <c r="U126" s="181"/>
      <c r="V126" s="185"/>
      <c r="W126" s="177"/>
      <c r="X126" s="185"/>
      <c r="Y126" s="185"/>
      <c r="Z126" s="218"/>
      <c r="AA126" s="175"/>
      <c r="AB126" s="183"/>
      <c r="AC126" s="184"/>
      <c r="AD126" s="225"/>
      <c r="AE126" s="176"/>
      <c r="AF126" s="168"/>
      <c r="AG126" s="168"/>
      <c r="AH126" s="179"/>
      <c r="AI126" s="256"/>
      <c r="AJ126" s="185"/>
      <c r="AK126" s="185"/>
      <c r="AL126" s="185"/>
      <c r="AM126" s="185"/>
      <c r="AN126" s="185"/>
    </row>
    <row r="127" spans="1:40" ht="24.5" thickTop="1" thickBot="1">
      <c r="C127" s="203" t="s">
        <v>2422</v>
      </c>
      <c r="D127" s="224"/>
      <c r="E127" s="224"/>
      <c r="F127" s="224"/>
      <c r="G127" s="224"/>
      <c r="H127" s="224"/>
      <c r="I127" s="224"/>
      <c r="J127" s="224"/>
      <c r="K127" s="224"/>
      <c r="L127" s="208" t="s">
        <v>2411</v>
      </c>
      <c r="M127" s="218" t="str">
        <f t="shared" ref="M127:M139" si="202">IF(N127="","","(")</f>
        <v/>
      </c>
      <c r="N127" s="183" t="str">
        <f t="shared" ref="N127:N139" si="203">IF(D127="","",D127)</f>
        <v/>
      </c>
      <c r="O127" s="216" t="str">
        <f t="shared" ref="O127:O139" si="204">IF(N127="","",",")</f>
        <v/>
      </c>
      <c r="P127" s="225" t="str">
        <f t="shared" ref="P127:P139" si="205">IF(E127="","",E127)</f>
        <v/>
      </c>
      <c r="Q127" s="217" t="str">
        <f t="shared" ref="Q127:Q139" si="206">IF(N127="","",",")</f>
        <v/>
      </c>
      <c r="R127" s="168" t="str">
        <f t="shared" ref="R127:R139" si="207">IF(N127="","",15)</f>
        <v/>
      </c>
      <c r="S127" s="218" t="str">
        <f t="shared" ref="S127:S139" si="208">IF(N127="","",")")</f>
        <v/>
      </c>
      <c r="T127" s="219" t="str">
        <f t="shared" ref="T127:T139" si="209">IF(U127="","","(")</f>
        <v/>
      </c>
      <c r="U127" s="181" t="str">
        <f t="shared" ref="U127:U139" si="210">IF(F127="","",F127)</f>
        <v/>
      </c>
      <c r="V127" s="185" t="str">
        <f t="shared" ref="V127:V139" si="211">IF(U127="","",",")</f>
        <v/>
      </c>
      <c r="W127" s="177" t="str">
        <f t="shared" ref="W127:W139" si="212">IF(G127="","",G127)</f>
        <v/>
      </c>
      <c r="X127" s="185" t="str">
        <f t="shared" ref="X127:X139" si="213">IF(U127="","",",")</f>
        <v/>
      </c>
      <c r="Y127" s="185" t="str">
        <f t="shared" ref="Y127:Y139" si="214">IF(U127="","",250)</f>
        <v/>
      </c>
      <c r="Z127" s="218" t="str">
        <f t="shared" ref="Z127:Z139" si="215">IF(U127="","",")")</f>
        <v/>
      </c>
      <c r="AA127" s="175" t="str">
        <f t="shared" ref="AA127:AA139" si="216">IF(AB127="","","(")</f>
        <v/>
      </c>
      <c r="AB127" s="183" t="str">
        <f t="shared" ref="AB127:AB139" si="217">IF(H127="","",H127)</f>
        <v/>
      </c>
      <c r="AC127" s="184" t="str">
        <f t="shared" ref="AC127:AC139" si="218">IF(AB127="","",",")</f>
        <v/>
      </c>
      <c r="AD127" s="225" t="str">
        <f t="shared" ref="AD127:AD139" si="219">IF(I127="","",I127)</f>
        <v/>
      </c>
      <c r="AE127" s="176" t="str">
        <f t="shared" ref="AE127:AE139" si="220">IF(AB127="","",",")</f>
        <v/>
      </c>
      <c r="AF127" s="168" t="str">
        <f t="shared" ref="AF127:AF139" si="221">IF(AB127="","",350)</f>
        <v/>
      </c>
      <c r="AG127" s="168" t="str">
        <f t="shared" ref="AG127:AG139" si="222">IF(AB127="","",")")</f>
        <v/>
      </c>
      <c r="AH127" s="179" t="str">
        <f t="shared" ref="AH127:AH139" si="223">IF(AI127="","","(")</f>
        <v/>
      </c>
      <c r="AI127" s="256" t="str">
        <f t="shared" ref="AI127:AI139" si="224">IF(J127="","",J127)</f>
        <v/>
      </c>
      <c r="AJ127" s="185" t="str">
        <f t="shared" ref="AJ127:AJ139" si="225">IF(AI127="","",",")</f>
        <v/>
      </c>
      <c r="AK127" s="185" t="str">
        <f t="shared" ref="AK127:AK139" si="226">IF(K127="","",K127)</f>
        <v/>
      </c>
      <c r="AL127" s="185" t="str">
        <f t="shared" ref="AL127:AL139" si="227">IF(AI127="","",",")</f>
        <v/>
      </c>
      <c r="AM127" s="185" t="str">
        <f t="shared" ref="AM127:AM139" si="228">IF(AI127="","",450)</f>
        <v/>
      </c>
      <c r="AN127" s="185" t="str">
        <f t="shared" ref="AN127:AN139" si="229">IF(AI127="","",")")</f>
        <v/>
      </c>
    </row>
    <row r="128" spans="1:40" ht="24.5" thickTop="1" thickBot="1">
      <c r="B128" t="s">
        <v>2584</v>
      </c>
      <c r="C128" s="333" t="s">
        <v>2213</v>
      </c>
      <c r="D128" s="329" t="s">
        <v>1131</v>
      </c>
      <c r="E128" s="329">
        <v>7</v>
      </c>
      <c r="F128" s="329"/>
      <c r="G128" s="329"/>
      <c r="H128" s="329"/>
      <c r="I128" s="329"/>
      <c r="J128" s="329"/>
      <c r="K128" s="329"/>
      <c r="L128" s="330" t="str">
        <f>IF(C128="","",_xlfn.CONCAT("       triggerLine: ","""",C128,", ",M128:AN128,""", sC: ","""",B128,""", lines: ["))</f>
        <v xml:space="preserve">       triggerLine: "PRECIPITÓ EN EL MAR, (Do,7,15)", sC: "ta as", lines: [</v>
      </c>
      <c r="M128" s="218" t="str">
        <f t="shared" si="202"/>
        <v>(</v>
      </c>
      <c r="N128" s="183" t="str">
        <f t="shared" si="203"/>
        <v>Do</v>
      </c>
      <c r="O128" s="216" t="str">
        <f t="shared" si="204"/>
        <v>,</v>
      </c>
      <c r="P128" s="225">
        <f t="shared" si="205"/>
        <v>7</v>
      </c>
      <c r="Q128" s="217" t="str">
        <f t="shared" si="206"/>
        <v>,</v>
      </c>
      <c r="R128" s="168">
        <f t="shared" si="207"/>
        <v>15</v>
      </c>
      <c r="S128" s="218" t="str">
        <f t="shared" si="208"/>
        <v>)</v>
      </c>
      <c r="T128" s="219" t="str">
        <f t="shared" si="209"/>
        <v/>
      </c>
      <c r="U128" s="181" t="str">
        <f t="shared" si="210"/>
        <v/>
      </c>
      <c r="V128" s="185" t="str">
        <f t="shared" si="211"/>
        <v/>
      </c>
      <c r="W128" s="177" t="str">
        <f t="shared" si="212"/>
        <v/>
      </c>
      <c r="X128" s="185" t="str">
        <f t="shared" si="213"/>
        <v/>
      </c>
      <c r="Y128" s="185" t="str">
        <f t="shared" si="214"/>
        <v/>
      </c>
      <c r="Z128" s="218" t="str">
        <f t="shared" si="215"/>
        <v/>
      </c>
      <c r="AA128" s="175" t="str">
        <f t="shared" si="216"/>
        <v/>
      </c>
      <c r="AB128" s="183" t="str">
        <f t="shared" si="217"/>
        <v/>
      </c>
      <c r="AC128" s="184" t="str">
        <f t="shared" si="218"/>
        <v/>
      </c>
      <c r="AD128" s="225" t="str">
        <f t="shared" si="219"/>
        <v/>
      </c>
      <c r="AE128" s="176" t="str">
        <f t="shared" si="220"/>
        <v/>
      </c>
      <c r="AF128" s="168" t="str">
        <f t="shared" si="221"/>
        <v/>
      </c>
      <c r="AG128" s="168" t="str">
        <f t="shared" si="222"/>
        <v/>
      </c>
      <c r="AH128" s="179" t="str">
        <f t="shared" si="223"/>
        <v/>
      </c>
      <c r="AI128" s="256" t="str">
        <f t="shared" si="224"/>
        <v/>
      </c>
      <c r="AJ128" s="185" t="str">
        <f t="shared" si="225"/>
        <v/>
      </c>
      <c r="AK128" s="185" t="str">
        <f t="shared" si="226"/>
        <v/>
      </c>
      <c r="AL128" s="185" t="str">
        <f t="shared" si="227"/>
        <v/>
      </c>
      <c r="AM128" s="185" t="str">
        <f t="shared" si="228"/>
        <v/>
      </c>
      <c r="AN128" s="185" t="str">
        <f t="shared" si="229"/>
        <v/>
      </c>
    </row>
    <row r="129" spans="2:40" ht="24.5" thickTop="1" thickBot="1">
      <c r="B129" t="s">
        <v>2282</v>
      </c>
      <c r="C129" s="285" t="s">
        <v>2214</v>
      </c>
      <c r="D129" s="227"/>
      <c r="E129" s="227"/>
      <c r="F129" s="227"/>
      <c r="G129" s="227"/>
      <c r="H129" s="227"/>
      <c r="I129" s="227"/>
      <c r="J129" s="227"/>
      <c r="K129" s="227"/>
      <c r="L129" s="283" t="str">
        <f>IF(C129="","",_xlfn.CONCAT("            { line: ","""",C129,", ",M129:AN129,""", sC: ","""",B129,"""},"))</f>
        <v xml:space="preserve">            { line: "CABALLO Y CABALLERO,, ", sC: "as"},</v>
      </c>
      <c r="M129" s="218" t="str">
        <f t="shared" si="202"/>
        <v/>
      </c>
      <c r="N129" s="183" t="str">
        <f t="shared" si="203"/>
        <v/>
      </c>
      <c r="O129" s="216" t="str">
        <f t="shared" si="204"/>
        <v/>
      </c>
      <c r="P129" s="225" t="str">
        <f t="shared" si="205"/>
        <v/>
      </c>
      <c r="Q129" s="217" t="str">
        <f t="shared" si="206"/>
        <v/>
      </c>
      <c r="R129" s="168" t="str">
        <f t="shared" si="207"/>
        <v/>
      </c>
      <c r="S129" s="218" t="str">
        <f t="shared" si="208"/>
        <v/>
      </c>
      <c r="T129" s="219" t="str">
        <f t="shared" si="209"/>
        <v/>
      </c>
      <c r="U129" s="181" t="str">
        <f t="shared" si="210"/>
        <v/>
      </c>
      <c r="V129" s="185" t="str">
        <f t="shared" si="211"/>
        <v/>
      </c>
      <c r="W129" s="177" t="str">
        <f t="shared" si="212"/>
        <v/>
      </c>
      <c r="X129" s="185" t="str">
        <f t="shared" si="213"/>
        <v/>
      </c>
      <c r="Y129" s="185" t="str">
        <f t="shared" si="214"/>
        <v/>
      </c>
      <c r="Z129" s="218" t="str">
        <f t="shared" si="215"/>
        <v/>
      </c>
      <c r="AA129" s="175" t="str">
        <f t="shared" si="216"/>
        <v/>
      </c>
      <c r="AB129" s="183" t="str">
        <f t="shared" si="217"/>
        <v/>
      </c>
      <c r="AC129" s="184" t="str">
        <f t="shared" si="218"/>
        <v/>
      </c>
      <c r="AD129" s="225" t="str">
        <f t="shared" si="219"/>
        <v/>
      </c>
      <c r="AE129" s="176" t="str">
        <f t="shared" si="220"/>
        <v/>
      </c>
      <c r="AF129" s="168" t="str">
        <f t="shared" si="221"/>
        <v/>
      </c>
      <c r="AG129" s="168" t="str">
        <f t="shared" si="222"/>
        <v/>
      </c>
      <c r="AH129" s="179" t="str">
        <f t="shared" si="223"/>
        <v/>
      </c>
      <c r="AI129" s="256" t="str">
        <f t="shared" si="224"/>
        <v/>
      </c>
      <c r="AJ129" s="185" t="str">
        <f t="shared" si="225"/>
        <v/>
      </c>
      <c r="AK129" s="185" t="str">
        <f t="shared" si="226"/>
        <v/>
      </c>
      <c r="AL129" s="185" t="str">
        <f t="shared" si="227"/>
        <v/>
      </c>
      <c r="AM129" s="185" t="str">
        <f t="shared" si="228"/>
        <v/>
      </c>
      <c r="AN129" s="185" t="str">
        <f t="shared" si="229"/>
        <v/>
      </c>
    </row>
    <row r="130" spans="2:40" ht="24.5" thickTop="1" thickBot="1">
      <c r="B130" t="s">
        <v>2282</v>
      </c>
      <c r="C130" s="285" t="s">
        <v>2210</v>
      </c>
      <c r="D130" s="337"/>
      <c r="E130" s="337"/>
      <c r="F130" s="337"/>
      <c r="G130" s="337"/>
      <c r="H130" s="337"/>
      <c r="I130" s="337"/>
      <c r="J130" s="337"/>
      <c r="K130" s="337"/>
      <c r="L130" s="283" t="str">
        <f>IF(C130="","",_xlfn.CONCAT("            { line: ","""",C130,", ",M130:AN130,""", sC: ","""",B130,"""},"))</f>
        <v xml:space="preserve">            { line: "CABALLO Y CABALLERO., ", sC: "as"},</v>
      </c>
      <c r="M130" s="218" t="str">
        <f t="shared" si="202"/>
        <v/>
      </c>
      <c r="N130" s="183" t="str">
        <f t="shared" si="203"/>
        <v/>
      </c>
      <c r="O130" s="216" t="str">
        <f t="shared" si="204"/>
        <v/>
      </c>
      <c r="P130" s="225" t="str">
        <f t="shared" si="205"/>
        <v/>
      </c>
      <c r="Q130" s="217" t="str">
        <f t="shared" si="206"/>
        <v/>
      </c>
      <c r="R130" s="168" t="str">
        <f t="shared" si="207"/>
        <v/>
      </c>
      <c r="S130" s="218" t="str">
        <f t="shared" si="208"/>
        <v/>
      </c>
      <c r="T130" s="219" t="str">
        <f t="shared" si="209"/>
        <v/>
      </c>
      <c r="U130" s="181" t="str">
        <f t="shared" si="210"/>
        <v/>
      </c>
      <c r="V130" s="185" t="str">
        <f t="shared" si="211"/>
        <v/>
      </c>
      <c r="W130" s="177" t="str">
        <f t="shared" si="212"/>
        <v/>
      </c>
      <c r="X130" s="185" t="str">
        <f t="shared" si="213"/>
        <v/>
      </c>
      <c r="Y130" s="185" t="str">
        <f t="shared" si="214"/>
        <v/>
      </c>
      <c r="Z130" s="218" t="str">
        <f t="shared" si="215"/>
        <v/>
      </c>
      <c r="AA130" s="175" t="str">
        <f t="shared" si="216"/>
        <v/>
      </c>
      <c r="AB130" s="183" t="str">
        <f t="shared" si="217"/>
        <v/>
      </c>
      <c r="AC130" s="184" t="str">
        <f t="shared" si="218"/>
        <v/>
      </c>
      <c r="AD130" s="225" t="str">
        <f t="shared" si="219"/>
        <v/>
      </c>
      <c r="AE130" s="176" t="str">
        <f t="shared" si="220"/>
        <v/>
      </c>
      <c r="AF130" s="168" t="str">
        <f t="shared" si="221"/>
        <v/>
      </c>
      <c r="AG130" s="168" t="str">
        <f t="shared" si="222"/>
        <v/>
      </c>
      <c r="AH130" s="179" t="str">
        <f t="shared" si="223"/>
        <v/>
      </c>
      <c r="AI130" s="256" t="str">
        <f t="shared" si="224"/>
        <v/>
      </c>
      <c r="AJ130" s="185" t="str">
        <f t="shared" si="225"/>
        <v/>
      </c>
      <c r="AK130" s="185" t="str">
        <f t="shared" si="226"/>
        <v/>
      </c>
      <c r="AL130" s="185" t="str">
        <f t="shared" si="227"/>
        <v/>
      </c>
      <c r="AM130" s="185" t="str">
        <f t="shared" si="228"/>
        <v/>
      </c>
      <c r="AN130" s="185" t="str">
        <f t="shared" si="229"/>
        <v/>
      </c>
    </row>
    <row r="131" spans="2:40" ht="26.5" thickTop="1" thickBot="1">
      <c r="C131" s="297"/>
      <c r="D131" s="326"/>
      <c r="E131" s="326"/>
      <c r="F131" s="326"/>
      <c r="G131" s="326"/>
      <c r="H131" s="326"/>
      <c r="I131" s="326"/>
      <c r="J131" s="326"/>
      <c r="K131" s="326"/>
      <c r="L131" s="299" t="s">
        <v>2520</v>
      </c>
      <c r="M131" s="218"/>
      <c r="N131" s="183"/>
      <c r="O131" s="216"/>
      <c r="P131" s="225"/>
      <c r="Q131" s="217"/>
      <c r="R131" s="168"/>
      <c r="S131" s="218"/>
      <c r="T131" s="219"/>
      <c r="U131" s="181"/>
      <c r="V131" s="185"/>
      <c r="W131" s="177"/>
      <c r="X131" s="185"/>
      <c r="Y131" s="185"/>
      <c r="Z131" s="218"/>
      <c r="AA131" s="175"/>
      <c r="AB131" s="183"/>
      <c r="AC131" s="184"/>
      <c r="AD131" s="225"/>
      <c r="AE131" s="176"/>
      <c r="AF131" s="168"/>
      <c r="AG131" s="168"/>
      <c r="AH131" s="179"/>
      <c r="AI131" s="256"/>
      <c r="AJ131" s="185"/>
      <c r="AK131" s="185"/>
      <c r="AL131" s="185"/>
      <c r="AM131" s="185"/>
      <c r="AN131" s="185"/>
    </row>
    <row r="132" spans="2:40" ht="24.5" thickTop="1" thickBot="1">
      <c r="B132" t="s">
        <v>2282</v>
      </c>
      <c r="C132" s="285" t="s">
        <v>2211</v>
      </c>
      <c r="D132" s="328" t="s">
        <v>1113</v>
      </c>
      <c r="E132" s="328"/>
      <c r="F132" s="328"/>
      <c r="G132" s="328"/>
      <c r="H132" s="328"/>
      <c r="I132" s="328"/>
      <c r="J132" s="328"/>
      <c r="K132" s="328"/>
      <c r="L132" s="283" t="str">
        <f>IF(C132="","",_xlfn.CONCAT("            { line: ","""",C132,", ",M132:AN132,""", sC: ","""",B132,"""},"))</f>
        <v xml:space="preserve">            { line: "MI FUERZA Y MI CANCIÓN, (Fa,,15)", sC: "as"},</v>
      </c>
      <c r="M132" s="218" t="str">
        <f t="shared" si="202"/>
        <v>(</v>
      </c>
      <c r="N132" s="183" t="str">
        <f t="shared" si="203"/>
        <v>Fa</v>
      </c>
      <c r="O132" s="216" t="str">
        <f t="shared" si="204"/>
        <v>,</v>
      </c>
      <c r="P132" s="225" t="str">
        <f t="shared" si="205"/>
        <v/>
      </c>
      <c r="Q132" s="217" t="str">
        <f t="shared" si="206"/>
        <v>,</v>
      </c>
      <c r="R132" s="168">
        <f t="shared" si="207"/>
        <v>15</v>
      </c>
      <c r="S132" s="218" t="str">
        <f t="shared" si="208"/>
        <v>)</v>
      </c>
      <c r="T132" s="219" t="str">
        <f t="shared" si="209"/>
        <v/>
      </c>
      <c r="U132" s="181" t="str">
        <f t="shared" si="210"/>
        <v/>
      </c>
      <c r="V132" s="185" t="str">
        <f t="shared" si="211"/>
        <v/>
      </c>
      <c r="W132" s="177" t="str">
        <f t="shared" si="212"/>
        <v/>
      </c>
      <c r="X132" s="185" t="str">
        <f t="shared" si="213"/>
        <v/>
      </c>
      <c r="Y132" s="185" t="str">
        <f t="shared" si="214"/>
        <v/>
      </c>
      <c r="Z132" s="218" t="str">
        <f t="shared" si="215"/>
        <v/>
      </c>
      <c r="AA132" s="175" t="str">
        <f t="shared" si="216"/>
        <v/>
      </c>
      <c r="AB132" s="183" t="str">
        <f t="shared" si="217"/>
        <v/>
      </c>
      <c r="AC132" s="184" t="str">
        <f t="shared" si="218"/>
        <v/>
      </c>
      <c r="AD132" s="225" t="str">
        <f t="shared" si="219"/>
        <v/>
      </c>
      <c r="AE132" s="176" t="str">
        <f t="shared" si="220"/>
        <v/>
      </c>
      <c r="AF132" s="168" t="str">
        <f t="shared" si="221"/>
        <v/>
      </c>
      <c r="AG132" s="168" t="str">
        <f t="shared" si="222"/>
        <v/>
      </c>
      <c r="AH132" s="179" t="str">
        <f t="shared" si="223"/>
        <v/>
      </c>
      <c r="AI132" s="256" t="str">
        <f t="shared" si="224"/>
        <v/>
      </c>
      <c r="AJ132" s="185" t="str">
        <f t="shared" si="225"/>
        <v/>
      </c>
      <c r="AK132" s="185" t="str">
        <f t="shared" si="226"/>
        <v/>
      </c>
      <c r="AL132" s="185" t="str">
        <f t="shared" si="227"/>
        <v/>
      </c>
      <c r="AM132" s="185" t="str">
        <f t="shared" si="228"/>
        <v/>
      </c>
      <c r="AN132" s="185" t="str">
        <f t="shared" si="229"/>
        <v/>
      </c>
    </row>
    <row r="133" spans="2:40" ht="24.5" thickTop="1" thickBot="1">
      <c r="B133" t="s">
        <v>2282</v>
      </c>
      <c r="C133" s="285" t="s">
        <v>2212</v>
      </c>
      <c r="D133" s="227" t="s">
        <v>1112</v>
      </c>
      <c r="E133" s="227">
        <v>7</v>
      </c>
      <c r="F133" s="227"/>
      <c r="G133" s="227"/>
      <c r="H133" s="227"/>
      <c r="I133" s="227"/>
      <c r="J133" s="227"/>
      <c r="K133" s="227"/>
      <c r="L133" s="283" t="str">
        <f>IF(C133="","",_xlfn.CONCAT("            { line: ","""",C133,", ",M133:AN133,""", sC: ","""",B133,"""},"))</f>
        <v xml:space="preserve">            { line: "ES EL SEÑOR., (La,7,15)", sC: "as"},</v>
      </c>
      <c r="M133" s="218" t="str">
        <f t="shared" si="202"/>
        <v>(</v>
      </c>
      <c r="N133" s="183" t="str">
        <f t="shared" si="203"/>
        <v>La</v>
      </c>
      <c r="O133" s="216" t="str">
        <f t="shared" si="204"/>
        <v>,</v>
      </c>
      <c r="P133" s="225">
        <f t="shared" si="205"/>
        <v>7</v>
      </c>
      <c r="Q133" s="217" t="str">
        <f t="shared" si="206"/>
        <v>,</v>
      </c>
      <c r="R133" s="168">
        <f t="shared" si="207"/>
        <v>15</v>
      </c>
      <c r="S133" s="218" t="str">
        <f t="shared" si="208"/>
        <v>)</v>
      </c>
      <c r="T133" s="219" t="str">
        <f t="shared" si="209"/>
        <v/>
      </c>
      <c r="U133" s="181" t="str">
        <f t="shared" si="210"/>
        <v/>
      </c>
      <c r="V133" s="185" t="str">
        <f t="shared" si="211"/>
        <v/>
      </c>
      <c r="W133" s="177" t="str">
        <f t="shared" si="212"/>
        <v/>
      </c>
      <c r="X133" s="185" t="str">
        <f t="shared" si="213"/>
        <v/>
      </c>
      <c r="Y133" s="185" t="str">
        <f t="shared" si="214"/>
        <v/>
      </c>
      <c r="Z133" s="218" t="str">
        <f t="shared" si="215"/>
        <v/>
      </c>
      <c r="AA133" s="175" t="str">
        <f t="shared" si="216"/>
        <v/>
      </c>
      <c r="AB133" s="183" t="str">
        <f t="shared" si="217"/>
        <v/>
      </c>
      <c r="AC133" s="184" t="str">
        <f t="shared" si="218"/>
        <v/>
      </c>
      <c r="AD133" s="225" t="str">
        <f t="shared" si="219"/>
        <v/>
      </c>
      <c r="AE133" s="176" t="str">
        <f t="shared" si="220"/>
        <v/>
      </c>
      <c r="AF133" s="168" t="str">
        <f t="shared" si="221"/>
        <v/>
      </c>
      <c r="AG133" s="168" t="str">
        <f t="shared" si="222"/>
        <v/>
      </c>
      <c r="AH133" s="179" t="str">
        <f t="shared" si="223"/>
        <v/>
      </c>
      <c r="AI133" s="256" t="str">
        <f t="shared" si="224"/>
        <v/>
      </c>
      <c r="AJ133" s="185" t="str">
        <f t="shared" si="225"/>
        <v/>
      </c>
      <c r="AK133" s="185" t="str">
        <f t="shared" si="226"/>
        <v/>
      </c>
      <c r="AL133" s="185" t="str">
        <f t="shared" si="227"/>
        <v/>
      </c>
      <c r="AM133" s="185" t="str">
        <f t="shared" si="228"/>
        <v/>
      </c>
      <c r="AN133" s="185" t="str">
        <f t="shared" si="229"/>
        <v/>
      </c>
    </row>
    <row r="134" spans="2:40" ht="24.5" thickTop="1" thickBot="1">
      <c r="B134" t="s">
        <v>2282</v>
      </c>
      <c r="C134" s="285" t="s">
        <v>2237</v>
      </c>
      <c r="D134" s="337" t="s">
        <v>1114</v>
      </c>
      <c r="E134" s="337">
        <v>7</v>
      </c>
      <c r="F134" s="337"/>
      <c r="G134" s="337"/>
      <c r="H134" s="337"/>
      <c r="I134" s="337"/>
      <c r="J134" s="337"/>
      <c r="K134" s="337"/>
      <c r="L134" s="283" t="str">
        <f>IF(C134="","",_xlfn.CONCAT("            { line: ","""",C134,", ",M134:AN134,""", sC: ","""",B134,"""},"))</f>
        <v xml:space="preserve">            { line: "ÉL ES MI SALVACIÓN, ES MI DIOS, (Re,7,15)", sC: "as"},</v>
      </c>
      <c r="M134" s="218" t="str">
        <f t="shared" si="202"/>
        <v>(</v>
      </c>
      <c r="N134" s="183" t="str">
        <f t="shared" si="203"/>
        <v>Re</v>
      </c>
      <c r="O134" s="216" t="str">
        <f t="shared" si="204"/>
        <v>,</v>
      </c>
      <c r="P134" s="225">
        <f t="shared" si="205"/>
        <v>7</v>
      </c>
      <c r="Q134" s="217" t="str">
        <f t="shared" si="206"/>
        <v>,</v>
      </c>
      <c r="R134" s="168">
        <f t="shared" si="207"/>
        <v>15</v>
      </c>
      <c r="S134" s="218" t="str">
        <f t="shared" si="208"/>
        <v>)</v>
      </c>
      <c r="T134" s="219" t="str">
        <f t="shared" si="209"/>
        <v/>
      </c>
      <c r="U134" s="181" t="str">
        <f t="shared" si="210"/>
        <v/>
      </c>
      <c r="V134" s="185" t="str">
        <f t="shared" si="211"/>
        <v/>
      </c>
      <c r="W134" s="177" t="str">
        <f t="shared" si="212"/>
        <v/>
      </c>
      <c r="X134" s="185" t="str">
        <f t="shared" si="213"/>
        <v/>
      </c>
      <c r="Y134" s="185" t="str">
        <f t="shared" si="214"/>
        <v/>
      </c>
      <c r="Z134" s="218" t="str">
        <f t="shared" si="215"/>
        <v/>
      </c>
      <c r="AA134" s="175" t="str">
        <f t="shared" si="216"/>
        <v/>
      </c>
      <c r="AB134" s="183" t="str">
        <f t="shared" si="217"/>
        <v/>
      </c>
      <c r="AC134" s="184" t="str">
        <f t="shared" si="218"/>
        <v/>
      </c>
      <c r="AD134" s="225" t="str">
        <f t="shared" si="219"/>
        <v/>
      </c>
      <c r="AE134" s="176" t="str">
        <f t="shared" si="220"/>
        <v/>
      </c>
      <c r="AF134" s="168" t="str">
        <f t="shared" si="221"/>
        <v/>
      </c>
      <c r="AG134" s="168" t="str">
        <f t="shared" si="222"/>
        <v/>
      </c>
      <c r="AH134" s="179" t="str">
        <f t="shared" si="223"/>
        <v/>
      </c>
      <c r="AI134" s="256" t="str">
        <f t="shared" si="224"/>
        <v/>
      </c>
      <c r="AJ134" s="185" t="str">
        <f t="shared" si="225"/>
        <v/>
      </c>
      <c r="AK134" s="185" t="str">
        <f t="shared" si="226"/>
        <v/>
      </c>
      <c r="AL134" s="185" t="str">
        <f t="shared" si="227"/>
        <v/>
      </c>
      <c r="AM134" s="185" t="str">
        <f t="shared" si="228"/>
        <v/>
      </c>
      <c r="AN134" s="185" t="str">
        <f t="shared" si="229"/>
        <v/>
      </c>
    </row>
    <row r="135" spans="2:40" ht="24.5" thickTop="1" thickBot="1">
      <c r="B135" t="s">
        <v>2282</v>
      </c>
      <c r="C135" s="285" t="s">
        <v>2238</v>
      </c>
      <c r="D135" s="328" t="s">
        <v>1122</v>
      </c>
      <c r="E135" s="328">
        <v>7</v>
      </c>
      <c r="F135" s="328"/>
      <c r="G135" s="328"/>
      <c r="H135" s="328"/>
      <c r="I135" s="328"/>
      <c r="J135" s="328"/>
      <c r="K135" s="328"/>
      <c r="L135" s="283" t="str">
        <f>IF(C135="","",_xlfn.CONCAT("            { line: ","""",C135,", ",M135:AN135,""", sC: ","""",B135,"""},"))</f>
        <v xml:space="preserve">            { line: "Y YO LO ENSALZARÉ., (Sol,7,15)", sC: "as"},</v>
      </c>
      <c r="M135" s="218" t="str">
        <f t="shared" si="202"/>
        <v>(</v>
      </c>
      <c r="N135" s="183" t="str">
        <f t="shared" si="203"/>
        <v>Sol</v>
      </c>
      <c r="O135" s="216" t="str">
        <f t="shared" si="204"/>
        <v>,</v>
      </c>
      <c r="P135" s="225">
        <f t="shared" si="205"/>
        <v>7</v>
      </c>
      <c r="Q135" s="217" t="str">
        <f t="shared" si="206"/>
        <v>,</v>
      </c>
      <c r="R135" s="168">
        <f t="shared" si="207"/>
        <v>15</v>
      </c>
      <c r="S135" s="218" t="str">
        <f t="shared" si="208"/>
        <v>)</v>
      </c>
      <c r="T135" s="219" t="str">
        <f t="shared" si="209"/>
        <v/>
      </c>
      <c r="U135" s="181" t="str">
        <f t="shared" si="210"/>
        <v/>
      </c>
      <c r="V135" s="185" t="str">
        <f t="shared" si="211"/>
        <v/>
      </c>
      <c r="W135" s="177" t="str">
        <f t="shared" si="212"/>
        <v/>
      </c>
      <c r="X135" s="185" t="str">
        <f t="shared" si="213"/>
        <v/>
      </c>
      <c r="Y135" s="185" t="str">
        <f t="shared" si="214"/>
        <v/>
      </c>
      <c r="Z135" s="218" t="str">
        <f t="shared" si="215"/>
        <v/>
      </c>
      <c r="AA135" s="175" t="str">
        <f t="shared" si="216"/>
        <v/>
      </c>
      <c r="AB135" s="183" t="str">
        <f t="shared" si="217"/>
        <v/>
      </c>
      <c r="AC135" s="184" t="str">
        <f t="shared" si="218"/>
        <v/>
      </c>
      <c r="AD135" s="225" t="str">
        <f t="shared" si="219"/>
        <v/>
      </c>
      <c r="AE135" s="176" t="str">
        <f t="shared" si="220"/>
        <v/>
      </c>
      <c r="AF135" s="168" t="str">
        <f t="shared" si="221"/>
        <v/>
      </c>
      <c r="AG135" s="168" t="str">
        <f t="shared" si="222"/>
        <v/>
      </c>
      <c r="AH135" s="179" t="str">
        <f t="shared" si="223"/>
        <v/>
      </c>
      <c r="AI135" s="256" t="str">
        <f t="shared" si="224"/>
        <v/>
      </c>
      <c r="AJ135" s="185" t="str">
        <f t="shared" si="225"/>
        <v/>
      </c>
      <c r="AK135" s="185" t="str">
        <f t="shared" si="226"/>
        <v/>
      </c>
      <c r="AL135" s="185" t="str">
        <f t="shared" si="227"/>
        <v/>
      </c>
      <c r="AM135" s="185" t="str">
        <f t="shared" si="228"/>
        <v/>
      </c>
      <c r="AN135" s="185" t="str">
        <f t="shared" si="229"/>
        <v/>
      </c>
    </row>
    <row r="136" spans="2:40" ht="26.5" thickTop="1" thickBot="1">
      <c r="C136" s="297"/>
      <c r="D136" s="326"/>
      <c r="E136" s="326"/>
      <c r="F136" s="326"/>
      <c r="G136" s="326"/>
      <c r="H136" s="326"/>
      <c r="I136" s="326"/>
      <c r="J136" s="326"/>
      <c r="K136" s="326"/>
      <c r="L136" s="299" t="s">
        <v>2520</v>
      </c>
      <c r="M136" s="218"/>
      <c r="N136" s="183"/>
      <c r="O136" s="216"/>
      <c r="P136" s="225"/>
      <c r="Q136" s="217"/>
      <c r="R136" s="168"/>
      <c r="S136" s="218"/>
      <c r="T136" s="219"/>
      <c r="U136" s="181"/>
      <c r="V136" s="185"/>
      <c r="W136" s="177"/>
      <c r="X136" s="185"/>
      <c r="Y136" s="185"/>
      <c r="Z136" s="218"/>
      <c r="AA136" s="175"/>
      <c r="AB136" s="183"/>
      <c r="AC136" s="184"/>
      <c r="AD136" s="225"/>
      <c r="AE136" s="176"/>
      <c r="AF136" s="168"/>
      <c r="AG136" s="168"/>
      <c r="AH136" s="179"/>
      <c r="AI136" s="256"/>
      <c r="AJ136" s="185"/>
      <c r="AK136" s="185"/>
      <c r="AL136" s="185"/>
      <c r="AM136" s="185"/>
      <c r="AN136" s="185"/>
    </row>
    <row r="137" spans="2:40" ht="24.5" thickTop="1" thickBot="1">
      <c r="B137" t="s">
        <v>2282</v>
      </c>
      <c r="C137" s="285" t="s">
        <v>2213</v>
      </c>
      <c r="D137" s="227" t="s">
        <v>1131</v>
      </c>
      <c r="E137" s="227">
        <v>7</v>
      </c>
      <c r="F137" s="227"/>
      <c r="G137" s="227"/>
      <c r="H137" s="227"/>
      <c r="I137" s="227"/>
      <c r="J137" s="227"/>
      <c r="K137" s="227"/>
      <c r="L137" s="283" t="str">
        <f>IF(C137="","",_xlfn.CONCAT("            { line: ","""",C137,", ",M137:AN137,""", sC: ","""",B137,"""},"))</f>
        <v xml:space="preserve">            { line: "PRECIPITÓ EN EL MAR, (Do,7,15)", sC: "as"},</v>
      </c>
      <c r="M137" s="218" t="str">
        <f t="shared" si="202"/>
        <v>(</v>
      </c>
      <c r="N137" s="183" t="str">
        <f t="shared" si="203"/>
        <v>Do</v>
      </c>
      <c r="O137" s="216" t="str">
        <f t="shared" si="204"/>
        <v>,</v>
      </c>
      <c r="P137" s="225">
        <f t="shared" si="205"/>
        <v>7</v>
      </c>
      <c r="Q137" s="217" t="str">
        <f t="shared" si="206"/>
        <v>,</v>
      </c>
      <c r="R137" s="168">
        <f t="shared" si="207"/>
        <v>15</v>
      </c>
      <c r="S137" s="218" t="str">
        <f t="shared" si="208"/>
        <v>)</v>
      </c>
      <c r="T137" s="219" t="str">
        <f t="shared" si="209"/>
        <v/>
      </c>
      <c r="U137" s="181" t="str">
        <f t="shared" si="210"/>
        <v/>
      </c>
      <c r="V137" s="185" t="str">
        <f t="shared" si="211"/>
        <v/>
      </c>
      <c r="W137" s="177" t="str">
        <f t="shared" si="212"/>
        <v/>
      </c>
      <c r="X137" s="185" t="str">
        <f t="shared" si="213"/>
        <v/>
      </c>
      <c r="Y137" s="185" t="str">
        <f t="shared" si="214"/>
        <v/>
      </c>
      <c r="Z137" s="218" t="str">
        <f t="shared" si="215"/>
        <v/>
      </c>
      <c r="AA137" s="175" t="str">
        <f t="shared" si="216"/>
        <v/>
      </c>
      <c r="AB137" s="183" t="str">
        <f t="shared" si="217"/>
        <v/>
      </c>
      <c r="AC137" s="184" t="str">
        <f t="shared" si="218"/>
        <v/>
      </c>
      <c r="AD137" s="225" t="str">
        <f t="shared" si="219"/>
        <v/>
      </c>
      <c r="AE137" s="176" t="str">
        <f t="shared" si="220"/>
        <v/>
      </c>
      <c r="AF137" s="168" t="str">
        <f t="shared" si="221"/>
        <v/>
      </c>
      <c r="AG137" s="168" t="str">
        <f t="shared" si="222"/>
        <v/>
      </c>
      <c r="AH137" s="179" t="str">
        <f t="shared" si="223"/>
        <v/>
      </c>
      <c r="AI137" s="256" t="str">
        <f t="shared" si="224"/>
        <v/>
      </c>
      <c r="AJ137" s="185" t="str">
        <f t="shared" si="225"/>
        <v/>
      </c>
      <c r="AK137" s="185" t="str">
        <f t="shared" si="226"/>
        <v/>
      </c>
      <c r="AL137" s="185" t="str">
        <f t="shared" si="227"/>
        <v/>
      </c>
      <c r="AM137" s="185" t="str">
        <f t="shared" si="228"/>
        <v/>
      </c>
      <c r="AN137" s="185" t="str">
        <f t="shared" si="229"/>
        <v/>
      </c>
    </row>
    <row r="138" spans="2:40" ht="24.5" thickTop="1" thickBot="1">
      <c r="B138" t="s">
        <v>2282</v>
      </c>
      <c r="C138" s="285" t="s">
        <v>2214</v>
      </c>
      <c r="D138" s="337"/>
      <c r="E138" s="337"/>
      <c r="F138" s="337"/>
      <c r="G138" s="337"/>
      <c r="H138" s="337"/>
      <c r="I138" s="337"/>
      <c r="J138" s="337"/>
      <c r="K138" s="337"/>
      <c r="L138" s="283" t="str">
        <f>IF(C138="","",_xlfn.CONCAT("            { line: ","""",C138,", ",M138:AN138,""", sC: ","""",B138,"""},"))</f>
        <v xml:space="preserve">            { line: "CABALLO Y CABALLERO,, ", sC: "as"},</v>
      </c>
      <c r="M138" s="218" t="str">
        <f t="shared" si="202"/>
        <v/>
      </c>
      <c r="N138" s="183" t="str">
        <f t="shared" si="203"/>
        <v/>
      </c>
      <c r="O138" s="216" t="str">
        <f t="shared" si="204"/>
        <v/>
      </c>
      <c r="P138" s="225" t="str">
        <f t="shared" si="205"/>
        <v/>
      </c>
      <c r="Q138" s="217" t="str">
        <f t="shared" si="206"/>
        <v/>
      </c>
      <c r="R138" s="168" t="str">
        <f t="shared" si="207"/>
        <v/>
      </c>
      <c r="S138" s="218" t="str">
        <f t="shared" si="208"/>
        <v/>
      </c>
      <c r="T138" s="219" t="str">
        <f t="shared" si="209"/>
        <v/>
      </c>
      <c r="U138" s="181" t="str">
        <f t="shared" si="210"/>
        <v/>
      </c>
      <c r="V138" s="185" t="str">
        <f t="shared" si="211"/>
        <v/>
      </c>
      <c r="W138" s="177" t="str">
        <f t="shared" si="212"/>
        <v/>
      </c>
      <c r="X138" s="185" t="str">
        <f t="shared" si="213"/>
        <v/>
      </c>
      <c r="Y138" s="185" t="str">
        <f t="shared" si="214"/>
        <v/>
      </c>
      <c r="Z138" s="218" t="str">
        <f t="shared" si="215"/>
        <v/>
      </c>
      <c r="AA138" s="175" t="str">
        <f t="shared" si="216"/>
        <v/>
      </c>
      <c r="AB138" s="183" t="str">
        <f t="shared" si="217"/>
        <v/>
      </c>
      <c r="AC138" s="184" t="str">
        <f t="shared" si="218"/>
        <v/>
      </c>
      <c r="AD138" s="225" t="str">
        <f t="shared" si="219"/>
        <v/>
      </c>
      <c r="AE138" s="176" t="str">
        <f t="shared" si="220"/>
        <v/>
      </c>
      <c r="AF138" s="168" t="str">
        <f t="shared" si="221"/>
        <v/>
      </c>
      <c r="AG138" s="168" t="str">
        <f t="shared" si="222"/>
        <v/>
      </c>
      <c r="AH138" s="179" t="str">
        <f t="shared" si="223"/>
        <v/>
      </c>
      <c r="AI138" s="256" t="str">
        <f t="shared" si="224"/>
        <v/>
      </c>
      <c r="AJ138" s="185" t="str">
        <f t="shared" si="225"/>
        <v/>
      </c>
      <c r="AK138" s="185" t="str">
        <f t="shared" si="226"/>
        <v/>
      </c>
      <c r="AL138" s="185" t="str">
        <f t="shared" si="227"/>
        <v/>
      </c>
      <c r="AM138" s="185" t="str">
        <f t="shared" si="228"/>
        <v/>
      </c>
      <c r="AN138" s="185" t="str">
        <f t="shared" si="229"/>
        <v/>
      </c>
    </row>
    <row r="139" spans="2:40" ht="24.5" thickTop="1" thickBot="1">
      <c r="B139" t="s">
        <v>2282</v>
      </c>
      <c r="C139" s="334" t="s">
        <v>2210</v>
      </c>
      <c r="D139" s="329"/>
      <c r="E139" s="329"/>
      <c r="F139" s="329"/>
      <c r="G139" s="329"/>
      <c r="H139" s="329"/>
      <c r="I139" s="329"/>
      <c r="J139" s="329"/>
      <c r="K139" s="329"/>
      <c r="L139" s="335" t="str">
        <f>IF(C139="","",_xlfn.CONCAT("            { line: ","""",C139,", ",M139:AN139,""", sC: ","""",B139,"""},  ]},"))</f>
        <v xml:space="preserve">            { line: "CABALLO Y CABALLERO., ", sC: "as"},  ]},</v>
      </c>
      <c r="M139" s="218" t="str">
        <f t="shared" si="202"/>
        <v/>
      </c>
      <c r="N139" s="183" t="str">
        <f t="shared" si="203"/>
        <v/>
      </c>
      <c r="O139" s="216" t="str">
        <f t="shared" si="204"/>
        <v/>
      </c>
      <c r="P139" s="225" t="str">
        <f t="shared" si="205"/>
        <v/>
      </c>
      <c r="Q139" s="217" t="str">
        <f t="shared" si="206"/>
        <v/>
      </c>
      <c r="R139" s="168" t="str">
        <f t="shared" si="207"/>
        <v/>
      </c>
      <c r="S139" s="218" t="str">
        <f t="shared" si="208"/>
        <v/>
      </c>
      <c r="T139" s="219" t="str">
        <f t="shared" si="209"/>
        <v/>
      </c>
      <c r="U139" s="181" t="str">
        <f t="shared" si="210"/>
        <v/>
      </c>
      <c r="V139" s="185" t="str">
        <f t="shared" si="211"/>
        <v/>
      </c>
      <c r="W139" s="177" t="str">
        <f t="shared" si="212"/>
        <v/>
      </c>
      <c r="X139" s="185" t="str">
        <f t="shared" si="213"/>
        <v/>
      </c>
      <c r="Y139" s="185" t="str">
        <f t="shared" si="214"/>
        <v/>
      </c>
      <c r="Z139" s="218" t="str">
        <f t="shared" si="215"/>
        <v/>
      </c>
      <c r="AA139" s="175" t="str">
        <f t="shared" si="216"/>
        <v/>
      </c>
      <c r="AB139" s="183" t="str">
        <f t="shared" si="217"/>
        <v/>
      </c>
      <c r="AC139" s="184" t="str">
        <f t="shared" si="218"/>
        <v/>
      </c>
      <c r="AD139" s="225" t="str">
        <f t="shared" si="219"/>
        <v/>
      </c>
      <c r="AE139" s="176" t="str">
        <f t="shared" si="220"/>
        <v/>
      </c>
      <c r="AF139" s="168" t="str">
        <f t="shared" si="221"/>
        <v/>
      </c>
      <c r="AG139" s="168" t="str">
        <f t="shared" si="222"/>
        <v/>
      </c>
      <c r="AH139" s="179" t="str">
        <f t="shared" si="223"/>
        <v/>
      </c>
      <c r="AI139" s="256" t="str">
        <f t="shared" si="224"/>
        <v/>
      </c>
      <c r="AJ139" s="185" t="str">
        <f t="shared" si="225"/>
        <v/>
      </c>
      <c r="AK139" s="185" t="str">
        <f t="shared" si="226"/>
        <v/>
      </c>
      <c r="AL139" s="185" t="str">
        <f t="shared" si="227"/>
        <v/>
      </c>
      <c r="AM139" s="185" t="str">
        <f t="shared" si="228"/>
        <v/>
      </c>
      <c r="AN139" s="185" t="str">
        <f t="shared" si="229"/>
        <v/>
      </c>
    </row>
    <row r="140" spans="2:40" ht="26.5" thickTop="1" thickBot="1">
      <c r="C140" s="297"/>
      <c r="D140" s="326"/>
      <c r="E140" s="326"/>
      <c r="F140" s="326"/>
      <c r="G140" s="326"/>
      <c r="H140" s="326"/>
      <c r="I140" s="326"/>
      <c r="J140" s="326"/>
      <c r="K140" s="326"/>
      <c r="L140" s="299" t="s">
        <v>2520</v>
      </c>
      <c r="M140" s="218"/>
      <c r="N140" s="183"/>
      <c r="O140" s="216"/>
      <c r="P140" s="225"/>
      <c r="Q140" s="217"/>
      <c r="R140" s="168"/>
      <c r="S140" s="218"/>
      <c r="T140" s="219"/>
      <c r="U140" s="181"/>
      <c r="V140" s="185"/>
      <c r="W140" s="177"/>
      <c r="X140" s="185"/>
      <c r="Y140" s="185"/>
      <c r="Z140" s="218"/>
      <c r="AA140" s="175"/>
      <c r="AB140" s="183"/>
      <c r="AC140" s="184"/>
      <c r="AD140" s="225"/>
      <c r="AE140" s="176"/>
      <c r="AF140" s="168"/>
      <c r="AG140" s="168"/>
      <c r="AH140" s="179"/>
      <c r="AI140" s="256"/>
      <c r="AJ140" s="185"/>
      <c r="AK140" s="185"/>
      <c r="AL140" s="185"/>
      <c r="AM140" s="185"/>
      <c r="AN140" s="185"/>
    </row>
    <row r="141" spans="2:40" ht="24.5" thickTop="1" thickBot="1">
      <c r="C141" s="13" t="s">
        <v>2249</v>
      </c>
      <c r="D141" s="257"/>
      <c r="E141" s="257"/>
      <c r="F141" s="258"/>
      <c r="G141" s="258"/>
      <c r="H141" s="257"/>
      <c r="I141" s="257"/>
      <c r="J141" s="296"/>
      <c r="K141" s="296"/>
      <c r="L141" s="282" t="str">
        <f t="shared" si="145"/>
        <v xml:space="preserve">            { line: "Rescatas a tu pueblo,, ", sC: ""},</v>
      </c>
      <c r="M141" s="218" t="str">
        <f t="shared" si="146"/>
        <v/>
      </c>
      <c r="N141" s="183" t="str">
        <f t="shared" si="147"/>
        <v/>
      </c>
      <c r="O141" s="216" t="str">
        <f t="shared" si="148"/>
        <v/>
      </c>
      <c r="P141" s="225" t="str">
        <f t="shared" si="149"/>
        <v/>
      </c>
      <c r="Q141" s="217" t="str">
        <f t="shared" si="150"/>
        <v/>
      </c>
      <c r="R141" s="168" t="str">
        <f t="shared" si="151"/>
        <v/>
      </c>
      <c r="S141" s="218" t="str">
        <f t="shared" si="152"/>
        <v/>
      </c>
      <c r="T141" s="219" t="str">
        <f t="shared" si="153"/>
        <v/>
      </c>
      <c r="U141" s="181" t="str">
        <f t="shared" si="154"/>
        <v/>
      </c>
      <c r="V141" s="185" t="str">
        <f t="shared" si="155"/>
        <v/>
      </c>
      <c r="W141" s="177" t="str">
        <f t="shared" si="156"/>
        <v/>
      </c>
      <c r="X141" s="185" t="str">
        <f t="shared" si="157"/>
        <v/>
      </c>
      <c r="Y141" s="185" t="str">
        <f t="shared" si="158"/>
        <v/>
      </c>
      <c r="Z141" s="218" t="str">
        <f t="shared" si="159"/>
        <v/>
      </c>
      <c r="AA141" s="175" t="str">
        <f t="shared" si="160"/>
        <v/>
      </c>
      <c r="AB141" s="183" t="str">
        <f t="shared" si="161"/>
        <v/>
      </c>
      <c r="AC141" s="184" t="str">
        <f t="shared" si="162"/>
        <v/>
      </c>
      <c r="AD141" s="225" t="str">
        <f t="shared" si="163"/>
        <v/>
      </c>
      <c r="AE141" s="176" t="str">
        <f t="shared" si="164"/>
        <v/>
      </c>
      <c r="AF141" s="168" t="str">
        <f t="shared" si="165"/>
        <v/>
      </c>
      <c r="AG141" s="168" t="str">
        <f t="shared" si="166"/>
        <v/>
      </c>
      <c r="AH141" s="179" t="str">
        <f t="shared" si="167"/>
        <v/>
      </c>
      <c r="AI141" s="256" t="str">
        <f t="shared" si="168"/>
        <v/>
      </c>
      <c r="AJ141" s="185" t="str">
        <f t="shared" si="169"/>
        <v/>
      </c>
      <c r="AK141" s="185" t="str">
        <f t="shared" si="170"/>
        <v/>
      </c>
      <c r="AL141" s="185" t="str">
        <f t="shared" si="171"/>
        <v/>
      </c>
      <c r="AM141" s="185" t="str">
        <f t="shared" si="172"/>
        <v/>
      </c>
      <c r="AN141" s="185" t="str">
        <f t="shared" si="173"/>
        <v/>
      </c>
    </row>
    <row r="142" spans="2:40" ht="24.5" thickTop="1" thickBot="1">
      <c r="C142" s="13" t="s">
        <v>2250</v>
      </c>
      <c r="D142" s="257"/>
      <c r="E142" s="257"/>
      <c r="F142" s="258"/>
      <c r="G142" s="258"/>
      <c r="H142" s="257"/>
      <c r="I142" s="257"/>
      <c r="J142" s="296"/>
      <c r="K142" s="296"/>
      <c r="L142" s="282" t="str">
        <f t="shared" si="145"/>
        <v xml:space="preserve">            { line: "lo llevas a tu casa., ", sC: ""},</v>
      </c>
      <c r="M142" s="218" t="str">
        <f t="shared" si="146"/>
        <v/>
      </c>
      <c r="N142" s="183" t="str">
        <f t="shared" si="147"/>
        <v/>
      </c>
      <c r="O142" s="216" t="str">
        <f t="shared" si="148"/>
        <v/>
      </c>
      <c r="P142" s="225" t="str">
        <f t="shared" si="149"/>
        <v/>
      </c>
      <c r="Q142" s="217" t="str">
        <f t="shared" si="150"/>
        <v/>
      </c>
      <c r="R142" s="168" t="str">
        <f t="shared" si="151"/>
        <v/>
      </c>
      <c r="S142" s="218" t="str">
        <f t="shared" si="152"/>
        <v/>
      </c>
      <c r="T142" s="219" t="str">
        <f t="shared" si="153"/>
        <v/>
      </c>
      <c r="U142" s="181" t="str">
        <f t="shared" si="154"/>
        <v/>
      </c>
      <c r="V142" s="185" t="str">
        <f t="shared" si="155"/>
        <v/>
      </c>
      <c r="W142" s="177" t="str">
        <f t="shared" si="156"/>
        <v/>
      </c>
      <c r="X142" s="185" t="str">
        <f t="shared" si="157"/>
        <v/>
      </c>
      <c r="Y142" s="185" t="str">
        <f t="shared" si="158"/>
        <v/>
      </c>
      <c r="Z142" s="218" t="str">
        <f t="shared" si="159"/>
        <v/>
      </c>
      <c r="AA142" s="175" t="str">
        <f t="shared" si="160"/>
        <v/>
      </c>
      <c r="AB142" s="183" t="str">
        <f t="shared" si="161"/>
        <v/>
      </c>
      <c r="AC142" s="184" t="str">
        <f t="shared" si="162"/>
        <v/>
      </c>
      <c r="AD142" s="225" t="str">
        <f t="shared" si="163"/>
        <v/>
      </c>
      <c r="AE142" s="176" t="str">
        <f t="shared" si="164"/>
        <v/>
      </c>
      <c r="AF142" s="168" t="str">
        <f t="shared" si="165"/>
        <v/>
      </c>
      <c r="AG142" s="168" t="str">
        <f t="shared" si="166"/>
        <v/>
      </c>
      <c r="AH142" s="179" t="str">
        <f t="shared" si="167"/>
        <v/>
      </c>
      <c r="AI142" s="256" t="str">
        <f t="shared" si="168"/>
        <v/>
      </c>
      <c r="AJ142" s="185" t="str">
        <f t="shared" si="169"/>
        <v/>
      </c>
      <c r="AK142" s="185" t="str">
        <f t="shared" si="170"/>
        <v/>
      </c>
      <c r="AL142" s="185" t="str">
        <f t="shared" si="171"/>
        <v/>
      </c>
      <c r="AM142" s="185" t="str">
        <f t="shared" si="172"/>
        <v/>
      </c>
      <c r="AN142" s="185" t="str">
        <f t="shared" si="173"/>
        <v/>
      </c>
    </row>
    <row r="143" spans="2:40" ht="24.5" thickTop="1" thickBot="1">
      <c r="C143" s="13" t="s">
        <v>2227</v>
      </c>
      <c r="D143" s="257"/>
      <c r="E143" s="257"/>
      <c r="F143" s="258"/>
      <c r="G143" s="258"/>
      <c r="H143" s="257"/>
      <c r="I143" s="257"/>
      <c r="J143" s="296"/>
      <c r="K143" s="296"/>
      <c r="L143" s="282" t="str">
        <f t="shared" si="145"/>
        <v xml:space="preserve">            { line: "Los príncipes de Edom, se estremecen, ", sC: ""},</v>
      </c>
      <c r="M143" s="218" t="str">
        <f t="shared" si="146"/>
        <v/>
      </c>
      <c r="N143" s="183" t="str">
        <f t="shared" si="147"/>
        <v/>
      </c>
      <c r="O143" s="216" t="str">
        <f t="shared" si="148"/>
        <v/>
      </c>
      <c r="P143" s="225" t="str">
        <f t="shared" si="149"/>
        <v/>
      </c>
      <c r="Q143" s="217" t="str">
        <f t="shared" si="150"/>
        <v/>
      </c>
      <c r="R143" s="168" t="str">
        <f t="shared" si="151"/>
        <v/>
      </c>
      <c r="S143" s="218" t="str">
        <f t="shared" si="152"/>
        <v/>
      </c>
      <c r="T143" s="219" t="str">
        <f t="shared" si="153"/>
        <v/>
      </c>
      <c r="U143" s="181" t="str">
        <f t="shared" si="154"/>
        <v/>
      </c>
      <c r="V143" s="185" t="str">
        <f t="shared" si="155"/>
        <v/>
      </c>
      <c r="W143" s="177" t="str">
        <f t="shared" si="156"/>
        <v/>
      </c>
      <c r="X143" s="185" t="str">
        <f t="shared" si="157"/>
        <v/>
      </c>
      <c r="Y143" s="185" t="str">
        <f t="shared" si="158"/>
        <v/>
      </c>
      <c r="Z143" s="218" t="str">
        <f t="shared" si="159"/>
        <v/>
      </c>
      <c r="AA143" s="175" t="str">
        <f t="shared" si="160"/>
        <v/>
      </c>
      <c r="AB143" s="183" t="str">
        <f t="shared" si="161"/>
        <v/>
      </c>
      <c r="AC143" s="184" t="str">
        <f t="shared" si="162"/>
        <v/>
      </c>
      <c r="AD143" s="225" t="str">
        <f t="shared" si="163"/>
        <v/>
      </c>
      <c r="AE143" s="176" t="str">
        <f t="shared" si="164"/>
        <v/>
      </c>
      <c r="AF143" s="168" t="str">
        <f t="shared" si="165"/>
        <v/>
      </c>
      <c r="AG143" s="168" t="str">
        <f t="shared" si="166"/>
        <v/>
      </c>
      <c r="AH143" s="179" t="str">
        <f t="shared" si="167"/>
        <v/>
      </c>
      <c r="AI143" s="256" t="str">
        <f t="shared" si="168"/>
        <v/>
      </c>
      <c r="AJ143" s="185" t="str">
        <f t="shared" si="169"/>
        <v/>
      </c>
      <c r="AK143" s="185" t="str">
        <f t="shared" si="170"/>
        <v/>
      </c>
      <c r="AL143" s="185" t="str">
        <f t="shared" si="171"/>
        <v/>
      </c>
      <c r="AM143" s="185" t="str">
        <f t="shared" si="172"/>
        <v/>
      </c>
      <c r="AN143" s="185" t="str">
        <f t="shared" si="173"/>
        <v/>
      </c>
    </row>
    <row r="144" spans="2:40" ht="24.5" thickTop="1" thickBot="1">
      <c r="C144" s="13" t="s">
        <v>2228</v>
      </c>
      <c r="D144" s="257"/>
      <c r="E144" s="257"/>
      <c r="F144" s="258"/>
      <c r="G144" s="258"/>
      <c r="H144" s="257"/>
      <c r="I144" s="257"/>
      <c r="J144" s="296"/>
      <c r="K144" s="296"/>
      <c r="L144" s="282" t="str">
        <f t="shared" si="145"/>
        <v xml:space="preserve">            { line: "al paso de Jacob., ", sC: ""},</v>
      </c>
      <c r="M144" s="218" t="str">
        <f t="shared" si="146"/>
        <v/>
      </c>
      <c r="N144" s="183" t="str">
        <f t="shared" si="147"/>
        <v/>
      </c>
      <c r="O144" s="216" t="str">
        <f t="shared" si="148"/>
        <v/>
      </c>
      <c r="P144" s="225" t="str">
        <f t="shared" si="149"/>
        <v/>
      </c>
      <c r="Q144" s="217" t="str">
        <f t="shared" si="150"/>
        <v/>
      </c>
      <c r="R144" s="168" t="str">
        <f t="shared" si="151"/>
        <v/>
      </c>
      <c r="S144" s="218" t="str">
        <f t="shared" si="152"/>
        <v/>
      </c>
      <c r="T144" s="219" t="str">
        <f t="shared" si="153"/>
        <v/>
      </c>
      <c r="U144" s="181" t="str">
        <f t="shared" si="154"/>
        <v/>
      </c>
      <c r="V144" s="185" t="str">
        <f t="shared" si="155"/>
        <v/>
      </c>
      <c r="W144" s="177" t="str">
        <f t="shared" si="156"/>
        <v/>
      </c>
      <c r="X144" s="185" t="str">
        <f t="shared" si="157"/>
        <v/>
      </c>
      <c r="Y144" s="185" t="str">
        <f t="shared" si="158"/>
        <v/>
      </c>
      <c r="Z144" s="218" t="str">
        <f t="shared" si="159"/>
        <v/>
      </c>
      <c r="AA144" s="175" t="str">
        <f t="shared" si="160"/>
        <v/>
      </c>
      <c r="AB144" s="183" t="str">
        <f t="shared" si="161"/>
        <v/>
      </c>
      <c r="AC144" s="184" t="str">
        <f t="shared" si="162"/>
        <v/>
      </c>
      <c r="AD144" s="225" t="str">
        <f t="shared" si="163"/>
        <v/>
      </c>
      <c r="AE144" s="176" t="str">
        <f t="shared" si="164"/>
        <v/>
      </c>
      <c r="AF144" s="168" t="str">
        <f t="shared" si="165"/>
        <v/>
      </c>
      <c r="AG144" s="168" t="str">
        <f t="shared" si="166"/>
        <v/>
      </c>
      <c r="AH144" s="179" t="str">
        <f t="shared" si="167"/>
        <v/>
      </c>
      <c r="AI144" s="256" t="str">
        <f t="shared" si="168"/>
        <v/>
      </c>
      <c r="AJ144" s="185" t="str">
        <f t="shared" si="169"/>
        <v/>
      </c>
      <c r="AK144" s="185" t="str">
        <f t="shared" si="170"/>
        <v/>
      </c>
      <c r="AL144" s="185" t="str">
        <f t="shared" si="171"/>
        <v/>
      </c>
      <c r="AM144" s="185" t="str">
        <f t="shared" si="172"/>
        <v/>
      </c>
      <c r="AN144" s="185" t="str">
        <f t="shared" si="173"/>
        <v/>
      </c>
    </row>
    <row r="145" spans="2:40" ht="26.5" thickTop="1" thickBot="1">
      <c r="C145" s="297"/>
      <c r="D145" s="326"/>
      <c r="E145" s="326"/>
      <c r="F145" s="326"/>
      <c r="G145" s="326"/>
      <c r="H145" s="326"/>
      <c r="I145" s="326"/>
      <c r="J145" s="326"/>
      <c r="K145" s="326"/>
      <c r="L145" s="299" t="s">
        <v>2520</v>
      </c>
      <c r="M145" s="218"/>
      <c r="N145" s="183"/>
      <c r="O145" s="216"/>
      <c r="P145" s="225"/>
      <c r="Q145" s="217"/>
      <c r="R145" s="168"/>
      <c r="S145" s="218"/>
      <c r="T145" s="219"/>
      <c r="U145" s="181"/>
      <c r="V145" s="185"/>
      <c r="W145" s="177"/>
      <c r="X145" s="185"/>
      <c r="Y145" s="185"/>
      <c r="Z145" s="218"/>
      <c r="AA145" s="175"/>
      <c r="AB145" s="183"/>
      <c r="AC145" s="184"/>
      <c r="AD145" s="225"/>
      <c r="AE145" s="176"/>
      <c r="AF145" s="168"/>
      <c r="AG145" s="168"/>
      <c r="AH145" s="179"/>
      <c r="AI145" s="256"/>
      <c r="AJ145" s="185"/>
      <c r="AK145" s="185"/>
      <c r="AL145" s="185"/>
      <c r="AM145" s="185"/>
      <c r="AN145" s="185"/>
    </row>
    <row r="146" spans="2:40" ht="24.5" thickTop="1" thickBot="1">
      <c r="C146" s="203" t="s">
        <v>2422</v>
      </c>
      <c r="D146" s="224"/>
      <c r="E146" s="224"/>
      <c r="F146" s="224"/>
      <c r="G146" s="224"/>
      <c r="H146" s="224"/>
      <c r="I146" s="224"/>
      <c r="J146" s="224"/>
      <c r="K146" s="224"/>
      <c r="L146" s="208" t="s">
        <v>2411</v>
      </c>
      <c r="M146" s="218" t="str">
        <f t="shared" ref="M146:M158" si="230">IF(N146="","","(")</f>
        <v/>
      </c>
      <c r="N146" s="183" t="str">
        <f t="shared" ref="N146:N158" si="231">IF(D146="","",D146)</f>
        <v/>
      </c>
      <c r="O146" s="216" t="str">
        <f t="shared" ref="O146:O158" si="232">IF(N146="","",",")</f>
        <v/>
      </c>
      <c r="P146" s="225" t="str">
        <f t="shared" ref="P146:P158" si="233">IF(E146="","",E146)</f>
        <v/>
      </c>
      <c r="Q146" s="217" t="str">
        <f t="shared" ref="Q146:Q158" si="234">IF(N146="","",",")</f>
        <v/>
      </c>
      <c r="R146" s="168" t="str">
        <f t="shared" ref="R146:R158" si="235">IF(N146="","",15)</f>
        <v/>
      </c>
      <c r="S146" s="218" t="str">
        <f t="shared" ref="S146:S158" si="236">IF(N146="","",")")</f>
        <v/>
      </c>
      <c r="T146" s="219" t="str">
        <f t="shared" ref="T146:T158" si="237">IF(U146="","","(")</f>
        <v/>
      </c>
      <c r="U146" s="181" t="str">
        <f t="shared" ref="U146:U158" si="238">IF(F146="","",F146)</f>
        <v/>
      </c>
      <c r="V146" s="185" t="str">
        <f t="shared" ref="V146:V158" si="239">IF(U146="","",",")</f>
        <v/>
      </c>
      <c r="W146" s="177" t="str">
        <f t="shared" ref="W146:W158" si="240">IF(G146="","",G146)</f>
        <v/>
      </c>
      <c r="X146" s="185" t="str">
        <f t="shared" ref="X146:X158" si="241">IF(U146="","",",")</f>
        <v/>
      </c>
      <c r="Y146" s="185" t="str">
        <f t="shared" ref="Y146:Y158" si="242">IF(U146="","",250)</f>
        <v/>
      </c>
      <c r="Z146" s="218" t="str">
        <f t="shared" ref="Z146:Z158" si="243">IF(U146="","",")")</f>
        <v/>
      </c>
      <c r="AA146" s="175" t="str">
        <f t="shared" ref="AA146:AA158" si="244">IF(AB146="","","(")</f>
        <v/>
      </c>
      <c r="AB146" s="183" t="str">
        <f t="shared" ref="AB146:AB158" si="245">IF(H146="","",H146)</f>
        <v/>
      </c>
      <c r="AC146" s="184" t="str">
        <f t="shared" ref="AC146:AC158" si="246">IF(AB146="","",",")</f>
        <v/>
      </c>
      <c r="AD146" s="225" t="str">
        <f t="shared" ref="AD146:AD158" si="247">IF(I146="","",I146)</f>
        <v/>
      </c>
      <c r="AE146" s="176" t="str">
        <f t="shared" ref="AE146:AE158" si="248">IF(AB146="","",",")</f>
        <v/>
      </c>
      <c r="AF146" s="168" t="str">
        <f t="shared" ref="AF146:AF158" si="249">IF(AB146="","",350)</f>
        <v/>
      </c>
      <c r="AG146" s="168" t="str">
        <f t="shared" ref="AG146:AG158" si="250">IF(AB146="","",")")</f>
        <v/>
      </c>
      <c r="AH146" s="179" t="str">
        <f t="shared" ref="AH146:AH158" si="251">IF(AI146="","","(")</f>
        <v/>
      </c>
      <c r="AI146" s="256" t="str">
        <f t="shared" ref="AI146:AI158" si="252">IF(J146="","",J146)</f>
        <v/>
      </c>
      <c r="AJ146" s="185" t="str">
        <f t="shared" ref="AJ146:AJ158" si="253">IF(AI146="","",",")</f>
        <v/>
      </c>
      <c r="AK146" s="185" t="str">
        <f t="shared" ref="AK146:AK158" si="254">IF(K146="","",K146)</f>
        <v/>
      </c>
      <c r="AL146" s="185" t="str">
        <f t="shared" ref="AL146:AL158" si="255">IF(AI146="","",",")</f>
        <v/>
      </c>
      <c r="AM146" s="185" t="str">
        <f t="shared" ref="AM146:AM158" si="256">IF(AI146="","",450)</f>
        <v/>
      </c>
      <c r="AN146" s="185" t="str">
        <f t="shared" ref="AN146:AN158" si="257">IF(AI146="","",")")</f>
        <v/>
      </c>
    </row>
    <row r="147" spans="2:40" ht="24.5" thickTop="1" thickBot="1">
      <c r="B147" t="s">
        <v>2584</v>
      </c>
      <c r="C147" s="333" t="s">
        <v>2213</v>
      </c>
      <c r="D147" s="329" t="s">
        <v>1131</v>
      </c>
      <c r="E147" s="329">
        <v>7</v>
      </c>
      <c r="F147" s="329"/>
      <c r="G147" s="329"/>
      <c r="H147" s="329"/>
      <c r="I147" s="329"/>
      <c r="J147" s="329"/>
      <c r="K147" s="329"/>
      <c r="L147" s="330" t="str">
        <f>IF(C147="","",_xlfn.CONCAT("       triggerLine: ","""",C147,", ",M147:AN147,""", sC: ","""",B147,""", lines: ["))</f>
        <v xml:space="preserve">       triggerLine: "PRECIPITÓ EN EL MAR, (Do,7,15)", sC: "ta as", lines: [</v>
      </c>
      <c r="M147" s="218" t="str">
        <f t="shared" si="230"/>
        <v>(</v>
      </c>
      <c r="N147" s="183" t="str">
        <f t="shared" si="231"/>
        <v>Do</v>
      </c>
      <c r="O147" s="216" t="str">
        <f t="shared" si="232"/>
        <v>,</v>
      </c>
      <c r="P147" s="225">
        <f t="shared" si="233"/>
        <v>7</v>
      </c>
      <c r="Q147" s="217" t="str">
        <f t="shared" si="234"/>
        <v>,</v>
      </c>
      <c r="R147" s="168">
        <f t="shared" si="235"/>
        <v>15</v>
      </c>
      <c r="S147" s="218" t="str">
        <f t="shared" si="236"/>
        <v>)</v>
      </c>
      <c r="T147" s="219" t="str">
        <f t="shared" si="237"/>
        <v/>
      </c>
      <c r="U147" s="181" t="str">
        <f t="shared" si="238"/>
        <v/>
      </c>
      <c r="V147" s="185" t="str">
        <f t="shared" si="239"/>
        <v/>
      </c>
      <c r="W147" s="177" t="str">
        <f t="shared" si="240"/>
        <v/>
      </c>
      <c r="X147" s="185" t="str">
        <f t="shared" si="241"/>
        <v/>
      </c>
      <c r="Y147" s="185" t="str">
        <f t="shared" si="242"/>
        <v/>
      </c>
      <c r="Z147" s="218" t="str">
        <f t="shared" si="243"/>
        <v/>
      </c>
      <c r="AA147" s="175" t="str">
        <f t="shared" si="244"/>
        <v/>
      </c>
      <c r="AB147" s="183" t="str">
        <f t="shared" si="245"/>
        <v/>
      </c>
      <c r="AC147" s="184" t="str">
        <f t="shared" si="246"/>
        <v/>
      </c>
      <c r="AD147" s="225" t="str">
        <f t="shared" si="247"/>
        <v/>
      </c>
      <c r="AE147" s="176" t="str">
        <f t="shared" si="248"/>
        <v/>
      </c>
      <c r="AF147" s="168" t="str">
        <f t="shared" si="249"/>
        <v/>
      </c>
      <c r="AG147" s="168" t="str">
        <f t="shared" si="250"/>
        <v/>
      </c>
      <c r="AH147" s="179" t="str">
        <f t="shared" si="251"/>
        <v/>
      </c>
      <c r="AI147" s="256" t="str">
        <f t="shared" si="252"/>
        <v/>
      </c>
      <c r="AJ147" s="185" t="str">
        <f t="shared" si="253"/>
        <v/>
      </c>
      <c r="AK147" s="185" t="str">
        <f t="shared" si="254"/>
        <v/>
      </c>
      <c r="AL147" s="185" t="str">
        <f t="shared" si="255"/>
        <v/>
      </c>
      <c r="AM147" s="185" t="str">
        <f t="shared" si="256"/>
        <v/>
      </c>
      <c r="AN147" s="185" t="str">
        <f t="shared" si="257"/>
        <v/>
      </c>
    </row>
    <row r="148" spans="2:40" ht="24.5" thickTop="1" thickBot="1">
      <c r="B148" t="s">
        <v>2282</v>
      </c>
      <c r="C148" s="285" t="s">
        <v>2214</v>
      </c>
      <c r="D148" s="227"/>
      <c r="E148" s="227"/>
      <c r="F148" s="227"/>
      <c r="G148" s="227"/>
      <c r="H148" s="227"/>
      <c r="I148" s="227"/>
      <c r="J148" s="227"/>
      <c r="K148" s="227"/>
      <c r="L148" s="283" t="str">
        <f>IF(C148="","",_xlfn.CONCAT("            { line: ","""",C148,", ",M148:AN148,""", sC: ","""",B148,"""},"))</f>
        <v xml:space="preserve">            { line: "CABALLO Y CABALLERO,, ", sC: "as"},</v>
      </c>
      <c r="M148" s="218" t="str">
        <f t="shared" si="230"/>
        <v/>
      </c>
      <c r="N148" s="183" t="str">
        <f t="shared" si="231"/>
        <v/>
      </c>
      <c r="O148" s="216" t="str">
        <f t="shared" si="232"/>
        <v/>
      </c>
      <c r="P148" s="225" t="str">
        <f t="shared" si="233"/>
        <v/>
      </c>
      <c r="Q148" s="217" t="str">
        <f t="shared" si="234"/>
        <v/>
      </c>
      <c r="R148" s="168" t="str">
        <f t="shared" si="235"/>
        <v/>
      </c>
      <c r="S148" s="218" t="str">
        <f t="shared" si="236"/>
        <v/>
      </c>
      <c r="T148" s="219" t="str">
        <f t="shared" si="237"/>
        <v/>
      </c>
      <c r="U148" s="181" t="str">
        <f t="shared" si="238"/>
        <v/>
      </c>
      <c r="V148" s="185" t="str">
        <f t="shared" si="239"/>
        <v/>
      </c>
      <c r="W148" s="177" t="str">
        <f t="shared" si="240"/>
        <v/>
      </c>
      <c r="X148" s="185" t="str">
        <f t="shared" si="241"/>
        <v/>
      </c>
      <c r="Y148" s="185" t="str">
        <f t="shared" si="242"/>
        <v/>
      </c>
      <c r="Z148" s="218" t="str">
        <f t="shared" si="243"/>
        <v/>
      </c>
      <c r="AA148" s="175" t="str">
        <f t="shared" si="244"/>
        <v/>
      </c>
      <c r="AB148" s="183" t="str">
        <f t="shared" si="245"/>
        <v/>
      </c>
      <c r="AC148" s="184" t="str">
        <f t="shared" si="246"/>
        <v/>
      </c>
      <c r="AD148" s="225" t="str">
        <f t="shared" si="247"/>
        <v/>
      </c>
      <c r="AE148" s="176" t="str">
        <f t="shared" si="248"/>
        <v/>
      </c>
      <c r="AF148" s="168" t="str">
        <f t="shared" si="249"/>
        <v/>
      </c>
      <c r="AG148" s="168" t="str">
        <f t="shared" si="250"/>
        <v/>
      </c>
      <c r="AH148" s="179" t="str">
        <f t="shared" si="251"/>
        <v/>
      </c>
      <c r="AI148" s="256" t="str">
        <f t="shared" si="252"/>
        <v/>
      </c>
      <c r="AJ148" s="185" t="str">
        <f t="shared" si="253"/>
        <v/>
      </c>
      <c r="AK148" s="185" t="str">
        <f t="shared" si="254"/>
        <v/>
      </c>
      <c r="AL148" s="185" t="str">
        <f t="shared" si="255"/>
        <v/>
      </c>
      <c r="AM148" s="185" t="str">
        <f t="shared" si="256"/>
        <v/>
      </c>
      <c r="AN148" s="185" t="str">
        <f t="shared" si="257"/>
        <v/>
      </c>
    </row>
    <row r="149" spans="2:40" ht="24.5" thickTop="1" thickBot="1">
      <c r="B149" t="s">
        <v>2282</v>
      </c>
      <c r="C149" s="285" t="s">
        <v>2210</v>
      </c>
      <c r="D149" s="337"/>
      <c r="E149" s="337"/>
      <c r="F149" s="337"/>
      <c r="G149" s="337"/>
      <c r="H149" s="337"/>
      <c r="I149" s="337"/>
      <c r="J149" s="337"/>
      <c r="K149" s="337"/>
      <c r="L149" s="283" t="str">
        <f>IF(C149="","",_xlfn.CONCAT("            { line: ","""",C149,", ",M149:AN149,""", sC: ","""",B149,"""},"))</f>
        <v xml:space="preserve">            { line: "CABALLO Y CABALLERO., ", sC: "as"},</v>
      </c>
      <c r="M149" s="218" t="str">
        <f t="shared" si="230"/>
        <v/>
      </c>
      <c r="N149" s="183" t="str">
        <f t="shared" si="231"/>
        <v/>
      </c>
      <c r="O149" s="216" t="str">
        <f t="shared" si="232"/>
        <v/>
      </c>
      <c r="P149" s="225" t="str">
        <f t="shared" si="233"/>
        <v/>
      </c>
      <c r="Q149" s="217" t="str">
        <f t="shared" si="234"/>
        <v/>
      </c>
      <c r="R149" s="168" t="str">
        <f t="shared" si="235"/>
        <v/>
      </c>
      <c r="S149" s="218" t="str">
        <f t="shared" si="236"/>
        <v/>
      </c>
      <c r="T149" s="219" t="str">
        <f t="shared" si="237"/>
        <v/>
      </c>
      <c r="U149" s="181" t="str">
        <f t="shared" si="238"/>
        <v/>
      </c>
      <c r="V149" s="185" t="str">
        <f t="shared" si="239"/>
        <v/>
      </c>
      <c r="W149" s="177" t="str">
        <f t="shared" si="240"/>
        <v/>
      </c>
      <c r="X149" s="185" t="str">
        <f t="shared" si="241"/>
        <v/>
      </c>
      <c r="Y149" s="185" t="str">
        <f t="shared" si="242"/>
        <v/>
      </c>
      <c r="Z149" s="218" t="str">
        <f t="shared" si="243"/>
        <v/>
      </c>
      <c r="AA149" s="175" t="str">
        <f t="shared" si="244"/>
        <v/>
      </c>
      <c r="AB149" s="183" t="str">
        <f t="shared" si="245"/>
        <v/>
      </c>
      <c r="AC149" s="184" t="str">
        <f t="shared" si="246"/>
        <v/>
      </c>
      <c r="AD149" s="225" t="str">
        <f t="shared" si="247"/>
        <v/>
      </c>
      <c r="AE149" s="176" t="str">
        <f t="shared" si="248"/>
        <v/>
      </c>
      <c r="AF149" s="168" t="str">
        <f t="shared" si="249"/>
        <v/>
      </c>
      <c r="AG149" s="168" t="str">
        <f t="shared" si="250"/>
        <v/>
      </c>
      <c r="AH149" s="179" t="str">
        <f t="shared" si="251"/>
        <v/>
      </c>
      <c r="AI149" s="256" t="str">
        <f t="shared" si="252"/>
        <v/>
      </c>
      <c r="AJ149" s="185" t="str">
        <f t="shared" si="253"/>
        <v/>
      </c>
      <c r="AK149" s="185" t="str">
        <f t="shared" si="254"/>
        <v/>
      </c>
      <c r="AL149" s="185" t="str">
        <f t="shared" si="255"/>
        <v/>
      </c>
      <c r="AM149" s="185" t="str">
        <f t="shared" si="256"/>
        <v/>
      </c>
      <c r="AN149" s="185" t="str">
        <f t="shared" si="257"/>
        <v/>
      </c>
    </row>
    <row r="150" spans="2:40" ht="26.5" thickTop="1" thickBot="1">
      <c r="C150" s="297"/>
      <c r="D150" s="326"/>
      <c r="E150" s="326"/>
      <c r="F150" s="326"/>
      <c r="G150" s="326"/>
      <c r="H150" s="326"/>
      <c r="I150" s="326"/>
      <c r="J150" s="326"/>
      <c r="K150" s="326"/>
      <c r="L150" s="299" t="s">
        <v>2520</v>
      </c>
      <c r="M150" s="218"/>
      <c r="N150" s="183"/>
      <c r="O150" s="216"/>
      <c r="P150" s="225"/>
      <c r="Q150" s="217"/>
      <c r="R150" s="168"/>
      <c r="S150" s="218"/>
      <c r="T150" s="219"/>
      <c r="U150" s="181"/>
      <c r="V150" s="185"/>
      <c r="W150" s="177"/>
      <c r="X150" s="185"/>
      <c r="Y150" s="185"/>
      <c r="Z150" s="218"/>
      <c r="AA150" s="175"/>
      <c r="AB150" s="183"/>
      <c r="AC150" s="184"/>
      <c r="AD150" s="225"/>
      <c r="AE150" s="176"/>
      <c r="AF150" s="168"/>
      <c r="AG150" s="168"/>
      <c r="AH150" s="179"/>
      <c r="AI150" s="256"/>
      <c r="AJ150" s="185"/>
      <c r="AK150" s="185"/>
      <c r="AL150" s="185"/>
      <c r="AM150" s="185"/>
      <c r="AN150" s="185"/>
    </row>
    <row r="151" spans="2:40" ht="24.5" thickTop="1" thickBot="1">
      <c r="B151" t="s">
        <v>2282</v>
      </c>
      <c r="C151" s="285" t="s">
        <v>2211</v>
      </c>
      <c r="D151" s="328" t="s">
        <v>1113</v>
      </c>
      <c r="E151" s="328"/>
      <c r="F151" s="328"/>
      <c r="G151" s="328"/>
      <c r="H151" s="328"/>
      <c r="I151" s="328"/>
      <c r="J151" s="328"/>
      <c r="K151" s="328"/>
      <c r="L151" s="283" t="str">
        <f>IF(C151="","",_xlfn.CONCAT("            { line: ","""",C151,", ",M151:AN151,""", sC: ","""",B151,"""},"))</f>
        <v xml:space="preserve">            { line: "MI FUERZA Y MI CANCIÓN, (Fa,,15)", sC: "as"},</v>
      </c>
      <c r="M151" s="218" t="str">
        <f t="shared" si="230"/>
        <v>(</v>
      </c>
      <c r="N151" s="183" t="str">
        <f t="shared" si="231"/>
        <v>Fa</v>
      </c>
      <c r="O151" s="216" t="str">
        <f t="shared" si="232"/>
        <v>,</v>
      </c>
      <c r="P151" s="225" t="str">
        <f t="shared" si="233"/>
        <v/>
      </c>
      <c r="Q151" s="217" t="str">
        <f t="shared" si="234"/>
        <v>,</v>
      </c>
      <c r="R151" s="168">
        <f t="shared" si="235"/>
        <v>15</v>
      </c>
      <c r="S151" s="218" t="str">
        <f t="shared" si="236"/>
        <v>)</v>
      </c>
      <c r="T151" s="219" t="str">
        <f t="shared" si="237"/>
        <v/>
      </c>
      <c r="U151" s="181" t="str">
        <f t="shared" si="238"/>
        <v/>
      </c>
      <c r="V151" s="185" t="str">
        <f t="shared" si="239"/>
        <v/>
      </c>
      <c r="W151" s="177" t="str">
        <f t="shared" si="240"/>
        <v/>
      </c>
      <c r="X151" s="185" t="str">
        <f t="shared" si="241"/>
        <v/>
      </c>
      <c r="Y151" s="185" t="str">
        <f t="shared" si="242"/>
        <v/>
      </c>
      <c r="Z151" s="218" t="str">
        <f t="shared" si="243"/>
        <v/>
      </c>
      <c r="AA151" s="175" t="str">
        <f t="shared" si="244"/>
        <v/>
      </c>
      <c r="AB151" s="183" t="str">
        <f t="shared" si="245"/>
        <v/>
      </c>
      <c r="AC151" s="184" t="str">
        <f t="shared" si="246"/>
        <v/>
      </c>
      <c r="AD151" s="225" t="str">
        <f t="shared" si="247"/>
        <v/>
      </c>
      <c r="AE151" s="176" t="str">
        <f t="shared" si="248"/>
        <v/>
      </c>
      <c r="AF151" s="168" t="str">
        <f t="shared" si="249"/>
        <v/>
      </c>
      <c r="AG151" s="168" t="str">
        <f t="shared" si="250"/>
        <v/>
      </c>
      <c r="AH151" s="179" t="str">
        <f t="shared" si="251"/>
        <v/>
      </c>
      <c r="AI151" s="256" t="str">
        <f t="shared" si="252"/>
        <v/>
      </c>
      <c r="AJ151" s="185" t="str">
        <f t="shared" si="253"/>
        <v/>
      </c>
      <c r="AK151" s="185" t="str">
        <f t="shared" si="254"/>
        <v/>
      </c>
      <c r="AL151" s="185" t="str">
        <f t="shared" si="255"/>
        <v/>
      </c>
      <c r="AM151" s="185" t="str">
        <f t="shared" si="256"/>
        <v/>
      </c>
      <c r="AN151" s="185" t="str">
        <f t="shared" si="257"/>
        <v/>
      </c>
    </row>
    <row r="152" spans="2:40" ht="24.5" thickTop="1" thickBot="1">
      <c r="B152" t="s">
        <v>2282</v>
      </c>
      <c r="C152" s="285" t="s">
        <v>2212</v>
      </c>
      <c r="D152" s="227" t="s">
        <v>1112</v>
      </c>
      <c r="E152" s="227">
        <v>7</v>
      </c>
      <c r="F152" s="227"/>
      <c r="G152" s="227"/>
      <c r="H152" s="227"/>
      <c r="I152" s="227"/>
      <c r="J152" s="227"/>
      <c r="K152" s="227"/>
      <c r="L152" s="283" t="str">
        <f>IF(C152="","",_xlfn.CONCAT("            { line: ","""",C152,", ",M152:AN152,""", sC: ","""",B152,"""},"))</f>
        <v xml:space="preserve">            { line: "ES EL SEÑOR., (La,7,15)", sC: "as"},</v>
      </c>
      <c r="M152" s="218" t="str">
        <f t="shared" si="230"/>
        <v>(</v>
      </c>
      <c r="N152" s="183" t="str">
        <f t="shared" si="231"/>
        <v>La</v>
      </c>
      <c r="O152" s="216" t="str">
        <f t="shared" si="232"/>
        <v>,</v>
      </c>
      <c r="P152" s="225">
        <f t="shared" si="233"/>
        <v>7</v>
      </c>
      <c r="Q152" s="217" t="str">
        <f t="shared" si="234"/>
        <v>,</v>
      </c>
      <c r="R152" s="168">
        <f t="shared" si="235"/>
        <v>15</v>
      </c>
      <c r="S152" s="218" t="str">
        <f t="shared" si="236"/>
        <v>)</v>
      </c>
      <c r="T152" s="219" t="str">
        <f t="shared" si="237"/>
        <v/>
      </c>
      <c r="U152" s="181" t="str">
        <f t="shared" si="238"/>
        <v/>
      </c>
      <c r="V152" s="185" t="str">
        <f t="shared" si="239"/>
        <v/>
      </c>
      <c r="W152" s="177" t="str">
        <f t="shared" si="240"/>
        <v/>
      </c>
      <c r="X152" s="185" t="str">
        <f t="shared" si="241"/>
        <v/>
      </c>
      <c r="Y152" s="185" t="str">
        <f t="shared" si="242"/>
        <v/>
      </c>
      <c r="Z152" s="218" t="str">
        <f t="shared" si="243"/>
        <v/>
      </c>
      <c r="AA152" s="175" t="str">
        <f t="shared" si="244"/>
        <v/>
      </c>
      <c r="AB152" s="183" t="str">
        <f t="shared" si="245"/>
        <v/>
      </c>
      <c r="AC152" s="184" t="str">
        <f t="shared" si="246"/>
        <v/>
      </c>
      <c r="AD152" s="225" t="str">
        <f t="shared" si="247"/>
        <v/>
      </c>
      <c r="AE152" s="176" t="str">
        <f t="shared" si="248"/>
        <v/>
      </c>
      <c r="AF152" s="168" t="str">
        <f t="shared" si="249"/>
        <v/>
      </c>
      <c r="AG152" s="168" t="str">
        <f t="shared" si="250"/>
        <v/>
      </c>
      <c r="AH152" s="179" t="str">
        <f t="shared" si="251"/>
        <v/>
      </c>
      <c r="AI152" s="256" t="str">
        <f t="shared" si="252"/>
        <v/>
      </c>
      <c r="AJ152" s="185" t="str">
        <f t="shared" si="253"/>
        <v/>
      </c>
      <c r="AK152" s="185" t="str">
        <f t="shared" si="254"/>
        <v/>
      </c>
      <c r="AL152" s="185" t="str">
        <f t="shared" si="255"/>
        <v/>
      </c>
      <c r="AM152" s="185" t="str">
        <f t="shared" si="256"/>
        <v/>
      </c>
      <c r="AN152" s="185" t="str">
        <f t="shared" si="257"/>
        <v/>
      </c>
    </row>
    <row r="153" spans="2:40" ht="24.5" thickTop="1" thickBot="1">
      <c r="B153" t="s">
        <v>2282</v>
      </c>
      <c r="C153" s="285" t="s">
        <v>2237</v>
      </c>
      <c r="D153" s="337" t="s">
        <v>1114</v>
      </c>
      <c r="E153" s="337">
        <v>7</v>
      </c>
      <c r="F153" s="337"/>
      <c r="G153" s="337"/>
      <c r="H153" s="337"/>
      <c r="I153" s="337"/>
      <c r="J153" s="337"/>
      <c r="K153" s="337"/>
      <c r="L153" s="283" t="str">
        <f>IF(C153="","",_xlfn.CONCAT("            { line: ","""",C153,", ",M153:AN153,""", sC: ","""",B153,"""},"))</f>
        <v xml:space="preserve">            { line: "ÉL ES MI SALVACIÓN, ES MI DIOS, (Re,7,15)", sC: "as"},</v>
      </c>
      <c r="M153" s="218" t="str">
        <f t="shared" si="230"/>
        <v>(</v>
      </c>
      <c r="N153" s="183" t="str">
        <f t="shared" si="231"/>
        <v>Re</v>
      </c>
      <c r="O153" s="216" t="str">
        <f t="shared" si="232"/>
        <v>,</v>
      </c>
      <c r="P153" s="225">
        <f t="shared" si="233"/>
        <v>7</v>
      </c>
      <c r="Q153" s="217" t="str">
        <f t="shared" si="234"/>
        <v>,</v>
      </c>
      <c r="R153" s="168">
        <f t="shared" si="235"/>
        <v>15</v>
      </c>
      <c r="S153" s="218" t="str">
        <f t="shared" si="236"/>
        <v>)</v>
      </c>
      <c r="T153" s="219" t="str">
        <f t="shared" si="237"/>
        <v/>
      </c>
      <c r="U153" s="181" t="str">
        <f t="shared" si="238"/>
        <v/>
      </c>
      <c r="V153" s="185" t="str">
        <f t="shared" si="239"/>
        <v/>
      </c>
      <c r="W153" s="177" t="str">
        <f t="shared" si="240"/>
        <v/>
      </c>
      <c r="X153" s="185" t="str">
        <f t="shared" si="241"/>
        <v/>
      </c>
      <c r="Y153" s="185" t="str">
        <f t="shared" si="242"/>
        <v/>
      </c>
      <c r="Z153" s="218" t="str">
        <f t="shared" si="243"/>
        <v/>
      </c>
      <c r="AA153" s="175" t="str">
        <f t="shared" si="244"/>
        <v/>
      </c>
      <c r="AB153" s="183" t="str">
        <f t="shared" si="245"/>
        <v/>
      </c>
      <c r="AC153" s="184" t="str">
        <f t="shared" si="246"/>
        <v/>
      </c>
      <c r="AD153" s="225" t="str">
        <f t="shared" si="247"/>
        <v/>
      </c>
      <c r="AE153" s="176" t="str">
        <f t="shared" si="248"/>
        <v/>
      </c>
      <c r="AF153" s="168" t="str">
        <f t="shared" si="249"/>
        <v/>
      </c>
      <c r="AG153" s="168" t="str">
        <f t="shared" si="250"/>
        <v/>
      </c>
      <c r="AH153" s="179" t="str">
        <f t="shared" si="251"/>
        <v/>
      </c>
      <c r="AI153" s="256" t="str">
        <f t="shared" si="252"/>
        <v/>
      </c>
      <c r="AJ153" s="185" t="str">
        <f t="shared" si="253"/>
        <v/>
      </c>
      <c r="AK153" s="185" t="str">
        <f t="shared" si="254"/>
        <v/>
      </c>
      <c r="AL153" s="185" t="str">
        <f t="shared" si="255"/>
        <v/>
      </c>
      <c r="AM153" s="185" t="str">
        <f t="shared" si="256"/>
        <v/>
      </c>
      <c r="AN153" s="185" t="str">
        <f t="shared" si="257"/>
        <v/>
      </c>
    </row>
    <row r="154" spans="2:40" ht="24.5" thickTop="1" thickBot="1">
      <c r="B154" t="s">
        <v>2282</v>
      </c>
      <c r="C154" s="285" t="s">
        <v>2238</v>
      </c>
      <c r="D154" s="328" t="s">
        <v>1122</v>
      </c>
      <c r="E154" s="328">
        <v>7</v>
      </c>
      <c r="F154" s="328"/>
      <c r="G154" s="328"/>
      <c r="H154" s="328"/>
      <c r="I154" s="328"/>
      <c r="J154" s="328"/>
      <c r="K154" s="328"/>
      <c r="L154" s="283" t="str">
        <f>IF(C154="","",_xlfn.CONCAT("            { line: ","""",C154,", ",M154:AN154,""", sC: ","""",B154,"""},"))</f>
        <v xml:space="preserve">            { line: "Y YO LO ENSALZARÉ., (Sol,7,15)", sC: "as"},</v>
      </c>
      <c r="M154" s="218" t="str">
        <f t="shared" si="230"/>
        <v>(</v>
      </c>
      <c r="N154" s="183" t="str">
        <f t="shared" si="231"/>
        <v>Sol</v>
      </c>
      <c r="O154" s="216" t="str">
        <f t="shared" si="232"/>
        <v>,</v>
      </c>
      <c r="P154" s="225">
        <f t="shared" si="233"/>
        <v>7</v>
      </c>
      <c r="Q154" s="217" t="str">
        <f t="shared" si="234"/>
        <v>,</v>
      </c>
      <c r="R154" s="168">
        <f t="shared" si="235"/>
        <v>15</v>
      </c>
      <c r="S154" s="218" t="str">
        <f t="shared" si="236"/>
        <v>)</v>
      </c>
      <c r="T154" s="219" t="str">
        <f t="shared" si="237"/>
        <v/>
      </c>
      <c r="U154" s="181" t="str">
        <f t="shared" si="238"/>
        <v/>
      </c>
      <c r="V154" s="185" t="str">
        <f t="shared" si="239"/>
        <v/>
      </c>
      <c r="W154" s="177" t="str">
        <f t="shared" si="240"/>
        <v/>
      </c>
      <c r="X154" s="185" t="str">
        <f t="shared" si="241"/>
        <v/>
      </c>
      <c r="Y154" s="185" t="str">
        <f t="shared" si="242"/>
        <v/>
      </c>
      <c r="Z154" s="218" t="str">
        <f t="shared" si="243"/>
        <v/>
      </c>
      <c r="AA154" s="175" t="str">
        <f t="shared" si="244"/>
        <v/>
      </c>
      <c r="AB154" s="183" t="str">
        <f t="shared" si="245"/>
        <v/>
      </c>
      <c r="AC154" s="184" t="str">
        <f t="shared" si="246"/>
        <v/>
      </c>
      <c r="AD154" s="225" t="str">
        <f t="shared" si="247"/>
        <v/>
      </c>
      <c r="AE154" s="176" t="str">
        <f t="shared" si="248"/>
        <v/>
      </c>
      <c r="AF154" s="168" t="str">
        <f t="shared" si="249"/>
        <v/>
      </c>
      <c r="AG154" s="168" t="str">
        <f t="shared" si="250"/>
        <v/>
      </c>
      <c r="AH154" s="179" t="str">
        <f t="shared" si="251"/>
        <v/>
      </c>
      <c r="AI154" s="256" t="str">
        <f t="shared" si="252"/>
        <v/>
      </c>
      <c r="AJ154" s="185" t="str">
        <f t="shared" si="253"/>
        <v/>
      </c>
      <c r="AK154" s="185" t="str">
        <f t="shared" si="254"/>
        <v/>
      </c>
      <c r="AL154" s="185" t="str">
        <f t="shared" si="255"/>
        <v/>
      </c>
      <c r="AM154" s="185" t="str">
        <f t="shared" si="256"/>
        <v/>
      </c>
      <c r="AN154" s="185" t="str">
        <f t="shared" si="257"/>
        <v/>
      </c>
    </row>
    <row r="155" spans="2:40" ht="26.5" thickTop="1" thickBot="1">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2:40" ht="24.5" thickTop="1" thickBot="1">
      <c r="B156" t="s">
        <v>2282</v>
      </c>
      <c r="C156" s="285" t="s">
        <v>2213</v>
      </c>
      <c r="D156" s="227" t="s">
        <v>1131</v>
      </c>
      <c r="E156" s="227">
        <v>7</v>
      </c>
      <c r="F156" s="227"/>
      <c r="G156" s="227"/>
      <c r="H156" s="227"/>
      <c r="I156" s="227"/>
      <c r="J156" s="227"/>
      <c r="K156" s="227"/>
      <c r="L156" s="283" t="str">
        <f>IF(C156="","",_xlfn.CONCAT("            { line: ","""",C156,", ",M156:AN156,""", sC: ","""",B156,"""},"))</f>
        <v xml:space="preserve">            { line: "PRECIPITÓ EN EL MAR, (Do,7,15)", sC: "as"},</v>
      </c>
      <c r="M156" s="218" t="str">
        <f t="shared" si="230"/>
        <v>(</v>
      </c>
      <c r="N156" s="183" t="str">
        <f t="shared" si="231"/>
        <v>Do</v>
      </c>
      <c r="O156" s="216" t="str">
        <f t="shared" si="232"/>
        <v>,</v>
      </c>
      <c r="P156" s="225">
        <f t="shared" si="233"/>
        <v>7</v>
      </c>
      <c r="Q156" s="217" t="str">
        <f t="shared" si="234"/>
        <v>,</v>
      </c>
      <c r="R156" s="168">
        <f t="shared" si="235"/>
        <v>15</v>
      </c>
      <c r="S156" s="218" t="str">
        <f t="shared" si="236"/>
        <v>)</v>
      </c>
      <c r="T156" s="219" t="str">
        <f t="shared" si="237"/>
        <v/>
      </c>
      <c r="U156" s="181" t="str">
        <f t="shared" si="238"/>
        <v/>
      </c>
      <c r="V156" s="185" t="str">
        <f t="shared" si="239"/>
        <v/>
      </c>
      <c r="W156" s="177" t="str">
        <f t="shared" si="240"/>
        <v/>
      </c>
      <c r="X156" s="185" t="str">
        <f t="shared" si="241"/>
        <v/>
      </c>
      <c r="Y156" s="185" t="str">
        <f t="shared" si="242"/>
        <v/>
      </c>
      <c r="Z156" s="218" t="str">
        <f t="shared" si="243"/>
        <v/>
      </c>
      <c r="AA156" s="175" t="str">
        <f t="shared" si="244"/>
        <v/>
      </c>
      <c r="AB156" s="183" t="str">
        <f t="shared" si="245"/>
        <v/>
      </c>
      <c r="AC156" s="184" t="str">
        <f t="shared" si="246"/>
        <v/>
      </c>
      <c r="AD156" s="225" t="str">
        <f t="shared" si="247"/>
        <v/>
      </c>
      <c r="AE156" s="176" t="str">
        <f t="shared" si="248"/>
        <v/>
      </c>
      <c r="AF156" s="168" t="str">
        <f t="shared" si="249"/>
        <v/>
      </c>
      <c r="AG156" s="168" t="str">
        <f t="shared" si="250"/>
        <v/>
      </c>
      <c r="AH156" s="179" t="str">
        <f t="shared" si="251"/>
        <v/>
      </c>
      <c r="AI156" s="256" t="str">
        <f t="shared" si="252"/>
        <v/>
      </c>
      <c r="AJ156" s="185" t="str">
        <f t="shared" si="253"/>
        <v/>
      </c>
      <c r="AK156" s="185" t="str">
        <f t="shared" si="254"/>
        <v/>
      </c>
      <c r="AL156" s="185" t="str">
        <f t="shared" si="255"/>
        <v/>
      </c>
      <c r="AM156" s="185" t="str">
        <f t="shared" si="256"/>
        <v/>
      </c>
      <c r="AN156" s="185" t="str">
        <f t="shared" si="257"/>
        <v/>
      </c>
    </row>
    <row r="157" spans="2:40" ht="24.5" thickTop="1" thickBot="1">
      <c r="B157" t="s">
        <v>2282</v>
      </c>
      <c r="C157" s="285" t="s">
        <v>2214</v>
      </c>
      <c r="D157" s="337"/>
      <c r="E157" s="337"/>
      <c r="F157" s="337"/>
      <c r="G157" s="337"/>
      <c r="H157" s="337"/>
      <c r="I157" s="337"/>
      <c r="J157" s="337"/>
      <c r="K157" s="337"/>
      <c r="L157" s="283" t="str">
        <f>IF(C157="","",_xlfn.CONCAT("            { line: ","""",C157,", ",M157:AN157,""", sC: ","""",B157,"""},"))</f>
        <v xml:space="preserve">            { line: "CABALLO Y CABALLERO,, ", sC: "as"},</v>
      </c>
      <c r="M157" s="218" t="str">
        <f t="shared" si="230"/>
        <v/>
      </c>
      <c r="N157" s="183" t="str">
        <f t="shared" si="231"/>
        <v/>
      </c>
      <c r="O157" s="216" t="str">
        <f t="shared" si="232"/>
        <v/>
      </c>
      <c r="P157" s="225" t="str">
        <f t="shared" si="233"/>
        <v/>
      </c>
      <c r="Q157" s="217" t="str">
        <f t="shared" si="234"/>
        <v/>
      </c>
      <c r="R157" s="168" t="str">
        <f t="shared" si="235"/>
        <v/>
      </c>
      <c r="S157" s="218" t="str">
        <f t="shared" si="236"/>
        <v/>
      </c>
      <c r="T157" s="219" t="str">
        <f t="shared" si="237"/>
        <v/>
      </c>
      <c r="U157" s="181" t="str">
        <f t="shared" si="238"/>
        <v/>
      </c>
      <c r="V157" s="185" t="str">
        <f t="shared" si="239"/>
        <v/>
      </c>
      <c r="W157" s="177" t="str">
        <f t="shared" si="240"/>
        <v/>
      </c>
      <c r="X157" s="185" t="str">
        <f t="shared" si="241"/>
        <v/>
      </c>
      <c r="Y157" s="185" t="str">
        <f t="shared" si="242"/>
        <v/>
      </c>
      <c r="Z157" s="218" t="str">
        <f t="shared" si="243"/>
        <v/>
      </c>
      <c r="AA157" s="175" t="str">
        <f t="shared" si="244"/>
        <v/>
      </c>
      <c r="AB157" s="183" t="str">
        <f t="shared" si="245"/>
        <v/>
      </c>
      <c r="AC157" s="184" t="str">
        <f t="shared" si="246"/>
        <v/>
      </c>
      <c r="AD157" s="225" t="str">
        <f t="shared" si="247"/>
        <v/>
      </c>
      <c r="AE157" s="176" t="str">
        <f t="shared" si="248"/>
        <v/>
      </c>
      <c r="AF157" s="168" t="str">
        <f t="shared" si="249"/>
        <v/>
      </c>
      <c r="AG157" s="168" t="str">
        <f t="shared" si="250"/>
        <v/>
      </c>
      <c r="AH157" s="179" t="str">
        <f t="shared" si="251"/>
        <v/>
      </c>
      <c r="AI157" s="256" t="str">
        <f t="shared" si="252"/>
        <v/>
      </c>
      <c r="AJ157" s="185" t="str">
        <f t="shared" si="253"/>
        <v/>
      </c>
      <c r="AK157" s="185" t="str">
        <f t="shared" si="254"/>
        <v/>
      </c>
      <c r="AL157" s="185" t="str">
        <f t="shared" si="255"/>
        <v/>
      </c>
      <c r="AM157" s="185" t="str">
        <f t="shared" si="256"/>
        <v/>
      </c>
      <c r="AN157" s="185" t="str">
        <f t="shared" si="257"/>
        <v/>
      </c>
    </row>
    <row r="158" spans="2:40" ht="24.5" thickTop="1" thickBot="1">
      <c r="B158" t="s">
        <v>2282</v>
      </c>
      <c r="C158" s="334" t="s">
        <v>2210</v>
      </c>
      <c r="D158" s="329"/>
      <c r="E158" s="329"/>
      <c r="F158" s="329"/>
      <c r="G158" s="329"/>
      <c r="H158" s="329"/>
      <c r="I158" s="329"/>
      <c r="J158" s="329"/>
      <c r="K158" s="329"/>
      <c r="L158" s="335" t="str">
        <f>IF(C158="","",_xlfn.CONCAT("            { line: ","""",C158,", ",M158:AN158,""", sC: ","""",B158,"""},  ]},"))</f>
        <v xml:space="preserve">            { line: "CABALLO Y CABALLERO., ", sC: "as"},  ]},</v>
      </c>
      <c r="M158" s="218" t="str">
        <f t="shared" si="230"/>
        <v/>
      </c>
      <c r="N158" s="183" t="str">
        <f t="shared" si="231"/>
        <v/>
      </c>
      <c r="O158" s="216" t="str">
        <f t="shared" si="232"/>
        <v/>
      </c>
      <c r="P158" s="225" t="str">
        <f t="shared" si="233"/>
        <v/>
      </c>
      <c r="Q158" s="217" t="str">
        <f t="shared" si="234"/>
        <v/>
      </c>
      <c r="R158" s="168" t="str">
        <f t="shared" si="235"/>
        <v/>
      </c>
      <c r="S158" s="218" t="str">
        <f t="shared" si="236"/>
        <v/>
      </c>
      <c r="T158" s="219" t="str">
        <f t="shared" si="237"/>
        <v/>
      </c>
      <c r="U158" s="181" t="str">
        <f t="shared" si="238"/>
        <v/>
      </c>
      <c r="V158" s="185" t="str">
        <f t="shared" si="239"/>
        <v/>
      </c>
      <c r="W158" s="177" t="str">
        <f t="shared" si="240"/>
        <v/>
      </c>
      <c r="X158" s="185" t="str">
        <f t="shared" si="241"/>
        <v/>
      </c>
      <c r="Y158" s="185" t="str">
        <f t="shared" si="242"/>
        <v/>
      </c>
      <c r="Z158" s="218" t="str">
        <f t="shared" si="243"/>
        <v/>
      </c>
      <c r="AA158" s="175" t="str">
        <f t="shared" si="244"/>
        <v/>
      </c>
      <c r="AB158" s="183" t="str">
        <f t="shared" si="245"/>
        <v/>
      </c>
      <c r="AC158" s="184" t="str">
        <f t="shared" si="246"/>
        <v/>
      </c>
      <c r="AD158" s="225" t="str">
        <f t="shared" si="247"/>
        <v/>
      </c>
      <c r="AE158" s="176" t="str">
        <f t="shared" si="248"/>
        <v/>
      </c>
      <c r="AF158" s="168" t="str">
        <f t="shared" si="249"/>
        <v/>
      </c>
      <c r="AG158" s="168" t="str">
        <f t="shared" si="250"/>
        <v/>
      </c>
      <c r="AH158" s="179" t="str">
        <f t="shared" si="251"/>
        <v/>
      </c>
      <c r="AI158" s="256" t="str">
        <f t="shared" si="252"/>
        <v/>
      </c>
      <c r="AJ158" s="185" t="str">
        <f t="shared" si="253"/>
        <v/>
      </c>
      <c r="AK158" s="185" t="str">
        <f t="shared" si="254"/>
        <v/>
      </c>
      <c r="AL158" s="185" t="str">
        <f t="shared" si="255"/>
        <v/>
      </c>
      <c r="AM158" s="185" t="str">
        <f t="shared" si="256"/>
        <v/>
      </c>
      <c r="AN158" s="185" t="str">
        <f t="shared" si="257"/>
        <v/>
      </c>
    </row>
    <row r="159" spans="2:40" ht="26.5" thickTop="1" thickBot="1">
      <c r="C159" s="297"/>
      <c r="D159" s="326"/>
      <c r="E159" s="326"/>
      <c r="F159" s="326"/>
      <c r="G159" s="326"/>
      <c r="H159" s="326"/>
      <c r="I159" s="326"/>
      <c r="J159" s="326"/>
      <c r="K159" s="326"/>
      <c r="L159" s="299" t="s">
        <v>2520</v>
      </c>
      <c r="M159" s="218"/>
      <c r="N159" s="183"/>
      <c r="O159" s="216"/>
      <c r="P159" s="225"/>
      <c r="Q159" s="217"/>
      <c r="R159" s="168"/>
      <c r="S159" s="218"/>
      <c r="T159" s="219"/>
      <c r="U159" s="181"/>
      <c r="V159" s="185"/>
      <c r="W159" s="177"/>
      <c r="X159" s="185"/>
      <c r="Y159" s="185"/>
      <c r="Z159" s="218"/>
      <c r="AA159" s="175"/>
      <c r="AB159" s="183"/>
      <c r="AC159" s="184"/>
      <c r="AD159" s="225"/>
      <c r="AE159" s="176"/>
      <c r="AF159" s="168"/>
      <c r="AG159" s="168"/>
      <c r="AH159" s="179"/>
      <c r="AI159" s="256"/>
      <c r="AJ159" s="185"/>
      <c r="AK159" s="185"/>
      <c r="AL159" s="185"/>
      <c r="AM159" s="185"/>
      <c r="AN159" s="185"/>
    </row>
    <row r="160" spans="2:40" ht="24.5" thickTop="1" thickBot="1">
      <c r="C160" s="13" t="s">
        <v>2251</v>
      </c>
      <c r="D160" s="257"/>
      <c r="E160" s="257"/>
      <c r="F160" s="258"/>
      <c r="G160" s="258"/>
      <c r="H160" s="257"/>
      <c r="I160" s="257"/>
      <c r="J160" s="296"/>
      <c r="K160" s="296"/>
      <c r="L160" s="282" t="str">
        <f t="shared" si="145"/>
        <v xml:space="preserve">            { line: "Lo llevas y lo plantas, ", sC: ""},</v>
      </c>
      <c r="M160" s="218" t="str">
        <f t="shared" si="146"/>
        <v/>
      </c>
      <c r="N160" s="183" t="str">
        <f t="shared" si="147"/>
        <v/>
      </c>
      <c r="O160" s="216" t="str">
        <f t="shared" si="148"/>
        <v/>
      </c>
      <c r="P160" s="225" t="str">
        <f t="shared" si="149"/>
        <v/>
      </c>
      <c r="Q160" s="217" t="str">
        <f t="shared" si="150"/>
        <v/>
      </c>
      <c r="R160" s="168" t="str">
        <f t="shared" si="151"/>
        <v/>
      </c>
      <c r="S160" s="218" t="str">
        <f t="shared" si="152"/>
        <v/>
      </c>
      <c r="T160" s="219" t="str">
        <f t="shared" si="153"/>
        <v/>
      </c>
      <c r="U160" s="181" t="str">
        <f t="shared" si="154"/>
        <v/>
      </c>
      <c r="V160" s="185" t="str">
        <f t="shared" si="155"/>
        <v/>
      </c>
      <c r="W160" s="177" t="str">
        <f t="shared" si="156"/>
        <v/>
      </c>
      <c r="X160" s="185" t="str">
        <f t="shared" si="157"/>
        <v/>
      </c>
      <c r="Y160" s="185" t="str">
        <f t="shared" si="158"/>
        <v/>
      </c>
      <c r="Z160" s="218" t="str">
        <f t="shared" si="159"/>
        <v/>
      </c>
      <c r="AA160" s="175" t="str">
        <f t="shared" si="160"/>
        <v/>
      </c>
      <c r="AB160" s="183" t="str">
        <f t="shared" si="161"/>
        <v/>
      </c>
      <c r="AC160" s="184" t="str">
        <f t="shared" si="162"/>
        <v/>
      </c>
      <c r="AD160" s="225" t="str">
        <f t="shared" si="163"/>
        <v/>
      </c>
      <c r="AE160" s="176" t="str">
        <f t="shared" si="164"/>
        <v/>
      </c>
      <c r="AF160" s="168" t="str">
        <f t="shared" si="165"/>
        <v/>
      </c>
      <c r="AG160" s="168" t="str">
        <f t="shared" si="166"/>
        <v/>
      </c>
      <c r="AH160" s="179" t="str">
        <f t="shared" si="167"/>
        <v/>
      </c>
      <c r="AI160" s="256" t="str">
        <f t="shared" si="168"/>
        <v/>
      </c>
      <c r="AJ160" s="185" t="str">
        <f t="shared" si="169"/>
        <v/>
      </c>
      <c r="AK160" s="185" t="str">
        <f t="shared" si="170"/>
        <v/>
      </c>
      <c r="AL160" s="185" t="str">
        <f t="shared" si="171"/>
        <v/>
      </c>
      <c r="AM160" s="185" t="str">
        <f t="shared" si="172"/>
        <v/>
      </c>
      <c r="AN160" s="185" t="str">
        <f t="shared" si="173"/>
        <v/>
      </c>
    </row>
    <row r="161" spans="2:40" ht="24.5" thickTop="1" thickBot="1">
      <c r="C161" s="13" t="s">
        <v>2252</v>
      </c>
      <c r="D161" s="257"/>
      <c r="E161" s="257"/>
      <c r="F161" s="258"/>
      <c r="G161" s="258"/>
      <c r="H161" s="257"/>
      <c r="I161" s="257"/>
      <c r="J161" s="296"/>
      <c r="K161" s="296"/>
      <c r="L161" s="282" t="str">
        <f t="shared" ref="L161:L163" si="258">IF(C161="","",_xlfn.CONCAT("            { line: ","""",C161,", ",M161:AN161,""", sC: ","""",B161,"""},"))</f>
        <v xml:space="preserve">            { line: "en el lugar sagrado, ", sC: ""},</v>
      </c>
      <c r="M161" s="218" t="str">
        <f t="shared" ref="M161:M163" si="259">IF(N161="","","(")</f>
        <v/>
      </c>
      <c r="N161" s="183" t="str">
        <f t="shared" ref="N161:N163" si="260">IF(D161="","",D161)</f>
        <v/>
      </c>
      <c r="O161" s="216" t="str">
        <f t="shared" ref="O161:O163" si="261">IF(N161="","",",")</f>
        <v/>
      </c>
      <c r="P161" s="225" t="str">
        <f t="shared" ref="P161:P163" si="262">IF(E161="","",E161)</f>
        <v/>
      </c>
      <c r="Q161" s="217" t="str">
        <f t="shared" ref="Q161:Q163" si="263">IF(N161="","",",")</f>
        <v/>
      </c>
      <c r="R161" s="168" t="str">
        <f t="shared" ref="R161:R163" si="264">IF(N161="","",15)</f>
        <v/>
      </c>
      <c r="S161" s="218" t="str">
        <f t="shared" ref="S161:S163" si="265">IF(N161="","",")")</f>
        <v/>
      </c>
      <c r="T161" s="219" t="str">
        <f t="shared" ref="T161:T163" si="266">IF(U161="","","(")</f>
        <v/>
      </c>
      <c r="U161" s="181" t="str">
        <f t="shared" ref="U161:U163" si="267">IF(F161="","",F161)</f>
        <v/>
      </c>
      <c r="V161" s="185" t="str">
        <f t="shared" ref="V161:V163" si="268">IF(U161="","",",")</f>
        <v/>
      </c>
      <c r="W161" s="177" t="str">
        <f t="shared" ref="W161:W163" si="269">IF(G161="","",G161)</f>
        <v/>
      </c>
      <c r="X161" s="185" t="str">
        <f t="shared" ref="X161:X163" si="270">IF(U161="","",",")</f>
        <v/>
      </c>
      <c r="Y161" s="185" t="str">
        <f t="shared" ref="Y161:Y163" si="271">IF(U161="","",250)</f>
        <v/>
      </c>
      <c r="Z161" s="218" t="str">
        <f t="shared" ref="Z161:Z163" si="272">IF(U161="","",")")</f>
        <v/>
      </c>
      <c r="AA161" s="175" t="str">
        <f t="shared" ref="AA161:AA163" si="273">IF(AB161="","","(")</f>
        <v/>
      </c>
      <c r="AB161" s="183" t="str">
        <f t="shared" ref="AB161:AB163" si="274">IF(H161="","",H161)</f>
        <v/>
      </c>
      <c r="AC161" s="184" t="str">
        <f t="shared" ref="AC161:AC163" si="275">IF(AB161="","",",")</f>
        <v/>
      </c>
      <c r="AD161" s="225" t="str">
        <f t="shared" ref="AD161:AD163" si="276">IF(I161="","",I161)</f>
        <v/>
      </c>
      <c r="AE161" s="176" t="str">
        <f t="shared" ref="AE161:AE163" si="277">IF(AB161="","",",")</f>
        <v/>
      </c>
      <c r="AF161" s="168" t="str">
        <f t="shared" ref="AF161:AF163" si="278">IF(AB161="","",350)</f>
        <v/>
      </c>
      <c r="AG161" s="168" t="str">
        <f t="shared" ref="AG161:AG163" si="279">IF(AB161="","",")")</f>
        <v/>
      </c>
      <c r="AH161" s="179" t="str">
        <f t="shared" ref="AH161:AH163" si="280">IF(AI161="","","(")</f>
        <v/>
      </c>
      <c r="AI161" s="256" t="str">
        <f t="shared" ref="AI161:AI163" si="281">IF(J161="","",J161)</f>
        <v/>
      </c>
      <c r="AJ161" s="185" t="str">
        <f t="shared" ref="AJ161:AJ163" si="282">IF(AI161="","",",")</f>
        <v/>
      </c>
      <c r="AK161" s="185" t="str">
        <f t="shared" ref="AK161:AK163" si="283">IF(K161="","",K161)</f>
        <v/>
      </c>
      <c r="AL161" s="185" t="str">
        <f t="shared" ref="AL161:AL163" si="284">IF(AI161="","",",")</f>
        <v/>
      </c>
      <c r="AM161" s="185" t="str">
        <f t="shared" ref="AM161:AM163" si="285">IF(AI161="","",450)</f>
        <v/>
      </c>
      <c r="AN161" s="185" t="str">
        <f t="shared" ref="AN161:AN163" si="286">IF(AI161="","",")")</f>
        <v/>
      </c>
    </row>
    <row r="162" spans="2:40" ht="24.5" thickTop="1" thickBot="1">
      <c r="C162" s="13" t="s">
        <v>2229</v>
      </c>
      <c r="D162" s="257"/>
      <c r="E162" s="257"/>
      <c r="F162" s="258"/>
      <c r="G162" s="258"/>
      <c r="H162" s="257"/>
      <c r="I162" s="257"/>
      <c r="J162" s="296"/>
      <c r="K162" s="296"/>
      <c r="L162" s="282" t="str">
        <f t="shared" si="258"/>
        <v xml:space="preserve">            { line: "sobre tu monte santo, el santuario, ", sC: ""},</v>
      </c>
      <c r="M162" s="218" t="str">
        <f t="shared" si="259"/>
        <v/>
      </c>
      <c r="N162" s="183" t="str">
        <f t="shared" si="260"/>
        <v/>
      </c>
      <c r="O162" s="216" t="str">
        <f t="shared" si="261"/>
        <v/>
      </c>
      <c r="P162" s="225" t="str">
        <f t="shared" si="262"/>
        <v/>
      </c>
      <c r="Q162" s="217" t="str">
        <f t="shared" si="263"/>
        <v/>
      </c>
      <c r="R162" s="168" t="str">
        <f t="shared" si="264"/>
        <v/>
      </c>
      <c r="S162" s="218" t="str">
        <f t="shared" si="265"/>
        <v/>
      </c>
      <c r="T162" s="219" t="str">
        <f t="shared" si="266"/>
        <v/>
      </c>
      <c r="U162" s="181" t="str">
        <f t="shared" si="267"/>
        <v/>
      </c>
      <c r="V162" s="185" t="str">
        <f t="shared" si="268"/>
        <v/>
      </c>
      <c r="W162" s="177" t="str">
        <f t="shared" si="269"/>
        <v/>
      </c>
      <c r="X162" s="185" t="str">
        <f t="shared" si="270"/>
        <v/>
      </c>
      <c r="Y162" s="185" t="str">
        <f t="shared" si="271"/>
        <v/>
      </c>
      <c r="Z162" s="218" t="str">
        <f t="shared" si="272"/>
        <v/>
      </c>
      <c r="AA162" s="175" t="str">
        <f t="shared" si="273"/>
        <v/>
      </c>
      <c r="AB162" s="183" t="str">
        <f t="shared" si="274"/>
        <v/>
      </c>
      <c r="AC162" s="184" t="str">
        <f t="shared" si="275"/>
        <v/>
      </c>
      <c r="AD162" s="225" t="str">
        <f t="shared" si="276"/>
        <v/>
      </c>
      <c r="AE162" s="176" t="str">
        <f t="shared" si="277"/>
        <v/>
      </c>
      <c r="AF162" s="168" t="str">
        <f t="shared" si="278"/>
        <v/>
      </c>
      <c r="AG162" s="168" t="str">
        <f t="shared" si="279"/>
        <v/>
      </c>
      <c r="AH162" s="179" t="str">
        <f t="shared" si="280"/>
        <v/>
      </c>
      <c r="AI162" s="256" t="str">
        <f t="shared" si="281"/>
        <v/>
      </c>
      <c r="AJ162" s="185" t="str">
        <f t="shared" si="282"/>
        <v/>
      </c>
      <c r="AK162" s="185" t="str">
        <f t="shared" si="283"/>
        <v/>
      </c>
      <c r="AL162" s="185" t="str">
        <f t="shared" si="284"/>
        <v/>
      </c>
      <c r="AM162" s="185" t="str">
        <f t="shared" si="285"/>
        <v/>
      </c>
      <c r="AN162" s="185" t="str">
        <f t="shared" si="286"/>
        <v/>
      </c>
    </row>
    <row r="163" spans="2:40" ht="24.5" thickTop="1" thickBot="1">
      <c r="C163" s="13" t="s">
        <v>2230</v>
      </c>
      <c r="D163" s="257"/>
      <c r="E163" s="257"/>
      <c r="F163" s="258"/>
      <c r="G163" s="258"/>
      <c r="H163" s="257"/>
      <c r="I163" s="257"/>
      <c r="J163" s="296"/>
      <c r="K163" s="296"/>
      <c r="L163" s="282" t="str">
        <f t="shared" si="258"/>
        <v xml:space="preserve">            { line: "que tus manos prepararon., ", sC: ""},</v>
      </c>
      <c r="M163" s="218" t="str">
        <f t="shared" si="259"/>
        <v/>
      </c>
      <c r="N163" s="183" t="str">
        <f t="shared" si="260"/>
        <v/>
      </c>
      <c r="O163" s="216" t="str">
        <f t="shared" si="261"/>
        <v/>
      </c>
      <c r="P163" s="225" t="str">
        <f t="shared" si="262"/>
        <v/>
      </c>
      <c r="Q163" s="217" t="str">
        <f t="shared" si="263"/>
        <v/>
      </c>
      <c r="R163" s="168" t="str">
        <f t="shared" si="264"/>
        <v/>
      </c>
      <c r="S163" s="218" t="str">
        <f t="shared" si="265"/>
        <v/>
      </c>
      <c r="T163" s="219" t="str">
        <f t="shared" si="266"/>
        <v/>
      </c>
      <c r="U163" s="181" t="str">
        <f t="shared" si="267"/>
        <v/>
      </c>
      <c r="V163" s="185" t="str">
        <f t="shared" si="268"/>
        <v/>
      </c>
      <c r="W163" s="177" t="str">
        <f t="shared" si="269"/>
        <v/>
      </c>
      <c r="X163" s="185" t="str">
        <f t="shared" si="270"/>
        <v/>
      </c>
      <c r="Y163" s="185" t="str">
        <f t="shared" si="271"/>
        <v/>
      </c>
      <c r="Z163" s="218" t="str">
        <f t="shared" si="272"/>
        <v/>
      </c>
      <c r="AA163" s="175" t="str">
        <f t="shared" si="273"/>
        <v/>
      </c>
      <c r="AB163" s="183" t="str">
        <f t="shared" si="274"/>
        <v/>
      </c>
      <c r="AC163" s="184" t="str">
        <f t="shared" si="275"/>
        <v/>
      </c>
      <c r="AD163" s="225" t="str">
        <f t="shared" si="276"/>
        <v/>
      </c>
      <c r="AE163" s="176" t="str">
        <f t="shared" si="277"/>
        <v/>
      </c>
      <c r="AF163" s="168" t="str">
        <f t="shared" si="278"/>
        <v/>
      </c>
      <c r="AG163" s="168" t="str">
        <f t="shared" si="279"/>
        <v/>
      </c>
      <c r="AH163" s="179" t="str">
        <f t="shared" si="280"/>
        <v/>
      </c>
      <c r="AI163" s="256" t="str">
        <f t="shared" si="281"/>
        <v/>
      </c>
      <c r="AJ163" s="185" t="str">
        <f t="shared" si="282"/>
        <v/>
      </c>
      <c r="AK163" s="185" t="str">
        <f t="shared" si="283"/>
        <v/>
      </c>
      <c r="AL163" s="185" t="str">
        <f t="shared" si="284"/>
        <v/>
      </c>
      <c r="AM163" s="185" t="str">
        <f t="shared" si="285"/>
        <v/>
      </c>
      <c r="AN163" s="185" t="str">
        <f t="shared" si="286"/>
        <v/>
      </c>
    </row>
    <row r="164" spans="2:40" ht="26.5" thickTop="1" thickBot="1">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2:40" ht="24.5" thickTop="1" thickBot="1">
      <c r="C165" s="203" t="s">
        <v>2422</v>
      </c>
      <c r="D165" s="224"/>
      <c r="E165" s="224"/>
      <c r="F165" s="224"/>
      <c r="G165" s="224"/>
      <c r="H165" s="224"/>
      <c r="I165" s="224"/>
      <c r="J165" s="224"/>
      <c r="K165" s="224"/>
      <c r="L165" s="208" t="s">
        <v>2411</v>
      </c>
      <c r="M165" s="218" t="str">
        <f t="shared" ref="M165:M177" si="287">IF(N165="","","(")</f>
        <v/>
      </c>
      <c r="N165" s="183" t="str">
        <f t="shared" ref="N165:N177" si="288">IF(D165="","",D165)</f>
        <v/>
      </c>
      <c r="O165" s="216" t="str">
        <f t="shared" ref="O165:O177" si="289">IF(N165="","",",")</f>
        <v/>
      </c>
      <c r="P165" s="225" t="str">
        <f t="shared" ref="P165:P177" si="290">IF(E165="","",E165)</f>
        <v/>
      </c>
      <c r="Q165" s="217" t="str">
        <f t="shared" ref="Q165:Q177" si="291">IF(N165="","",",")</f>
        <v/>
      </c>
      <c r="R165" s="168" t="str">
        <f t="shared" ref="R165:R177" si="292">IF(N165="","",15)</f>
        <v/>
      </c>
      <c r="S165" s="218" t="str">
        <f t="shared" ref="S165:S177" si="293">IF(N165="","",")")</f>
        <v/>
      </c>
      <c r="T165" s="219" t="str">
        <f t="shared" ref="T165:T177" si="294">IF(U165="","","(")</f>
        <v/>
      </c>
      <c r="U165" s="181" t="str">
        <f t="shared" ref="U165:U177" si="295">IF(F165="","",F165)</f>
        <v/>
      </c>
      <c r="V165" s="185" t="str">
        <f t="shared" ref="V165:V177" si="296">IF(U165="","",",")</f>
        <v/>
      </c>
      <c r="W165" s="177" t="str">
        <f t="shared" ref="W165:W177" si="297">IF(G165="","",G165)</f>
        <v/>
      </c>
      <c r="X165" s="185" t="str">
        <f t="shared" ref="X165:X177" si="298">IF(U165="","",",")</f>
        <v/>
      </c>
      <c r="Y165" s="185" t="str">
        <f t="shared" ref="Y165:Y177" si="299">IF(U165="","",250)</f>
        <v/>
      </c>
      <c r="Z165" s="218" t="str">
        <f t="shared" ref="Z165:Z177" si="300">IF(U165="","",")")</f>
        <v/>
      </c>
      <c r="AA165" s="175" t="str">
        <f t="shared" ref="AA165:AA177" si="301">IF(AB165="","","(")</f>
        <v/>
      </c>
      <c r="AB165" s="183" t="str">
        <f t="shared" ref="AB165:AB177" si="302">IF(H165="","",H165)</f>
        <v/>
      </c>
      <c r="AC165" s="184" t="str">
        <f t="shared" ref="AC165:AC177" si="303">IF(AB165="","",",")</f>
        <v/>
      </c>
      <c r="AD165" s="225" t="str">
        <f t="shared" ref="AD165:AD177" si="304">IF(I165="","",I165)</f>
        <v/>
      </c>
      <c r="AE165" s="176" t="str">
        <f t="shared" ref="AE165:AE177" si="305">IF(AB165="","",",")</f>
        <v/>
      </c>
      <c r="AF165" s="168" t="str">
        <f t="shared" ref="AF165:AF177" si="306">IF(AB165="","",350)</f>
        <v/>
      </c>
      <c r="AG165" s="168" t="str">
        <f t="shared" ref="AG165:AG177" si="307">IF(AB165="","",")")</f>
        <v/>
      </c>
      <c r="AH165" s="179" t="str">
        <f t="shared" ref="AH165:AH177" si="308">IF(AI165="","","(")</f>
        <v/>
      </c>
      <c r="AI165" s="256" t="str">
        <f t="shared" ref="AI165:AI177" si="309">IF(J165="","",J165)</f>
        <v/>
      </c>
      <c r="AJ165" s="185" t="str">
        <f t="shared" ref="AJ165:AJ177" si="310">IF(AI165="","",",")</f>
        <v/>
      </c>
      <c r="AK165" s="185" t="str">
        <f t="shared" ref="AK165:AK177" si="311">IF(K165="","",K165)</f>
        <v/>
      </c>
      <c r="AL165" s="185" t="str">
        <f t="shared" ref="AL165:AL177" si="312">IF(AI165="","",",")</f>
        <v/>
      </c>
      <c r="AM165" s="185" t="str">
        <f t="shared" ref="AM165:AM177" si="313">IF(AI165="","",450)</f>
        <v/>
      </c>
      <c r="AN165" s="185" t="str">
        <f t="shared" ref="AN165:AN177" si="314">IF(AI165="","",")")</f>
        <v/>
      </c>
    </row>
    <row r="166" spans="2:40" ht="24.5" thickTop="1" thickBot="1">
      <c r="B166" t="s">
        <v>2584</v>
      </c>
      <c r="C166" s="333" t="s">
        <v>2213</v>
      </c>
      <c r="D166" s="329" t="s">
        <v>1131</v>
      </c>
      <c r="E166" s="329">
        <v>7</v>
      </c>
      <c r="F166" s="329"/>
      <c r="G166" s="329"/>
      <c r="H166" s="329"/>
      <c r="I166" s="329"/>
      <c r="J166" s="329"/>
      <c r="K166" s="329"/>
      <c r="L166" s="330" t="str">
        <f>IF(C166="","",_xlfn.CONCAT("       triggerLine: ","""",C166,", ",M166:AN166,""", sC: ","""",B166,""", lines: ["))</f>
        <v xml:space="preserve">       triggerLine: "PRECIPITÓ EN EL MAR, (Do,7,15)", sC: "ta as", lines: [</v>
      </c>
      <c r="M166" s="218" t="str">
        <f t="shared" si="287"/>
        <v>(</v>
      </c>
      <c r="N166" s="183" t="str">
        <f t="shared" si="288"/>
        <v>Do</v>
      </c>
      <c r="O166" s="216" t="str">
        <f t="shared" si="289"/>
        <v>,</v>
      </c>
      <c r="P166" s="225">
        <f t="shared" si="290"/>
        <v>7</v>
      </c>
      <c r="Q166" s="217" t="str">
        <f t="shared" si="291"/>
        <v>,</v>
      </c>
      <c r="R166" s="168">
        <f t="shared" si="292"/>
        <v>15</v>
      </c>
      <c r="S166" s="218" t="str">
        <f t="shared" si="293"/>
        <v>)</v>
      </c>
      <c r="T166" s="219" t="str">
        <f t="shared" si="294"/>
        <v/>
      </c>
      <c r="U166" s="181" t="str">
        <f t="shared" si="295"/>
        <v/>
      </c>
      <c r="V166" s="185" t="str">
        <f t="shared" si="296"/>
        <v/>
      </c>
      <c r="W166" s="177" t="str">
        <f t="shared" si="297"/>
        <v/>
      </c>
      <c r="X166" s="185" t="str">
        <f t="shared" si="298"/>
        <v/>
      </c>
      <c r="Y166" s="185" t="str">
        <f t="shared" si="299"/>
        <v/>
      </c>
      <c r="Z166" s="218" t="str">
        <f t="shared" si="300"/>
        <v/>
      </c>
      <c r="AA166" s="175" t="str">
        <f t="shared" si="301"/>
        <v/>
      </c>
      <c r="AB166" s="183" t="str">
        <f t="shared" si="302"/>
        <v/>
      </c>
      <c r="AC166" s="184" t="str">
        <f t="shared" si="303"/>
        <v/>
      </c>
      <c r="AD166" s="225" t="str">
        <f t="shared" si="304"/>
        <v/>
      </c>
      <c r="AE166" s="176" t="str">
        <f t="shared" si="305"/>
        <v/>
      </c>
      <c r="AF166" s="168" t="str">
        <f t="shared" si="306"/>
        <v/>
      </c>
      <c r="AG166" s="168" t="str">
        <f t="shared" si="307"/>
        <v/>
      </c>
      <c r="AH166" s="179" t="str">
        <f t="shared" si="308"/>
        <v/>
      </c>
      <c r="AI166" s="256" t="str">
        <f t="shared" si="309"/>
        <v/>
      </c>
      <c r="AJ166" s="185" t="str">
        <f t="shared" si="310"/>
        <v/>
      </c>
      <c r="AK166" s="185" t="str">
        <f t="shared" si="311"/>
        <v/>
      </c>
      <c r="AL166" s="185" t="str">
        <f t="shared" si="312"/>
        <v/>
      </c>
      <c r="AM166" s="185" t="str">
        <f t="shared" si="313"/>
        <v/>
      </c>
      <c r="AN166" s="185" t="str">
        <f t="shared" si="314"/>
        <v/>
      </c>
    </row>
    <row r="167" spans="2:40" ht="24.5" thickTop="1" thickBot="1">
      <c r="B167" t="s">
        <v>2282</v>
      </c>
      <c r="C167" s="285" t="s">
        <v>2214</v>
      </c>
      <c r="D167" s="227"/>
      <c r="E167" s="227"/>
      <c r="F167" s="227"/>
      <c r="G167" s="227"/>
      <c r="H167" s="227"/>
      <c r="I167" s="227"/>
      <c r="J167" s="227"/>
      <c r="K167" s="227"/>
      <c r="L167" s="283" t="str">
        <f>IF(C167="","",_xlfn.CONCAT("            { line: ","""",C167,", ",M167:AN167,""", sC: ","""",B167,"""},"))</f>
        <v xml:space="preserve">            { line: "CABALLO Y CABALLERO,, ", sC: "as"},</v>
      </c>
      <c r="M167" s="218" t="str">
        <f t="shared" si="287"/>
        <v/>
      </c>
      <c r="N167" s="183" t="str">
        <f t="shared" si="288"/>
        <v/>
      </c>
      <c r="O167" s="216" t="str">
        <f t="shared" si="289"/>
        <v/>
      </c>
      <c r="P167" s="225" t="str">
        <f t="shared" si="290"/>
        <v/>
      </c>
      <c r="Q167" s="217" t="str">
        <f t="shared" si="291"/>
        <v/>
      </c>
      <c r="R167" s="168" t="str">
        <f t="shared" si="292"/>
        <v/>
      </c>
      <c r="S167" s="218" t="str">
        <f t="shared" si="293"/>
        <v/>
      </c>
      <c r="T167" s="219" t="str">
        <f t="shared" si="294"/>
        <v/>
      </c>
      <c r="U167" s="181" t="str">
        <f t="shared" si="295"/>
        <v/>
      </c>
      <c r="V167" s="185" t="str">
        <f t="shared" si="296"/>
        <v/>
      </c>
      <c r="W167" s="177" t="str">
        <f t="shared" si="297"/>
        <v/>
      </c>
      <c r="X167" s="185" t="str">
        <f t="shared" si="298"/>
        <v/>
      </c>
      <c r="Y167" s="185" t="str">
        <f t="shared" si="299"/>
        <v/>
      </c>
      <c r="Z167" s="218" t="str">
        <f t="shared" si="300"/>
        <v/>
      </c>
      <c r="AA167" s="175" t="str">
        <f t="shared" si="301"/>
        <v/>
      </c>
      <c r="AB167" s="183" t="str">
        <f t="shared" si="302"/>
        <v/>
      </c>
      <c r="AC167" s="184" t="str">
        <f t="shared" si="303"/>
        <v/>
      </c>
      <c r="AD167" s="225" t="str">
        <f t="shared" si="304"/>
        <v/>
      </c>
      <c r="AE167" s="176" t="str">
        <f t="shared" si="305"/>
        <v/>
      </c>
      <c r="AF167" s="168" t="str">
        <f t="shared" si="306"/>
        <v/>
      </c>
      <c r="AG167" s="168" t="str">
        <f t="shared" si="307"/>
        <v/>
      </c>
      <c r="AH167" s="179" t="str">
        <f t="shared" si="308"/>
        <v/>
      </c>
      <c r="AI167" s="256" t="str">
        <f t="shared" si="309"/>
        <v/>
      </c>
      <c r="AJ167" s="185" t="str">
        <f t="shared" si="310"/>
        <v/>
      </c>
      <c r="AK167" s="185" t="str">
        <f t="shared" si="311"/>
        <v/>
      </c>
      <c r="AL167" s="185" t="str">
        <f t="shared" si="312"/>
        <v/>
      </c>
      <c r="AM167" s="185" t="str">
        <f t="shared" si="313"/>
        <v/>
      </c>
      <c r="AN167" s="185" t="str">
        <f t="shared" si="314"/>
        <v/>
      </c>
    </row>
    <row r="168" spans="2:40" ht="24.5" thickTop="1" thickBot="1">
      <c r="B168" t="s">
        <v>2282</v>
      </c>
      <c r="C168" s="285" t="s">
        <v>2210</v>
      </c>
      <c r="D168" s="337"/>
      <c r="E168" s="337"/>
      <c r="F168" s="337"/>
      <c r="G168" s="337"/>
      <c r="H168" s="337"/>
      <c r="I168" s="337"/>
      <c r="J168" s="337"/>
      <c r="K168" s="337"/>
      <c r="L168" s="283" t="str">
        <f>IF(C168="","",_xlfn.CONCAT("            { line: ","""",C168,", ",M168:AN168,""", sC: ","""",B168,"""},"))</f>
        <v xml:space="preserve">            { line: "CABALLO Y CABALLERO., ", sC: "as"},</v>
      </c>
      <c r="M168" s="218" t="str">
        <f t="shared" si="287"/>
        <v/>
      </c>
      <c r="N168" s="183" t="str">
        <f t="shared" si="288"/>
        <v/>
      </c>
      <c r="O168" s="216" t="str">
        <f t="shared" si="289"/>
        <v/>
      </c>
      <c r="P168" s="225" t="str">
        <f t="shared" si="290"/>
        <v/>
      </c>
      <c r="Q168" s="217" t="str">
        <f t="shared" si="291"/>
        <v/>
      </c>
      <c r="R168" s="168" t="str">
        <f t="shared" si="292"/>
        <v/>
      </c>
      <c r="S168" s="218" t="str">
        <f t="shared" si="293"/>
        <v/>
      </c>
      <c r="T168" s="219" t="str">
        <f t="shared" si="294"/>
        <v/>
      </c>
      <c r="U168" s="181" t="str">
        <f t="shared" si="295"/>
        <v/>
      </c>
      <c r="V168" s="185" t="str">
        <f t="shared" si="296"/>
        <v/>
      </c>
      <c r="W168" s="177" t="str">
        <f t="shared" si="297"/>
        <v/>
      </c>
      <c r="X168" s="185" t="str">
        <f t="shared" si="298"/>
        <v/>
      </c>
      <c r="Y168" s="185" t="str">
        <f t="shared" si="299"/>
        <v/>
      </c>
      <c r="Z168" s="218" t="str">
        <f t="shared" si="300"/>
        <v/>
      </c>
      <c r="AA168" s="175" t="str">
        <f t="shared" si="301"/>
        <v/>
      </c>
      <c r="AB168" s="183" t="str">
        <f t="shared" si="302"/>
        <v/>
      </c>
      <c r="AC168" s="184" t="str">
        <f t="shared" si="303"/>
        <v/>
      </c>
      <c r="AD168" s="225" t="str">
        <f t="shared" si="304"/>
        <v/>
      </c>
      <c r="AE168" s="176" t="str">
        <f t="shared" si="305"/>
        <v/>
      </c>
      <c r="AF168" s="168" t="str">
        <f t="shared" si="306"/>
        <v/>
      </c>
      <c r="AG168" s="168" t="str">
        <f t="shared" si="307"/>
        <v/>
      </c>
      <c r="AH168" s="179" t="str">
        <f t="shared" si="308"/>
        <v/>
      </c>
      <c r="AI168" s="256" t="str">
        <f t="shared" si="309"/>
        <v/>
      </c>
      <c r="AJ168" s="185" t="str">
        <f t="shared" si="310"/>
        <v/>
      </c>
      <c r="AK168" s="185" t="str">
        <f t="shared" si="311"/>
        <v/>
      </c>
      <c r="AL168" s="185" t="str">
        <f t="shared" si="312"/>
        <v/>
      </c>
      <c r="AM168" s="185" t="str">
        <f t="shared" si="313"/>
        <v/>
      </c>
      <c r="AN168" s="185" t="str">
        <f t="shared" si="314"/>
        <v/>
      </c>
    </row>
    <row r="169" spans="2:40" ht="26.5" thickTop="1" thickBot="1">
      <c r="C169" s="297"/>
      <c r="D169" s="326"/>
      <c r="E169" s="326"/>
      <c r="F169" s="326"/>
      <c r="G169" s="326"/>
      <c r="H169" s="326"/>
      <c r="I169" s="326"/>
      <c r="J169" s="326"/>
      <c r="K169" s="326"/>
      <c r="L169" s="299" t="s">
        <v>2520</v>
      </c>
      <c r="M169" s="218"/>
      <c r="N169" s="183"/>
      <c r="O169" s="216"/>
      <c r="P169" s="225"/>
      <c r="Q169" s="217"/>
      <c r="R169" s="168"/>
      <c r="S169" s="218"/>
      <c r="T169" s="219"/>
      <c r="U169" s="181"/>
      <c r="V169" s="185"/>
      <c r="W169" s="177"/>
      <c r="X169" s="185"/>
      <c r="Y169" s="185"/>
      <c r="Z169" s="218"/>
      <c r="AA169" s="175"/>
      <c r="AB169" s="183"/>
      <c r="AC169" s="184"/>
      <c r="AD169" s="225"/>
      <c r="AE169" s="176"/>
      <c r="AF169" s="168"/>
      <c r="AG169" s="168"/>
      <c r="AH169" s="179"/>
      <c r="AI169" s="256"/>
      <c r="AJ169" s="185"/>
      <c r="AK169" s="185"/>
      <c r="AL169" s="185"/>
      <c r="AM169" s="185"/>
      <c r="AN169" s="185"/>
    </row>
    <row r="170" spans="2:40" ht="24.5" thickTop="1" thickBot="1">
      <c r="B170" t="s">
        <v>2282</v>
      </c>
      <c r="C170" s="285" t="s">
        <v>2211</v>
      </c>
      <c r="D170" s="328" t="s">
        <v>1113</v>
      </c>
      <c r="E170" s="328"/>
      <c r="F170" s="328"/>
      <c r="G170" s="328"/>
      <c r="H170" s="328"/>
      <c r="I170" s="328"/>
      <c r="J170" s="328"/>
      <c r="K170" s="328"/>
      <c r="L170" s="283" t="str">
        <f>IF(C170="","",_xlfn.CONCAT("            { line: ","""",C170,", ",M170:AN170,""", sC: ","""",B170,"""},"))</f>
        <v xml:space="preserve">            { line: "MI FUERZA Y MI CANCIÓN, (Fa,,15)", sC: "as"},</v>
      </c>
      <c r="M170" s="218" t="str">
        <f t="shared" si="287"/>
        <v>(</v>
      </c>
      <c r="N170" s="183" t="str">
        <f t="shared" si="288"/>
        <v>Fa</v>
      </c>
      <c r="O170" s="216" t="str">
        <f t="shared" si="289"/>
        <v>,</v>
      </c>
      <c r="P170" s="225" t="str">
        <f t="shared" si="290"/>
        <v/>
      </c>
      <c r="Q170" s="217" t="str">
        <f t="shared" si="291"/>
        <v>,</v>
      </c>
      <c r="R170" s="168">
        <f t="shared" si="292"/>
        <v>15</v>
      </c>
      <c r="S170" s="218" t="str">
        <f t="shared" si="293"/>
        <v>)</v>
      </c>
      <c r="T170" s="219" t="str">
        <f t="shared" si="294"/>
        <v/>
      </c>
      <c r="U170" s="181" t="str">
        <f t="shared" si="295"/>
        <v/>
      </c>
      <c r="V170" s="185" t="str">
        <f t="shared" si="296"/>
        <v/>
      </c>
      <c r="W170" s="177" t="str">
        <f t="shared" si="297"/>
        <v/>
      </c>
      <c r="X170" s="185" t="str">
        <f t="shared" si="298"/>
        <v/>
      </c>
      <c r="Y170" s="185" t="str">
        <f t="shared" si="299"/>
        <v/>
      </c>
      <c r="Z170" s="218" t="str">
        <f t="shared" si="300"/>
        <v/>
      </c>
      <c r="AA170" s="175" t="str">
        <f t="shared" si="301"/>
        <v/>
      </c>
      <c r="AB170" s="183" t="str">
        <f t="shared" si="302"/>
        <v/>
      </c>
      <c r="AC170" s="184" t="str">
        <f t="shared" si="303"/>
        <v/>
      </c>
      <c r="AD170" s="225" t="str">
        <f t="shared" si="304"/>
        <v/>
      </c>
      <c r="AE170" s="176" t="str">
        <f t="shared" si="305"/>
        <v/>
      </c>
      <c r="AF170" s="168" t="str">
        <f t="shared" si="306"/>
        <v/>
      </c>
      <c r="AG170" s="168" t="str">
        <f t="shared" si="307"/>
        <v/>
      </c>
      <c r="AH170" s="179" t="str">
        <f t="shared" si="308"/>
        <v/>
      </c>
      <c r="AI170" s="256" t="str">
        <f t="shared" si="309"/>
        <v/>
      </c>
      <c r="AJ170" s="185" t="str">
        <f t="shared" si="310"/>
        <v/>
      </c>
      <c r="AK170" s="185" t="str">
        <f t="shared" si="311"/>
        <v/>
      </c>
      <c r="AL170" s="185" t="str">
        <f t="shared" si="312"/>
        <v/>
      </c>
      <c r="AM170" s="185" t="str">
        <f t="shared" si="313"/>
        <v/>
      </c>
      <c r="AN170" s="185" t="str">
        <f t="shared" si="314"/>
        <v/>
      </c>
    </row>
    <row r="171" spans="2:40" ht="24.5" thickTop="1" thickBot="1">
      <c r="B171" t="s">
        <v>2282</v>
      </c>
      <c r="C171" s="285" t="s">
        <v>2212</v>
      </c>
      <c r="D171" s="227" t="s">
        <v>1112</v>
      </c>
      <c r="E171" s="227">
        <v>7</v>
      </c>
      <c r="F171" s="227"/>
      <c r="G171" s="227"/>
      <c r="H171" s="227"/>
      <c r="I171" s="227"/>
      <c r="J171" s="227"/>
      <c r="K171" s="227"/>
      <c r="L171" s="283" t="str">
        <f>IF(C171="","",_xlfn.CONCAT("            { line: ","""",C171,", ",M171:AN171,""", sC: ","""",B171,"""},"))</f>
        <v xml:space="preserve">            { line: "ES EL SEÑOR., (La,7,15)", sC: "as"},</v>
      </c>
      <c r="M171" s="218" t="str">
        <f t="shared" si="287"/>
        <v>(</v>
      </c>
      <c r="N171" s="183" t="str">
        <f t="shared" si="288"/>
        <v>La</v>
      </c>
      <c r="O171" s="216" t="str">
        <f t="shared" si="289"/>
        <v>,</v>
      </c>
      <c r="P171" s="225">
        <f t="shared" si="290"/>
        <v>7</v>
      </c>
      <c r="Q171" s="217" t="str">
        <f t="shared" si="291"/>
        <v>,</v>
      </c>
      <c r="R171" s="168">
        <f t="shared" si="292"/>
        <v>15</v>
      </c>
      <c r="S171" s="218" t="str">
        <f t="shared" si="293"/>
        <v>)</v>
      </c>
      <c r="T171" s="219" t="str">
        <f t="shared" si="294"/>
        <v/>
      </c>
      <c r="U171" s="181" t="str">
        <f t="shared" si="295"/>
        <v/>
      </c>
      <c r="V171" s="185" t="str">
        <f t="shared" si="296"/>
        <v/>
      </c>
      <c r="W171" s="177" t="str">
        <f t="shared" si="297"/>
        <v/>
      </c>
      <c r="X171" s="185" t="str">
        <f t="shared" si="298"/>
        <v/>
      </c>
      <c r="Y171" s="185" t="str">
        <f t="shared" si="299"/>
        <v/>
      </c>
      <c r="Z171" s="218" t="str">
        <f t="shared" si="300"/>
        <v/>
      </c>
      <c r="AA171" s="175" t="str">
        <f t="shared" si="301"/>
        <v/>
      </c>
      <c r="AB171" s="183" t="str">
        <f t="shared" si="302"/>
        <v/>
      </c>
      <c r="AC171" s="184" t="str">
        <f t="shared" si="303"/>
        <v/>
      </c>
      <c r="AD171" s="225" t="str">
        <f t="shared" si="304"/>
        <v/>
      </c>
      <c r="AE171" s="176" t="str">
        <f t="shared" si="305"/>
        <v/>
      </c>
      <c r="AF171" s="168" t="str">
        <f t="shared" si="306"/>
        <v/>
      </c>
      <c r="AG171" s="168" t="str">
        <f t="shared" si="307"/>
        <v/>
      </c>
      <c r="AH171" s="179" t="str">
        <f t="shared" si="308"/>
        <v/>
      </c>
      <c r="AI171" s="256" t="str">
        <f t="shared" si="309"/>
        <v/>
      </c>
      <c r="AJ171" s="185" t="str">
        <f t="shared" si="310"/>
        <v/>
      </c>
      <c r="AK171" s="185" t="str">
        <f t="shared" si="311"/>
        <v/>
      </c>
      <c r="AL171" s="185" t="str">
        <f t="shared" si="312"/>
        <v/>
      </c>
      <c r="AM171" s="185" t="str">
        <f t="shared" si="313"/>
        <v/>
      </c>
      <c r="AN171" s="185" t="str">
        <f t="shared" si="314"/>
        <v/>
      </c>
    </row>
    <row r="172" spans="2:40" ht="24.5" thickTop="1" thickBot="1">
      <c r="B172" t="s">
        <v>2282</v>
      </c>
      <c r="C172" s="285" t="s">
        <v>2237</v>
      </c>
      <c r="D172" s="337" t="s">
        <v>1114</v>
      </c>
      <c r="E172" s="337">
        <v>7</v>
      </c>
      <c r="F172" s="337"/>
      <c r="G172" s="337"/>
      <c r="H172" s="337"/>
      <c r="I172" s="337"/>
      <c r="J172" s="337"/>
      <c r="K172" s="337"/>
      <c r="L172" s="283" t="str">
        <f>IF(C172="","",_xlfn.CONCAT("            { line: ","""",C172,", ",M172:AN172,""", sC: ","""",B172,"""},"))</f>
        <v xml:space="preserve">            { line: "ÉL ES MI SALVACIÓN, ES MI DIOS, (Re,7,15)", sC: "as"},</v>
      </c>
      <c r="M172" s="218" t="str">
        <f t="shared" si="287"/>
        <v>(</v>
      </c>
      <c r="N172" s="183" t="str">
        <f t="shared" si="288"/>
        <v>Re</v>
      </c>
      <c r="O172" s="216" t="str">
        <f t="shared" si="289"/>
        <v>,</v>
      </c>
      <c r="P172" s="225">
        <f t="shared" si="290"/>
        <v>7</v>
      </c>
      <c r="Q172" s="217" t="str">
        <f t="shared" si="291"/>
        <v>,</v>
      </c>
      <c r="R172" s="168">
        <f t="shared" si="292"/>
        <v>15</v>
      </c>
      <c r="S172" s="218" t="str">
        <f t="shared" si="293"/>
        <v>)</v>
      </c>
      <c r="T172" s="219" t="str">
        <f t="shared" si="294"/>
        <v/>
      </c>
      <c r="U172" s="181" t="str">
        <f t="shared" si="295"/>
        <v/>
      </c>
      <c r="V172" s="185" t="str">
        <f t="shared" si="296"/>
        <v/>
      </c>
      <c r="W172" s="177" t="str">
        <f t="shared" si="297"/>
        <v/>
      </c>
      <c r="X172" s="185" t="str">
        <f t="shared" si="298"/>
        <v/>
      </c>
      <c r="Y172" s="185" t="str">
        <f t="shared" si="299"/>
        <v/>
      </c>
      <c r="Z172" s="218" t="str">
        <f t="shared" si="300"/>
        <v/>
      </c>
      <c r="AA172" s="175" t="str">
        <f t="shared" si="301"/>
        <v/>
      </c>
      <c r="AB172" s="183" t="str">
        <f t="shared" si="302"/>
        <v/>
      </c>
      <c r="AC172" s="184" t="str">
        <f t="shared" si="303"/>
        <v/>
      </c>
      <c r="AD172" s="225" t="str">
        <f t="shared" si="304"/>
        <v/>
      </c>
      <c r="AE172" s="176" t="str">
        <f t="shared" si="305"/>
        <v/>
      </c>
      <c r="AF172" s="168" t="str">
        <f t="shared" si="306"/>
        <v/>
      </c>
      <c r="AG172" s="168" t="str">
        <f t="shared" si="307"/>
        <v/>
      </c>
      <c r="AH172" s="179" t="str">
        <f t="shared" si="308"/>
        <v/>
      </c>
      <c r="AI172" s="256" t="str">
        <f t="shared" si="309"/>
        <v/>
      </c>
      <c r="AJ172" s="185" t="str">
        <f t="shared" si="310"/>
        <v/>
      </c>
      <c r="AK172" s="185" t="str">
        <f t="shared" si="311"/>
        <v/>
      </c>
      <c r="AL172" s="185" t="str">
        <f t="shared" si="312"/>
        <v/>
      </c>
      <c r="AM172" s="185" t="str">
        <f t="shared" si="313"/>
        <v/>
      </c>
      <c r="AN172" s="185" t="str">
        <f t="shared" si="314"/>
        <v/>
      </c>
    </row>
    <row r="173" spans="2:40" ht="24.5" thickTop="1" thickBot="1">
      <c r="B173" t="s">
        <v>2282</v>
      </c>
      <c r="C173" s="285" t="s">
        <v>2238</v>
      </c>
      <c r="D173" s="328" t="s">
        <v>1122</v>
      </c>
      <c r="E173" s="328">
        <v>7</v>
      </c>
      <c r="F173" s="328"/>
      <c r="G173" s="328"/>
      <c r="H173" s="328"/>
      <c r="I173" s="328"/>
      <c r="J173" s="328"/>
      <c r="K173" s="328"/>
      <c r="L173" s="283" t="str">
        <f>IF(C173="","",_xlfn.CONCAT("            { line: ","""",C173,", ",M173:AN173,""", sC: ","""",B173,"""},"))</f>
        <v xml:space="preserve">            { line: "Y YO LO ENSALZARÉ., (Sol,7,15)", sC: "as"},</v>
      </c>
      <c r="M173" s="218" t="str">
        <f t="shared" si="287"/>
        <v>(</v>
      </c>
      <c r="N173" s="183" t="str">
        <f t="shared" si="288"/>
        <v>Sol</v>
      </c>
      <c r="O173" s="216" t="str">
        <f t="shared" si="289"/>
        <v>,</v>
      </c>
      <c r="P173" s="225">
        <f t="shared" si="290"/>
        <v>7</v>
      </c>
      <c r="Q173" s="217" t="str">
        <f t="shared" si="291"/>
        <v>,</v>
      </c>
      <c r="R173" s="168">
        <f t="shared" si="292"/>
        <v>15</v>
      </c>
      <c r="S173" s="218" t="str">
        <f t="shared" si="293"/>
        <v>)</v>
      </c>
      <c r="T173" s="219" t="str">
        <f t="shared" si="294"/>
        <v/>
      </c>
      <c r="U173" s="181" t="str">
        <f t="shared" si="295"/>
        <v/>
      </c>
      <c r="V173" s="185" t="str">
        <f t="shared" si="296"/>
        <v/>
      </c>
      <c r="W173" s="177" t="str">
        <f t="shared" si="297"/>
        <v/>
      </c>
      <c r="X173" s="185" t="str">
        <f t="shared" si="298"/>
        <v/>
      </c>
      <c r="Y173" s="185" t="str">
        <f t="shared" si="299"/>
        <v/>
      </c>
      <c r="Z173" s="218" t="str">
        <f t="shared" si="300"/>
        <v/>
      </c>
      <c r="AA173" s="175" t="str">
        <f t="shared" si="301"/>
        <v/>
      </c>
      <c r="AB173" s="183" t="str">
        <f t="shared" si="302"/>
        <v/>
      </c>
      <c r="AC173" s="184" t="str">
        <f t="shared" si="303"/>
        <v/>
      </c>
      <c r="AD173" s="225" t="str">
        <f t="shared" si="304"/>
        <v/>
      </c>
      <c r="AE173" s="176" t="str">
        <f t="shared" si="305"/>
        <v/>
      </c>
      <c r="AF173" s="168" t="str">
        <f t="shared" si="306"/>
        <v/>
      </c>
      <c r="AG173" s="168" t="str">
        <f t="shared" si="307"/>
        <v/>
      </c>
      <c r="AH173" s="179" t="str">
        <f t="shared" si="308"/>
        <v/>
      </c>
      <c r="AI173" s="256" t="str">
        <f t="shared" si="309"/>
        <v/>
      </c>
      <c r="AJ173" s="185" t="str">
        <f t="shared" si="310"/>
        <v/>
      </c>
      <c r="AK173" s="185" t="str">
        <f t="shared" si="311"/>
        <v/>
      </c>
      <c r="AL173" s="185" t="str">
        <f t="shared" si="312"/>
        <v/>
      </c>
      <c r="AM173" s="185" t="str">
        <f t="shared" si="313"/>
        <v/>
      </c>
      <c r="AN173" s="185" t="str">
        <f t="shared" si="314"/>
        <v/>
      </c>
    </row>
    <row r="174" spans="2:40" ht="26.5" thickTop="1" thickBot="1">
      <c r="C174" s="297"/>
      <c r="D174" s="326"/>
      <c r="E174" s="326"/>
      <c r="F174" s="326"/>
      <c r="G174" s="326"/>
      <c r="H174" s="326"/>
      <c r="I174" s="326"/>
      <c r="J174" s="326"/>
      <c r="K174" s="326"/>
      <c r="L174" s="299" t="s">
        <v>2520</v>
      </c>
      <c r="M174" s="218"/>
      <c r="N174" s="183"/>
      <c r="O174" s="216"/>
      <c r="P174" s="225"/>
      <c r="Q174" s="217"/>
      <c r="R174" s="168"/>
      <c r="S174" s="218"/>
      <c r="T174" s="219"/>
      <c r="U174" s="181"/>
      <c r="V174" s="185"/>
      <c r="W174" s="177"/>
      <c r="X174" s="185"/>
      <c r="Y174" s="185"/>
      <c r="Z174" s="218"/>
      <c r="AA174" s="175"/>
      <c r="AB174" s="183"/>
      <c r="AC174" s="184"/>
      <c r="AD174" s="225"/>
      <c r="AE174" s="176"/>
      <c r="AF174" s="168"/>
      <c r="AG174" s="168"/>
      <c r="AH174" s="179"/>
      <c r="AI174" s="256"/>
      <c r="AJ174" s="185"/>
      <c r="AK174" s="185"/>
      <c r="AL174" s="185"/>
      <c r="AM174" s="185"/>
      <c r="AN174" s="185"/>
    </row>
    <row r="175" spans="2:40" ht="24.5" thickTop="1" thickBot="1">
      <c r="B175" t="s">
        <v>2282</v>
      </c>
      <c r="C175" s="285" t="s">
        <v>2213</v>
      </c>
      <c r="D175" s="227" t="s">
        <v>1131</v>
      </c>
      <c r="E175" s="227">
        <v>7</v>
      </c>
      <c r="F175" s="227"/>
      <c r="G175" s="227"/>
      <c r="H175" s="227"/>
      <c r="I175" s="227"/>
      <c r="J175" s="227"/>
      <c r="K175" s="227"/>
      <c r="L175" s="283" t="str">
        <f>IF(C175="","",_xlfn.CONCAT("            { line: ","""",C175,", ",M175:AN175,""", sC: ","""",B175,"""},"))</f>
        <v xml:space="preserve">            { line: "PRECIPITÓ EN EL MAR, (Do,7,15)", sC: "as"},</v>
      </c>
      <c r="M175" s="218" t="str">
        <f t="shared" si="287"/>
        <v>(</v>
      </c>
      <c r="N175" s="183" t="str">
        <f t="shared" si="288"/>
        <v>Do</v>
      </c>
      <c r="O175" s="216" t="str">
        <f t="shared" si="289"/>
        <v>,</v>
      </c>
      <c r="P175" s="225">
        <f t="shared" si="290"/>
        <v>7</v>
      </c>
      <c r="Q175" s="217" t="str">
        <f t="shared" si="291"/>
        <v>,</v>
      </c>
      <c r="R175" s="168">
        <f t="shared" si="292"/>
        <v>15</v>
      </c>
      <c r="S175" s="218" t="str">
        <f t="shared" si="293"/>
        <v>)</v>
      </c>
      <c r="T175" s="219" t="str">
        <f t="shared" si="294"/>
        <v/>
      </c>
      <c r="U175" s="181" t="str">
        <f t="shared" si="295"/>
        <v/>
      </c>
      <c r="V175" s="185" t="str">
        <f t="shared" si="296"/>
        <v/>
      </c>
      <c r="W175" s="177" t="str">
        <f t="shared" si="297"/>
        <v/>
      </c>
      <c r="X175" s="185" t="str">
        <f t="shared" si="298"/>
        <v/>
      </c>
      <c r="Y175" s="185" t="str">
        <f t="shared" si="299"/>
        <v/>
      </c>
      <c r="Z175" s="218" t="str">
        <f t="shared" si="300"/>
        <v/>
      </c>
      <c r="AA175" s="175" t="str">
        <f t="shared" si="301"/>
        <v/>
      </c>
      <c r="AB175" s="183" t="str">
        <f t="shared" si="302"/>
        <v/>
      </c>
      <c r="AC175" s="184" t="str">
        <f t="shared" si="303"/>
        <v/>
      </c>
      <c r="AD175" s="225" t="str">
        <f t="shared" si="304"/>
        <v/>
      </c>
      <c r="AE175" s="176" t="str">
        <f t="shared" si="305"/>
        <v/>
      </c>
      <c r="AF175" s="168" t="str">
        <f t="shared" si="306"/>
        <v/>
      </c>
      <c r="AG175" s="168" t="str">
        <f t="shared" si="307"/>
        <v/>
      </c>
      <c r="AH175" s="179" t="str">
        <f t="shared" si="308"/>
        <v/>
      </c>
      <c r="AI175" s="256" t="str">
        <f t="shared" si="309"/>
        <v/>
      </c>
      <c r="AJ175" s="185" t="str">
        <f t="shared" si="310"/>
        <v/>
      </c>
      <c r="AK175" s="185" t="str">
        <f t="shared" si="311"/>
        <v/>
      </c>
      <c r="AL175" s="185" t="str">
        <f t="shared" si="312"/>
        <v/>
      </c>
      <c r="AM175" s="185" t="str">
        <f t="shared" si="313"/>
        <v/>
      </c>
      <c r="AN175" s="185" t="str">
        <f t="shared" si="314"/>
        <v/>
      </c>
    </row>
    <row r="176" spans="2:40" ht="24.5" thickTop="1" thickBot="1">
      <c r="B176" t="s">
        <v>2282</v>
      </c>
      <c r="C176" s="285" t="s">
        <v>2214</v>
      </c>
      <c r="D176" s="337"/>
      <c r="E176" s="337"/>
      <c r="F176" s="337"/>
      <c r="G176" s="337"/>
      <c r="H176" s="337"/>
      <c r="I176" s="337"/>
      <c r="J176" s="337"/>
      <c r="K176" s="337"/>
      <c r="L176" s="283" t="str">
        <f>IF(C176="","",_xlfn.CONCAT("            { line: ","""",C176,", ",M176:AN176,""", sC: ","""",B176,"""},"))</f>
        <v xml:space="preserve">            { line: "CABALLO Y CABALLERO,, ", sC: "as"},</v>
      </c>
      <c r="M176" s="218" t="str">
        <f t="shared" si="287"/>
        <v/>
      </c>
      <c r="N176" s="183" t="str">
        <f t="shared" si="288"/>
        <v/>
      </c>
      <c r="O176" s="216" t="str">
        <f t="shared" si="289"/>
        <v/>
      </c>
      <c r="P176" s="225" t="str">
        <f t="shared" si="290"/>
        <v/>
      </c>
      <c r="Q176" s="217" t="str">
        <f t="shared" si="291"/>
        <v/>
      </c>
      <c r="R176" s="168" t="str">
        <f t="shared" si="292"/>
        <v/>
      </c>
      <c r="S176" s="218" t="str">
        <f t="shared" si="293"/>
        <v/>
      </c>
      <c r="T176" s="219" t="str">
        <f t="shared" si="294"/>
        <v/>
      </c>
      <c r="U176" s="181" t="str">
        <f t="shared" si="295"/>
        <v/>
      </c>
      <c r="V176" s="185" t="str">
        <f t="shared" si="296"/>
        <v/>
      </c>
      <c r="W176" s="177" t="str">
        <f t="shared" si="297"/>
        <v/>
      </c>
      <c r="X176" s="185" t="str">
        <f t="shared" si="298"/>
        <v/>
      </c>
      <c r="Y176" s="185" t="str">
        <f t="shared" si="299"/>
        <v/>
      </c>
      <c r="Z176" s="218" t="str">
        <f t="shared" si="300"/>
        <v/>
      </c>
      <c r="AA176" s="175" t="str">
        <f t="shared" si="301"/>
        <v/>
      </c>
      <c r="AB176" s="183" t="str">
        <f t="shared" si="302"/>
        <v/>
      </c>
      <c r="AC176" s="184" t="str">
        <f t="shared" si="303"/>
        <v/>
      </c>
      <c r="AD176" s="225" t="str">
        <f t="shared" si="304"/>
        <v/>
      </c>
      <c r="AE176" s="176" t="str">
        <f t="shared" si="305"/>
        <v/>
      </c>
      <c r="AF176" s="168" t="str">
        <f t="shared" si="306"/>
        <v/>
      </c>
      <c r="AG176" s="168" t="str">
        <f t="shared" si="307"/>
        <v/>
      </c>
      <c r="AH176" s="179" t="str">
        <f t="shared" si="308"/>
        <v/>
      </c>
      <c r="AI176" s="256" t="str">
        <f t="shared" si="309"/>
        <v/>
      </c>
      <c r="AJ176" s="185" t="str">
        <f t="shared" si="310"/>
        <v/>
      </c>
      <c r="AK176" s="185" t="str">
        <f t="shared" si="311"/>
        <v/>
      </c>
      <c r="AL176" s="185" t="str">
        <f t="shared" si="312"/>
        <v/>
      </c>
      <c r="AM176" s="185" t="str">
        <f t="shared" si="313"/>
        <v/>
      </c>
      <c r="AN176" s="185" t="str">
        <f t="shared" si="314"/>
        <v/>
      </c>
    </row>
    <row r="177" spans="2:40" ht="24.5" thickTop="1" thickBot="1">
      <c r="B177" t="s">
        <v>2282</v>
      </c>
      <c r="C177" s="334" t="s">
        <v>2210</v>
      </c>
      <c r="D177" s="329"/>
      <c r="E177" s="329"/>
      <c r="F177" s="329"/>
      <c r="G177" s="329"/>
      <c r="H177" s="329"/>
      <c r="I177" s="329"/>
      <c r="J177" s="329"/>
      <c r="K177" s="329"/>
      <c r="L177" s="335" t="str">
        <f>IF(C177="","",_xlfn.CONCAT("            { line: ","""",C177,", ",M177:AN177,""", sC: ","""",B177,"""},  ]},"))</f>
        <v xml:space="preserve">            { line: "CABALLO Y CABALLERO., ", sC: "as"},  ]},</v>
      </c>
      <c r="M177" s="218" t="str">
        <f t="shared" si="287"/>
        <v/>
      </c>
      <c r="N177" s="183" t="str">
        <f t="shared" si="288"/>
        <v/>
      </c>
      <c r="O177" s="216" t="str">
        <f t="shared" si="289"/>
        <v/>
      </c>
      <c r="P177" s="225" t="str">
        <f t="shared" si="290"/>
        <v/>
      </c>
      <c r="Q177" s="217" t="str">
        <f t="shared" si="291"/>
        <v/>
      </c>
      <c r="R177" s="168" t="str">
        <f t="shared" si="292"/>
        <v/>
      </c>
      <c r="S177" s="218" t="str">
        <f t="shared" si="293"/>
        <v/>
      </c>
      <c r="T177" s="219" t="str">
        <f t="shared" si="294"/>
        <v/>
      </c>
      <c r="U177" s="181" t="str">
        <f t="shared" si="295"/>
        <v/>
      </c>
      <c r="V177" s="185" t="str">
        <f t="shared" si="296"/>
        <v/>
      </c>
      <c r="W177" s="177" t="str">
        <f t="shared" si="297"/>
        <v/>
      </c>
      <c r="X177" s="185" t="str">
        <f t="shared" si="298"/>
        <v/>
      </c>
      <c r="Y177" s="185" t="str">
        <f t="shared" si="299"/>
        <v/>
      </c>
      <c r="Z177" s="218" t="str">
        <f t="shared" si="300"/>
        <v/>
      </c>
      <c r="AA177" s="175" t="str">
        <f t="shared" si="301"/>
        <v/>
      </c>
      <c r="AB177" s="183" t="str">
        <f t="shared" si="302"/>
        <v/>
      </c>
      <c r="AC177" s="184" t="str">
        <f t="shared" si="303"/>
        <v/>
      </c>
      <c r="AD177" s="225" t="str">
        <f t="shared" si="304"/>
        <v/>
      </c>
      <c r="AE177" s="176" t="str">
        <f t="shared" si="305"/>
        <v/>
      </c>
      <c r="AF177" s="168" t="str">
        <f t="shared" si="306"/>
        <v/>
      </c>
      <c r="AG177" s="168" t="str">
        <f t="shared" si="307"/>
        <v/>
      </c>
      <c r="AH177" s="179" t="str">
        <f t="shared" si="308"/>
        <v/>
      </c>
      <c r="AI177" s="256" t="str">
        <f t="shared" si="309"/>
        <v/>
      </c>
      <c r="AJ177" s="185" t="str">
        <f t="shared" si="310"/>
        <v/>
      </c>
      <c r="AK177" s="185" t="str">
        <f t="shared" si="311"/>
        <v/>
      </c>
      <c r="AL177" s="185" t="str">
        <f t="shared" si="312"/>
        <v/>
      </c>
      <c r="AM177" s="185" t="str">
        <f t="shared" si="313"/>
        <v/>
      </c>
      <c r="AN177" s="185" t="str">
        <f t="shared" si="314"/>
        <v/>
      </c>
    </row>
    <row r="178" spans="2:40" ht="24" customHeight="1">
      <c r="B178" s="211"/>
      <c r="C178" s="211"/>
      <c r="D178" s="211"/>
      <c r="E178" s="211"/>
      <c r="F178" s="211"/>
      <c r="G178" s="211"/>
      <c r="H178" s="211"/>
      <c r="I178" s="211"/>
      <c r="J178" s="211"/>
      <c r="K178" s="211"/>
      <c r="L178" s="213" t="str">
        <f ca="1">_xlfn.CONCAT("]}, // ULTIMA LINEA DEL CANTO: ",L1)</f>
        <v>]}, // ULTIMA LINEA DEL CANTO: CANTO DE MOISÉS</v>
      </c>
      <c r="M178" s="211"/>
    </row>
    <row r="179" spans="2:40" ht="20.5">
      <c r="L179" s="214" t="s">
        <v>2316</v>
      </c>
      <c r="M179" s="166"/>
    </row>
    <row r="180" spans="2:40">
      <c r="M180"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F61BE68-F2AF-48B5-80D2-44377209A4B5}">
          <x14:formula1>
            <xm:f>List!$B$1:$B$4</xm:f>
          </x14:formula1>
          <xm:sqref>C12</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4A57-D771-4DA6-BD87-BE0B52A920FD}">
  <sheetPr codeName="Sheet54">
    <tabColor rgb="FF00B0F0"/>
  </sheetPr>
  <dimension ref="A1:AN71"/>
  <sheetViews>
    <sheetView zoomScale="85" zoomScaleNormal="85" workbookViewId="0">
      <pane xSplit="2" ySplit="1" topLeftCell="C15" activePane="bottomRight" state="frozen"/>
      <selection pane="topRight" activeCell="C1" sqref="C1"/>
      <selection pane="bottomLeft" activeCell="A2" sqref="A2"/>
      <selection pane="bottomRight" activeCell="L30" sqref="L3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35</v>
      </c>
      <c r="E1" s="148"/>
      <c r="F1" s="148"/>
      <c r="G1" s="148"/>
      <c r="H1" s="148"/>
      <c r="I1" s="148"/>
      <c r="J1" s="148"/>
      <c r="K1" s="148"/>
      <c r="L1" s="165" t="str">
        <f ca="1">VLOOKUP(C1,'Codigo Canto'!A3:AQ236,38,FALSE)</f>
        <v>CARITAS CHRISTI URGET NOS</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CARITAS CHRISTI URGET NOS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caritaschristiurgetnos</v>
      </c>
      <c r="L7" s="164" t="str">
        <f ca="1">_xlfn.CONCAT("        id: ","""",C7,"""",",")</f>
        <v xml:space="preserve">        id: "caritaschristiurgetnos",</v>
      </c>
    </row>
    <row r="8" spans="2:32" ht="23">
      <c r="C8" t="str">
        <f ca="1">PROPER(L1)</f>
        <v>Caritas Christi Urget Nos</v>
      </c>
      <c r="L8" s="164" t="str">
        <f ca="1">_xlfn.CONCAT("        tt: ","""",C8,"""",",")</f>
        <v xml:space="preserve">        tt: "Caritas Christi Urget Nos",</v>
      </c>
    </row>
    <row r="9" spans="2:32" ht="23">
      <c r="C9" t="str">
        <f ca="1">PROPER(L1)</f>
        <v>Caritas Christi Urget Nos</v>
      </c>
      <c r="L9" s="164" t="str">
        <f ca="1">_xlfn.CONCAT("        title: ","""",C9,"""",",")</f>
        <v xml:space="preserve">        title: "Caritas Christi Urget Nos",</v>
      </c>
    </row>
    <row r="10" spans="2:32" ht="23">
      <c r="C10" t="str">
        <f ca="1">VLOOKUP(C1,'Codigo Canto'!A3:AQ236,12,FALSE)</f>
        <v>2ª Corintios 5,14.15.17.21</v>
      </c>
      <c r="L10" s="164" t="str">
        <f ca="1">_xlfn.CONCAT("        ","subtitle: ","""",C10,"""",",")</f>
        <v xml:space="preserve">        subtitle: "2ª Corintios 5,14.15.17.21",</v>
      </c>
    </row>
    <row r="11" spans="2:32" ht="23">
      <c r="C11" t="str">
        <f ca="1">VLOOKUP(C1,Codigo!A3:AP240,42,FALSE)</f>
        <v>category: ["PreCatecumenado","Pascua","Antiguo Testamento"],</v>
      </c>
      <c r="L11" s="164" t="str">
        <f ca="1">_xlfn.CONCAT("        ",C11)</f>
        <v xml:space="preserve">        category: ["PreCatecumenado","Pascua","Antiguo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35</v>
      </c>
      <c r="L16" s="164" t="str">
        <f ca="1">_xlfn.CONCAT("        dbno: ","""",C16,"""",",")</f>
        <v xml:space="preserve">        dbno: "35",</v>
      </c>
    </row>
    <row r="17" spans="1:40" ht="23">
      <c r="L17" s="164" t="str">
        <f>_xlfn.CONCAT("        notes: ","""",C17,"""",",")</f>
        <v xml:space="preserve">        notes: "",</v>
      </c>
    </row>
    <row r="18" spans="1:40" ht="23">
      <c r="C18" t="s">
        <v>2347</v>
      </c>
      <c r="L18" s="164" t="str">
        <f>_xlfn.CONCAT("        mant: ","""",C18,"""",",")</f>
        <v xml:space="preserve">        mant: "Si",</v>
      </c>
    </row>
    <row r="19" spans="1:40" ht="23">
      <c r="C19" t="str">
        <f ca="1">C7</f>
        <v>caritaschristiurgetnos</v>
      </c>
      <c r="L19" s="164" t="str">
        <f ca="1">_xlfn.CONCAT("        audioSrc: ","""/audio/",C19,".mp3""",",")</f>
        <v xml:space="preserve">        audioSrc: "/audio/caritaschristiurgetnos.mp3",</v>
      </c>
    </row>
    <row r="20" spans="1:40" ht="23">
      <c r="L20" s="48" t="s">
        <v>2278</v>
      </c>
    </row>
    <row r="21" spans="1:40" ht="23">
      <c r="L21" s="164" t="s">
        <v>2274</v>
      </c>
    </row>
    <row r="22" spans="1:40" ht="23">
      <c r="L22" s="164" t="s">
        <v>2275</v>
      </c>
    </row>
    <row r="23" spans="1:40" ht="23">
      <c r="L23" s="164" t="s">
        <v>2276</v>
      </c>
    </row>
    <row r="24" spans="1:40" ht="23">
      <c r="L24" s="164" t="s">
        <v>2787</v>
      </c>
    </row>
    <row r="25" spans="1:40" ht="23">
      <c r="L25" s="164" t="s">
        <v>2786</v>
      </c>
    </row>
    <row r="26" spans="1:40" ht="23">
      <c r="B26">
        <f ca="1">+C1-1</f>
        <v>34</v>
      </c>
      <c r="C26" t="str">
        <f ca="1">VLOOKUP(B26,Buscador!A3:AP240,31,FALSE)</f>
        <v>/resucito/src/index.html?canto=cantodemoises</v>
      </c>
      <c r="L26" s="164" t="str">
        <f ca="1">_xlfn.CONCAT("        ant: ","""",C26,"""",",")</f>
        <v xml:space="preserve">        ant: "/resucito/src/index.html?canto=cantodemoises",</v>
      </c>
    </row>
    <row r="27" spans="1:40" ht="23">
      <c r="B27">
        <f ca="1">+C1+1</f>
        <v>36</v>
      </c>
      <c r="C27" t="str">
        <f ca="1">VLOOKUP(B27,Buscador!A3:AP240,31,FALSE)</f>
        <v>/resucito/src/index.html?canto=carmen63-(estanrotasmisataduras)</v>
      </c>
      <c r="L27" s="164" t="str">
        <f ca="1">_xlfn.CONCAT("        sig: ","""",C27,"""",",")</f>
        <v xml:space="preserve">        sig: "/resucito/src/index.html?canto=carmen63-(estanrotasmisataduras)",</v>
      </c>
    </row>
    <row r="28" spans="1:40" ht="23">
      <c r="L28" s="48" t="s">
        <v>2279</v>
      </c>
    </row>
    <row r="29" spans="1:40" ht="36" thickBot="1">
      <c r="C29" s="327"/>
      <c r="D29" s="327"/>
      <c r="E29" s="327"/>
      <c r="F29" s="327"/>
      <c r="G29" s="327"/>
      <c r="H29" s="327"/>
      <c r="I29" s="327"/>
      <c r="J29" s="327"/>
      <c r="K29" s="327"/>
      <c r="L29" s="212" t="s">
        <v>2313</v>
      </c>
    </row>
    <row r="30" spans="1:40" ht="24.5" thickTop="1" thickBot="1">
      <c r="A30">
        <v>1</v>
      </c>
      <c r="B30" t="s">
        <v>2584</v>
      </c>
      <c r="C30" s="13" t="s">
        <v>2937</v>
      </c>
      <c r="D30" s="257" t="s">
        <v>1112</v>
      </c>
      <c r="E30" s="257" t="s">
        <v>1121</v>
      </c>
      <c r="F30" s="269" t="s">
        <v>1131</v>
      </c>
      <c r="G30" s="258"/>
      <c r="H30" s="257" t="s">
        <v>1111</v>
      </c>
      <c r="I30" s="257"/>
      <c r="J30" s="270"/>
      <c r="K30" s="296"/>
      <c r="L30" s="271" t="str">
        <f t="shared" ref="L30:L46" si="0">IF(C30="","",_xlfn.CONCAT("            { line: ","""",C30,", ",M30:AN30,""", sC: ","""",B30,"""},"))</f>
        <v xml:space="preserve">            { line: "¡CARITAS CHRISTI URGET NOS!, (La,m,15)(Do,,250)(Mi,,350)", sC: "ta as"},</v>
      </c>
      <c r="M30" s="218" t="str">
        <f>IF(N30="","","(")</f>
        <v>(</v>
      </c>
      <c r="N30" s="183" t="str">
        <f t="shared" ref="N30:N64" si="1">IF(D30="","",D30)</f>
        <v>La</v>
      </c>
      <c r="O30" s="216" t="str">
        <f>IF(N30="","",",")</f>
        <v>,</v>
      </c>
      <c r="P30" s="225" t="str">
        <f t="shared" ref="P30:P64" si="2">IF(E30="","",E30)</f>
        <v>m</v>
      </c>
      <c r="Q30" s="217" t="str">
        <f>IF(N30="","",",")</f>
        <v>,</v>
      </c>
      <c r="R30" s="168">
        <f>IF(N30="","",15)</f>
        <v>15</v>
      </c>
      <c r="S30" s="218" t="str">
        <f>IF(N30="","",")")</f>
        <v>)</v>
      </c>
      <c r="T30" s="219" t="str">
        <f>IF(U30="","","(")</f>
        <v>(</v>
      </c>
      <c r="U30" s="181" t="str">
        <f t="shared" ref="U30:U64" si="3">IF(F30="","",F30)</f>
        <v>Do</v>
      </c>
      <c r="V30" s="185" t="str">
        <f>IF(U30="","",",")</f>
        <v>,</v>
      </c>
      <c r="W30" s="177" t="str">
        <f t="shared" ref="W30:W64" si="4">IF(G30="","",G30)</f>
        <v/>
      </c>
      <c r="X30" s="185" t="str">
        <f>IF(U30="","",",")</f>
        <v>,</v>
      </c>
      <c r="Y30" s="185">
        <f>IF(U30="","",250)</f>
        <v>250</v>
      </c>
      <c r="Z30" s="218" t="str">
        <f>IF(U30="","",")")</f>
        <v>)</v>
      </c>
      <c r="AA30" s="175" t="str">
        <f>IF(AB30="","","(")</f>
        <v>(</v>
      </c>
      <c r="AB30" s="183" t="str">
        <f t="shared" ref="AB30:AB64" si="5">IF(H30="","",H30)</f>
        <v>Mi</v>
      </c>
      <c r="AC30" s="184" t="str">
        <f>IF(AB30="","",",")</f>
        <v>,</v>
      </c>
      <c r="AD30" s="225" t="str">
        <f>IF(I30="","",I30)</f>
        <v/>
      </c>
      <c r="AE30" s="176" t="str">
        <f>IF(AB30="","",",")</f>
        <v>,</v>
      </c>
      <c r="AF30" s="168">
        <f>IF(AB30="","",350)</f>
        <v>350</v>
      </c>
      <c r="AG30" s="168" t="str">
        <f>IF(AB30="","",")")</f>
        <v>)</v>
      </c>
      <c r="AH30" s="179" t="str">
        <f>IF(AI30="","","(")</f>
        <v/>
      </c>
      <c r="AI30" s="256" t="str">
        <f t="shared" ref="AI30:AI64" si="6">IF(J30="","",J30)</f>
        <v/>
      </c>
      <c r="AJ30" s="185" t="str">
        <f>IF(AI30="","",",")</f>
        <v/>
      </c>
      <c r="AK30" s="185" t="str">
        <f>IF(K30="","",K30)</f>
        <v/>
      </c>
      <c r="AL30" s="185" t="str">
        <f>IF(AI30="","",",")</f>
        <v/>
      </c>
      <c r="AM30" s="185" t="str">
        <f>IF(AI30="","",450)</f>
        <v/>
      </c>
      <c r="AN30" s="185" t="str">
        <f>IF(AI30="","",")")</f>
        <v/>
      </c>
    </row>
    <row r="31" spans="1:40" ht="24.5" thickTop="1" thickBot="1">
      <c r="A31">
        <f>+A30+1</f>
        <v>2</v>
      </c>
      <c r="B31" t="s">
        <v>2282</v>
      </c>
      <c r="C31" s="13" t="s">
        <v>2937</v>
      </c>
      <c r="D31" s="257" t="s">
        <v>1113</v>
      </c>
      <c r="E31" s="257"/>
      <c r="F31" s="258" t="s">
        <v>1111</v>
      </c>
      <c r="G31" s="258"/>
      <c r="H31" s="257"/>
      <c r="I31" s="257"/>
      <c r="J31" s="296"/>
      <c r="K31" s="296"/>
      <c r="L31" s="271" t="str">
        <f t="shared" si="0"/>
        <v xml:space="preserve">            { line: "¡CARITAS CHRISTI URGET NOS!, (Fa,,15)(Mi,,250)", sC: "as"},</v>
      </c>
      <c r="M31" s="218" t="str">
        <f t="shared" ref="M31:M64" si="7">IF(N31="","","(")</f>
        <v>(</v>
      </c>
      <c r="N31" s="183" t="str">
        <f t="shared" si="1"/>
        <v>Fa</v>
      </c>
      <c r="O31" s="216" t="str">
        <f t="shared" ref="O31:O64" si="8">IF(N31="","",",")</f>
        <v>,</v>
      </c>
      <c r="P31" s="225" t="str">
        <f t="shared" si="2"/>
        <v/>
      </c>
      <c r="Q31" s="217" t="str">
        <f t="shared" ref="Q31:Q64" si="9">IF(N31="","",",")</f>
        <v>,</v>
      </c>
      <c r="R31" s="168">
        <f t="shared" ref="R31:R64" si="10">IF(N31="","",15)</f>
        <v>15</v>
      </c>
      <c r="S31" s="218" t="str">
        <f t="shared" ref="S31:S64" si="11">IF(N31="","",")")</f>
        <v>)</v>
      </c>
      <c r="T31" s="219" t="str">
        <f t="shared" ref="T31:T64" si="12">IF(U31="","","(")</f>
        <v>(</v>
      </c>
      <c r="U31" s="181" t="str">
        <f t="shared" si="3"/>
        <v>Mi</v>
      </c>
      <c r="V31" s="185" t="str">
        <f t="shared" ref="V31:V64" si="13">IF(U31="","",",")</f>
        <v>,</v>
      </c>
      <c r="W31" s="177" t="str">
        <f t="shared" si="4"/>
        <v/>
      </c>
      <c r="X31" s="185" t="str">
        <f t="shared" ref="X31:X64" si="14">IF(U31="","",",")</f>
        <v>,</v>
      </c>
      <c r="Y31" s="185">
        <f t="shared" ref="Y31:Y64" si="15">IF(U31="","",250)</f>
        <v>250</v>
      </c>
      <c r="Z31" s="218" t="str">
        <f t="shared" ref="Z31:Z64" si="16">IF(U31="","",")")</f>
        <v>)</v>
      </c>
      <c r="AA31" s="175" t="str">
        <f t="shared" ref="AA31:AA64" si="17">IF(AB31="","","(")</f>
        <v/>
      </c>
      <c r="AB31" s="183" t="str">
        <f t="shared" si="5"/>
        <v/>
      </c>
      <c r="AC31" s="184" t="str">
        <f t="shared" ref="AC31:AC64" si="18">IF(AB31="","",",")</f>
        <v/>
      </c>
      <c r="AD31" s="225" t="str">
        <f t="shared" ref="AD31:AD64" si="19">IF(I31="","",I31)</f>
        <v/>
      </c>
      <c r="AE31" s="176" t="str">
        <f t="shared" ref="AE31:AE64" si="20">IF(AB31="","",",")</f>
        <v/>
      </c>
      <c r="AF31" s="168" t="str">
        <f t="shared" ref="AF31:AF64" si="21">IF(AB31="","",350)</f>
        <v/>
      </c>
      <c r="AG31" s="168" t="str">
        <f t="shared" ref="AG31:AG64" si="22">IF(AB31="","",")")</f>
        <v/>
      </c>
      <c r="AH31" s="179" t="str">
        <f t="shared" ref="AH31:AH64" si="23">IF(AI31="","","(")</f>
        <v/>
      </c>
      <c r="AI31" s="256" t="str">
        <f t="shared" si="6"/>
        <v/>
      </c>
      <c r="AJ31" s="185" t="str">
        <f t="shared" ref="AJ31:AJ64" si="24">IF(AI31="","",",")</f>
        <v/>
      </c>
      <c r="AK31" s="185" t="str">
        <f t="shared" ref="AK31:AK64" si="25">IF(K31="","",K31)</f>
        <v/>
      </c>
      <c r="AL31" s="185" t="str">
        <f t="shared" ref="AL31:AL64" si="26">IF(AI31="","",",")</f>
        <v/>
      </c>
      <c r="AM31" s="185" t="str">
        <f t="shared" ref="AM31:AM64" si="27">IF(AI31="","",450)</f>
        <v/>
      </c>
      <c r="AN31" s="185" t="str">
        <f t="shared" ref="AN31:AN64" si="28">IF(AI31="","",")")</f>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3</v>
      </c>
      <c r="B33" t="s">
        <v>2540</v>
      </c>
      <c r="C33" s="13" t="s">
        <v>2938</v>
      </c>
      <c r="D33" s="257" t="s">
        <v>1112</v>
      </c>
      <c r="E33" s="257" t="s">
        <v>1121</v>
      </c>
      <c r="F33" s="258"/>
      <c r="G33" s="258"/>
      <c r="H33" s="257"/>
      <c r="I33" s="257"/>
      <c r="J33" s="296"/>
      <c r="K33" s="296"/>
      <c r="L33" s="271" t="str">
        <f t="shared" si="0"/>
        <v xml:space="preserve">            { line: "El amor de Cristo, (La,m,15)", sC: "tc"},</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ref="A34:A46" si="29">+A33+1</f>
        <v>4</v>
      </c>
      <c r="C34" s="13" t="s">
        <v>2939</v>
      </c>
      <c r="D34" s="257" t="s">
        <v>1131</v>
      </c>
      <c r="E34" s="257"/>
      <c r="F34" s="258" t="s">
        <v>1111</v>
      </c>
      <c r="G34" s="258"/>
      <c r="H34" s="257"/>
      <c r="I34" s="257"/>
      <c r="J34" s="296"/>
      <c r="K34" s="296"/>
      <c r="L34" s="271" t="str">
        <f t="shared" si="0"/>
        <v xml:space="preserve">            { line: "nos apremia al pensar,, (Do,,15)(Mi,,250)", sC: ""},</v>
      </c>
      <c r="M34" s="218" t="str">
        <f t="shared" si="7"/>
        <v>(</v>
      </c>
      <c r="N34" s="183" t="str">
        <f t="shared" si="1"/>
        <v>Do</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5</v>
      </c>
      <c r="B35" t="s">
        <v>2584</v>
      </c>
      <c r="C35" s="13" t="s">
        <v>2940</v>
      </c>
      <c r="D35" s="257" t="s">
        <v>1113</v>
      </c>
      <c r="E35" s="257"/>
      <c r="F35" s="258"/>
      <c r="G35" s="258"/>
      <c r="H35" s="257"/>
      <c r="I35" s="257"/>
      <c r="J35" s="296"/>
      <c r="K35" s="296"/>
      <c r="L35" s="271" t="str">
        <f>IF(C35="","",_xlfn.CONCAT("            { line: ","""",C35,", ",M35:AN35,""", sC: ","""",B35,"""},"))</f>
        <v xml:space="preserve">            { line: "EL AMOR DE CRISTO, (Fa,,15)", sC: "ta as"},</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B36" t="s">
        <v>2282</v>
      </c>
      <c r="C36" s="13" t="s">
        <v>2941</v>
      </c>
      <c r="D36" s="257" t="s">
        <v>1111</v>
      </c>
      <c r="E36" s="257"/>
      <c r="F36" s="258"/>
      <c r="G36" s="258"/>
      <c r="H36" s="257"/>
      <c r="I36" s="257"/>
      <c r="J36" s="296"/>
      <c r="K36" s="296"/>
      <c r="L36" s="271" t="str">
        <f>IF(C36="","",_xlfn.CONCAT("            { line: ","""",C36,", ",M36:AN36,""", sC: ","""",B36,"""},"))</f>
        <v xml:space="preserve">            { line: "NOS APREMIA AL PENSAR,, (Mi,,15)", sC: "as"},</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7</v>
      </c>
      <c r="B38" t="s">
        <v>2540</v>
      </c>
      <c r="C38" s="13" t="s">
        <v>2942</v>
      </c>
      <c r="D38" s="257" t="s">
        <v>1112</v>
      </c>
      <c r="E38" s="257" t="s">
        <v>1121</v>
      </c>
      <c r="F38" s="258"/>
      <c r="G38" s="258"/>
      <c r="H38" s="257"/>
      <c r="I38" s="257"/>
      <c r="J38" s="296"/>
      <c r="K38" s="296"/>
      <c r="L38" s="271" t="str">
        <f t="shared" si="0"/>
        <v xml:space="preserve">            { line: "que si uno murió por todos,, (La,m,15)",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8</v>
      </c>
      <c r="C39" s="13" t="s">
        <v>2943</v>
      </c>
      <c r="D39" s="257" t="s">
        <v>1131</v>
      </c>
      <c r="E39" s="257"/>
      <c r="F39" s="258" t="s">
        <v>1111</v>
      </c>
      <c r="G39" s="258"/>
      <c r="H39" s="257"/>
      <c r="I39" s="257"/>
      <c r="J39" s="296"/>
      <c r="K39" s="296"/>
      <c r="L39" s="271" t="str">
        <f t="shared" si="0"/>
        <v xml:space="preserve">            { line: "todos por tanto murieron., (Do,,15)(Mi,,250)", sC: ""},</v>
      </c>
      <c r="M39" s="218" t="str">
        <f t="shared" si="7"/>
        <v>(</v>
      </c>
      <c r="N39" s="183" t="str">
        <f t="shared" si="1"/>
        <v>Do</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9</v>
      </c>
      <c r="B40" t="s">
        <v>2584</v>
      </c>
      <c r="C40" s="13" t="s">
        <v>2944</v>
      </c>
      <c r="D40" s="257" t="s">
        <v>1113</v>
      </c>
      <c r="E40" s="257"/>
      <c r="F40" s="258"/>
      <c r="G40" s="258"/>
      <c r="H40" s="257"/>
      <c r="I40" s="257"/>
      <c r="J40" s="296"/>
      <c r="K40" s="296"/>
      <c r="L40" s="271" t="str">
        <f>IF(C40="","",_xlfn.CONCAT("            { line: ","""",C40,", ",M40:AN40,""", sC: ","""",B40,"""},"))</f>
        <v xml:space="preserve">            { line: "QUE SI CRISTO MURIÓ POR TODOS,, (Fa,,15)", sC: "ta as"},</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10</v>
      </c>
      <c r="B41" t="s">
        <v>2282</v>
      </c>
      <c r="C41" s="13" t="s">
        <v>2945</v>
      </c>
      <c r="D41" s="257" t="s">
        <v>1111</v>
      </c>
      <c r="E41" s="257"/>
      <c r="F41" s="258"/>
      <c r="G41" s="258"/>
      <c r="H41" s="257"/>
      <c r="I41" s="257"/>
      <c r="J41" s="296"/>
      <c r="K41" s="296"/>
      <c r="L41" s="271" t="str">
        <f t="shared" si="0"/>
        <v xml:space="preserve">            { line: "TODOS MURIERON., (Mi,,15)", sC: "as"},</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11</v>
      </c>
      <c r="B43" t="s">
        <v>2540</v>
      </c>
      <c r="C43" s="13" t="s">
        <v>2946</v>
      </c>
      <c r="D43" s="257" t="s">
        <v>1114</v>
      </c>
      <c r="E43" s="257" t="s">
        <v>1121</v>
      </c>
      <c r="F43" s="258" t="s">
        <v>1111</v>
      </c>
      <c r="G43" s="258"/>
      <c r="H43" s="257"/>
      <c r="I43" s="257"/>
      <c r="J43" s="296"/>
      <c r="K43" s="296"/>
      <c r="L43" s="271" t="str">
        <f t="shared" si="0"/>
        <v xml:space="preserve">            { line: "Y murió por todos para que los que viven, (Re,m,15)(Mi,,250)", sC: "tc"},</v>
      </c>
      <c r="M43" s="218" t="str">
        <f t="shared" si="7"/>
        <v>(</v>
      </c>
      <c r="N43" s="183" t="str">
        <f t="shared" si="1"/>
        <v>Re</v>
      </c>
      <c r="O43" s="216" t="str">
        <f t="shared" si="8"/>
        <v>,</v>
      </c>
      <c r="P43" s="225" t="str">
        <f t="shared" si="2"/>
        <v>m</v>
      </c>
      <c r="Q43" s="217" t="str">
        <f t="shared" si="9"/>
        <v>,</v>
      </c>
      <c r="R43" s="168">
        <f t="shared" si="10"/>
        <v>15</v>
      </c>
      <c r="S43" s="218" t="str">
        <f t="shared" si="11"/>
        <v>)</v>
      </c>
      <c r="T43" s="219" t="str">
        <f t="shared" si="12"/>
        <v>(</v>
      </c>
      <c r="U43" s="181" t="str">
        <f t="shared" si="3"/>
        <v>Mi</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12</v>
      </c>
      <c r="C44" s="13" t="s">
        <v>2947</v>
      </c>
      <c r="D44" s="257" t="s">
        <v>1114</v>
      </c>
      <c r="E44" s="257" t="s">
        <v>1121</v>
      </c>
      <c r="F44" s="258" t="s">
        <v>1111</v>
      </c>
      <c r="G44" s="258"/>
      <c r="H44" s="257"/>
      <c r="I44" s="257"/>
      <c r="J44" s="296"/>
      <c r="K44" s="296"/>
      <c r="L44" s="271" t="str">
        <f t="shared" si="0"/>
        <v xml:space="preserve">            { line: "no vivan más para sí,, (Re,m,15)(Mi,,250)", sC: ""},</v>
      </c>
      <c r="M44" s="218" t="str">
        <f t="shared" si="7"/>
        <v>(</v>
      </c>
      <c r="N44" s="183" t="str">
        <f t="shared" si="1"/>
        <v>Re</v>
      </c>
      <c r="O44" s="216" t="str">
        <f t="shared" si="8"/>
        <v>,</v>
      </c>
      <c r="P44" s="225" t="str">
        <f t="shared" si="2"/>
        <v>m</v>
      </c>
      <c r="Q44" s="217" t="str">
        <f t="shared" si="9"/>
        <v>,</v>
      </c>
      <c r="R44" s="168">
        <f t="shared" si="10"/>
        <v>15</v>
      </c>
      <c r="S44" s="218" t="str">
        <f t="shared" si="11"/>
        <v>)</v>
      </c>
      <c r="T44" s="219" t="str">
        <f t="shared" si="12"/>
        <v>(</v>
      </c>
      <c r="U44" s="181" t="str">
        <f t="shared" si="3"/>
        <v>Mi</v>
      </c>
      <c r="V44" s="185" t="str">
        <f t="shared" si="13"/>
        <v>,</v>
      </c>
      <c r="W44" s="177" t="str">
        <f t="shared" si="4"/>
        <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13</v>
      </c>
      <c r="C45" s="13" t="s">
        <v>2948</v>
      </c>
      <c r="D45" s="257" t="s">
        <v>1113</v>
      </c>
      <c r="E45" s="257"/>
      <c r="F45" s="258" t="s">
        <v>1114</v>
      </c>
      <c r="G45" s="258" t="s">
        <v>2631</v>
      </c>
      <c r="H45" s="257"/>
      <c r="I45" s="257"/>
      <c r="J45" s="296"/>
      <c r="K45" s="296"/>
      <c r="L45" s="271" t="str">
        <f t="shared" si="0"/>
        <v xml:space="preserve">            { line: "sino para aquel que murió, (Fa,,15)(Re,m9,250)", sC: ""},</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14</v>
      </c>
      <c r="C46" s="13" t="s">
        <v>2949</v>
      </c>
      <c r="D46" s="257" t="s">
        <v>1122</v>
      </c>
      <c r="E46" s="257"/>
      <c r="F46" s="258" t="s">
        <v>1111</v>
      </c>
      <c r="G46" s="258"/>
      <c r="H46" s="257"/>
      <c r="I46" s="257"/>
      <c r="J46" s="296"/>
      <c r="K46" s="296"/>
      <c r="L46" s="271" t="str">
        <f t="shared" si="0"/>
        <v xml:space="preserve">            { line: "y resucitó por ellos., (Sol,,15)(Mi,,250)", sC: ""},</v>
      </c>
      <c r="M46" s="218" t="str">
        <f t="shared" si="7"/>
        <v>(</v>
      </c>
      <c r="N46" s="183" t="str">
        <f t="shared" si="1"/>
        <v>Sol</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6.5" thickTop="1" thickBot="1">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50" si="30">IF(N48="","","(")</f>
        <v/>
      </c>
      <c r="N48" s="183" t="str">
        <f t="shared" ref="N48:N50" si="31">IF(D48="","",D48)</f>
        <v/>
      </c>
      <c r="O48" s="216" t="str">
        <f t="shared" ref="O48:O50" si="32">IF(N48="","",",")</f>
        <v/>
      </c>
      <c r="P48" s="225" t="str">
        <f t="shared" ref="P48:P50" si="33">IF(E48="","",E48)</f>
        <v/>
      </c>
      <c r="Q48" s="217" t="str">
        <f t="shared" ref="Q48:Q50" si="34">IF(N48="","",",")</f>
        <v/>
      </c>
      <c r="R48" s="168" t="str">
        <f t="shared" ref="R48:R50" si="35">IF(N48="","",15)</f>
        <v/>
      </c>
      <c r="S48" s="218" t="str">
        <f t="shared" ref="S48:S50" si="36">IF(N48="","",")")</f>
        <v/>
      </c>
      <c r="T48" s="219" t="str">
        <f t="shared" ref="T48:T50" si="37">IF(U48="","","(")</f>
        <v/>
      </c>
      <c r="U48" s="181" t="str">
        <f t="shared" ref="U48:U50" si="38">IF(F48="","",F48)</f>
        <v/>
      </c>
      <c r="V48" s="185" t="str">
        <f t="shared" ref="V48:V50" si="39">IF(U48="","",",")</f>
        <v/>
      </c>
      <c r="W48" s="177" t="str">
        <f t="shared" ref="W48:W50" si="40">IF(G48="","",G48)</f>
        <v/>
      </c>
      <c r="X48" s="185" t="str">
        <f t="shared" ref="X48:X50" si="41">IF(U48="","",",")</f>
        <v/>
      </c>
      <c r="Y48" s="185" t="str">
        <f t="shared" ref="Y48:Y50" si="42">IF(U48="","",250)</f>
        <v/>
      </c>
      <c r="Z48" s="218" t="str">
        <f t="shared" ref="Z48:Z50" si="43">IF(U48="","",")")</f>
        <v/>
      </c>
      <c r="AA48" s="175" t="str">
        <f t="shared" ref="AA48:AA50" si="44">IF(AB48="","","(")</f>
        <v/>
      </c>
      <c r="AB48" s="183" t="str">
        <f t="shared" ref="AB48:AB50" si="45">IF(H48="","",H48)</f>
        <v/>
      </c>
      <c r="AC48" s="184" t="str">
        <f t="shared" ref="AC48:AC50" si="46">IF(AB48="","",",")</f>
        <v/>
      </c>
      <c r="AD48" s="225" t="str">
        <f t="shared" ref="AD48:AD50" si="47">IF(I48="","",I48)</f>
        <v/>
      </c>
      <c r="AE48" s="176" t="str">
        <f t="shared" ref="AE48:AE50" si="48">IF(AB48="","",",")</f>
        <v/>
      </c>
      <c r="AF48" s="168" t="str">
        <f t="shared" ref="AF48:AF50" si="49">IF(AB48="","",350)</f>
        <v/>
      </c>
      <c r="AG48" s="168" t="str">
        <f t="shared" ref="AG48:AG50" si="50">IF(AB48="","",")")</f>
        <v/>
      </c>
      <c r="AH48" s="179" t="str">
        <f t="shared" ref="AH48:AH50" si="51">IF(AI48="","","(")</f>
        <v/>
      </c>
      <c r="AI48" s="256" t="str">
        <f t="shared" ref="AI48:AI50" si="52">IF(J48="","",J48)</f>
        <v/>
      </c>
      <c r="AJ48" s="185" t="str">
        <f t="shared" ref="AJ48:AJ50" si="53">IF(AI48="","",",")</f>
        <v/>
      </c>
      <c r="AK48" s="185" t="str">
        <f t="shared" ref="AK48:AK50" si="54">IF(K48="","",K48)</f>
        <v/>
      </c>
      <c r="AL48" s="185" t="str">
        <f t="shared" ref="AL48:AL50" si="55">IF(AI48="","",",")</f>
        <v/>
      </c>
      <c r="AM48" s="185" t="str">
        <f t="shared" ref="AM48:AM50" si="56">IF(AI48="","",450)</f>
        <v/>
      </c>
      <c r="AN48" s="185" t="str">
        <f t="shared" ref="AN48:AN50" si="57">IF(AI48="","",")")</f>
        <v/>
      </c>
    </row>
    <row r="49" spans="1:40" ht="24.5" thickTop="1" thickBot="1">
      <c r="B49" t="s">
        <v>2584</v>
      </c>
      <c r="C49" s="333" t="s">
        <v>2937</v>
      </c>
      <c r="D49" s="329" t="s">
        <v>1112</v>
      </c>
      <c r="E49" s="329" t="s">
        <v>1121</v>
      </c>
      <c r="F49" s="329" t="s">
        <v>1131</v>
      </c>
      <c r="G49" s="329"/>
      <c r="H49" s="329" t="s">
        <v>1111</v>
      </c>
      <c r="I49" s="329"/>
      <c r="J49" s="329"/>
      <c r="K49" s="329"/>
      <c r="L49" s="330" t="str">
        <f>IF(C49="","",_xlfn.CONCAT("       triggerLine: ","""",C49,", ",M49:AN49,""", sC: ","""",B49,""", lines: ["))</f>
        <v xml:space="preserve">       triggerLine: "¡CARITAS CHRISTI URGET NOS!, (La,m,15)(Do,,250)(Mi,,350)", sC: "ta as", lines: [</v>
      </c>
      <c r="M49" s="218" t="str">
        <f t="shared" si="30"/>
        <v>(</v>
      </c>
      <c r="N49" s="183" t="str">
        <f t="shared" si="31"/>
        <v>La</v>
      </c>
      <c r="O49" s="216" t="str">
        <f t="shared" si="32"/>
        <v>,</v>
      </c>
      <c r="P49" s="225" t="str">
        <f t="shared" si="33"/>
        <v>m</v>
      </c>
      <c r="Q49" s="217" t="str">
        <f t="shared" si="34"/>
        <v>,</v>
      </c>
      <c r="R49" s="168">
        <f t="shared" si="35"/>
        <v>15</v>
      </c>
      <c r="S49" s="218" t="str">
        <f t="shared" si="36"/>
        <v>)</v>
      </c>
      <c r="T49" s="219" t="str">
        <f t="shared" si="37"/>
        <v>(</v>
      </c>
      <c r="U49" s="181" t="str">
        <f t="shared" si="38"/>
        <v>Do</v>
      </c>
      <c r="V49" s="185" t="str">
        <f t="shared" si="39"/>
        <v>,</v>
      </c>
      <c r="W49" s="177" t="str">
        <f t="shared" si="40"/>
        <v/>
      </c>
      <c r="X49" s="185" t="str">
        <f t="shared" si="41"/>
        <v>,</v>
      </c>
      <c r="Y49" s="185">
        <f t="shared" si="42"/>
        <v>250</v>
      </c>
      <c r="Z49" s="218" t="str">
        <f t="shared" si="43"/>
        <v>)</v>
      </c>
      <c r="AA49" s="175" t="str">
        <f t="shared" si="44"/>
        <v>(</v>
      </c>
      <c r="AB49" s="183" t="str">
        <f t="shared" si="45"/>
        <v>Mi</v>
      </c>
      <c r="AC49" s="184" t="str">
        <f t="shared" si="46"/>
        <v>,</v>
      </c>
      <c r="AD49" s="225" t="str">
        <f t="shared" si="47"/>
        <v/>
      </c>
      <c r="AE49" s="176" t="str">
        <f t="shared" si="48"/>
        <v>,</v>
      </c>
      <c r="AF49" s="168">
        <f t="shared" si="49"/>
        <v>350</v>
      </c>
      <c r="AG49" s="168" t="str">
        <f t="shared" si="50"/>
        <v>)</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4.5" thickTop="1" thickBot="1">
      <c r="B50" t="s">
        <v>2282</v>
      </c>
      <c r="C50" s="334" t="s">
        <v>2937</v>
      </c>
      <c r="D50" s="329" t="s">
        <v>1113</v>
      </c>
      <c r="E50" s="329"/>
      <c r="F50" s="329" t="s">
        <v>1111</v>
      </c>
      <c r="G50" s="329"/>
      <c r="H50" s="329"/>
      <c r="I50" s="329"/>
      <c r="J50" s="329"/>
      <c r="K50" s="329"/>
      <c r="L50" s="335" t="str">
        <f>IF(C50="","",_xlfn.CONCAT("            { line: ","""",C50,", ",M50:AN50,""", sC: ","""",B50,"""},  ]},"))</f>
        <v xml:space="preserve">            { line: "¡CARITAS CHRISTI URGET NOS!, (Fa,,15)(Mi,,250)", sC: "as"},  ]},</v>
      </c>
      <c r="M50" s="218" t="str">
        <f t="shared" si="30"/>
        <v>(</v>
      </c>
      <c r="N50" s="183" t="str">
        <f t="shared" si="31"/>
        <v>Fa</v>
      </c>
      <c r="O50" s="216" t="str">
        <f t="shared" si="32"/>
        <v>,</v>
      </c>
      <c r="P50" s="225" t="str">
        <f t="shared" si="33"/>
        <v/>
      </c>
      <c r="Q50" s="217" t="str">
        <f t="shared" si="34"/>
        <v>,</v>
      </c>
      <c r="R50" s="168">
        <f t="shared" si="35"/>
        <v>15</v>
      </c>
      <c r="S50" s="218" t="str">
        <f t="shared" si="36"/>
        <v>)</v>
      </c>
      <c r="T50" s="219" t="str">
        <f t="shared" si="37"/>
        <v>(</v>
      </c>
      <c r="U50" s="181" t="str">
        <f t="shared" si="38"/>
        <v>Mi</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36.5" thickTop="1" thickBot="1">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v>1</v>
      </c>
      <c r="B52" t="s">
        <v>2540</v>
      </c>
      <c r="C52" s="13" t="s">
        <v>2950</v>
      </c>
      <c r="D52" s="257" t="s">
        <v>1114</v>
      </c>
      <c r="E52" s="257" t="s">
        <v>1121</v>
      </c>
      <c r="F52" s="258" t="s">
        <v>1111</v>
      </c>
      <c r="G52" s="258"/>
      <c r="H52" s="257"/>
      <c r="I52" s="257"/>
      <c r="J52" s="296"/>
      <c r="K52" s="296"/>
      <c r="L52" s="271" t="str">
        <f>IF(C52="","",_xlfn.CONCAT("            { line: ","""",C52,", ",M52:AN52,""", sC: ","""",B52,"""},"))</f>
        <v xml:space="preserve">            { line: "El que está en Cristo es una nueva creación;, (Re,m,15)(Mi,,250)", sC: "tc"},</v>
      </c>
      <c r="M52" s="218" t="str">
        <f t="shared" si="7"/>
        <v>(</v>
      </c>
      <c r="N52" s="183" t="str">
        <f t="shared" si="1"/>
        <v>Re</v>
      </c>
      <c r="O52" s="216" t="str">
        <f t="shared" si="8"/>
        <v>,</v>
      </c>
      <c r="P52" s="225" t="str">
        <f t="shared" si="2"/>
        <v>m</v>
      </c>
      <c r="Q52" s="217" t="str">
        <f t="shared" si="9"/>
        <v>,</v>
      </c>
      <c r="R52" s="168">
        <f t="shared" si="10"/>
        <v>15</v>
      </c>
      <c r="S52" s="218" t="str">
        <f t="shared" si="11"/>
        <v>)</v>
      </c>
      <c r="T52" s="219" t="str">
        <f t="shared" si="12"/>
        <v>(</v>
      </c>
      <c r="U52" s="181" t="str">
        <f t="shared" si="3"/>
        <v>Mi</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+A52+1</f>
        <v>2</v>
      </c>
      <c r="C53" s="13" t="s">
        <v>2951</v>
      </c>
      <c r="D53" s="257" t="s">
        <v>1114</v>
      </c>
      <c r="E53" s="257" t="s">
        <v>1121</v>
      </c>
      <c r="F53" s="258" t="s">
        <v>1111</v>
      </c>
      <c r="G53" s="258"/>
      <c r="H53" s="257"/>
      <c r="I53" s="257"/>
      <c r="J53" s="296"/>
      <c r="K53" s="296"/>
      <c r="L53" s="271" t="str">
        <f t="shared" ref="L53:L64" si="58">IF(C53="","",_xlfn.CONCAT("            { line: ","""",C53,", ",M53:AN53,""", sC: ","""",B53,"""},"))</f>
        <v xml:space="preserve">            { line: "pasó lo viejo, todo es nuevo., (Re,m,15)(Mi,,250)", sC: ""},</v>
      </c>
      <c r="M53" s="218" t="str">
        <f t="shared" si="7"/>
        <v>(</v>
      </c>
      <c r="N53" s="183" t="str">
        <f t="shared" si="1"/>
        <v>Re</v>
      </c>
      <c r="O53" s="216" t="str">
        <f t="shared" si="8"/>
        <v>,</v>
      </c>
      <c r="P53" s="225" t="str">
        <f t="shared" si="2"/>
        <v>m</v>
      </c>
      <c r="Q53" s="217" t="str">
        <f t="shared" si="9"/>
        <v>,</v>
      </c>
      <c r="R53" s="168">
        <f t="shared" si="10"/>
        <v>15</v>
      </c>
      <c r="S53" s="218" t="str">
        <f t="shared" si="11"/>
        <v>)</v>
      </c>
      <c r="T53" s="219" t="str">
        <f t="shared" si="12"/>
        <v>(</v>
      </c>
      <c r="U53" s="181" t="str">
        <f t="shared" si="3"/>
        <v>Mi</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ref="A54:A64" si="59">+A53+1</f>
        <v>3</v>
      </c>
      <c r="C54" s="13" t="s">
        <v>2952</v>
      </c>
      <c r="D54" s="257" t="s">
        <v>1113</v>
      </c>
      <c r="E54" s="257"/>
      <c r="F54" s="258" t="s">
        <v>1114</v>
      </c>
      <c r="G54" s="258" t="s">
        <v>2631</v>
      </c>
      <c r="H54" s="257"/>
      <c r="I54" s="257"/>
      <c r="J54" s="296"/>
      <c r="K54" s="296"/>
      <c r="L54" s="271" t="str">
        <f t="shared" si="58"/>
        <v xml:space="preserve">            { line: "A quien no conoció pecado,, (Fa,,15)(Re,m9,250)",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v>
      </c>
      <c r="U54" s="181" t="str">
        <f t="shared" si="3"/>
        <v>Re</v>
      </c>
      <c r="V54" s="185" t="str">
        <f t="shared" si="13"/>
        <v>,</v>
      </c>
      <c r="W54" s="177" t="str">
        <f t="shared" si="4"/>
        <v>m9</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59"/>
        <v>4</v>
      </c>
      <c r="C55" s="13" t="s">
        <v>2953</v>
      </c>
      <c r="D55" s="257"/>
      <c r="E55" s="257"/>
      <c r="F55" s="258"/>
      <c r="G55" s="258"/>
      <c r="H55" s="257"/>
      <c r="I55" s="257"/>
      <c r="J55" s="296"/>
      <c r="K55" s="296"/>
      <c r="L55" s="271" t="str">
        <f t="shared" si="58"/>
        <v xml:space="preserve">            { line: "Dios le hizo pecado,,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59"/>
        <v>5</v>
      </c>
      <c r="C56" s="13" t="s">
        <v>2954</v>
      </c>
      <c r="D56" s="257" t="s">
        <v>1122</v>
      </c>
      <c r="E56" s="257"/>
      <c r="F56" s="258" t="s">
        <v>1111</v>
      </c>
      <c r="G56" s="258"/>
      <c r="H56" s="257"/>
      <c r="I56" s="257"/>
      <c r="J56" s="296"/>
      <c r="K56" s="296"/>
      <c r="L56" s="271" t="str">
        <f t="shared" si="58"/>
        <v xml:space="preserve">            { line: "para que fuésemos justicia de Dios en Él., (Sol,,15)(Mi,,250)",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Mi</v>
      </c>
      <c r="V56" s="185" t="str">
        <f t="shared" si="13"/>
        <v>,</v>
      </c>
      <c r="W56" s="177" t="str">
        <f t="shared" si="4"/>
        <v/>
      </c>
      <c r="X56" s="185" t="str">
        <f t="shared" si="14"/>
        <v>,</v>
      </c>
      <c r="Y56" s="185">
        <f t="shared" si="15"/>
        <v>250</v>
      </c>
      <c r="Z56" s="218" t="str">
        <f t="shared" si="16"/>
        <v>)</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A58">
        <f>+A56+1</f>
        <v>6</v>
      </c>
      <c r="B58" t="s">
        <v>2540</v>
      </c>
      <c r="C58" s="13" t="s">
        <v>2955</v>
      </c>
      <c r="D58" s="257" t="s">
        <v>1112</v>
      </c>
      <c r="E58" s="257" t="s">
        <v>1121</v>
      </c>
      <c r="F58" s="258" t="s">
        <v>1112</v>
      </c>
      <c r="G58" s="258">
        <v>7</v>
      </c>
      <c r="H58" s="257"/>
      <c r="I58" s="257"/>
      <c r="J58" s="296"/>
      <c r="K58" s="296"/>
      <c r="L58" s="271" t="str">
        <f t="shared" si="58"/>
        <v xml:space="preserve">            { line: "¡Ay de mí si no anunciase, (La,m,15)(La,7,250)", sC: "tc"},</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v>
      </c>
      <c r="U58" s="181" t="str">
        <f t="shared" si="3"/>
        <v>La</v>
      </c>
      <c r="V58" s="185" t="str">
        <f t="shared" si="13"/>
        <v>,</v>
      </c>
      <c r="W58" s="177">
        <f t="shared" si="4"/>
        <v>7</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59"/>
        <v>7</v>
      </c>
      <c r="C59" s="13" t="s">
        <v>2956</v>
      </c>
      <c r="D59" s="257" t="s">
        <v>1114</v>
      </c>
      <c r="E59" s="257" t="s">
        <v>1121</v>
      </c>
      <c r="F59" s="258"/>
      <c r="G59" s="258"/>
      <c r="H59" s="257"/>
      <c r="I59" s="257"/>
      <c r="J59" s="296"/>
      <c r="K59" s="296"/>
      <c r="L59" s="271" t="str">
        <f t="shared" si="58"/>
        <v xml:space="preserve">            { line: "el Evangelio!, (Re,m,15)", sC: ""},</v>
      </c>
      <c r="M59" s="218" t="str">
        <f t="shared" si="7"/>
        <v>(</v>
      </c>
      <c r="N59" s="183" t="str">
        <f t="shared" si="1"/>
        <v>Re</v>
      </c>
      <c r="O59" s="216" t="str">
        <f t="shared" si="8"/>
        <v>,</v>
      </c>
      <c r="P59" s="225" t="str">
        <f t="shared" si="2"/>
        <v>m</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59"/>
        <v>8</v>
      </c>
      <c r="C60" s="13" t="s">
        <v>2957</v>
      </c>
      <c r="D60" s="257" t="s">
        <v>1111</v>
      </c>
      <c r="E60" s="257"/>
      <c r="F60" s="258" t="s">
        <v>1112</v>
      </c>
      <c r="G60" s="258" t="s">
        <v>2631</v>
      </c>
      <c r="H60" s="257"/>
      <c r="I60" s="257"/>
      <c r="J60" s="296"/>
      <c r="K60" s="296"/>
      <c r="L60" s="271" t="str">
        <f t="shared" si="58"/>
        <v xml:space="preserve">            { line: "¡Ay de mí! ¡Ay de mí!, (Mi,,15)(La,m9,250)",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m9</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+A60+1</f>
        <v>9</v>
      </c>
      <c r="B62" t="s">
        <v>2584</v>
      </c>
      <c r="C62" s="13" t="s">
        <v>2958</v>
      </c>
      <c r="D62" s="257" t="s">
        <v>1112</v>
      </c>
      <c r="E62" s="257">
        <v>7</v>
      </c>
      <c r="F62" s="258"/>
      <c r="G62" s="258"/>
      <c r="H62" s="257"/>
      <c r="I62" s="257"/>
      <c r="J62" s="296"/>
      <c r="K62" s="296"/>
      <c r="L62" s="282" t="str">
        <f t="shared" si="58"/>
        <v xml:space="preserve">            { line: "¡AY DE MÍ SI NO ANUNCIASE, (La,7,15)", sC: "ta as"},</v>
      </c>
      <c r="M62" s="218" t="str">
        <f t="shared" si="7"/>
        <v>(</v>
      </c>
      <c r="N62" s="183" t="str">
        <f t="shared" si="1"/>
        <v>La</v>
      </c>
      <c r="O62" s="216" t="str">
        <f t="shared" si="8"/>
        <v>,</v>
      </c>
      <c r="P62" s="225">
        <f t="shared" si="2"/>
        <v>7</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59"/>
        <v>10</v>
      </c>
      <c r="B63" t="s">
        <v>2282</v>
      </c>
      <c r="C63" s="13" t="s">
        <v>2959</v>
      </c>
      <c r="D63" s="257" t="s">
        <v>1114</v>
      </c>
      <c r="E63" s="257" t="s">
        <v>1121</v>
      </c>
      <c r="F63" s="258"/>
      <c r="G63" s="258"/>
      <c r="H63" s="257"/>
      <c r="I63" s="257"/>
      <c r="J63" s="296"/>
      <c r="K63" s="296"/>
      <c r="L63" s="282" t="str">
        <f t="shared" si="58"/>
        <v xml:space="preserve">            { line: "EL EVANGELIO!, (Re,m,15)", sC: "as"},</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59"/>
        <v>11</v>
      </c>
      <c r="B64" t="s">
        <v>2282</v>
      </c>
      <c r="C64" s="13" t="s">
        <v>2960</v>
      </c>
      <c r="D64" s="257" t="s">
        <v>1111</v>
      </c>
      <c r="E64" s="257" t="s">
        <v>1112</v>
      </c>
      <c r="F64" s="258"/>
      <c r="G64" s="258" t="s">
        <v>1121</v>
      </c>
      <c r="H64" s="257"/>
      <c r="I64" s="257"/>
      <c r="J64" s="296"/>
      <c r="K64" s="296"/>
      <c r="L64" s="282" t="str">
        <f t="shared" si="58"/>
        <v xml:space="preserve">            { line: "¡AY DE MÍ! ¡AY DE MÍ!, (Mi,La,15)m", sC: "as"},</v>
      </c>
      <c r="M64" s="218" t="str">
        <f t="shared" si="7"/>
        <v>(</v>
      </c>
      <c r="N64" s="183" t="str">
        <f t="shared" si="1"/>
        <v>Mi</v>
      </c>
      <c r="O64" s="216" t="str">
        <f t="shared" si="8"/>
        <v>,</v>
      </c>
      <c r="P64" s="225" t="str">
        <f t="shared" si="2"/>
        <v>La</v>
      </c>
      <c r="Q64" s="217" t="str">
        <f t="shared" si="9"/>
        <v>,</v>
      </c>
      <c r="R64" s="168">
        <f t="shared" si="10"/>
        <v>15</v>
      </c>
      <c r="S64" s="218" t="str">
        <f t="shared" si="11"/>
        <v>)</v>
      </c>
      <c r="T64" s="219" t="str">
        <f t="shared" si="12"/>
        <v/>
      </c>
      <c r="U64" s="181" t="str">
        <f t="shared" si="3"/>
        <v/>
      </c>
      <c r="V64" s="185" t="str">
        <f t="shared" si="13"/>
        <v/>
      </c>
      <c r="W64" s="177" t="str">
        <f t="shared" si="4"/>
        <v>m</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6.5" thickTop="1" thickBot="1">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C66" s="203" t="s">
        <v>2422</v>
      </c>
      <c r="D66" s="224"/>
      <c r="E66" s="224"/>
      <c r="F66" s="224"/>
      <c r="G66" s="224"/>
      <c r="H66" s="224"/>
      <c r="I66" s="224"/>
      <c r="J66" s="224"/>
      <c r="K66" s="224"/>
      <c r="L66" s="208" t="s">
        <v>2411</v>
      </c>
      <c r="M66" s="218" t="str">
        <f t="shared" ref="M66:M68" si="60">IF(N66="","","(")</f>
        <v/>
      </c>
      <c r="N66" s="183" t="str">
        <f t="shared" ref="N66:N68" si="61">IF(D66="","",D66)</f>
        <v/>
      </c>
      <c r="O66" s="216" t="str">
        <f t="shared" ref="O66:O68" si="62">IF(N66="","",",")</f>
        <v/>
      </c>
      <c r="P66" s="225" t="str">
        <f t="shared" ref="P66:P68" si="63">IF(E66="","",E66)</f>
        <v/>
      </c>
      <c r="Q66" s="217" t="str">
        <f t="shared" ref="Q66:Q68" si="64">IF(N66="","",",")</f>
        <v/>
      </c>
      <c r="R66" s="168" t="str">
        <f t="shared" ref="R66:R68" si="65">IF(N66="","",15)</f>
        <v/>
      </c>
      <c r="S66" s="218" t="str">
        <f t="shared" ref="S66:S68" si="66">IF(N66="","",")")</f>
        <v/>
      </c>
      <c r="T66" s="219" t="str">
        <f t="shared" ref="T66:T68" si="67">IF(U66="","","(")</f>
        <v/>
      </c>
      <c r="U66" s="181" t="str">
        <f t="shared" ref="U66:U68" si="68">IF(F66="","",F66)</f>
        <v/>
      </c>
      <c r="V66" s="185" t="str">
        <f t="shared" ref="V66:V68" si="69">IF(U66="","",",")</f>
        <v/>
      </c>
      <c r="W66" s="177" t="str">
        <f t="shared" ref="W66:W68" si="70">IF(G66="","",G66)</f>
        <v/>
      </c>
      <c r="X66" s="185" t="str">
        <f t="shared" ref="X66:X68" si="71">IF(U66="","",",")</f>
        <v/>
      </c>
      <c r="Y66" s="185" t="str">
        <f t="shared" ref="Y66:Y68" si="72">IF(U66="","",250)</f>
        <v/>
      </c>
      <c r="Z66" s="218" t="str">
        <f t="shared" ref="Z66:Z68" si="73">IF(U66="","",")")</f>
        <v/>
      </c>
      <c r="AA66" s="175" t="str">
        <f t="shared" ref="AA66:AA68" si="74">IF(AB66="","","(")</f>
        <v/>
      </c>
      <c r="AB66" s="183" t="str">
        <f t="shared" ref="AB66:AB68" si="75">IF(H66="","",H66)</f>
        <v/>
      </c>
      <c r="AC66" s="184" t="str">
        <f t="shared" ref="AC66:AC68" si="76">IF(AB66="","",",")</f>
        <v/>
      </c>
      <c r="AD66" s="225" t="str">
        <f t="shared" ref="AD66:AD68" si="77">IF(I66="","",I66)</f>
        <v/>
      </c>
      <c r="AE66" s="176" t="str">
        <f t="shared" ref="AE66:AE68" si="78">IF(AB66="","",",")</f>
        <v/>
      </c>
      <c r="AF66" s="168" t="str">
        <f t="shared" ref="AF66:AF68" si="79">IF(AB66="","",350)</f>
        <v/>
      </c>
      <c r="AG66" s="168" t="str">
        <f t="shared" ref="AG66:AG68" si="80">IF(AB66="","",")")</f>
        <v/>
      </c>
      <c r="AH66" s="179" t="str">
        <f t="shared" ref="AH66:AH68" si="81">IF(AI66="","","(")</f>
        <v/>
      </c>
      <c r="AI66" s="256" t="str">
        <f t="shared" ref="AI66:AI68" si="82">IF(J66="","",J66)</f>
        <v/>
      </c>
      <c r="AJ66" s="185" t="str">
        <f t="shared" ref="AJ66:AJ68" si="83">IF(AI66="","",",")</f>
        <v/>
      </c>
      <c r="AK66" s="185" t="str">
        <f t="shared" ref="AK66:AK68" si="84">IF(K66="","",K66)</f>
        <v/>
      </c>
      <c r="AL66" s="185" t="str">
        <f t="shared" ref="AL66:AL68" si="85">IF(AI66="","",",")</f>
        <v/>
      </c>
      <c r="AM66" s="185" t="str">
        <f t="shared" ref="AM66:AM68" si="86">IF(AI66="","",450)</f>
        <v/>
      </c>
      <c r="AN66" s="185" t="str">
        <f t="shared" ref="AN66:AN68" si="87">IF(AI66="","",")")</f>
        <v/>
      </c>
    </row>
    <row r="67" spans="2:40" ht="24.5" thickTop="1" thickBot="1">
      <c r="B67" t="s">
        <v>2584</v>
      </c>
      <c r="C67" s="333" t="s">
        <v>2937</v>
      </c>
      <c r="D67" s="329" t="s">
        <v>1112</v>
      </c>
      <c r="E67" s="329" t="s">
        <v>1121</v>
      </c>
      <c r="F67" s="329" t="s">
        <v>1131</v>
      </c>
      <c r="G67" s="329"/>
      <c r="H67" s="329" t="s">
        <v>1111</v>
      </c>
      <c r="I67" s="329"/>
      <c r="J67" s="329"/>
      <c r="K67" s="329"/>
      <c r="L67" s="330" t="str">
        <f>IF(C67="","",_xlfn.CONCAT("       triggerLine: ","""",C67,", ",M67:AN67,""", sC: ","""",B67,""", lines: ["))</f>
        <v xml:space="preserve">       triggerLine: "¡CARITAS CHRISTI URGET NOS!, (La,m,15)(Do,,250)(Mi,,350)", sC: "ta as", lines: [</v>
      </c>
      <c r="M67" s="218" t="str">
        <f t="shared" si="60"/>
        <v>(</v>
      </c>
      <c r="N67" s="183" t="str">
        <f t="shared" si="61"/>
        <v>La</v>
      </c>
      <c r="O67" s="216" t="str">
        <f t="shared" si="62"/>
        <v>,</v>
      </c>
      <c r="P67" s="225" t="str">
        <f t="shared" si="63"/>
        <v>m</v>
      </c>
      <c r="Q67" s="217" t="str">
        <f t="shared" si="64"/>
        <v>,</v>
      </c>
      <c r="R67" s="168">
        <f t="shared" si="65"/>
        <v>15</v>
      </c>
      <c r="S67" s="218" t="str">
        <f t="shared" si="66"/>
        <v>)</v>
      </c>
      <c r="T67" s="219" t="str">
        <f t="shared" si="67"/>
        <v>(</v>
      </c>
      <c r="U67" s="181" t="str">
        <f t="shared" si="68"/>
        <v>Do</v>
      </c>
      <c r="V67" s="185" t="str">
        <f t="shared" si="69"/>
        <v>,</v>
      </c>
      <c r="W67" s="177" t="str">
        <f t="shared" si="70"/>
        <v/>
      </c>
      <c r="X67" s="185" t="str">
        <f t="shared" si="71"/>
        <v>,</v>
      </c>
      <c r="Y67" s="185">
        <f t="shared" si="72"/>
        <v>250</v>
      </c>
      <c r="Z67" s="218" t="str">
        <f t="shared" si="73"/>
        <v>)</v>
      </c>
      <c r="AA67" s="175" t="str">
        <f t="shared" si="74"/>
        <v>(</v>
      </c>
      <c r="AB67" s="183" t="str">
        <f t="shared" si="75"/>
        <v>Mi</v>
      </c>
      <c r="AC67" s="184" t="str">
        <f t="shared" si="76"/>
        <v>,</v>
      </c>
      <c r="AD67" s="225" t="str">
        <f t="shared" si="77"/>
        <v/>
      </c>
      <c r="AE67" s="176" t="str">
        <f t="shared" si="78"/>
        <v>,</v>
      </c>
      <c r="AF67" s="168">
        <f t="shared" si="79"/>
        <v>350</v>
      </c>
      <c r="AG67" s="168" t="str">
        <f t="shared" si="80"/>
        <v>)</v>
      </c>
      <c r="AH67" s="179" t="str">
        <f t="shared" si="81"/>
        <v/>
      </c>
      <c r="AI67" s="256" t="str">
        <f t="shared" si="82"/>
        <v/>
      </c>
      <c r="AJ67" s="185" t="str">
        <f t="shared" si="83"/>
        <v/>
      </c>
      <c r="AK67" s="185" t="str">
        <f t="shared" si="84"/>
        <v/>
      </c>
      <c r="AL67" s="185" t="str">
        <f t="shared" si="85"/>
        <v/>
      </c>
      <c r="AM67" s="185" t="str">
        <f t="shared" si="86"/>
        <v/>
      </c>
      <c r="AN67" s="185" t="str">
        <f t="shared" si="87"/>
        <v/>
      </c>
    </row>
    <row r="68" spans="2:40" ht="24.5" thickTop="1" thickBot="1">
      <c r="B68" t="s">
        <v>2282</v>
      </c>
      <c r="C68" s="334" t="s">
        <v>2937</v>
      </c>
      <c r="D68" s="329" t="s">
        <v>1113</v>
      </c>
      <c r="E68" s="329"/>
      <c r="F68" s="329" t="s">
        <v>1111</v>
      </c>
      <c r="G68" s="329"/>
      <c r="H68" s="329"/>
      <c r="I68" s="329"/>
      <c r="J68" s="329"/>
      <c r="K68" s="329"/>
      <c r="L68" s="335" t="str">
        <f>IF(C68="","",_xlfn.CONCAT("            { line: ","""",C68,", ",M68:AN68,""", sC: ","""",B68,"""},  ]},"))</f>
        <v xml:space="preserve">            { line: "¡CARITAS CHRISTI URGET NOS!, (Fa,,15)(Mi,,250)", sC: "as"},  ]},</v>
      </c>
      <c r="M68" s="218" t="str">
        <f t="shared" si="60"/>
        <v>(</v>
      </c>
      <c r="N68" s="183" t="str">
        <f t="shared" si="61"/>
        <v>Fa</v>
      </c>
      <c r="O68" s="216" t="str">
        <f t="shared" si="62"/>
        <v>,</v>
      </c>
      <c r="P68" s="225" t="str">
        <f t="shared" si="63"/>
        <v/>
      </c>
      <c r="Q68" s="217" t="str">
        <f t="shared" si="64"/>
        <v>,</v>
      </c>
      <c r="R68" s="168">
        <f t="shared" si="65"/>
        <v>15</v>
      </c>
      <c r="S68" s="218" t="str">
        <f t="shared" si="66"/>
        <v>)</v>
      </c>
      <c r="T68" s="219" t="str">
        <f t="shared" si="67"/>
        <v>(</v>
      </c>
      <c r="U68" s="181" t="str">
        <f t="shared" si="68"/>
        <v>Mi</v>
      </c>
      <c r="V68" s="185" t="str">
        <f t="shared" si="69"/>
        <v>,</v>
      </c>
      <c r="W68" s="177" t="str">
        <f t="shared" si="70"/>
        <v/>
      </c>
      <c r="X68" s="185" t="str">
        <f t="shared" si="71"/>
        <v>,</v>
      </c>
      <c r="Y68" s="185">
        <f t="shared" si="72"/>
        <v>250</v>
      </c>
      <c r="Z68" s="218" t="str">
        <f t="shared" si="73"/>
        <v>)</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2:40" ht="24" customHeight="1">
      <c r="B69" s="211"/>
      <c r="C69" s="211"/>
      <c r="D69" s="211"/>
      <c r="E69" s="211"/>
      <c r="F69" s="211"/>
      <c r="G69" s="211"/>
      <c r="H69" s="211"/>
      <c r="I69" s="211"/>
      <c r="J69" s="211"/>
      <c r="K69" s="211"/>
      <c r="L69" s="213" t="str">
        <f ca="1">_xlfn.CONCAT("]}, // ULTIMA LINEA DEL CANTO: ",L1)</f>
        <v>]}, // ULTIMA LINEA DEL CANTO: CARITAS CHRISTI URGET NOS</v>
      </c>
      <c r="M69" s="211"/>
    </row>
    <row r="70" spans="2:40" ht="20.5">
      <c r="L70" s="214" t="s">
        <v>2316</v>
      </c>
      <c r="M70" s="166"/>
    </row>
    <row r="71" spans="2:40">
      <c r="M7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8C090A1-2828-4D2A-B573-4BCF07BE5183}">
          <x14:formula1>
            <xm:f>List!$B$1:$B$4</xm:f>
          </x14:formula1>
          <xm:sqref>C12</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C1A9-4885-4FC6-811F-8E4801145EFC}">
  <sheetPr codeName="Sheet55">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C15" sqref="C15"/>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36</v>
      </c>
      <c r="E1" s="148"/>
      <c r="F1" s="148"/>
      <c r="G1" s="148"/>
      <c r="H1" s="148"/>
      <c r="I1" s="148"/>
      <c r="J1" s="148"/>
      <c r="K1" s="148"/>
      <c r="L1" s="165" t="str">
        <f ca="1">VLOOKUP(C1,'Codigo Canto'!A3:AQ236,38,FALSE)</f>
        <v>CARMEN 63 - (ESTÁN ROTAS MIS ATADURAS )</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CARMEN 63 - (ESTÁN ROTAS MIS ATADURAS )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carmen63(estanrotasmisataduras)</v>
      </c>
      <c r="L7" s="164" t="str">
        <f ca="1">_xlfn.CONCAT("        id: ","""",C7,"""",",")</f>
        <v xml:space="preserve">        id: "carmen63(estanrotasmisataduras)",</v>
      </c>
    </row>
    <row r="8" spans="2:32" ht="23">
      <c r="C8" t="str">
        <f ca="1">PROPER(L1)</f>
        <v>Carmen 63 - (Están Rotas Mis Ataduras )</v>
      </c>
      <c r="L8" s="164" t="str">
        <f ca="1">_xlfn.CONCAT("        tt: ","""",C8,"""",",")</f>
        <v xml:space="preserve">        tt: "Carmen 63 - (Están Rotas Mis Ataduras )",</v>
      </c>
    </row>
    <row r="9" spans="2:32" ht="23">
      <c r="C9" t="str">
        <f ca="1">PROPER(L1)</f>
        <v>Carmen 63 - (Están Rotas Mis Ataduras )</v>
      </c>
      <c r="L9" s="164" t="str">
        <f ca="1">_xlfn.CONCAT("        title: ","""",C9,"""",",")</f>
        <v xml:space="preserve">        title: "Carmen 63 - (Están Rotas Mis Ataduras )",</v>
      </c>
    </row>
    <row r="10" spans="2:32" ht="23">
      <c r="C10" t="str">
        <f ca="1">VLOOKUP(C1,'Codigo Canto'!A3:AQ236,12,FALSE)</f>
        <v>(Rabindranath Tagore)*</v>
      </c>
      <c r="L10" s="164" t="str">
        <f ca="1">_xlfn.CONCAT("        ","subtitle: ","""",C10,"""",",")</f>
        <v xml:space="preserve">        subtitle: "(Rabindranath Tagore)*",</v>
      </c>
    </row>
    <row r="11" spans="2:32" ht="23">
      <c r="C11" t="str">
        <f ca="1">VLOOKUP(C1,Codigo!A3:AP240,42,FALSE)</f>
        <v>category: ["PreCatecumenado","Nuevo Testamento"],</v>
      </c>
      <c r="L11" s="164" t="str">
        <f ca="1">_xlfn.CONCAT("        ",C11)</f>
        <v xml:space="preserve">        category: ["PreCatecumenado","Nuevo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2985</v>
      </c>
      <c r="L14" s="164" t="str">
        <f>_xlfn.CONCAT("        nCan: ","""",C14,"""",",")</f>
        <v xml:space="preserve">        nCan: "* La Cosecha, poema 74, Antes: Están rotas mis ataduras",</v>
      </c>
    </row>
    <row r="15" spans="2:32" ht="23">
      <c r="C15" t="s">
        <v>2986</v>
      </c>
      <c r="L15" s="164" t="str">
        <f>_xlfn.CONCAT("        nCanURL: ","""",C15,"""",",")</f>
        <v xml:space="preserve">        nCanURL: "/docs/Tagore La Cosecha.pdf",</v>
      </c>
    </row>
    <row r="16" spans="2:32" ht="23">
      <c r="C16">
        <f ca="1">VLOOKUP(C1,'Codigo Canto'!A3:AP240,1,FALSE)</f>
        <v>36</v>
      </c>
      <c r="L16" s="164" t="str">
        <f ca="1">_xlfn.CONCAT("        dbno: ","""",C16,"""",",")</f>
        <v xml:space="preserve">        dbno: "36",</v>
      </c>
    </row>
    <row r="17" spans="1:40" ht="23">
      <c r="L17" s="164" t="str">
        <f>_xlfn.CONCAT("        notes: ","""",C17,"""",",")</f>
        <v xml:space="preserve">        notes: "",</v>
      </c>
    </row>
    <row r="18" spans="1:40" ht="23">
      <c r="C18" t="s">
        <v>2347</v>
      </c>
      <c r="L18" s="164" t="str">
        <f>_xlfn.CONCAT("        mant: ","""",C18,"""",",")</f>
        <v xml:space="preserve">        mant: "Si",</v>
      </c>
    </row>
    <row r="19" spans="1:40" ht="23">
      <c r="C19" t="str">
        <f ca="1">C7</f>
        <v>carmen63(estanrotasmisataduras)</v>
      </c>
      <c r="L19" s="164" t="str">
        <f ca="1">_xlfn.CONCAT("        audioSrc: ","""/audio/",C19,".mp3""",",")</f>
        <v xml:space="preserve">        audioSrc: "/audio/carmen63(estanrotasmisataduras).mp3",</v>
      </c>
    </row>
    <row r="20" spans="1:40" ht="23">
      <c r="L20" s="48" t="s">
        <v>2278</v>
      </c>
    </row>
    <row r="21" spans="1:40" ht="23">
      <c r="L21" s="164" t="s">
        <v>2274</v>
      </c>
    </row>
    <row r="22" spans="1:40" ht="23">
      <c r="L22" s="164" t="s">
        <v>2275</v>
      </c>
    </row>
    <row r="23" spans="1:40" ht="23">
      <c r="L23" s="164" t="s">
        <v>2276</v>
      </c>
    </row>
    <row r="24" spans="1:40" ht="23">
      <c r="L24" s="164" t="s">
        <v>2787</v>
      </c>
    </row>
    <row r="25" spans="1:40" ht="23">
      <c r="L25" s="164" t="s">
        <v>2786</v>
      </c>
    </row>
    <row r="26" spans="1:40" ht="23">
      <c r="B26">
        <f ca="1">+C1-1</f>
        <v>35</v>
      </c>
      <c r="C26" t="str">
        <f ca="1">VLOOKUP(B26,Buscador!A3:AP240,31,FALSE)</f>
        <v>/resucito/src/index.html?canto=caritaschristiurgetnos</v>
      </c>
      <c r="L26" s="164" t="str">
        <f ca="1">_xlfn.CONCAT("        ant: ","""",C26,"""",",")</f>
        <v xml:space="preserve">        ant: "/resucito/src/index.html?canto=caritaschristiurgetnos",</v>
      </c>
    </row>
    <row r="27" spans="1:40" ht="23">
      <c r="B27">
        <f ca="1">+C1+1</f>
        <v>37</v>
      </c>
      <c r="C27" t="str">
        <f ca="1">VLOOKUP(B27,Buscador!A3:AP240,31,FALSE)</f>
        <v>/resucito/src/index.html?canto=comocondenadosamuerte</v>
      </c>
      <c r="L27" s="164" t="str">
        <f ca="1">_xlfn.CONCAT("        sig: ","""",C27,"""",",")</f>
        <v xml:space="preserve">        sig: "/resucito/src/index.html?canto=comocondenadosamuerte",</v>
      </c>
    </row>
    <row r="28" spans="1:40" ht="23">
      <c r="L28" s="48" t="s">
        <v>2279</v>
      </c>
    </row>
    <row r="29" spans="1:40" ht="36" thickBot="1">
      <c r="C29" s="327"/>
      <c r="D29" s="327"/>
      <c r="E29" s="327"/>
      <c r="F29" s="327"/>
      <c r="G29" s="327"/>
      <c r="H29" s="327"/>
      <c r="I29" s="327"/>
      <c r="J29" s="327"/>
      <c r="K29" s="327"/>
      <c r="L29" s="212" t="s">
        <v>2313</v>
      </c>
    </row>
    <row r="30" spans="1:40" ht="24.5" thickTop="1" thickBot="1">
      <c r="A30">
        <v>1</v>
      </c>
      <c r="B30" t="s">
        <v>2540</v>
      </c>
      <c r="C30" s="13" t="s">
        <v>2963</v>
      </c>
      <c r="D30" s="257" t="s">
        <v>1112</v>
      </c>
      <c r="E30" s="257" t="s">
        <v>1121</v>
      </c>
      <c r="F30" s="269" t="s">
        <v>1111</v>
      </c>
      <c r="G30" s="258"/>
      <c r="H30" s="257" t="s">
        <v>1113</v>
      </c>
      <c r="I30" s="257"/>
      <c r="J30" s="270"/>
      <c r="K30" s="296"/>
      <c r="L30" s="271" t="str">
        <f t="shared" ref="L30:L41" si="0">IF(C30="","",_xlfn.CONCAT("            { line: ","""",C30,", ",M30:AN30,""", sC: ","""",B30,"""},"))</f>
        <v xml:space="preserve">            { line: "Están rotas mis ataduras,, (La,m,15)(Mi,,250)(Fa,,350)", sC: "tc"},</v>
      </c>
      <c r="M30" s="218" t="str">
        <f>IF(N30="","","(")</f>
        <v>(</v>
      </c>
      <c r="N30" s="183" t="str">
        <f t="shared" ref="N30:N60" si="1">IF(D30="","",D30)</f>
        <v>La</v>
      </c>
      <c r="O30" s="216" t="str">
        <f>IF(N30="","",",")</f>
        <v>,</v>
      </c>
      <c r="P30" s="225" t="str">
        <f t="shared" ref="P30:P60" si="2">IF(E30="","",E30)</f>
        <v>m</v>
      </c>
      <c r="Q30" s="217" t="str">
        <f>IF(N30="","",",")</f>
        <v>,</v>
      </c>
      <c r="R30" s="168">
        <f>IF(N30="","",15)</f>
        <v>15</v>
      </c>
      <c r="S30" s="218" t="str">
        <f>IF(N30="","",")")</f>
        <v>)</v>
      </c>
      <c r="T30" s="219" t="str">
        <f>IF(U30="","","(")</f>
        <v>(</v>
      </c>
      <c r="U30" s="181" t="str">
        <f t="shared" ref="U30:U60" si="3">IF(F30="","",F30)</f>
        <v>Mi</v>
      </c>
      <c r="V30" s="185" t="str">
        <f>IF(U30="","",",")</f>
        <v>,</v>
      </c>
      <c r="W30" s="177" t="str">
        <f t="shared" ref="W30:W60" si="4">IF(G30="","",G30)</f>
        <v/>
      </c>
      <c r="X30" s="185" t="str">
        <f>IF(U30="","",",")</f>
        <v>,</v>
      </c>
      <c r="Y30" s="185">
        <f>IF(U30="","",250)</f>
        <v>250</v>
      </c>
      <c r="Z30" s="218" t="str">
        <f>IF(U30="","",")")</f>
        <v>)</v>
      </c>
      <c r="AA30" s="175" t="str">
        <f>IF(AB30="","","(")</f>
        <v>(</v>
      </c>
      <c r="AB30" s="183" t="str">
        <f t="shared" ref="AB30:AB60" si="5">IF(H30="","",H30)</f>
        <v>Fa</v>
      </c>
      <c r="AC30" s="184" t="str">
        <f>IF(AB30="","",",")</f>
        <v>,</v>
      </c>
      <c r="AD30" s="225" t="str">
        <f>IF(I30="","",I30)</f>
        <v/>
      </c>
      <c r="AE30" s="176" t="str">
        <f>IF(AB30="","",",")</f>
        <v>,</v>
      </c>
      <c r="AF30" s="168">
        <f>IF(AB30="","",350)</f>
        <v>350</v>
      </c>
      <c r="AG30" s="168" t="str">
        <f>IF(AB30="","",")")</f>
        <v>)</v>
      </c>
      <c r="AH30" s="179" t="str">
        <f>IF(AI30="","","(")</f>
        <v/>
      </c>
      <c r="AI30" s="256" t="str">
        <f t="shared" ref="AI30:AI60" si="6">IF(J30="","",J30)</f>
        <v/>
      </c>
      <c r="AJ30" s="185" t="str">
        <f>IF(AI30="","",",")</f>
        <v/>
      </c>
      <c r="AK30" s="185" t="str">
        <f>IF(K30="","",K30)</f>
        <v/>
      </c>
      <c r="AL30" s="185" t="str">
        <f>IF(AI30="","",",")</f>
        <v/>
      </c>
      <c r="AM30" s="185" t="str">
        <f>IF(AI30="","",450)</f>
        <v/>
      </c>
      <c r="AN30" s="185" t="str">
        <f>IF(AI30="","",")")</f>
        <v/>
      </c>
    </row>
    <row r="31" spans="1:40" ht="24.5" thickTop="1" thickBot="1">
      <c r="A31">
        <f>+A30+1</f>
        <v>2</v>
      </c>
      <c r="C31" s="13" t="s">
        <v>2964</v>
      </c>
      <c r="D31" s="257" t="s">
        <v>1114</v>
      </c>
      <c r="E31" s="257" t="s">
        <v>1121</v>
      </c>
      <c r="F31" s="258" t="s">
        <v>1111</v>
      </c>
      <c r="G31" s="258"/>
      <c r="H31" s="257"/>
      <c r="I31" s="257"/>
      <c r="J31" s="296"/>
      <c r="K31" s="296"/>
      <c r="L31" s="271" t="str">
        <f t="shared" si="0"/>
        <v xml:space="preserve">            { line: "pagadas mis deudas,, (Re,m,15)(Mi,,250)", sC: ""},</v>
      </c>
      <c r="M31" s="218" t="str">
        <f t="shared" ref="M31:M60" si="7">IF(N31="","","(")</f>
        <v>(</v>
      </c>
      <c r="N31" s="183" t="str">
        <f t="shared" si="1"/>
        <v>Re</v>
      </c>
      <c r="O31" s="216" t="str">
        <f t="shared" ref="O31:O60" si="8">IF(N31="","",",")</f>
        <v>,</v>
      </c>
      <c r="P31" s="225" t="str">
        <f t="shared" si="2"/>
        <v>m</v>
      </c>
      <c r="Q31" s="217" t="str">
        <f t="shared" ref="Q31:Q60" si="9">IF(N31="","",",")</f>
        <v>,</v>
      </c>
      <c r="R31" s="168">
        <f t="shared" ref="R31:R60" si="10">IF(N31="","",15)</f>
        <v>15</v>
      </c>
      <c r="S31" s="218" t="str">
        <f t="shared" ref="S31:S60" si="11">IF(N31="","",")")</f>
        <v>)</v>
      </c>
      <c r="T31" s="219" t="str">
        <f t="shared" ref="T31:T60" si="12">IF(U31="","","(")</f>
        <v>(</v>
      </c>
      <c r="U31" s="181" t="str">
        <f t="shared" si="3"/>
        <v>Mi</v>
      </c>
      <c r="V31" s="185" t="str">
        <f t="shared" ref="V31:V60" si="13">IF(U31="","",",")</f>
        <v>,</v>
      </c>
      <c r="W31" s="177" t="str">
        <f t="shared" si="4"/>
        <v/>
      </c>
      <c r="X31" s="185" t="str">
        <f t="shared" ref="X31:X60" si="14">IF(U31="","",",")</f>
        <v>,</v>
      </c>
      <c r="Y31" s="185">
        <f t="shared" ref="Y31:Y60" si="15">IF(U31="","",250)</f>
        <v>250</v>
      </c>
      <c r="Z31" s="218" t="str">
        <f t="shared" ref="Z31:Z60" si="16">IF(U31="","",")")</f>
        <v>)</v>
      </c>
      <c r="AA31" s="175" t="str">
        <f t="shared" ref="AA31:AA60" si="17">IF(AB31="","","(")</f>
        <v/>
      </c>
      <c r="AB31" s="183" t="str">
        <f t="shared" si="5"/>
        <v/>
      </c>
      <c r="AC31" s="184" t="str">
        <f t="shared" ref="AC31:AC60" si="18">IF(AB31="","",",")</f>
        <v/>
      </c>
      <c r="AD31" s="225" t="str">
        <f t="shared" ref="AD31:AD60" si="19">IF(I31="","",I31)</f>
        <v/>
      </c>
      <c r="AE31" s="176" t="str">
        <f t="shared" ref="AE31:AE60" si="20">IF(AB31="","",",")</f>
        <v/>
      </c>
      <c r="AF31" s="168" t="str">
        <f t="shared" ref="AF31:AF60" si="21">IF(AB31="","",350)</f>
        <v/>
      </c>
      <c r="AG31" s="168" t="str">
        <f t="shared" ref="AG31:AG60" si="22">IF(AB31="","",")")</f>
        <v/>
      </c>
      <c r="AH31" s="179" t="str">
        <f t="shared" ref="AH31:AH60" si="23">IF(AI31="","","(")</f>
        <v/>
      </c>
      <c r="AI31" s="256" t="str">
        <f t="shared" si="6"/>
        <v/>
      </c>
      <c r="AJ31" s="185" t="str">
        <f t="shared" ref="AJ31:AJ60" si="24">IF(AI31="","",",")</f>
        <v/>
      </c>
      <c r="AK31" s="185" t="str">
        <f t="shared" ref="AK31:AK60" si="25">IF(K31="","",K31)</f>
        <v/>
      </c>
      <c r="AL31" s="185" t="str">
        <f t="shared" ref="AL31:AL60" si="26">IF(AI31="","",",")</f>
        <v/>
      </c>
      <c r="AM31" s="185" t="str">
        <f t="shared" ref="AM31:AM60" si="27">IF(AI31="","",450)</f>
        <v/>
      </c>
      <c r="AN31" s="185" t="str">
        <f t="shared" ref="AN31:AN60" si="28">IF(AI31="","",")")</f>
        <v/>
      </c>
    </row>
    <row r="32" spans="1:40" ht="24.5" thickTop="1" thickBot="1">
      <c r="A32">
        <f t="shared" ref="A32:A47" si="29">+A31+1</f>
        <v>3</v>
      </c>
      <c r="C32" s="13" t="s">
        <v>2965</v>
      </c>
      <c r="D32" s="257" t="s">
        <v>1113</v>
      </c>
      <c r="E32" s="257"/>
      <c r="F32" s="258"/>
      <c r="G32" s="258"/>
      <c r="H32" s="257"/>
      <c r="I32" s="257"/>
      <c r="J32" s="296"/>
      <c r="K32" s="296"/>
      <c r="L32" s="271" t="str">
        <f t="shared" si="0"/>
        <v xml:space="preserve">            { line: "mis puertas de par en par ..., (Fa,,15)", sC: ""},</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4</v>
      </c>
      <c r="C33" s="13" t="s">
        <v>2966</v>
      </c>
      <c r="D33" s="257" t="s">
        <v>1111</v>
      </c>
      <c r="E33" s="257"/>
      <c r="F33" s="258"/>
      <c r="G33" s="258"/>
      <c r="H33" s="257"/>
      <c r="I33" s="257"/>
      <c r="J33" s="296"/>
      <c r="K33" s="296"/>
      <c r="L33" s="271" t="str">
        <f t="shared" si="0"/>
        <v xml:space="preserve">            { line: "¡me voy a todas partes!,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5</v>
      </c>
      <c r="C35" s="13" t="s">
        <v>2967</v>
      </c>
      <c r="D35" s="257" t="s">
        <v>1114</v>
      </c>
      <c r="E35" s="257" t="s">
        <v>1121</v>
      </c>
      <c r="F35" s="258" t="s">
        <v>1111</v>
      </c>
      <c r="G35" s="258"/>
      <c r="H35" s="257"/>
      <c r="I35" s="257"/>
      <c r="J35" s="296"/>
      <c r="K35" s="296"/>
      <c r="L35" s="271" t="str">
        <f>IF(C35="","",_xlfn.CONCAT("            { line: ","""",C35,", ",M35:AN35,""", sC: ","""",B35,"""},"))</f>
        <v xml:space="preserve">            { line: "Ellos, acurrucados en su rincón,, (Re,m,15)(Mi,,250)", sC: ""},</v>
      </c>
      <c r="M35" s="218" t="str">
        <f t="shared" si="7"/>
        <v>(</v>
      </c>
      <c r="N35" s="183" t="str">
        <f t="shared" si="1"/>
        <v>Re</v>
      </c>
      <c r="O35" s="216" t="str">
        <f t="shared" si="8"/>
        <v>,</v>
      </c>
      <c r="P35" s="225" t="str">
        <f t="shared" si="2"/>
        <v>m</v>
      </c>
      <c r="Q35" s="217" t="str">
        <f t="shared" si="9"/>
        <v>,</v>
      </c>
      <c r="R35" s="168">
        <f t="shared" si="10"/>
        <v>15</v>
      </c>
      <c r="S35" s="218" t="str">
        <f t="shared" si="11"/>
        <v>)</v>
      </c>
      <c r="T35" s="219" t="str">
        <f t="shared" si="12"/>
        <v>(</v>
      </c>
      <c r="U35" s="181" t="str">
        <f t="shared" si="3"/>
        <v>Mi</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C36" s="13" t="s">
        <v>2968</v>
      </c>
      <c r="D36" s="257" t="s">
        <v>1114</v>
      </c>
      <c r="E36" s="257" t="s">
        <v>1121</v>
      </c>
      <c r="F36" s="258"/>
      <c r="G36" s="258"/>
      <c r="H36" s="257"/>
      <c r="I36" s="257"/>
      <c r="J36" s="296"/>
      <c r="K36" s="296"/>
      <c r="L36" s="271" t="str">
        <f>IF(C36="","",_xlfn.CONCAT("            { line: ","""",C36,", ",M36:AN36,""", sC: ","""",B36,"""},"))</f>
        <v xml:space="preserve">            { line: "siguen tejiendo,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7</v>
      </c>
      <c r="C37" s="13" t="s">
        <v>2969</v>
      </c>
      <c r="D37" s="257" t="s">
        <v>1111</v>
      </c>
      <c r="E37" s="257"/>
      <c r="F37" s="258"/>
      <c r="G37" s="258"/>
      <c r="H37" s="257"/>
      <c r="I37" s="257"/>
      <c r="J37" s="296"/>
      <c r="K37" s="296"/>
      <c r="L37" s="271" t="str">
        <f t="shared" si="0"/>
        <v xml:space="preserve">            { line: "el pálido lienzo de sus horas;,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8</v>
      </c>
      <c r="C38" s="13" t="s">
        <v>2970</v>
      </c>
      <c r="D38" s="257" t="s">
        <v>1113</v>
      </c>
      <c r="E38" s="257"/>
      <c r="F38" s="258"/>
      <c r="G38" s="258"/>
      <c r="H38" s="257"/>
      <c r="I38" s="257"/>
      <c r="J38" s="296"/>
      <c r="K38" s="296"/>
      <c r="L38" s="271" t="str">
        <f t="shared" si="0"/>
        <v xml:space="preserve">            { line: "o vuelven a sentarse en el polvo,, (Fa,,15)",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2971</v>
      </c>
      <c r="D39" s="257" t="s">
        <v>1111</v>
      </c>
      <c r="E39" s="257"/>
      <c r="F39" s="258"/>
      <c r="G39" s="258"/>
      <c r="H39" s="257"/>
      <c r="I39" s="257"/>
      <c r="J39" s="296"/>
      <c r="K39" s="296"/>
      <c r="L39" s="271" t="str">
        <f>IF(C39="","",_xlfn.CONCAT("            { line: ","""",C39,", ",M39:AN39,""", sC: ","""",B39,"""},"))</f>
        <v xml:space="preserve">            { line: "a contar sus monedas.,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2972</v>
      </c>
      <c r="D40" s="257" t="s">
        <v>1113</v>
      </c>
      <c r="E40" s="257"/>
      <c r="F40" s="258" t="s">
        <v>1111</v>
      </c>
      <c r="G40" s="258"/>
      <c r="H40" s="257"/>
      <c r="I40" s="257"/>
      <c r="J40" s="296"/>
      <c r="K40" s="296"/>
      <c r="L40" s="271" t="str">
        <f t="shared" si="0"/>
        <v xml:space="preserve">            { line: "Y me llaman, y me llaman, (Fa,,15)(Mi,,250)",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C41" s="13" t="s">
        <v>2973</v>
      </c>
      <c r="D41" s="257" t="s">
        <v>1113</v>
      </c>
      <c r="E41" s="257"/>
      <c r="F41" s="258" t="s">
        <v>1111</v>
      </c>
      <c r="G41" s="258"/>
      <c r="H41" s="257"/>
      <c r="I41" s="257"/>
      <c r="J41" s="296"/>
      <c r="K41" s="296"/>
      <c r="L41" s="271" t="str">
        <f t="shared" si="0"/>
        <v xml:space="preserve">            { line: "para que no siga., (Fa,,15)(Mi,,250)",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Mi</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 t="shared" si="29"/>
        <v>1</v>
      </c>
      <c r="C43" s="13" t="s">
        <v>2974</v>
      </c>
      <c r="D43" s="257" t="s">
        <v>1112</v>
      </c>
      <c r="E43" s="257" t="s">
        <v>1121</v>
      </c>
      <c r="F43" s="258" t="s">
        <v>1111</v>
      </c>
      <c r="G43" s="258" t="s">
        <v>1121</v>
      </c>
      <c r="H43" s="257"/>
      <c r="I43" s="257"/>
      <c r="J43" s="296"/>
      <c r="K43" s="296"/>
      <c r="L43" s="271" t="str">
        <f t="shared" ref="L43:L47" si="30">IF(C43="","",_xlfn.CONCAT("            { line: ","""",C43,", ",M43:AN43,""", sC: ","""",B43,"""},"))</f>
        <v xml:space="preserve">            { line: "¡Pero ya mi espada está forjada,, (La,m,15)(Mi,m,250)", sC: ""},</v>
      </c>
      <c r="M43" s="218" t="str">
        <f t="shared" ref="M43:M47" si="31">IF(N43="","","(")</f>
        <v>(</v>
      </c>
      <c r="N43" s="183" t="str">
        <f t="shared" ref="N43:N47" si="32">IF(D43="","",D43)</f>
        <v>La</v>
      </c>
      <c r="O43" s="216" t="str">
        <f t="shared" ref="O43:O47" si="33">IF(N43="","",",")</f>
        <v>,</v>
      </c>
      <c r="P43" s="225" t="str">
        <f t="shared" ref="P43:P47" si="34">IF(E43="","",E43)</f>
        <v>m</v>
      </c>
      <c r="Q43" s="217" t="str">
        <f t="shared" ref="Q43:Q47" si="35">IF(N43="","",",")</f>
        <v>,</v>
      </c>
      <c r="R43" s="168">
        <f t="shared" ref="R43:R47" si="36">IF(N43="","",15)</f>
        <v>15</v>
      </c>
      <c r="S43" s="218" t="str">
        <f t="shared" ref="S43:S47" si="37">IF(N43="","",")")</f>
        <v>)</v>
      </c>
      <c r="T43" s="219" t="str">
        <f t="shared" ref="T43:T47" si="38">IF(U43="","","(")</f>
        <v>(</v>
      </c>
      <c r="U43" s="181" t="str">
        <f t="shared" ref="U43:U47" si="39">IF(F43="","",F43)</f>
        <v>Mi</v>
      </c>
      <c r="V43" s="185" t="str">
        <f t="shared" ref="V43:V47" si="40">IF(U43="","",",")</f>
        <v>,</v>
      </c>
      <c r="W43" s="177" t="str">
        <f t="shared" ref="W43:W47" si="41">IF(G43="","",G43)</f>
        <v>m</v>
      </c>
      <c r="X43" s="185" t="str">
        <f t="shared" ref="X43:X47" si="42">IF(U43="","",",")</f>
        <v>,</v>
      </c>
      <c r="Y43" s="185">
        <f t="shared" ref="Y43:Y47" si="43">IF(U43="","",250)</f>
        <v>250</v>
      </c>
      <c r="Z43" s="218" t="str">
        <f t="shared" ref="Z43:Z47" si="44">IF(U43="","",")")</f>
        <v>)</v>
      </c>
      <c r="AA43" s="175" t="str">
        <f t="shared" ref="AA43:AA47" si="45">IF(AB43="","","(")</f>
        <v/>
      </c>
      <c r="AB43" s="183" t="str">
        <f t="shared" ref="AB43:AB47" si="46">IF(H43="","",H43)</f>
        <v/>
      </c>
      <c r="AC43" s="184" t="str">
        <f t="shared" ref="AC43:AC47" si="47">IF(AB43="","",",")</f>
        <v/>
      </c>
      <c r="AD43" s="225" t="str">
        <f t="shared" ref="AD43:AD47" si="48">IF(I43="","",I43)</f>
        <v/>
      </c>
      <c r="AE43" s="176" t="str">
        <f t="shared" ref="AE43:AE47" si="49">IF(AB43="","",",")</f>
        <v/>
      </c>
      <c r="AF43" s="168" t="str">
        <f t="shared" ref="AF43:AF47" si="50">IF(AB43="","",350)</f>
        <v/>
      </c>
      <c r="AG43" s="168" t="str">
        <f t="shared" ref="AG43:AG47" si="51">IF(AB43="","",")")</f>
        <v/>
      </c>
      <c r="AH43" s="179" t="str">
        <f t="shared" ref="AH43:AH47" si="52">IF(AI43="","","(")</f>
        <v/>
      </c>
      <c r="AI43" s="256" t="str">
        <f t="shared" ref="AI43:AI47" si="53">IF(J43="","",J43)</f>
        <v/>
      </c>
      <c r="AJ43" s="185" t="str">
        <f t="shared" ref="AJ43:AJ47" si="54">IF(AI43="","",",")</f>
        <v/>
      </c>
      <c r="AK43" s="185" t="str">
        <f t="shared" ref="AK43:AK47" si="55">IF(K43="","",K43)</f>
        <v/>
      </c>
      <c r="AL43" s="185" t="str">
        <f t="shared" ref="AL43:AL47" si="56">IF(AI43="","",",")</f>
        <v/>
      </c>
      <c r="AM43" s="185" t="str">
        <f t="shared" ref="AM43:AM47" si="57">IF(AI43="","",450)</f>
        <v/>
      </c>
      <c r="AN43" s="185" t="str">
        <f t="shared" ref="AN43:AN47" si="58">IF(AI43="","",")")</f>
        <v/>
      </c>
    </row>
    <row r="44" spans="1:40" ht="24.5" thickTop="1" thickBot="1">
      <c r="A44">
        <f t="shared" si="29"/>
        <v>2</v>
      </c>
      <c r="C44" s="13" t="s">
        <v>2975</v>
      </c>
      <c r="D44" s="257" t="s">
        <v>1112</v>
      </c>
      <c r="E44" s="257" t="s">
        <v>1121</v>
      </c>
      <c r="F44" s="258" t="s">
        <v>1111</v>
      </c>
      <c r="G44" s="258" t="s">
        <v>1121</v>
      </c>
      <c r="H44" s="257"/>
      <c r="I44" s="257"/>
      <c r="J44" s="296"/>
      <c r="K44" s="296"/>
      <c r="L44" s="271" t="str">
        <f t="shared" si="30"/>
        <v xml:space="preserve">            { line: "ya tengo puesta mi armadura,, (La,m,15)(Mi,m,250)", sC: ""},</v>
      </c>
      <c r="M44" s="218" t="str">
        <f t="shared" si="31"/>
        <v>(</v>
      </c>
      <c r="N44" s="183" t="str">
        <f t="shared" si="32"/>
        <v>La</v>
      </c>
      <c r="O44" s="216" t="str">
        <f t="shared" si="33"/>
        <v>,</v>
      </c>
      <c r="P44" s="225" t="str">
        <f t="shared" si="34"/>
        <v>m</v>
      </c>
      <c r="Q44" s="217" t="str">
        <f t="shared" si="35"/>
        <v>,</v>
      </c>
      <c r="R44" s="168">
        <f t="shared" si="36"/>
        <v>15</v>
      </c>
      <c r="S44" s="218" t="str">
        <f t="shared" si="37"/>
        <v>)</v>
      </c>
      <c r="T44" s="219" t="str">
        <f t="shared" si="38"/>
        <v>(</v>
      </c>
      <c r="U44" s="181" t="str">
        <f t="shared" si="39"/>
        <v>Mi</v>
      </c>
      <c r="V44" s="185" t="str">
        <f t="shared" si="40"/>
        <v>,</v>
      </c>
      <c r="W44" s="177" t="str">
        <f t="shared" si="41"/>
        <v>m</v>
      </c>
      <c r="X44" s="185" t="str">
        <f t="shared" si="42"/>
        <v>,</v>
      </c>
      <c r="Y44" s="185">
        <f t="shared" si="43"/>
        <v>250</v>
      </c>
      <c r="Z44" s="218" t="str">
        <f t="shared" si="44"/>
        <v>)</v>
      </c>
      <c r="AA44" s="175" t="str">
        <f t="shared" si="45"/>
        <v/>
      </c>
      <c r="AB44" s="183" t="str">
        <f t="shared" si="46"/>
        <v/>
      </c>
      <c r="AC44" s="184" t="str">
        <f t="shared" si="47"/>
        <v/>
      </c>
      <c r="AD44" s="225" t="str">
        <f t="shared" si="48"/>
        <v/>
      </c>
      <c r="AE44" s="176" t="str">
        <f t="shared" si="49"/>
        <v/>
      </c>
      <c r="AF44" s="168" t="str">
        <f t="shared" si="50"/>
        <v/>
      </c>
      <c r="AG44" s="168" t="str">
        <f t="shared" si="51"/>
        <v/>
      </c>
      <c r="AH44" s="179" t="str">
        <f t="shared" si="52"/>
        <v/>
      </c>
      <c r="AI44" s="256" t="str">
        <f t="shared" si="53"/>
        <v/>
      </c>
      <c r="AJ44" s="185" t="str">
        <f t="shared" si="54"/>
        <v/>
      </c>
      <c r="AK44" s="185" t="str">
        <f t="shared" si="55"/>
        <v/>
      </c>
      <c r="AL44" s="185" t="str">
        <f t="shared" si="56"/>
        <v/>
      </c>
      <c r="AM44" s="185" t="str">
        <f t="shared" si="57"/>
        <v/>
      </c>
      <c r="AN44" s="185" t="str">
        <f t="shared" si="58"/>
        <v/>
      </c>
    </row>
    <row r="45" spans="1:40" ht="24.5" thickTop="1" thickBot="1">
      <c r="A45">
        <f t="shared" si="29"/>
        <v>3</v>
      </c>
      <c r="C45" s="13" t="s">
        <v>2976</v>
      </c>
      <c r="D45" s="257" t="s">
        <v>1122</v>
      </c>
      <c r="E45" s="257"/>
      <c r="F45" s="258" t="s">
        <v>2347</v>
      </c>
      <c r="G45" s="258"/>
      <c r="H45" s="257"/>
      <c r="I45" s="257"/>
      <c r="J45" s="296"/>
      <c r="K45" s="296"/>
      <c r="L45" s="271" t="str">
        <f t="shared" si="30"/>
        <v xml:space="preserve">            { line: "ya mi caballo se impacienta!..., (Sol,,15)(Si,,250)", sC: ""},</v>
      </c>
      <c r="M45" s="218" t="str">
        <f t="shared" si="31"/>
        <v>(</v>
      </c>
      <c r="N45" s="183" t="str">
        <f t="shared" si="32"/>
        <v>Sol</v>
      </c>
      <c r="O45" s="216" t="str">
        <f t="shared" si="33"/>
        <v>,</v>
      </c>
      <c r="P45" s="225" t="str">
        <f t="shared" si="34"/>
        <v/>
      </c>
      <c r="Q45" s="217" t="str">
        <f t="shared" si="35"/>
        <v>,</v>
      </c>
      <c r="R45" s="168">
        <f t="shared" si="36"/>
        <v>15</v>
      </c>
      <c r="S45" s="218" t="str">
        <f t="shared" si="37"/>
        <v>)</v>
      </c>
      <c r="T45" s="219" t="str">
        <f t="shared" si="38"/>
        <v>(</v>
      </c>
      <c r="U45" s="181" t="str">
        <f t="shared" si="39"/>
        <v>Si</v>
      </c>
      <c r="V45" s="185" t="str">
        <f t="shared" si="40"/>
        <v>,</v>
      </c>
      <c r="W45" s="177" t="str">
        <f t="shared" si="41"/>
        <v/>
      </c>
      <c r="X45" s="185" t="str">
        <f t="shared" si="42"/>
        <v>,</v>
      </c>
      <c r="Y45" s="185">
        <f t="shared" si="43"/>
        <v>250</v>
      </c>
      <c r="Z45" s="218" t="str">
        <f t="shared" si="44"/>
        <v>)</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4.5" thickTop="1" thickBot="1">
      <c r="A46">
        <f t="shared" si="29"/>
        <v>4</v>
      </c>
      <c r="C46" s="13" t="s">
        <v>2977</v>
      </c>
      <c r="D46" s="257" t="s">
        <v>1114</v>
      </c>
      <c r="E46" s="257"/>
      <c r="F46" s="258" t="s">
        <v>1112</v>
      </c>
      <c r="G46" s="258"/>
      <c r="H46" s="257" t="s">
        <v>2407</v>
      </c>
      <c r="I46" s="257"/>
      <c r="J46" s="296"/>
      <c r="K46" s="296"/>
      <c r="L46" s="271" t="str">
        <f t="shared" si="30"/>
        <v xml:space="preserve">            { line: "¡Y yo ganaré mi reino!, (Re,,15)(La,,250)(Fa#,,350)", sC: ""},</v>
      </c>
      <c r="M46" s="218" t="str">
        <f t="shared" si="31"/>
        <v>(</v>
      </c>
      <c r="N46" s="183" t="str">
        <f t="shared" si="32"/>
        <v>Re</v>
      </c>
      <c r="O46" s="216" t="str">
        <f t="shared" si="33"/>
        <v>,</v>
      </c>
      <c r="P46" s="225" t="str">
        <f t="shared" si="34"/>
        <v/>
      </c>
      <c r="Q46" s="217" t="str">
        <f t="shared" si="35"/>
        <v>,</v>
      </c>
      <c r="R46" s="168">
        <f t="shared" si="36"/>
        <v>15</v>
      </c>
      <c r="S46" s="218" t="str">
        <f t="shared" si="37"/>
        <v>)</v>
      </c>
      <c r="T46" s="219" t="str">
        <f t="shared" si="38"/>
        <v>(</v>
      </c>
      <c r="U46" s="181" t="str">
        <f t="shared" si="39"/>
        <v>La</v>
      </c>
      <c r="V46" s="185" t="str">
        <f t="shared" si="40"/>
        <v>,</v>
      </c>
      <c r="W46" s="177" t="str">
        <f t="shared" si="41"/>
        <v/>
      </c>
      <c r="X46" s="185" t="str">
        <f t="shared" si="42"/>
        <v>,</v>
      </c>
      <c r="Y46" s="185">
        <f t="shared" si="43"/>
        <v>250</v>
      </c>
      <c r="Z46" s="218" t="str">
        <f t="shared" si="44"/>
        <v>)</v>
      </c>
      <c r="AA46" s="175" t="str">
        <f t="shared" si="45"/>
        <v>(</v>
      </c>
      <c r="AB46" s="183" t="str">
        <f t="shared" si="46"/>
        <v>Fa#</v>
      </c>
      <c r="AC46" s="184" t="str">
        <f t="shared" si="47"/>
        <v>,</v>
      </c>
      <c r="AD46" s="225" t="str">
        <f t="shared" si="48"/>
        <v/>
      </c>
      <c r="AE46" s="176" t="str">
        <f t="shared" si="49"/>
        <v>,</v>
      </c>
      <c r="AF46" s="168">
        <f t="shared" si="50"/>
        <v>350</v>
      </c>
      <c r="AG46" s="168" t="str">
        <f t="shared" si="51"/>
        <v>)</v>
      </c>
      <c r="AH46" s="179" t="str">
        <f t="shared" si="52"/>
        <v/>
      </c>
      <c r="AI46" s="256" t="str">
        <f t="shared" si="53"/>
        <v/>
      </c>
      <c r="AJ46" s="185" t="str">
        <f t="shared" si="54"/>
        <v/>
      </c>
      <c r="AK46" s="185" t="str">
        <f t="shared" si="55"/>
        <v/>
      </c>
      <c r="AL46" s="185" t="str">
        <f t="shared" si="56"/>
        <v/>
      </c>
      <c r="AM46" s="185" t="str">
        <f t="shared" si="57"/>
        <v/>
      </c>
      <c r="AN46" s="185" t="str">
        <f t="shared" si="58"/>
        <v/>
      </c>
    </row>
    <row r="47" spans="1:40" ht="24.5" thickTop="1" thickBot="1">
      <c r="A47">
        <f t="shared" si="29"/>
        <v>5</v>
      </c>
      <c r="C47" s="13" t="s">
        <v>2977</v>
      </c>
      <c r="D47" s="257" t="s">
        <v>2347</v>
      </c>
      <c r="E47" s="257" t="s">
        <v>1121</v>
      </c>
      <c r="F47" s="258" t="s">
        <v>1122</v>
      </c>
      <c r="G47" s="258"/>
      <c r="H47" s="257" t="s">
        <v>2407</v>
      </c>
      <c r="I47" s="257"/>
      <c r="J47" s="296"/>
      <c r="K47" s="296"/>
      <c r="L47" s="271" t="str">
        <f t="shared" si="30"/>
        <v xml:space="preserve">            { line: "¡Y yo ganaré mi reino!, (Si,m,15)(Sol,,250)(Fa#,,350)", sC: ""},</v>
      </c>
      <c r="M47" s="218" t="str">
        <f t="shared" si="31"/>
        <v>(</v>
      </c>
      <c r="N47" s="183" t="str">
        <f t="shared" si="32"/>
        <v>Si</v>
      </c>
      <c r="O47" s="216" t="str">
        <f t="shared" si="33"/>
        <v>,</v>
      </c>
      <c r="P47" s="225" t="str">
        <f t="shared" si="34"/>
        <v>m</v>
      </c>
      <c r="Q47" s="217" t="str">
        <f t="shared" si="35"/>
        <v>,</v>
      </c>
      <c r="R47" s="168">
        <f t="shared" si="36"/>
        <v>15</v>
      </c>
      <c r="S47" s="218" t="str">
        <f t="shared" si="37"/>
        <v>)</v>
      </c>
      <c r="T47" s="219" t="str">
        <f t="shared" si="38"/>
        <v>(</v>
      </c>
      <c r="U47" s="181" t="str">
        <f t="shared" si="39"/>
        <v>Sol</v>
      </c>
      <c r="V47" s="185" t="str">
        <f t="shared" si="40"/>
        <v>,</v>
      </c>
      <c r="W47" s="177" t="str">
        <f t="shared" si="41"/>
        <v/>
      </c>
      <c r="X47" s="185" t="str">
        <f t="shared" si="42"/>
        <v>,</v>
      </c>
      <c r="Y47" s="185">
        <f t="shared" si="43"/>
        <v>250</v>
      </c>
      <c r="Z47" s="218" t="str">
        <f t="shared" si="44"/>
        <v>)</v>
      </c>
      <c r="AA47" s="175" t="str">
        <f t="shared" si="45"/>
        <v>(</v>
      </c>
      <c r="AB47" s="183" t="str">
        <f t="shared" si="46"/>
        <v>Fa#</v>
      </c>
      <c r="AC47" s="184" t="str">
        <f t="shared" si="47"/>
        <v>,</v>
      </c>
      <c r="AD47" s="225" t="str">
        <f t="shared" si="48"/>
        <v/>
      </c>
      <c r="AE47" s="176" t="str">
        <f t="shared" si="49"/>
        <v>,</v>
      </c>
      <c r="AF47" s="168">
        <f t="shared" si="50"/>
        <v>350</v>
      </c>
      <c r="AG47" s="168" t="str">
        <f t="shared" si="51"/>
        <v>)</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36.5" thickTop="1" thickBot="1">
      <c r="A48" s="293"/>
      <c r="B48" s="293"/>
      <c r="C48" s="293"/>
      <c r="D48" s="300"/>
      <c r="E48" s="300"/>
      <c r="F48" s="300"/>
      <c r="G48" s="300"/>
      <c r="H48" s="300"/>
      <c r="I48" s="300"/>
      <c r="J48" s="300"/>
      <c r="K48" s="300"/>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B49" t="s">
        <v>2584</v>
      </c>
      <c r="C49" s="13" t="s">
        <v>2978</v>
      </c>
      <c r="D49" s="257" t="s">
        <v>1114</v>
      </c>
      <c r="E49" s="257"/>
      <c r="F49" s="258" t="s">
        <v>1112</v>
      </c>
      <c r="G49" s="258"/>
      <c r="H49" s="257"/>
      <c r="I49" s="257"/>
      <c r="J49" s="296"/>
      <c r="K49" s="296"/>
      <c r="L49" s="271" t="str">
        <f>IF(C49="","",_xlfn.CONCAT("            { line: ","""",C49,", ",M49:AN49,""", sC: ","""",B49,"""},"))</f>
        <v xml:space="preserve">            { line: "¡GANARÉ MI REINO,, (Re,,15)(La,,250)",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B50" t="s">
        <v>2282</v>
      </c>
      <c r="C50" s="13" t="s">
        <v>2979</v>
      </c>
      <c r="D50" s="257" t="s">
        <v>1114</v>
      </c>
      <c r="E50" s="257"/>
      <c r="F50" s="258" t="s">
        <v>1112</v>
      </c>
      <c r="G50" s="258"/>
      <c r="H50" s="257"/>
      <c r="I50" s="257"/>
      <c r="J50" s="296"/>
      <c r="K50" s="296"/>
      <c r="L50" s="271" t="str">
        <f t="shared" ref="L50:L60" si="59">IF(C50="","",_xlfn.CONCAT("            { line: ","""",C50,", ",M50:AN50,""", sC: ","""",B50,"""},"))</f>
        <v xml:space="preserve">            { line: "GANARÉ MI REINO,, (Re,,15)(La,,250)", sC: "as"},</v>
      </c>
      <c r="M50" s="218" t="str">
        <f t="shared" si="7"/>
        <v>(</v>
      </c>
      <c r="N50" s="183" t="str">
        <f t="shared" si="1"/>
        <v>Re</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60" si="60">+A50+1</f>
        <v>3</v>
      </c>
      <c r="B51" t="s">
        <v>2282</v>
      </c>
      <c r="C51" s="13" t="s">
        <v>2980</v>
      </c>
      <c r="D51" s="257" t="s">
        <v>1111</v>
      </c>
      <c r="E51" s="257"/>
      <c r="F51" s="258" t="s">
        <v>1112</v>
      </c>
      <c r="G51" s="258"/>
      <c r="H51" s="257"/>
      <c r="I51" s="257"/>
      <c r="J51" s="296"/>
      <c r="K51" s="296"/>
      <c r="L51" s="271" t="str">
        <f t="shared" si="59"/>
        <v xml:space="preserve">            { line: "ME VOY A TODAS PARTES!, (Mi,,15)(La,,250)", sC: "as"},</v>
      </c>
      <c r="M51" s="218" t="str">
        <f t="shared" si="7"/>
        <v>(</v>
      </c>
      <c r="N51" s="183" t="str">
        <f t="shared" si="1"/>
        <v>Mi</v>
      </c>
      <c r="O51" s="216" t="str">
        <f t="shared" si="8"/>
        <v>,</v>
      </c>
      <c r="P51" s="225" t="str">
        <f t="shared" si="2"/>
        <v/>
      </c>
      <c r="Q51" s="217" t="str">
        <f t="shared" si="9"/>
        <v>,</v>
      </c>
      <c r="R51" s="168">
        <f t="shared" si="10"/>
        <v>15</v>
      </c>
      <c r="S51" s="218" t="str">
        <f t="shared" si="11"/>
        <v>)</v>
      </c>
      <c r="T51" s="219" t="str">
        <f t="shared" si="12"/>
        <v>(</v>
      </c>
      <c r="U51" s="181" t="str">
        <f t="shared" si="3"/>
        <v>La</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326"/>
      <c r="E52" s="326"/>
      <c r="F52" s="326"/>
      <c r="G52" s="326"/>
      <c r="H52" s="326"/>
      <c r="I52" s="326"/>
      <c r="J52" s="326"/>
      <c r="K52" s="326"/>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A53">
        <f>+A51+1</f>
        <v>4</v>
      </c>
      <c r="B53" t="s">
        <v>2282</v>
      </c>
      <c r="C53" s="13" t="s">
        <v>2978</v>
      </c>
      <c r="D53" s="257" t="s">
        <v>1114</v>
      </c>
      <c r="E53" s="257"/>
      <c r="F53" s="258" t="s">
        <v>1112</v>
      </c>
      <c r="G53" s="258"/>
      <c r="H53" s="257"/>
      <c r="I53" s="257"/>
      <c r="J53" s="296"/>
      <c r="K53" s="296"/>
      <c r="L53" s="271" t="str">
        <f t="shared" si="59"/>
        <v xml:space="preserve">            { line: "¡GANARÉ MI REINO,, (Re,,15)(La,,250)", sC: "as"},</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La</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5</v>
      </c>
      <c r="B54" t="s">
        <v>2282</v>
      </c>
      <c r="C54" s="13" t="s">
        <v>2979</v>
      </c>
      <c r="D54" s="257" t="s">
        <v>1114</v>
      </c>
      <c r="E54" s="257"/>
      <c r="F54" s="258" t="s">
        <v>1112</v>
      </c>
      <c r="G54" s="258"/>
      <c r="H54" s="257"/>
      <c r="I54" s="257"/>
      <c r="J54" s="296"/>
      <c r="K54" s="296"/>
      <c r="L54" s="271" t="str">
        <f t="shared" si="59"/>
        <v xml:space="preserve">            { line: "GANARÉ MI REINO,, (Re,,15)(La,,250)", sC: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La</v>
      </c>
      <c r="V54" s="185" t="str">
        <f t="shared" si="13"/>
        <v>,</v>
      </c>
      <c r="W54" s="177" t="str">
        <f t="shared" si="4"/>
        <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60"/>
        <v>6</v>
      </c>
      <c r="B55" t="s">
        <v>2282</v>
      </c>
      <c r="C55" s="13" t="s">
        <v>2980</v>
      </c>
      <c r="D55" s="257" t="s">
        <v>1111</v>
      </c>
      <c r="E55" s="257"/>
      <c r="F55" s="258" t="s">
        <v>1112</v>
      </c>
      <c r="G55" s="258"/>
      <c r="H55" s="257"/>
      <c r="I55" s="257"/>
      <c r="J55" s="296"/>
      <c r="K55" s="296"/>
      <c r="L55" s="271" t="str">
        <f t="shared" si="59"/>
        <v xml:space="preserve">            { line: "ME VOY A TODAS PARTES!, (Mi,,15)(La,,250)", sC: "as"},</v>
      </c>
      <c r="M55" s="218" t="str">
        <f t="shared" si="7"/>
        <v>(</v>
      </c>
      <c r="N55" s="183" t="str">
        <f t="shared" si="1"/>
        <v>Mi</v>
      </c>
      <c r="O55" s="216" t="str">
        <f t="shared" si="8"/>
        <v>,</v>
      </c>
      <c r="P55" s="225" t="str">
        <f t="shared" si="2"/>
        <v/>
      </c>
      <c r="Q55" s="217" t="str">
        <f t="shared" si="9"/>
        <v>,</v>
      </c>
      <c r="R55" s="168">
        <f t="shared" si="10"/>
        <v>15</v>
      </c>
      <c r="S55" s="218" t="str">
        <f t="shared" si="11"/>
        <v>)</v>
      </c>
      <c r="T55" s="219" t="str">
        <f t="shared" si="12"/>
        <v>(</v>
      </c>
      <c r="U55" s="181" t="str">
        <f t="shared" si="3"/>
        <v>La</v>
      </c>
      <c r="V55" s="185" t="str">
        <f t="shared" si="13"/>
        <v>,</v>
      </c>
      <c r="W55" s="177" t="str">
        <f t="shared" si="4"/>
        <v/>
      </c>
      <c r="X55" s="185" t="str">
        <f t="shared" si="14"/>
        <v>,</v>
      </c>
      <c r="Y55" s="185">
        <f t="shared" si="15"/>
        <v>250</v>
      </c>
      <c r="Z55" s="218" t="str">
        <f t="shared" si="16"/>
        <v>)</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6.5" thickTop="1" thickBot="1">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4.5" thickTop="1" thickBot="1">
      <c r="A57">
        <f>+A55+1</f>
        <v>7</v>
      </c>
      <c r="B57" t="s">
        <v>2584</v>
      </c>
      <c r="C57" s="13" t="s">
        <v>2981</v>
      </c>
      <c r="D57" s="257" t="s">
        <v>1112</v>
      </c>
      <c r="E57" s="257" t="s">
        <v>1121</v>
      </c>
      <c r="F57" s="258" t="s">
        <v>1111</v>
      </c>
      <c r="G57" s="258"/>
      <c r="H57" s="257" t="s">
        <v>1113</v>
      </c>
      <c r="I57" s="257"/>
      <c r="J57" s="296"/>
      <c r="K57" s="296"/>
      <c r="L57" s="271" t="str">
        <f t="shared" si="59"/>
        <v xml:space="preserve">            { line: "ESTÁN ROTAS MIS ATADURAS,, (La,m,15)(Mi,,250)(Fa,,350)", sC: "ta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v>
      </c>
      <c r="U57" s="181" t="str">
        <f t="shared" si="3"/>
        <v>Mi</v>
      </c>
      <c r="V57" s="185" t="str">
        <f t="shared" si="13"/>
        <v>,</v>
      </c>
      <c r="W57" s="177" t="str">
        <f t="shared" si="4"/>
        <v/>
      </c>
      <c r="X57" s="185" t="str">
        <f t="shared" si="14"/>
        <v>,</v>
      </c>
      <c r="Y57" s="185">
        <f t="shared" si="15"/>
        <v>250</v>
      </c>
      <c r="Z57" s="218" t="str">
        <f t="shared" si="16"/>
        <v>)</v>
      </c>
      <c r="AA57" s="175" t="str">
        <f t="shared" si="17"/>
        <v>(</v>
      </c>
      <c r="AB57" s="183" t="str">
        <f t="shared" si="5"/>
        <v>Fa</v>
      </c>
      <c r="AC57" s="184" t="str">
        <f t="shared" si="18"/>
        <v>,</v>
      </c>
      <c r="AD57" s="225" t="str">
        <f t="shared" si="19"/>
        <v/>
      </c>
      <c r="AE57" s="176" t="str">
        <f t="shared" si="20"/>
        <v>,</v>
      </c>
      <c r="AF57" s="168">
        <f t="shared" si="21"/>
        <v>350</v>
      </c>
      <c r="AG57" s="168" t="str">
        <f t="shared" si="22"/>
        <v>)</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60"/>
        <v>8</v>
      </c>
      <c r="B58" t="s">
        <v>2282</v>
      </c>
      <c r="C58" s="13" t="s">
        <v>2982</v>
      </c>
      <c r="D58" s="257" t="s">
        <v>1114</v>
      </c>
      <c r="E58" s="257" t="s">
        <v>1121</v>
      </c>
      <c r="F58" s="258" t="s">
        <v>1111</v>
      </c>
      <c r="G58" s="258"/>
      <c r="H58" s="257"/>
      <c r="I58" s="257"/>
      <c r="J58" s="296"/>
      <c r="K58" s="296"/>
      <c r="L58" s="271" t="str">
        <f t="shared" si="59"/>
        <v xml:space="preserve">            { line: "PAGADAS MIS DEUDAS,, (Re,m,15)(Mi,,250)", sC: "as"},</v>
      </c>
      <c r="M58" s="218" t="str">
        <f t="shared" si="7"/>
        <v>(</v>
      </c>
      <c r="N58" s="183" t="str">
        <f t="shared" si="1"/>
        <v>Re</v>
      </c>
      <c r="O58" s="216" t="str">
        <f t="shared" si="8"/>
        <v>,</v>
      </c>
      <c r="P58" s="225" t="str">
        <f t="shared" si="2"/>
        <v>m</v>
      </c>
      <c r="Q58" s="217" t="str">
        <f t="shared" si="9"/>
        <v>,</v>
      </c>
      <c r="R58" s="168">
        <f t="shared" si="10"/>
        <v>15</v>
      </c>
      <c r="S58" s="218" t="str">
        <f t="shared" si="11"/>
        <v>)</v>
      </c>
      <c r="T58" s="219" t="str">
        <f t="shared" si="12"/>
        <v>(</v>
      </c>
      <c r="U58" s="181" t="str">
        <f t="shared" si="3"/>
        <v>Mi</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60"/>
        <v>9</v>
      </c>
      <c r="B59" t="s">
        <v>2282</v>
      </c>
      <c r="C59" s="13" t="s">
        <v>2983</v>
      </c>
      <c r="D59" s="257" t="s">
        <v>1113</v>
      </c>
      <c r="E59" s="257"/>
      <c r="F59" s="258"/>
      <c r="G59" s="258"/>
      <c r="H59" s="257"/>
      <c r="I59" s="257"/>
      <c r="J59" s="296"/>
      <c r="K59" s="296"/>
      <c r="L59" s="282" t="str">
        <f t="shared" si="59"/>
        <v xml:space="preserve">            { line: "MIS PUERTAS DE PAR EN PAR ..., (Fa,,15)", sC: "as"},</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60"/>
        <v>10</v>
      </c>
      <c r="B60" t="s">
        <v>2282</v>
      </c>
      <c r="C60" s="13" t="s">
        <v>2984</v>
      </c>
      <c r="D60" s="257" t="s">
        <v>1111</v>
      </c>
      <c r="E60" s="257"/>
      <c r="F60" s="258"/>
      <c r="G60" s="258"/>
      <c r="H60" s="257"/>
      <c r="I60" s="257"/>
      <c r="J60" s="296"/>
      <c r="K60" s="296"/>
      <c r="L60" s="282" t="str">
        <f t="shared" si="59"/>
        <v xml:space="preserve">            { line: "¡ME VOY A TODAS PARTES!, (Mi,,15)", sC: "as"},</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C62" s="203" t="s">
        <v>2422</v>
      </c>
      <c r="D62" s="224"/>
      <c r="E62" s="224"/>
      <c r="F62" s="224"/>
      <c r="G62" s="224"/>
      <c r="H62" s="224"/>
      <c r="I62" s="224"/>
      <c r="J62" s="224"/>
      <c r="K62" s="224"/>
      <c r="L62" s="208" t="s">
        <v>2411</v>
      </c>
      <c r="M62" s="218" t="str">
        <f t="shared" ref="M62:M65" si="61">IF(N62="","","(")</f>
        <v/>
      </c>
      <c r="N62" s="183" t="str">
        <f t="shared" ref="N62:N65" si="62">IF(D62="","",D62)</f>
        <v/>
      </c>
      <c r="O62" s="216" t="str">
        <f t="shared" ref="O62:O65" si="63">IF(N62="","",",")</f>
        <v/>
      </c>
      <c r="P62" s="225" t="str">
        <f t="shared" ref="P62:P65" si="64">IF(E62="","",E62)</f>
        <v/>
      </c>
      <c r="Q62" s="217" t="str">
        <f t="shared" ref="Q62:Q65" si="65">IF(N62="","",",")</f>
        <v/>
      </c>
      <c r="R62" s="168" t="str">
        <f t="shared" ref="R62:R65" si="66">IF(N62="","",15)</f>
        <v/>
      </c>
      <c r="S62" s="218" t="str">
        <f t="shared" ref="S62:S65" si="67">IF(N62="","",")")</f>
        <v/>
      </c>
      <c r="T62" s="219" t="str">
        <f t="shared" ref="T62:T65" si="68">IF(U62="","","(")</f>
        <v/>
      </c>
      <c r="U62" s="181" t="str">
        <f t="shared" ref="U62:U65" si="69">IF(F62="","",F62)</f>
        <v/>
      </c>
      <c r="V62" s="185" t="str">
        <f t="shared" ref="V62:V65" si="70">IF(U62="","",",")</f>
        <v/>
      </c>
      <c r="W62" s="177" t="str">
        <f t="shared" ref="W62:W65" si="71">IF(G62="","",G62)</f>
        <v/>
      </c>
      <c r="X62" s="185" t="str">
        <f t="shared" ref="X62:X65" si="72">IF(U62="","",",")</f>
        <v/>
      </c>
      <c r="Y62" s="185" t="str">
        <f t="shared" ref="Y62:Y65" si="73">IF(U62="","",250)</f>
        <v/>
      </c>
      <c r="Z62" s="218" t="str">
        <f t="shared" ref="Z62:Z65" si="74">IF(U62="","",")")</f>
        <v/>
      </c>
      <c r="AA62" s="175" t="str">
        <f t="shared" ref="AA62:AA65" si="75">IF(AB62="","","(")</f>
        <v/>
      </c>
      <c r="AB62" s="183" t="str">
        <f t="shared" ref="AB62:AB65" si="76">IF(H62="","",H62)</f>
        <v/>
      </c>
      <c r="AC62" s="184" t="str">
        <f t="shared" ref="AC62:AC65" si="77">IF(AB62="","",",")</f>
        <v/>
      </c>
      <c r="AD62" s="225" t="str">
        <f t="shared" ref="AD62:AD65" si="78">IF(I62="","",I62)</f>
        <v/>
      </c>
      <c r="AE62" s="176" t="str">
        <f t="shared" ref="AE62:AE65" si="79">IF(AB62="","",",")</f>
        <v/>
      </c>
      <c r="AF62" s="168" t="str">
        <f t="shared" ref="AF62:AF65" si="80">IF(AB62="","",350)</f>
        <v/>
      </c>
      <c r="AG62" s="168" t="str">
        <f t="shared" ref="AG62:AG65" si="81">IF(AB62="","",")")</f>
        <v/>
      </c>
      <c r="AH62" s="179" t="str">
        <f t="shared" ref="AH62:AH65" si="82">IF(AI62="","","(")</f>
        <v/>
      </c>
      <c r="AI62" s="256" t="str">
        <f t="shared" ref="AI62:AI65" si="83">IF(J62="","",J62)</f>
        <v/>
      </c>
      <c r="AJ62" s="185" t="str">
        <f t="shared" ref="AJ62:AJ65" si="84">IF(AI62="","",",")</f>
        <v/>
      </c>
      <c r="AK62" s="185" t="str">
        <f t="shared" ref="AK62:AK65" si="85">IF(K62="","",K62)</f>
        <v/>
      </c>
      <c r="AL62" s="185" t="str">
        <f t="shared" ref="AL62:AL65" si="86">IF(AI62="","",",")</f>
        <v/>
      </c>
      <c r="AM62" s="185" t="str">
        <f t="shared" ref="AM62:AM65" si="87">IF(AI62="","",450)</f>
        <v/>
      </c>
      <c r="AN62" s="185" t="str">
        <f t="shared" ref="AN62:AN65" si="88">IF(AI62="","",")")</f>
        <v/>
      </c>
    </row>
    <row r="63" spans="1:40" ht="24.5" thickTop="1" thickBot="1">
      <c r="B63" t="s">
        <v>2584</v>
      </c>
      <c r="C63" s="333" t="s">
        <v>2978</v>
      </c>
      <c r="D63" s="329" t="s">
        <v>1114</v>
      </c>
      <c r="E63" s="329"/>
      <c r="F63" s="329" t="s">
        <v>1112</v>
      </c>
      <c r="G63" s="329"/>
      <c r="H63" s="329"/>
      <c r="I63" s="329"/>
      <c r="J63" s="329"/>
      <c r="K63" s="329"/>
      <c r="L63" s="330" t="str">
        <f>IF(C63="","",_xlfn.CONCAT("       triggerLine: ","""",C63,", ",M63:AN63,""", sC: ","""",B63,""", lines: ["))</f>
        <v xml:space="preserve">       triggerLine: "¡GANARÉ MI REINO,, (Re,,15)(La,,250)", sC: "ta as", lines: [</v>
      </c>
      <c r="M63" s="218" t="str">
        <f t="shared" si="61"/>
        <v>(</v>
      </c>
      <c r="N63" s="183" t="str">
        <f t="shared" si="62"/>
        <v>Re</v>
      </c>
      <c r="O63" s="216" t="str">
        <f t="shared" si="63"/>
        <v>,</v>
      </c>
      <c r="P63" s="225" t="str">
        <f t="shared" si="64"/>
        <v/>
      </c>
      <c r="Q63" s="217" t="str">
        <f t="shared" si="65"/>
        <v>,</v>
      </c>
      <c r="R63" s="168">
        <f t="shared" si="66"/>
        <v>15</v>
      </c>
      <c r="S63" s="218" t="str">
        <f t="shared" si="67"/>
        <v>)</v>
      </c>
      <c r="T63" s="219" t="str">
        <f t="shared" si="68"/>
        <v>(</v>
      </c>
      <c r="U63" s="181" t="str">
        <f t="shared" si="69"/>
        <v>La</v>
      </c>
      <c r="V63" s="185" t="str">
        <f t="shared" si="70"/>
        <v>,</v>
      </c>
      <c r="W63" s="177" t="str">
        <f t="shared" si="71"/>
        <v/>
      </c>
      <c r="X63" s="185" t="str">
        <f t="shared" si="72"/>
        <v>,</v>
      </c>
      <c r="Y63" s="185">
        <f t="shared" si="73"/>
        <v>250</v>
      </c>
      <c r="Z63" s="218" t="str">
        <f t="shared" si="74"/>
        <v>)</v>
      </c>
      <c r="AA63" s="175" t="str">
        <f t="shared" si="75"/>
        <v/>
      </c>
      <c r="AB63" s="183" t="str">
        <f t="shared" si="76"/>
        <v/>
      </c>
      <c r="AC63" s="184" t="str">
        <f t="shared" si="77"/>
        <v/>
      </c>
      <c r="AD63" s="225" t="str">
        <f t="shared" si="78"/>
        <v/>
      </c>
      <c r="AE63" s="176" t="str">
        <f t="shared" si="79"/>
        <v/>
      </c>
      <c r="AF63" s="168" t="str">
        <f t="shared" si="80"/>
        <v/>
      </c>
      <c r="AG63" s="168" t="str">
        <f t="shared" si="81"/>
        <v/>
      </c>
      <c r="AH63" s="179" t="str">
        <f t="shared" si="82"/>
        <v/>
      </c>
      <c r="AI63" s="256" t="str">
        <f t="shared" si="83"/>
        <v/>
      </c>
      <c r="AJ63" s="185" t="str">
        <f t="shared" si="84"/>
        <v/>
      </c>
      <c r="AK63" s="185" t="str">
        <f t="shared" si="85"/>
        <v/>
      </c>
      <c r="AL63" s="185" t="str">
        <f t="shared" si="86"/>
        <v/>
      </c>
      <c r="AM63" s="185" t="str">
        <f t="shared" si="87"/>
        <v/>
      </c>
      <c r="AN63" s="185" t="str">
        <f t="shared" si="88"/>
        <v/>
      </c>
    </row>
    <row r="64" spans="1:40" ht="24.5" thickTop="1" thickBot="1">
      <c r="B64" t="s">
        <v>2282</v>
      </c>
      <c r="C64" s="285" t="s">
        <v>2979</v>
      </c>
      <c r="D64" s="328" t="s">
        <v>1114</v>
      </c>
      <c r="E64" s="328"/>
      <c r="F64" s="328" t="s">
        <v>1112</v>
      </c>
      <c r="G64" s="328"/>
      <c r="H64" s="328"/>
      <c r="I64" s="328"/>
      <c r="J64" s="328"/>
      <c r="K64" s="328"/>
      <c r="L64" s="283" t="str">
        <f>IF(C64="","",_xlfn.CONCAT("            { line: ","""",C64,", ",M64:AN64,""", sC: ","""",B64,"""},"))</f>
        <v xml:space="preserve">            { line: "GANARÉ MI REINO,, (Re,,15)(La,,250)", sC: "as"},</v>
      </c>
      <c r="M64" s="218" t="str">
        <f t="shared" si="61"/>
        <v>(</v>
      </c>
      <c r="N64" s="183" t="str">
        <f t="shared" si="62"/>
        <v>Re</v>
      </c>
      <c r="O64" s="216" t="str">
        <f t="shared" si="63"/>
        <v>,</v>
      </c>
      <c r="P64" s="225" t="str">
        <f t="shared" si="64"/>
        <v/>
      </c>
      <c r="Q64" s="217" t="str">
        <f t="shared" si="65"/>
        <v>,</v>
      </c>
      <c r="R64" s="168">
        <f t="shared" si="66"/>
        <v>15</v>
      </c>
      <c r="S64" s="218" t="str">
        <f t="shared" si="67"/>
        <v>)</v>
      </c>
      <c r="T64" s="219" t="str">
        <f t="shared" si="68"/>
        <v>(</v>
      </c>
      <c r="U64" s="181" t="str">
        <f t="shared" si="69"/>
        <v>La</v>
      </c>
      <c r="V64" s="185" t="str">
        <f t="shared" si="70"/>
        <v>,</v>
      </c>
      <c r="W64" s="177" t="str">
        <f t="shared" si="71"/>
        <v/>
      </c>
      <c r="X64" s="185" t="str">
        <f t="shared" si="72"/>
        <v>,</v>
      </c>
      <c r="Y64" s="185">
        <f t="shared" si="73"/>
        <v>250</v>
      </c>
      <c r="Z64" s="218" t="str">
        <f t="shared" si="74"/>
        <v>)</v>
      </c>
      <c r="AA64" s="175" t="str">
        <f t="shared" si="75"/>
        <v/>
      </c>
      <c r="AB64" s="183" t="str">
        <f t="shared" si="76"/>
        <v/>
      </c>
      <c r="AC64" s="184" t="str">
        <f t="shared" si="77"/>
        <v/>
      </c>
      <c r="AD64" s="225" t="str">
        <f t="shared" si="78"/>
        <v/>
      </c>
      <c r="AE64" s="176" t="str">
        <f t="shared" si="79"/>
        <v/>
      </c>
      <c r="AF64" s="168" t="str">
        <f t="shared" si="80"/>
        <v/>
      </c>
      <c r="AG64" s="168" t="str">
        <f t="shared" si="81"/>
        <v/>
      </c>
      <c r="AH64" s="179" t="str">
        <f t="shared" si="82"/>
        <v/>
      </c>
      <c r="AI64" s="256" t="str">
        <f t="shared" si="83"/>
        <v/>
      </c>
      <c r="AJ64" s="185" t="str">
        <f t="shared" si="84"/>
        <v/>
      </c>
      <c r="AK64" s="185" t="str">
        <f t="shared" si="85"/>
        <v/>
      </c>
      <c r="AL64" s="185" t="str">
        <f t="shared" si="86"/>
        <v/>
      </c>
      <c r="AM64" s="185" t="str">
        <f t="shared" si="87"/>
        <v/>
      </c>
      <c r="AN64" s="185" t="str">
        <f t="shared" si="88"/>
        <v/>
      </c>
    </row>
    <row r="65" spans="2:40" ht="24.5" thickTop="1" thickBot="1">
      <c r="B65" t="s">
        <v>2282</v>
      </c>
      <c r="C65" s="334" t="s">
        <v>2980</v>
      </c>
      <c r="D65" s="329" t="s">
        <v>1111</v>
      </c>
      <c r="E65" s="329"/>
      <c r="F65" s="329" t="s">
        <v>1112</v>
      </c>
      <c r="G65" s="329"/>
      <c r="H65" s="329"/>
      <c r="I65" s="329"/>
      <c r="J65" s="329"/>
      <c r="K65" s="329"/>
      <c r="L65" s="335" t="str">
        <f>IF(C65="","",_xlfn.CONCAT("            { line: ","""",C65,", ",M65:AN65,""", sC: ","""",B65,"""},  ]},"))</f>
        <v xml:space="preserve">            { line: "ME VOY A TODAS PARTES!, (Mi,,15)(La,,250)", sC: "as"},  ]},</v>
      </c>
      <c r="M65" s="218" t="str">
        <f t="shared" si="61"/>
        <v>(</v>
      </c>
      <c r="N65" s="183" t="str">
        <f t="shared" si="62"/>
        <v>Mi</v>
      </c>
      <c r="O65" s="216" t="str">
        <f t="shared" si="63"/>
        <v>,</v>
      </c>
      <c r="P65" s="225" t="str">
        <f t="shared" si="64"/>
        <v/>
      </c>
      <c r="Q65" s="217" t="str">
        <f t="shared" si="65"/>
        <v>,</v>
      </c>
      <c r="R65" s="168">
        <f t="shared" si="66"/>
        <v>15</v>
      </c>
      <c r="S65" s="218" t="str">
        <f t="shared" si="67"/>
        <v>)</v>
      </c>
      <c r="T65" s="219" t="str">
        <f t="shared" si="68"/>
        <v>(</v>
      </c>
      <c r="U65" s="181" t="str">
        <f t="shared" si="69"/>
        <v>La</v>
      </c>
      <c r="V65" s="185" t="str">
        <f t="shared" si="70"/>
        <v>,</v>
      </c>
      <c r="W65" s="177" t="str">
        <f t="shared" si="71"/>
        <v/>
      </c>
      <c r="X65" s="185" t="str">
        <f t="shared" si="72"/>
        <v>,</v>
      </c>
      <c r="Y65" s="185">
        <f t="shared" si="73"/>
        <v>250</v>
      </c>
      <c r="Z65" s="218" t="str">
        <f t="shared" si="74"/>
        <v>)</v>
      </c>
      <c r="AA65" s="175" t="str">
        <f t="shared" si="75"/>
        <v/>
      </c>
      <c r="AB65" s="183" t="str">
        <f t="shared" si="76"/>
        <v/>
      </c>
      <c r="AC65" s="184" t="str">
        <f t="shared" si="77"/>
        <v/>
      </c>
      <c r="AD65" s="225" t="str">
        <f t="shared" si="78"/>
        <v/>
      </c>
      <c r="AE65" s="176" t="str">
        <f t="shared" si="79"/>
        <v/>
      </c>
      <c r="AF65" s="168" t="str">
        <f t="shared" si="80"/>
        <v/>
      </c>
      <c r="AG65" s="168" t="str">
        <f t="shared" si="81"/>
        <v/>
      </c>
      <c r="AH65" s="179" t="str">
        <f t="shared" si="82"/>
        <v/>
      </c>
      <c r="AI65" s="256" t="str">
        <f t="shared" si="83"/>
        <v/>
      </c>
      <c r="AJ65" s="185" t="str">
        <f t="shared" si="84"/>
        <v/>
      </c>
      <c r="AK65" s="185" t="str">
        <f t="shared" si="85"/>
        <v/>
      </c>
      <c r="AL65" s="185" t="str">
        <f t="shared" si="86"/>
        <v/>
      </c>
      <c r="AM65" s="185" t="str">
        <f t="shared" si="87"/>
        <v/>
      </c>
      <c r="AN65" s="185" t="str">
        <f t="shared" si="88"/>
        <v/>
      </c>
    </row>
    <row r="66" spans="2:40" ht="24" customHeight="1">
      <c r="B66" s="211"/>
      <c r="C66" s="211"/>
      <c r="D66" s="211"/>
      <c r="E66" s="211"/>
      <c r="F66" s="211"/>
      <c r="G66" s="211"/>
      <c r="H66" s="211"/>
      <c r="I66" s="211"/>
      <c r="J66" s="211"/>
      <c r="K66" s="211"/>
      <c r="L66" s="213" t="str">
        <f ca="1">_xlfn.CONCAT("]}, // ULTIMA LINEA DEL CANTO: ",L1)</f>
        <v>]}, // ULTIMA LINEA DEL CANTO: CARMEN 63 - (ESTÁN ROTAS MIS ATADURAS )</v>
      </c>
      <c r="M66" s="211"/>
    </row>
    <row r="67" spans="2:40" ht="20.5">
      <c r="L67" s="214" t="s">
        <v>2316</v>
      </c>
      <c r="M67" s="166"/>
    </row>
    <row r="68" spans="2: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85207AF-A30F-4D89-9AAE-1057B9BF290B}">
          <x14:formula1>
            <xm:f>List!$B$1:$B$4</xm:f>
          </x14:formula1>
          <xm:sqref>C12</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09F32-DF9F-42C2-9CA8-B2CC1D3118EB}">
  <sheetPr codeName="Sheet56">
    <tabColor rgb="FF00B0F0"/>
  </sheetPr>
  <dimension ref="A1:AN82"/>
  <sheetViews>
    <sheetView zoomScale="85" zoomScaleNormal="85" workbookViewId="0">
      <pane xSplit="2" ySplit="1" topLeftCell="C59" activePane="bottomRight" state="frozen"/>
      <selection pane="topRight" activeCell="C1" sqref="C1"/>
      <selection pane="bottomLeft" activeCell="A2" sqref="A2"/>
      <selection pane="bottomRight" activeCell="A67" sqref="A67:XFD79"/>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37</v>
      </c>
      <c r="E1" s="148"/>
      <c r="F1" s="148"/>
      <c r="G1" s="148"/>
      <c r="H1" s="148"/>
      <c r="I1" s="148"/>
      <c r="J1" s="148"/>
      <c r="K1" s="148"/>
      <c r="L1" s="165" t="str">
        <f ca="1">VLOOKUP(C1,'Codigo Canto'!A3:AQ236,38,FALSE)</f>
        <v>COMO CONDENADOS A MUERTE</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COMO CONDENADOS A MUERTE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comocondenadosamuerte</v>
      </c>
      <c r="L7" s="164" t="str">
        <f ca="1">_xlfn.CONCAT("        id: ","""",C7,"""",",")</f>
        <v xml:space="preserve">        id: "comocondenadosamuerte",</v>
      </c>
    </row>
    <row r="8" spans="2:32" ht="23">
      <c r="C8" t="str">
        <f ca="1">PROPER(L1)</f>
        <v>Como Condenados A Muerte</v>
      </c>
      <c r="L8" s="164" t="str">
        <f ca="1">_xlfn.CONCAT("        tt: ","""",C8,"""",",")</f>
        <v xml:space="preserve">        tt: "Como Condenados A Muerte",</v>
      </c>
    </row>
    <row r="9" spans="2:32" ht="23">
      <c r="C9" t="str">
        <f ca="1">PROPER(L1)</f>
        <v>Como Condenados A Muerte</v>
      </c>
      <c r="L9" s="164" t="str">
        <f ca="1">_xlfn.CONCAT("        title: ","""",C9,"""",",")</f>
        <v xml:space="preserve">        title: "Como Condenados A Muerte",</v>
      </c>
    </row>
    <row r="10" spans="2:32" ht="23">
      <c r="C10" t="str">
        <f ca="1">VLOOKUP(C1,'Codigo Canto'!A3:AQ236,12,FALSE)</f>
        <v>1ª Corintios 4,9-13</v>
      </c>
      <c r="L10" s="164" t="str">
        <f ca="1">_xlfn.CONCAT("        ","subtitle: ","""",C10,"""",",")</f>
        <v xml:space="preserve">        subtitle: "1ª Corintios 4,9-13",</v>
      </c>
    </row>
    <row r="11" spans="2:32" ht="23">
      <c r="C11" t="str">
        <f ca="1">VLOOKUP(C1,Codigo!A3:AP240,42,FALSE)</f>
        <v>category: ["PreCatecumenado","Pascua","Comunión"],</v>
      </c>
      <c r="L11" s="164" t="str">
        <f ca="1">_xlfn.CONCAT("        ",C11)</f>
        <v xml:space="preserve">        category: ["PreCatecumenado","Pascua","Comunión"],</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3013</v>
      </c>
      <c r="L14" s="164" t="str">
        <f>_xlfn.CONCAT("        nCan: ","""",C14,"""",",")</f>
        <v xml:space="preserve">        nCan: "* Puede intercalarse el estribillo en hebreo: HINNEH MAH TOV UMAH NA 'IYM, SHEVETH Af;IIYM GAM YAf;IADH",</v>
      </c>
    </row>
    <row r="15" spans="2:32" ht="23">
      <c r="L15" s="164" t="str">
        <f>_xlfn.CONCAT("        nCanURL: ","""",C15,"""",",")</f>
        <v xml:space="preserve">        nCanURL: "",</v>
      </c>
    </row>
    <row r="16" spans="2:32" ht="23">
      <c r="C16">
        <f ca="1">VLOOKUP(C1,'Codigo Canto'!A3:AP240,1,FALSE)</f>
        <v>37</v>
      </c>
      <c r="L16" s="164" t="str">
        <f ca="1">_xlfn.CONCAT("        dbno: ","""",C16,"""",",")</f>
        <v xml:space="preserve">        dbno: "37",</v>
      </c>
    </row>
    <row r="17" spans="2:40" ht="23">
      <c r="L17" s="164" t="str">
        <f>_xlfn.CONCAT("        notes: ","""",C17,"""",",")</f>
        <v xml:space="preserve">        notes: "",</v>
      </c>
    </row>
    <row r="18" spans="2:40" ht="23">
      <c r="C18" t="s">
        <v>2347</v>
      </c>
      <c r="L18" s="164" t="str">
        <f>_xlfn.CONCAT("        mant: ","""",C18,"""",",")</f>
        <v xml:space="preserve">        mant: "Si",</v>
      </c>
    </row>
    <row r="19" spans="2:40" ht="23">
      <c r="C19" t="str">
        <f ca="1">C7</f>
        <v>comocondenadosamuerte</v>
      </c>
      <c r="L19" s="164" t="str">
        <f ca="1">_xlfn.CONCAT("        audioSrc: ","""/audio/",C19,".mp3""",",")</f>
        <v xml:space="preserve">        audioSrc: "/audio/comocondenadosamuerte.mp3",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 ca="1">+C1-1</f>
        <v>36</v>
      </c>
      <c r="C26" t="str">
        <f ca="1">VLOOKUP(B26,Buscador!A3:AP240,31,FALSE)</f>
        <v>/resucito/src/index.html?canto=carmen63-(estanrotasmisataduras)</v>
      </c>
      <c r="L26" s="164" t="str">
        <f ca="1">_xlfn.CONCAT("        ant: ","""",C26,"""",",")</f>
        <v xml:space="preserve">        ant: "/resucito/src/index.html?canto=carmen63-(estanrotasmisataduras)",</v>
      </c>
    </row>
    <row r="27" spans="2:40" ht="23">
      <c r="B27">
        <f ca="1">+C1+1</f>
        <v>38</v>
      </c>
      <c r="C27" t="str">
        <f ca="1">VLOOKUP(B27,Buscador!A3:AP240,31,FALSE)</f>
        <v>/resucito/src/index.html?canto=comoesmaravilloso</v>
      </c>
      <c r="L27" s="164" t="str">
        <f ca="1">_xlfn.CONCAT("        sig: ","""",C27,"""",",")</f>
        <v xml:space="preserve">        sig: "/resucito/src/index.html?canto=comoesmaravilloso",</v>
      </c>
    </row>
    <row r="28" spans="2:40" ht="23">
      <c r="L28" s="48" t="s">
        <v>2279</v>
      </c>
    </row>
    <row r="29" spans="2:40" ht="36" thickBot="1">
      <c r="C29" s="327"/>
      <c r="D29" s="327"/>
      <c r="E29" s="327"/>
      <c r="F29" s="327"/>
      <c r="G29" s="327"/>
      <c r="H29" s="327"/>
      <c r="I29" s="327"/>
      <c r="J29" s="327"/>
      <c r="K29" s="327"/>
      <c r="L29" s="212" t="s">
        <v>2313</v>
      </c>
    </row>
    <row r="30" spans="2:40" ht="24.5" thickTop="1" thickBot="1">
      <c r="B30" t="s">
        <v>2540</v>
      </c>
      <c r="C30" s="13" t="s">
        <v>2987</v>
      </c>
      <c r="D30" s="257" t="s">
        <v>1112</v>
      </c>
      <c r="E30" s="257" t="s">
        <v>1121</v>
      </c>
      <c r="F30" s="269"/>
      <c r="G30" s="258" t="s">
        <v>1122</v>
      </c>
      <c r="H30" s="257"/>
      <c r="I30" s="257"/>
      <c r="J30" s="270"/>
      <c r="K30" s="296"/>
      <c r="L30" s="271" t="str">
        <f t="shared" ref="L30:L50" si="0">IF(C30="","",_xlfn.CONCAT("            { line: ","""",C30,", ",M30:AN30,""", sC: ","""",B30,"""},"))</f>
        <v xml:space="preserve">            { line: "Hasta el presente, pasamos hambre,, (La,m,15)Sol", sC: "tc"},</v>
      </c>
      <c r="M30" s="218" t="str">
        <f>IF(N30="","","(")</f>
        <v>(</v>
      </c>
      <c r="N30" s="183" t="str">
        <f t="shared" ref="N30:N79" si="1">IF(D30="","",D30)</f>
        <v>La</v>
      </c>
      <c r="O30" s="216" t="str">
        <f>IF(N30="","",",")</f>
        <v>,</v>
      </c>
      <c r="P30" s="225" t="str">
        <f t="shared" ref="P30:P79" si="2">IF(E30="","",E30)</f>
        <v>m</v>
      </c>
      <c r="Q30" s="217" t="str">
        <f>IF(N30="","",",")</f>
        <v>,</v>
      </c>
      <c r="R30" s="168">
        <f>IF(N30="","",15)</f>
        <v>15</v>
      </c>
      <c r="S30" s="218" t="str">
        <f>IF(N30="","",")")</f>
        <v>)</v>
      </c>
      <c r="T30" s="219" t="str">
        <f>IF(U30="","","(")</f>
        <v/>
      </c>
      <c r="U30" s="181" t="str">
        <f t="shared" ref="U30:U79" si="3">IF(F30="","",F30)</f>
        <v/>
      </c>
      <c r="V30" s="185" t="str">
        <f>IF(U30="","",",")</f>
        <v/>
      </c>
      <c r="W30" s="177" t="str">
        <f t="shared" ref="W30:W79" si="4">IF(G30="","",G30)</f>
        <v>Sol</v>
      </c>
      <c r="X30" s="185" t="str">
        <f>IF(U30="","",",")</f>
        <v/>
      </c>
      <c r="Y30" s="185" t="str">
        <f>IF(U30="","",250)</f>
        <v/>
      </c>
      <c r="Z30" s="218" t="str">
        <f>IF(U30="","",")")</f>
        <v/>
      </c>
      <c r="AA30" s="175" t="str">
        <f>IF(AB30="","","(")</f>
        <v/>
      </c>
      <c r="AB30" s="183" t="str">
        <f t="shared" ref="AB30:AB79" si="5">IF(H30="","",H30)</f>
        <v/>
      </c>
      <c r="AC30" s="184" t="str">
        <f>IF(AB30="","",",")</f>
        <v/>
      </c>
      <c r="AD30" s="225" t="str">
        <f>IF(I30="","",I30)</f>
        <v/>
      </c>
      <c r="AE30" s="176" t="str">
        <f>IF(AB30="","",",")</f>
        <v/>
      </c>
      <c r="AF30" s="168" t="str">
        <f>IF(AB30="","",350)</f>
        <v/>
      </c>
      <c r="AG30" s="168" t="str">
        <f>IF(AB30="","",")")</f>
        <v/>
      </c>
      <c r="AH30" s="179" t="str">
        <f>IF(AI30="","","(")</f>
        <v/>
      </c>
      <c r="AI30" s="256" t="str">
        <f t="shared" ref="AI30:AI79" si="6">IF(J30="","",J30)</f>
        <v/>
      </c>
      <c r="AJ30" s="185" t="str">
        <f>IF(AI30="","",",")</f>
        <v/>
      </c>
      <c r="AK30" s="185" t="str">
        <f>IF(K30="","",K30)</f>
        <v/>
      </c>
      <c r="AL30" s="185" t="str">
        <f>IF(AI30="","",",")</f>
        <v/>
      </c>
      <c r="AM30" s="185" t="str">
        <f>IF(AI30="","",450)</f>
        <v/>
      </c>
      <c r="AN30" s="185" t="str">
        <f>IF(AI30="","",")")</f>
        <v/>
      </c>
    </row>
    <row r="31" spans="2:40" ht="24.5" thickTop="1" thickBot="1">
      <c r="C31" s="13" t="s">
        <v>2988</v>
      </c>
      <c r="D31" s="257" t="s">
        <v>1112</v>
      </c>
      <c r="E31" s="257" t="s">
        <v>1121</v>
      </c>
      <c r="F31" s="258"/>
      <c r="G31" s="258"/>
      <c r="H31" s="257"/>
      <c r="I31" s="257"/>
      <c r="J31" s="296"/>
      <c r="K31" s="296"/>
      <c r="L31" s="271" t="str">
        <f t="shared" si="0"/>
        <v xml:space="preserve">            { line: "pasamos sed y desnudez., (La,m,15)", sC: ""},</v>
      </c>
      <c r="M31" s="218" t="str">
        <f t="shared" ref="M31:M79" si="7">IF(N31="","","(")</f>
        <v>(</v>
      </c>
      <c r="N31" s="183" t="str">
        <f t="shared" si="1"/>
        <v>La</v>
      </c>
      <c r="O31" s="216" t="str">
        <f t="shared" ref="O31:O79" si="8">IF(N31="","",",")</f>
        <v>,</v>
      </c>
      <c r="P31" s="225" t="str">
        <f t="shared" si="2"/>
        <v>m</v>
      </c>
      <c r="Q31" s="217" t="str">
        <f t="shared" ref="Q31:Q79" si="9">IF(N31="","",",")</f>
        <v>,</v>
      </c>
      <c r="R31" s="168">
        <f t="shared" ref="R31:R79" si="10">IF(N31="","",15)</f>
        <v>15</v>
      </c>
      <c r="S31" s="218" t="str">
        <f t="shared" ref="S31:S79" si="11">IF(N31="","",")")</f>
        <v>)</v>
      </c>
      <c r="T31" s="219" t="str">
        <f t="shared" ref="T31:T79" si="12">IF(U31="","","(")</f>
        <v/>
      </c>
      <c r="U31" s="181" t="str">
        <f t="shared" si="3"/>
        <v/>
      </c>
      <c r="V31" s="185" t="str">
        <f t="shared" ref="V31:V79" si="13">IF(U31="","",",")</f>
        <v/>
      </c>
      <c r="W31" s="177" t="str">
        <f t="shared" si="4"/>
        <v/>
      </c>
      <c r="X31" s="185" t="str">
        <f t="shared" ref="X31:X79" si="14">IF(U31="","",",")</f>
        <v/>
      </c>
      <c r="Y31" s="185" t="str">
        <f t="shared" ref="Y31:Y79" si="15">IF(U31="","",250)</f>
        <v/>
      </c>
      <c r="Z31" s="218" t="str">
        <f t="shared" ref="Z31:Z79" si="16">IF(U31="","",")")</f>
        <v/>
      </c>
      <c r="AA31" s="175" t="str">
        <f t="shared" ref="AA31:AA79" si="17">IF(AB31="","","(")</f>
        <v/>
      </c>
      <c r="AB31" s="183" t="str">
        <f t="shared" si="5"/>
        <v/>
      </c>
      <c r="AC31" s="184" t="str">
        <f t="shared" ref="AC31:AC79" si="18">IF(AB31="","",",")</f>
        <v/>
      </c>
      <c r="AD31" s="225" t="str">
        <f t="shared" ref="AD31:AD79" si="19">IF(I31="","",I31)</f>
        <v/>
      </c>
      <c r="AE31" s="176" t="str">
        <f t="shared" ref="AE31:AE79" si="20">IF(AB31="","",",")</f>
        <v/>
      </c>
      <c r="AF31" s="168" t="str">
        <f t="shared" ref="AF31:AF79" si="21">IF(AB31="","",350)</f>
        <v/>
      </c>
      <c r="AG31" s="168" t="str">
        <f t="shared" ref="AG31:AG79" si="22">IF(AB31="","",")")</f>
        <v/>
      </c>
      <c r="AH31" s="179" t="str">
        <f t="shared" ref="AH31:AH79" si="23">IF(AI31="","","(")</f>
        <v/>
      </c>
      <c r="AI31" s="256" t="str">
        <f t="shared" si="6"/>
        <v/>
      </c>
      <c r="AJ31" s="185" t="str">
        <f t="shared" ref="AJ31:AJ79" si="24">IF(AI31="","",",")</f>
        <v/>
      </c>
      <c r="AK31" s="185" t="str">
        <f t="shared" ref="AK31:AK79" si="25">IF(K31="","",K31)</f>
        <v/>
      </c>
      <c r="AL31" s="185" t="str">
        <f t="shared" ref="AL31:AL79" si="26">IF(AI31="","",",")</f>
        <v/>
      </c>
      <c r="AM31" s="185" t="str">
        <f t="shared" ref="AM31:AM79" si="27">IF(AI31="","",450)</f>
        <v/>
      </c>
      <c r="AN31" s="185" t="str">
        <f t="shared" ref="AN31:AN79" si="28">IF(AI31="","",")")</f>
        <v/>
      </c>
    </row>
    <row r="32" spans="2:40" ht="24.5" thickTop="1" thickBot="1">
      <c r="C32" s="13" t="s">
        <v>2989</v>
      </c>
      <c r="D32" s="257" t="s">
        <v>1122</v>
      </c>
      <c r="E32" s="257"/>
      <c r="F32" s="258"/>
      <c r="G32" s="258"/>
      <c r="H32" s="257"/>
      <c r="I32" s="257"/>
      <c r="J32" s="296"/>
      <c r="K32" s="296"/>
      <c r="L32" s="271" t="str">
        <f t="shared" si="0"/>
        <v xml:space="preserve">            { line: "Somos abofeteados,, (Sol,,15)",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2:40" ht="24.5" thickTop="1" thickBot="1">
      <c r="C33" s="13" t="s">
        <v>2990</v>
      </c>
      <c r="D33" s="257" t="s">
        <v>1112</v>
      </c>
      <c r="E33" s="257" t="s">
        <v>1121</v>
      </c>
      <c r="F33" s="258"/>
      <c r="G33" s="258"/>
      <c r="H33" s="257"/>
      <c r="I33" s="257"/>
      <c r="J33" s="296"/>
      <c r="K33" s="296"/>
      <c r="L33" s="271" t="str">
        <f t="shared" si="0"/>
        <v xml:space="preserve">            { line: "y andamos errantes.,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2: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2:40" ht="24.5" thickTop="1" thickBot="1">
      <c r="B35" t="s">
        <v>2584</v>
      </c>
      <c r="C35" s="13" t="s">
        <v>2991</v>
      </c>
      <c r="D35" s="257" t="s">
        <v>1122</v>
      </c>
      <c r="E35" s="257"/>
      <c r="F35" s="258"/>
      <c r="G35" s="258"/>
      <c r="H35" s="257"/>
      <c r="I35" s="257"/>
      <c r="J35" s="296"/>
      <c r="K35" s="296"/>
      <c r="L35" s="271" t="str">
        <f>IF(C35="","",_xlfn.CONCAT("            { line: ","""",C35,", ",M35:AN35,""", sC: ","""",B35,"""},"))</f>
        <v xml:space="preserve">            { line: "SOMOS ABOFETEADOS,, (Sol,,15)", sC: "ta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2:40" ht="24.5" thickTop="1" thickBot="1">
      <c r="B36" t="s">
        <v>2282</v>
      </c>
      <c r="C36" s="13" t="s">
        <v>2992</v>
      </c>
      <c r="D36" s="257" t="s">
        <v>1112</v>
      </c>
      <c r="E36" s="257" t="s">
        <v>1121</v>
      </c>
      <c r="F36" s="258"/>
      <c r="G36" s="258"/>
      <c r="H36" s="257"/>
      <c r="I36" s="257"/>
      <c r="J36" s="296"/>
      <c r="K36" s="296"/>
      <c r="L36" s="271" t="str">
        <f>IF(C36="","",_xlfn.CONCAT("            { line: ","""",C36,", ",M36:AN36,""", sC: ","""",B36,"""},"))</f>
        <v xml:space="preserve">            { line: "Y ANDAMOS ERRANTES., (La,m,15)", sC: "as"},</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2: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2:40" ht="24.5" thickTop="1" thickBot="1">
      <c r="B38" t="s">
        <v>2540</v>
      </c>
      <c r="C38" s="13" t="s">
        <v>2993</v>
      </c>
      <c r="D38" s="257" t="s">
        <v>1122</v>
      </c>
      <c r="E38" s="257"/>
      <c r="F38" s="258" t="s">
        <v>1112</v>
      </c>
      <c r="G38" s="258" t="s">
        <v>1121</v>
      </c>
      <c r="H38" s="257"/>
      <c r="I38" s="257"/>
      <c r="J38" s="296"/>
      <c r="K38" s="296"/>
      <c r="L38" s="271" t="str">
        <f t="shared" si="0"/>
        <v xml:space="preserve">            { line: "Insultados, bendecimos,, (Sol,,15)(La,m,250)", sC: "tc"},</v>
      </c>
      <c r="M38" s="218" t="str">
        <f t="shared" si="7"/>
        <v>(</v>
      </c>
      <c r="N38" s="183" t="str">
        <f t="shared" si="1"/>
        <v>Sol</v>
      </c>
      <c r="O38" s="216" t="str">
        <f t="shared" si="8"/>
        <v>,</v>
      </c>
      <c r="P38" s="225" t="str">
        <f t="shared" si="2"/>
        <v/>
      </c>
      <c r="Q38" s="217" t="str">
        <f t="shared" si="9"/>
        <v>,</v>
      </c>
      <c r="R38" s="168">
        <f t="shared" si="10"/>
        <v>15</v>
      </c>
      <c r="S38" s="218" t="str">
        <f t="shared" si="11"/>
        <v>)</v>
      </c>
      <c r="T38" s="219" t="str">
        <f t="shared" si="12"/>
        <v>(</v>
      </c>
      <c r="U38" s="181" t="str">
        <f t="shared" si="3"/>
        <v>La</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2:40" ht="24.5" thickTop="1" thickBot="1">
      <c r="C39" s="13" t="s">
        <v>2994</v>
      </c>
      <c r="D39" s="257" t="s">
        <v>1122</v>
      </c>
      <c r="E39" s="257"/>
      <c r="F39" s="258" t="s">
        <v>1112</v>
      </c>
      <c r="G39" s="258" t="s">
        <v>1121</v>
      </c>
      <c r="H39" s="257"/>
      <c r="I39" s="257"/>
      <c r="J39" s="296"/>
      <c r="K39" s="296"/>
      <c r="L39" s="271" t="str">
        <f>IF(C39="","",_xlfn.CONCAT("            { line: ","""",C39,", ",M39:AN39,""", sC: ","""",B39,"""},"))</f>
        <v xml:space="preserve">            { line: "perseguidos, lo soportamos., (Sol,,15)(La,m,250)", sC: ""},</v>
      </c>
      <c r="M39" s="218" t="str">
        <f t="shared" si="7"/>
        <v>(</v>
      </c>
      <c r="N39" s="183" t="str">
        <f t="shared" si="1"/>
        <v>Sol</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2:40" ht="24.5" thickTop="1" thickBot="1">
      <c r="C40" s="13" t="s">
        <v>2995</v>
      </c>
      <c r="D40" s="257" t="s">
        <v>1122</v>
      </c>
      <c r="E40" s="257"/>
      <c r="F40" s="258"/>
      <c r="G40" s="258"/>
      <c r="H40" s="257"/>
      <c r="I40" s="257"/>
      <c r="J40" s="296"/>
      <c r="K40" s="296"/>
      <c r="L40" s="271" t="str">
        <f t="shared" si="0"/>
        <v xml:space="preserve">            { line: "Si somos difamados,,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2:40" ht="24.5" thickTop="1" thickBot="1">
      <c r="C41" s="13" t="s">
        <v>2996</v>
      </c>
      <c r="D41" s="257" t="s">
        <v>1112</v>
      </c>
      <c r="E41" s="257" t="s">
        <v>1121</v>
      </c>
      <c r="F41" s="258"/>
      <c r="G41" s="258"/>
      <c r="H41" s="257"/>
      <c r="I41" s="257"/>
      <c r="J41" s="296"/>
      <c r="K41" s="296"/>
      <c r="L41" s="271" t="str">
        <f t="shared" si="0"/>
        <v xml:space="preserve">            { line: "respondemos con amor.,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2:40" ht="26.5" thickTop="1" thickBot="1">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2:40" ht="24.5" thickTop="1" thickBot="1">
      <c r="B43" t="s">
        <v>2584</v>
      </c>
      <c r="C43" s="13" t="s">
        <v>2997</v>
      </c>
      <c r="D43" s="257" t="s">
        <v>1122</v>
      </c>
      <c r="E43" s="257"/>
      <c r="F43" s="258"/>
      <c r="G43" s="258"/>
      <c r="H43" s="257"/>
      <c r="I43" s="257"/>
      <c r="J43" s="296"/>
      <c r="K43" s="296"/>
      <c r="L43" s="271" t="str">
        <f t="shared" si="0"/>
        <v xml:space="preserve">            { line: "SI SOMOS DIFAMADOS,, (Sol,,15)", sC: "ta as"},</v>
      </c>
      <c r="M43" s="218" t="str">
        <f t="shared" si="7"/>
        <v>(</v>
      </c>
      <c r="N43" s="183" t="str">
        <f t="shared" si="1"/>
        <v>Sol</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2:40" ht="24.5" thickTop="1" thickBot="1">
      <c r="B44" t="s">
        <v>2282</v>
      </c>
      <c r="C44" s="13" t="s">
        <v>2998</v>
      </c>
      <c r="D44" s="257" t="s">
        <v>1112</v>
      </c>
      <c r="E44" s="257" t="s">
        <v>1121</v>
      </c>
      <c r="F44" s="258"/>
      <c r="G44" s="258"/>
      <c r="H44" s="257"/>
      <c r="I44" s="257"/>
      <c r="J44" s="296"/>
      <c r="K44" s="296"/>
      <c r="L44" s="271" t="str">
        <f t="shared" si="0"/>
        <v xml:space="preserve">            { line: "RESPONDEMOS CON AMOR., (La,m,15)", sC: "as"},</v>
      </c>
      <c r="M44" s="218" t="str">
        <f t="shared" si="7"/>
        <v>(</v>
      </c>
      <c r="N44" s="183" t="str">
        <f t="shared" si="1"/>
        <v>La</v>
      </c>
      <c r="O44" s="216" t="str">
        <f t="shared" si="8"/>
        <v>,</v>
      </c>
      <c r="P44" s="225" t="str">
        <f t="shared" si="2"/>
        <v>m</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2: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2:40" ht="24.5" thickTop="1" thickBot="1">
      <c r="B46" t="s">
        <v>2584</v>
      </c>
      <c r="C46" s="13" t="s">
        <v>2999</v>
      </c>
      <c r="D46" s="257" t="s">
        <v>1112</v>
      </c>
      <c r="E46" s="257" t="s">
        <v>1121</v>
      </c>
      <c r="F46" s="258"/>
      <c r="G46" s="258" t="s">
        <v>1122</v>
      </c>
      <c r="H46" s="257"/>
      <c r="I46" s="257"/>
      <c r="J46" s="296"/>
      <c r="K46" s="296"/>
      <c r="L46" s="271" t="str">
        <f t="shared" si="0"/>
        <v xml:space="preserve">            { line: "HEMOS VENIDO A SER,, (La,m,15)Sol", sC: "ta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Sol</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2:40" ht="24.5" thickTop="1" thickBot="1">
      <c r="B47" t="s">
        <v>2282</v>
      </c>
      <c r="C47" s="13" t="s">
        <v>2999</v>
      </c>
      <c r="D47" s="257" t="s">
        <v>1112</v>
      </c>
      <c r="E47" s="257" t="s">
        <v>1121</v>
      </c>
      <c r="F47" s="258"/>
      <c r="G47" s="258"/>
      <c r="H47" s="257"/>
      <c r="I47" s="257"/>
      <c r="J47" s="296"/>
      <c r="K47" s="296"/>
      <c r="L47" s="282" t="str">
        <f t="shared" ref="L47" si="29">IF(C47="","",_xlfn.CONCAT("            { line: ","""",C47,", ",M47:AN47,""", sC: ","""",B47,"""},"))</f>
        <v xml:space="preserve">            { line: "HEMOS VENIDO A SER,, (La,m,15)", sC: "as"},</v>
      </c>
      <c r="M47" s="218" t="str">
        <f t="shared" ref="M47" si="30">IF(N47="","","(")</f>
        <v>(</v>
      </c>
      <c r="N47" s="183" t="str">
        <f t="shared" ref="N47" si="31">IF(D47="","",D47)</f>
        <v>La</v>
      </c>
      <c r="O47" s="216" t="str">
        <f t="shared" ref="O47" si="32">IF(N47="","",",")</f>
        <v>,</v>
      </c>
      <c r="P47" s="225" t="str">
        <f t="shared" ref="P47" si="33">IF(E47="","",E47)</f>
        <v>m</v>
      </c>
      <c r="Q47" s="217" t="str">
        <f t="shared" ref="Q47" si="34">IF(N47="","",",")</f>
        <v>,</v>
      </c>
      <c r="R47" s="168">
        <f t="shared" ref="R47" si="35">IF(N47="","",15)</f>
        <v>15</v>
      </c>
      <c r="S47" s="218" t="str">
        <f t="shared" ref="S47" si="36">IF(N47="","",")")</f>
        <v>)</v>
      </c>
      <c r="T47" s="219" t="str">
        <f t="shared" ref="T47" si="37">IF(U47="","","(")</f>
        <v/>
      </c>
      <c r="U47" s="181" t="str">
        <f t="shared" ref="U47" si="38">IF(F47="","",F47)</f>
        <v/>
      </c>
      <c r="V47" s="185" t="str">
        <f t="shared" ref="V47" si="39">IF(U47="","",",")</f>
        <v/>
      </c>
      <c r="W47" s="177" t="str">
        <f t="shared" ref="W47" si="40">IF(G47="","",G47)</f>
        <v/>
      </c>
      <c r="X47" s="185" t="str">
        <f t="shared" ref="X47" si="41">IF(U47="","",",")</f>
        <v/>
      </c>
      <c r="Y47" s="185" t="str">
        <f t="shared" ref="Y47" si="42">IF(U47="","",250)</f>
        <v/>
      </c>
      <c r="Z47" s="218" t="str">
        <f t="shared" ref="Z47" si="43">IF(U47="","",")")</f>
        <v/>
      </c>
      <c r="AA47" s="175" t="str">
        <f t="shared" ref="AA47" si="44">IF(AB47="","","(")</f>
        <v/>
      </c>
      <c r="AB47" s="183" t="str">
        <f t="shared" ref="AB47" si="45">IF(H47="","",H47)</f>
        <v/>
      </c>
      <c r="AC47" s="184" t="str">
        <f t="shared" ref="AC47" si="46">IF(AB47="","",",")</f>
        <v/>
      </c>
      <c r="AD47" s="225" t="str">
        <f t="shared" ref="AD47" si="47">IF(I47="","",I47)</f>
        <v/>
      </c>
      <c r="AE47" s="176" t="str">
        <f t="shared" ref="AE47" si="48">IF(AB47="","",",")</f>
        <v/>
      </c>
      <c r="AF47" s="168" t="str">
        <f t="shared" ref="AF47" si="49">IF(AB47="","",350)</f>
        <v/>
      </c>
      <c r="AG47" s="168" t="str">
        <f t="shared" ref="AG47" si="50">IF(AB47="","",")")</f>
        <v/>
      </c>
      <c r="AH47" s="179" t="str">
        <f t="shared" ref="AH47" si="51">IF(AI47="","","(")</f>
        <v/>
      </c>
      <c r="AI47" s="256" t="str">
        <f t="shared" ref="AI47" si="52">IF(J47="","",J47)</f>
        <v/>
      </c>
      <c r="AJ47" s="185" t="str">
        <f t="shared" ref="AJ47" si="53">IF(AI47="","",",")</f>
        <v/>
      </c>
      <c r="AK47" s="185" t="str">
        <f t="shared" ref="AK47" si="54">IF(K47="","",K47)</f>
        <v/>
      </c>
      <c r="AL47" s="185" t="str">
        <f t="shared" ref="AL47" si="55">IF(AI47="","",",")</f>
        <v/>
      </c>
      <c r="AM47" s="185" t="str">
        <f t="shared" ref="AM47" si="56">IF(AI47="","",450)</f>
        <v/>
      </c>
      <c r="AN47" s="185" t="str">
        <f t="shared" ref="AN47" si="57">IF(AI47="","",")")</f>
        <v/>
      </c>
    </row>
    <row r="48" spans="2:40" ht="24.5" thickTop="1" thickBot="1">
      <c r="B48" t="s">
        <v>2282</v>
      </c>
      <c r="C48" s="13" t="s">
        <v>2999</v>
      </c>
      <c r="D48" s="257" t="s">
        <v>1122</v>
      </c>
      <c r="E48" s="257"/>
      <c r="F48" s="258"/>
      <c r="G48" s="258"/>
      <c r="H48" s="257"/>
      <c r="I48" s="257"/>
      <c r="J48" s="296"/>
      <c r="K48" s="296"/>
      <c r="L48" s="282" t="str">
        <f t="shared" si="0"/>
        <v xml:space="preserve">            { line: "HEMOS VENIDO A SER,, (Sol,,15)", sC: "as"},</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B49" t="s">
        <v>2282</v>
      </c>
      <c r="C49" s="13" t="s">
        <v>3000</v>
      </c>
      <c r="D49" s="257" t="s">
        <v>1112</v>
      </c>
      <c r="E49" s="257" t="s">
        <v>1121</v>
      </c>
      <c r="F49" s="258"/>
      <c r="G49" s="258"/>
      <c r="H49" s="257"/>
      <c r="I49" s="257"/>
      <c r="J49" s="296"/>
      <c r="K49" s="296"/>
      <c r="L49" s="282" t="str">
        <f t="shared" si="0"/>
        <v xml:space="preserve">            { line: "LA BASURA DEL MUNDO,, (La,m,15)", sC: "as"},</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B50" t="s">
        <v>2282</v>
      </c>
      <c r="C50" s="13" t="s">
        <v>3001</v>
      </c>
      <c r="D50" s="257" t="s">
        <v>1122</v>
      </c>
      <c r="E50" s="257"/>
      <c r="F50" s="258" t="s">
        <v>1112</v>
      </c>
      <c r="G50" s="258" t="s">
        <v>1121</v>
      </c>
      <c r="H50" s="257"/>
      <c r="I50" s="257"/>
      <c r="J50" s="296"/>
      <c r="K50" s="296"/>
      <c r="L50" s="282" t="str">
        <f t="shared" si="0"/>
        <v xml:space="preserve">            { line: "EL ESTROPAJO DE TODOS., (Sol,,15)(La,m,250)", sC: "as"},</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m</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36.5" thickTop="1" thickBot="1">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B52" t="s">
        <v>2540</v>
      </c>
      <c r="C52" s="13" t="s">
        <v>3002</v>
      </c>
      <c r="D52" s="257" t="s">
        <v>1112</v>
      </c>
      <c r="E52" s="257" t="s">
        <v>1121</v>
      </c>
      <c r="F52" s="258"/>
      <c r="G52" s="258" t="s">
        <v>1122</v>
      </c>
      <c r="H52" s="257"/>
      <c r="I52" s="257"/>
      <c r="J52" s="296"/>
      <c r="K52" s="296"/>
      <c r="L52" s="271" t="str">
        <f>IF(C52="","",_xlfn.CONCAT("            { line: ","""",C52,", ",M52:AN52,""", sC: ","""",B52,"""},"))</f>
        <v xml:space="preserve">            { line: "Porque pienso que a nosotros,, (La,m,15)Sol", sC: "tc"},</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Sol</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C53" s="13" t="s">
        <v>3003</v>
      </c>
      <c r="D53" s="257" t="s">
        <v>1112</v>
      </c>
      <c r="E53" s="257" t="s">
        <v>1121</v>
      </c>
      <c r="F53" s="258"/>
      <c r="G53" s="258"/>
      <c r="H53" s="257"/>
      <c r="I53" s="257"/>
      <c r="J53" s="296"/>
      <c r="K53" s="296"/>
      <c r="L53" s="271" t="str">
        <f t="shared" ref="L53:L66" si="58">IF(C53="","",_xlfn.CONCAT("            { line: ","""",C53,", ",M53:AN53,""", sC: ","""",B53,"""},"))</f>
        <v xml:space="preserve">            { line: "los apóstoles,, (La,m,15)", sC: ""},</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C54" s="13" t="s">
        <v>3004</v>
      </c>
      <c r="D54" s="257" t="s">
        <v>1122</v>
      </c>
      <c r="E54" s="257"/>
      <c r="F54" s="258"/>
      <c r="G54" s="258"/>
      <c r="H54" s="257"/>
      <c r="I54" s="257"/>
      <c r="J54" s="296"/>
      <c r="K54" s="296"/>
      <c r="L54" s="271" t="str">
        <f t="shared" si="58"/>
        <v xml:space="preserve">            { line: "Dios nos ha asignado, (Sol,,15)", sC: ""},</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C55" s="13" t="s">
        <v>3005</v>
      </c>
      <c r="D55" s="257" t="s">
        <v>1112</v>
      </c>
      <c r="E55" s="257" t="s">
        <v>1121</v>
      </c>
      <c r="F55" s="258"/>
      <c r="G55" s="258"/>
      <c r="H55" s="257"/>
      <c r="I55" s="257"/>
      <c r="J55" s="296"/>
      <c r="K55" s="296"/>
      <c r="L55" s="271" t="str">
        <f t="shared" si="58"/>
        <v xml:space="preserve">            { line: "el último lugar., (La,m,15)", sC: ""},</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6.5" thickTop="1" thickBot="1">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4.5" thickTop="1" thickBot="1">
      <c r="B57" t="s">
        <v>2584</v>
      </c>
      <c r="C57" s="13" t="s">
        <v>3006</v>
      </c>
      <c r="D57" s="257" t="s">
        <v>1122</v>
      </c>
      <c r="E57" s="257"/>
      <c r="F57" s="258"/>
      <c r="G57" s="258"/>
      <c r="H57" s="257"/>
      <c r="I57" s="257"/>
      <c r="J57" s="296"/>
      <c r="K57" s="296"/>
      <c r="L57" s="282" t="str">
        <f t="shared" ref="L57:L58" si="59">IF(C57="","",_xlfn.CONCAT("            { line: ","""",C57,", ",M57:AN57,""", sC: ","""",B57,"""},"))</f>
        <v xml:space="preserve">            { line: "COMO CONDENADOS A MUERTE,, (Sol,,15)", sC: "ta as"},</v>
      </c>
      <c r="M57" s="218" t="str">
        <f t="shared" ref="M57:M58" si="60">IF(N57="","","(")</f>
        <v>(</v>
      </c>
      <c r="N57" s="183" t="str">
        <f t="shared" ref="N57:N58" si="61">IF(D57="","",D57)</f>
        <v>Sol</v>
      </c>
      <c r="O57" s="216" t="str">
        <f t="shared" ref="O57:O58" si="62">IF(N57="","",",")</f>
        <v>,</v>
      </c>
      <c r="P57" s="225" t="str">
        <f t="shared" ref="P57:P58" si="63">IF(E57="","",E57)</f>
        <v/>
      </c>
      <c r="Q57" s="217" t="str">
        <f t="shared" ref="Q57:Q58" si="64">IF(N57="","",",")</f>
        <v>,</v>
      </c>
      <c r="R57" s="168">
        <f t="shared" ref="R57:R58" si="65">IF(N57="","",15)</f>
        <v>15</v>
      </c>
      <c r="S57" s="218" t="str">
        <f t="shared" ref="S57:S58" si="66">IF(N57="","",")")</f>
        <v>)</v>
      </c>
      <c r="T57" s="219" t="str">
        <f t="shared" ref="T57:T58" si="67">IF(U57="","","(")</f>
        <v/>
      </c>
      <c r="U57" s="181" t="str">
        <f t="shared" ref="U57:U58" si="68">IF(F57="","",F57)</f>
        <v/>
      </c>
      <c r="V57" s="185" t="str">
        <f t="shared" ref="V57:V58" si="69">IF(U57="","",",")</f>
        <v/>
      </c>
      <c r="W57" s="177" t="str">
        <f t="shared" ref="W57:W58" si="70">IF(G57="","",G57)</f>
        <v/>
      </c>
      <c r="X57" s="185" t="str">
        <f t="shared" ref="X57:X58" si="71">IF(U57="","",",")</f>
        <v/>
      </c>
      <c r="Y57" s="185" t="str">
        <f t="shared" ref="Y57:Y58" si="72">IF(U57="","",250)</f>
        <v/>
      </c>
      <c r="Z57" s="218" t="str">
        <f t="shared" ref="Z57:Z58" si="73">IF(U57="","",")")</f>
        <v/>
      </c>
      <c r="AA57" s="175" t="str">
        <f t="shared" ref="AA57:AA58" si="74">IF(AB57="","","(")</f>
        <v/>
      </c>
      <c r="AB57" s="183" t="str">
        <f t="shared" ref="AB57:AB58" si="75">IF(H57="","",H57)</f>
        <v/>
      </c>
      <c r="AC57" s="184" t="str">
        <f t="shared" ref="AC57:AC58" si="76">IF(AB57="","",",")</f>
        <v/>
      </c>
      <c r="AD57" s="225" t="str">
        <f t="shared" ref="AD57:AD58" si="77">IF(I57="","",I57)</f>
        <v/>
      </c>
      <c r="AE57" s="176" t="str">
        <f t="shared" ref="AE57:AE58" si="78">IF(AB57="","",",")</f>
        <v/>
      </c>
      <c r="AF57" s="168" t="str">
        <f t="shared" ref="AF57:AF58" si="79">IF(AB57="","",350)</f>
        <v/>
      </c>
      <c r="AG57" s="168" t="str">
        <f t="shared" ref="AG57:AG58" si="80">IF(AB57="","",")")</f>
        <v/>
      </c>
      <c r="AH57" s="179" t="str">
        <f t="shared" ref="AH57:AH58" si="81">IF(AI57="","","(")</f>
        <v/>
      </c>
      <c r="AI57" s="256" t="str">
        <f t="shared" ref="AI57:AI58" si="82">IF(J57="","",J57)</f>
        <v/>
      </c>
      <c r="AJ57" s="185" t="str">
        <f t="shared" ref="AJ57:AJ58" si="83">IF(AI57="","",",")</f>
        <v/>
      </c>
      <c r="AK57" s="185" t="str">
        <f t="shared" ref="AK57:AK58" si="84">IF(K57="","",K57)</f>
        <v/>
      </c>
      <c r="AL57" s="185" t="str">
        <f t="shared" ref="AL57:AL58" si="85">IF(AI57="","",",")</f>
        <v/>
      </c>
      <c r="AM57" s="185" t="str">
        <f t="shared" ref="AM57:AM58" si="86">IF(AI57="","",450)</f>
        <v/>
      </c>
      <c r="AN57" s="185" t="str">
        <f t="shared" ref="AN57:AN58" si="87">IF(AI57="","",")")</f>
        <v/>
      </c>
    </row>
    <row r="58" spans="1:40" ht="24.5" thickTop="1" thickBot="1">
      <c r="B58" t="s">
        <v>2282</v>
      </c>
      <c r="C58" s="13" t="s">
        <v>3007</v>
      </c>
      <c r="D58" s="257" t="s">
        <v>1112</v>
      </c>
      <c r="E58" s="257" t="s">
        <v>1121</v>
      </c>
      <c r="F58" s="258"/>
      <c r="G58" s="258"/>
      <c r="H58" s="257"/>
      <c r="I58" s="257"/>
      <c r="J58" s="296"/>
      <c r="K58" s="296"/>
      <c r="L58" s="282" t="str">
        <f t="shared" si="59"/>
        <v xml:space="preserve">            { line: "COMO CONDENADOS A MUERTE., (La,m,15)", sC: "as"},</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5" thickTop="1" thickBot="1">
      <c r="B59" t="s">
        <v>2282</v>
      </c>
      <c r="C59" s="13" t="s">
        <v>3006</v>
      </c>
      <c r="D59" s="257" t="s">
        <v>1122</v>
      </c>
      <c r="E59" s="257"/>
      <c r="F59" s="258"/>
      <c r="G59" s="258"/>
      <c r="H59" s="257"/>
      <c r="I59" s="257"/>
      <c r="J59" s="296"/>
      <c r="K59" s="296"/>
      <c r="L59" s="271" t="str">
        <f t="shared" si="58"/>
        <v xml:space="preserve">            { line: "COMO CONDENADOS A MUERTE,,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B60" t="s">
        <v>2282</v>
      </c>
      <c r="C60" s="13" t="s">
        <v>3007</v>
      </c>
      <c r="D60" s="257" t="s">
        <v>1112</v>
      </c>
      <c r="E60" s="257" t="s">
        <v>1121</v>
      </c>
      <c r="F60" s="258"/>
      <c r="G60" s="258"/>
      <c r="H60" s="257"/>
      <c r="I60" s="257"/>
      <c r="J60" s="296"/>
      <c r="K60" s="296"/>
      <c r="L60" s="271" t="str">
        <f t="shared" si="58"/>
        <v xml:space="preserve">            { line: "COMO CONDENADOS A MUERTE., (La,m,15)", sC: "as"},</v>
      </c>
      <c r="M60" s="218" t="str">
        <f t="shared" si="7"/>
        <v>(</v>
      </c>
      <c r="N60" s="183" t="str">
        <f t="shared" si="1"/>
        <v>La</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B62" t="s">
        <v>2540</v>
      </c>
      <c r="C62" s="13" t="s">
        <v>3008</v>
      </c>
      <c r="D62" s="257" t="s">
        <v>1112</v>
      </c>
      <c r="E62" s="257" t="s">
        <v>1121</v>
      </c>
      <c r="F62" s="258"/>
      <c r="G62" s="258" t="s">
        <v>1122</v>
      </c>
      <c r="H62" s="257"/>
      <c r="I62" s="257"/>
      <c r="J62" s="296"/>
      <c r="K62" s="296"/>
      <c r="L62" s="282" t="str">
        <f t="shared" si="58"/>
        <v xml:space="preserve">            { line: "Puestos como espectáculo, (La,m,15)Sol", sC: "tc"},</v>
      </c>
      <c r="M62" s="218" t="str">
        <f t="shared" si="7"/>
        <v>(</v>
      </c>
      <c r="N62" s="183" t="str">
        <f t="shared" si="1"/>
        <v>La</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Sol</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C63" s="13" t="s">
        <v>3009</v>
      </c>
      <c r="D63" s="257" t="s">
        <v>1112</v>
      </c>
      <c r="E63" s="257" t="s">
        <v>1121</v>
      </c>
      <c r="F63" s="258"/>
      <c r="G63" s="258"/>
      <c r="H63" s="257"/>
      <c r="I63" s="257"/>
      <c r="J63" s="296"/>
      <c r="K63" s="296"/>
      <c r="L63" s="282" t="str">
        <f t="shared" si="58"/>
        <v xml:space="preserve">            { line: "para el mundo,, (La,m,15)", sC: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C64" s="13" t="s">
        <v>3010</v>
      </c>
      <c r="D64" s="257" t="s">
        <v>1122</v>
      </c>
      <c r="E64" s="257"/>
      <c r="F64" s="258"/>
      <c r="G64" s="258"/>
      <c r="H64" s="257"/>
      <c r="I64" s="257"/>
      <c r="J64" s="296"/>
      <c r="K64" s="296"/>
      <c r="L64" s="282" t="str">
        <f t="shared" si="58"/>
        <v xml:space="preserve">            { line: "para los ángeles,, (Sol,,15)", sC: ""},</v>
      </c>
      <c r="M64" s="218" t="str">
        <f t="shared" si="7"/>
        <v>(</v>
      </c>
      <c r="N64" s="183" t="str">
        <f t="shared" si="1"/>
        <v>Sol</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C65" s="13" t="s">
        <v>3011</v>
      </c>
      <c r="D65" s="257" t="s">
        <v>1113</v>
      </c>
      <c r="E65" s="257"/>
      <c r="F65" s="258"/>
      <c r="G65" s="258"/>
      <c r="H65" s="257"/>
      <c r="I65" s="257"/>
      <c r="J65" s="296"/>
      <c r="K65" s="296"/>
      <c r="L65" s="282" t="str">
        <f t="shared" si="58"/>
        <v xml:space="preserve">            { line: "para los hombres,,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C66" s="13" t="s">
        <v>3012</v>
      </c>
      <c r="D66" s="257" t="s">
        <v>1111</v>
      </c>
      <c r="E66" s="257"/>
      <c r="F66" s="258"/>
      <c r="G66" s="258"/>
      <c r="H66" s="257"/>
      <c r="I66" s="257"/>
      <c r="J66" s="296"/>
      <c r="K66" s="296"/>
      <c r="L66" s="282" t="str">
        <f t="shared" si="58"/>
        <v xml:space="preserve">            { line: "para los hombres., (Mi,,15)", sC: ""},</v>
      </c>
      <c r="M66" s="218" t="str">
        <f t="shared" si="7"/>
        <v>(</v>
      </c>
      <c r="N66" s="183" t="str">
        <f t="shared" si="1"/>
        <v>Mi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4.5" thickTop="1" thickBot="1">
      <c r="C68" s="203" t="s">
        <v>2422</v>
      </c>
      <c r="D68" s="224"/>
      <c r="E68" s="224"/>
      <c r="F68" s="224"/>
      <c r="G68" s="224"/>
      <c r="H68" s="224"/>
      <c r="I68" s="224"/>
      <c r="J68" s="224"/>
      <c r="K68" s="224"/>
      <c r="L68" s="208" t="s">
        <v>2411</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B69" t="s">
        <v>2584</v>
      </c>
      <c r="C69" s="333" t="s">
        <v>3006</v>
      </c>
      <c r="D69" s="329" t="s">
        <v>1122</v>
      </c>
      <c r="E69" s="329"/>
      <c r="F69" s="329"/>
      <c r="G69" s="329"/>
      <c r="H69" s="329"/>
      <c r="I69" s="329"/>
      <c r="J69" s="329"/>
      <c r="K69" s="329"/>
      <c r="L69" s="330" t="str">
        <f>IF(C69="","",_xlfn.CONCAT("       triggerLine: ","""",C69,", ",M69:AN69,""", sC: ","""",B69,""", lines: ["))</f>
        <v xml:space="preserve">       triggerLine: "COMO CONDENADOS A MUERTE,, (Sol,,15)", sC: "ta as", lines: [</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2282</v>
      </c>
      <c r="C70" s="285" t="s">
        <v>3007</v>
      </c>
      <c r="D70" s="328" t="s">
        <v>1112</v>
      </c>
      <c r="E70" s="328" t="s">
        <v>1121</v>
      </c>
      <c r="F70" s="328"/>
      <c r="G70" s="328"/>
      <c r="H70" s="328"/>
      <c r="I70" s="328"/>
      <c r="J70" s="328"/>
      <c r="K70" s="328"/>
      <c r="L70" s="283" t="str">
        <f>IF(C70="","",_xlfn.CONCAT("            { line: ","""",C70,", ",M70:AN70,""", sC: ","""",B70,"""},"))</f>
        <v xml:space="preserve">            { line: "COMO CONDENADOS A MUERTE., (La,m,15)", sC: "as"},</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3006</v>
      </c>
      <c r="D71" s="337" t="s">
        <v>1122</v>
      </c>
      <c r="E71" s="337"/>
      <c r="F71" s="337"/>
      <c r="G71" s="337"/>
      <c r="H71" s="337"/>
      <c r="I71" s="337"/>
      <c r="J71" s="337"/>
      <c r="K71" s="337"/>
      <c r="L71" s="283" t="str">
        <f>IF(C71="","",_xlfn.CONCAT("            { line: ","""",C71,", ",M71:AN71,""", sC: ","""",B71,"""},"))</f>
        <v xml:space="preserve">            { line: "COMO CONDENADOS A MUERTE,, (Sol,,15)", sC: "as"},</v>
      </c>
      <c r="M71" s="218" t="str">
        <f t="shared" si="7"/>
        <v>(</v>
      </c>
      <c r="N71" s="183" t="str">
        <f t="shared" si="1"/>
        <v>Sol</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334" t="s">
        <v>3007</v>
      </c>
      <c r="D72" s="329" t="s">
        <v>1112</v>
      </c>
      <c r="E72" s="329" t="s">
        <v>1121</v>
      </c>
      <c r="F72" s="329"/>
      <c r="G72" s="329"/>
      <c r="H72" s="329"/>
      <c r="I72" s="329"/>
      <c r="J72" s="329"/>
      <c r="K72" s="329"/>
      <c r="L72" s="335" t="str">
        <f>IF(C72="","",_xlfn.CONCAT("            { line: ","""",C72,", ",M72:AN72,""", sC: ","""",B72,"""},  ]},"))</f>
        <v xml:space="preserve">            { line: "COMO CONDENADOS A MUERTE., (La,m,15)", sC: "as"},  ]},</v>
      </c>
      <c r="M72" s="218" t="str">
        <f t="shared" si="7"/>
        <v>(</v>
      </c>
      <c r="N72" s="183" t="str">
        <f t="shared" si="1"/>
        <v>La</v>
      </c>
      <c r="O72" s="216" t="str">
        <f t="shared" si="8"/>
        <v>,</v>
      </c>
      <c r="P72" s="225" t="str">
        <f t="shared" si="2"/>
        <v>m</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 customHeight="1" thickTop="1" thickBot="1">
      <c r="B73" s="211"/>
      <c r="C73" s="211"/>
      <c r="D73" s="223"/>
      <c r="E73" s="223"/>
      <c r="F73" s="223"/>
      <c r="G73" s="223"/>
      <c r="H73" s="223"/>
      <c r="I73" s="223"/>
      <c r="J73" s="223"/>
      <c r="K73" s="223"/>
      <c r="L73" s="211" t="s">
        <v>2315</v>
      </c>
      <c r="M73" s="218" t="str">
        <f t="shared" si="7"/>
        <v/>
      </c>
      <c r="N73" s="183" t="str">
        <f t="shared" si="1"/>
        <v/>
      </c>
      <c r="O73" s="216" t="str">
        <f t="shared" si="8"/>
        <v/>
      </c>
      <c r="P73" s="225" t="str">
        <f t="shared" si="2"/>
        <v/>
      </c>
      <c r="Q73" s="217" t="str">
        <f t="shared" si="9"/>
        <v/>
      </c>
      <c r="R73" s="168" t="str">
        <f t="shared" si="10"/>
        <v/>
      </c>
      <c r="S73" s="218" t="str">
        <f t="shared" si="11"/>
        <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C74" s="203" t="s">
        <v>2312</v>
      </c>
      <c r="D74" s="224"/>
      <c r="E74" s="224"/>
      <c r="F74" s="224"/>
      <c r="G74" s="224"/>
      <c r="H74" s="224"/>
      <c r="I74" s="224"/>
      <c r="J74" s="224"/>
      <c r="K74" s="224"/>
      <c r="L74" s="208" t="s">
        <v>2411</v>
      </c>
      <c r="M74" s="218" t="str">
        <f t="shared" si="7"/>
        <v/>
      </c>
      <c r="N74" s="183" t="str">
        <f t="shared" si="1"/>
        <v/>
      </c>
      <c r="O74" s="216" t="str">
        <f t="shared" si="8"/>
        <v/>
      </c>
      <c r="P74" s="225" t="str">
        <f t="shared" si="2"/>
        <v/>
      </c>
      <c r="Q74" s="217" t="str">
        <f t="shared" si="9"/>
        <v/>
      </c>
      <c r="R74" s="168" t="str">
        <f t="shared" si="10"/>
        <v/>
      </c>
      <c r="S74" s="218" t="str">
        <f t="shared" si="11"/>
        <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5" thickTop="1" thickBot="1">
      <c r="B75" t="s">
        <v>2584</v>
      </c>
      <c r="C75" s="333" t="s">
        <v>2999</v>
      </c>
      <c r="D75" s="332" t="s">
        <v>1112</v>
      </c>
      <c r="E75" s="332" t="s">
        <v>1121</v>
      </c>
      <c r="F75" s="332"/>
      <c r="G75" s="332" t="s">
        <v>1122</v>
      </c>
      <c r="H75" s="329"/>
      <c r="I75" s="329"/>
      <c r="J75" s="329"/>
      <c r="K75" s="329"/>
      <c r="L75" s="330" t="str">
        <f>IF(C75="","",_xlfn.CONCAT("       triggerLine: ","""",C75,", ",M75:AN75,""", sC: ","""",B75,""", lines: ["))</f>
        <v xml:space="preserve">       triggerLine: "HEMOS VENIDO A SER,, (La,m,15)Sol", sC: "ta as", lines: [</v>
      </c>
      <c r="M75" s="218" t="str">
        <f t="shared" si="7"/>
        <v>(</v>
      </c>
      <c r="N75" s="183" t="str">
        <f t="shared" si="1"/>
        <v>La</v>
      </c>
      <c r="O75" s="216" t="str">
        <f t="shared" si="8"/>
        <v>,</v>
      </c>
      <c r="P75" s="225" t="str">
        <f t="shared" si="2"/>
        <v>m</v>
      </c>
      <c r="Q75" s="217" t="str">
        <f t="shared" si="9"/>
        <v>,</v>
      </c>
      <c r="R75" s="168">
        <f t="shared" si="10"/>
        <v>15</v>
      </c>
      <c r="S75" s="218" t="str">
        <f t="shared" si="11"/>
        <v>)</v>
      </c>
      <c r="T75" s="219" t="str">
        <f t="shared" si="12"/>
        <v/>
      </c>
      <c r="U75" s="181" t="str">
        <f t="shared" si="3"/>
        <v/>
      </c>
      <c r="V75" s="185" t="str">
        <f t="shared" si="13"/>
        <v/>
      </c>
      <c r="W75" s="177" t="str">
        <f t="shared" si="4"/>
        <v>Sol</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4.5" thickTop="1" thickBot="1">
      <c r="B76" t="s">
        <v>2282</v>
      </c>
      <c r="C76" s="285" t="s">
        <v>2999</v>
      </c>
      <c r="D76" s="331" t="s">
        <v>1112</v>
      </c>
      <c r="E76" s="331" t="s">
        <v>1121</v>
      </c>
      <c r="F76" s="331"/>
      <c r="G76" s="331"/>
      <c r="H76" s="328"/>
      <c r="I76" s="328"/>
      <c r="J76" s="328"/>
      <c r="K76" s="328"/>
      <c r="L76" s="283" t="str">
        <f>IF(C76="","",_xlfn.CONCAT("            { line: ","""",C76,", ",M76:AN76,""", sC: ","""",B76,"""},"))</f>
        <v xml:space="preserve">            { line: "HEMOS VENIDO A SER,, (La,m,15)", sC: "as"},</v>
      </c>
      <c r="M76" s="218" t="str">
        <f t="shared" si="7"/>
        <v>(</v>
      </c>
      <c r="N76" s="183" t="str">
        <f t="shared" si="1"/>
        <v>La</v>
      </c>
      <c r="O76" s="216" t="str">
        <f t="shared" si="8"/>
        <v>,</v>
      </c>
      <c r="P76" s="225" t="str">
        <f t="shared" si="2"/>
        <v>m</v>
      </c>
      <c r="Q76" s="217" t="str">
        <f t="shared" si="9"/>
        <v>,</v>
      </c>
      <c r="R76" s="168">
        <f t="shared" si="10"/>
        <v>15</v>
      </c>
      <c r="S76" s="218" t="str">
        <f t="shared" si="11"/>
        <v>)</v>
      </c>
      <c r="T76" s="219" t="str">
        <f t="shared" si="12"/>
        <v/>
      </c>
      <c r="U76" s="181" t="str">
        <f t="shared" si="3"/>
        <v/>
      </c>
      <c r="V76" s="185" t="str">
        <f t="shared" si="13"/>
        <v/>
      </c>
      <c r="W76" s="177" t="str">
        <f t="shared" si="4"/>
        <v/>
      </c>
      <c r="X76" s="185" t="str">
        <f t="shared" si="14"/>
        <v/>
      </c>
      <c r="Y76" s="185" t="str">
        <f t="shared" si="15"/>
        <v/>
      </c>
      <c r="Z76" s="218" t="str">
        <f t="shared" si="16"/>
        <v/>
      </c>
      <c r="AA76" s="175" t="str">
        <f t="shared" si="17"/>
        <v/>
      </c>
      <c r="AB76" s="183" t="str">
        <f t="shared" si="5"/>
        <v/>
      </c>
      <c r="AC76" s="184" t="str">
        <f t="shared" si="18"/>
        <v/>
      </c>
      <c r="AD76" s="225" t="str">
        <f t="shared" si="19"/>
        <v/>
      </c>
      <c r="AE76" s="176" t="str">
        <f t="shared" si="20"/>
        <v/>
      </c>
      <c r="AF76" s="168" t="str">
        <f t="shared" si="21"/>
        <v/>
      </c>
      <c r="AG76" s="168" t="str">
        <f t="shared" si="22"/>
        <v/>
      </c>
      <c r="AH76" s="179" t="str">
        <f t="shared" si="23"/>
        <v/>
      </c>
      <c r="AI76" s="256" t="str">
        <f t="shared" si="6"/>
        <v/>
      </c>
      <c r="AJ76" s="185" t="str">
        <f t="shared" si="24"/>
        <v/>
      </c>
      <c r="AK76" s="185" t="str">
        <f t="shared" si="25"/>
        <v/>
      </c>
      <c r="AL76" s="185" t="str">
        <f t="shared" si="26"/>
        <v/>
      </c>
      <c r="AM76" s="185" t="str">
        <f t="shared" si="27"/>
        <v/>
      </c>
      <c r="AN76" s="185" t="str">
        <f t="shared" si="28"/>
        <v/>
      </c>
    </row>
    <row r="77" spans="2:40" ht="24.5" thickTop="1" thickBot="1">
      <c r="B77" t="s">
        <v>2282</v>
      </c>
      <c r="C77" s="285" t="s">
        <v>2999</v>
      </c>
      <c r="D77" s="286" t="s">
        <v>1122</v>
      </c>
      <c r="E77" s="286"/>
      <c r="F77" s="286"/>
      <c r="G77" s="286"/>
      <c r="H77" s="227"/>
      <c r="I77" s="227"/>
      <c r="J77" s="227"/>
      <c r="K77" s="227"/>
      <c r="L77" s="283" t="str">
        <f>IF(C77="","",_xlfn.CONCAT("            { line: ","""",C77,", ",M77:AN77,""", sC: ","""",B77,"""},"))</f>
        <v xml:space="preserve">            { line: "HEMOS VENIDO A SER,, (Sol,,15)", sC: "as"},</v>
      </c>
      <c r="M77" s="218" t="str">
        <f t="shared" si="7"/>
        <v>(</v>
      </c>
      <c r="N77" s="183" t="str">
        <f t="shared" si="1"/>
        <v>Sol</v>
      </c>
      <c r="O77" s="216" t="str">
        <f t="shared" si="8"/>
        <v>,</v>
      </c>
      <c r="P77" s="225" t="str">
        <f t="shared" si="2"/>
        <v/>
      </c>
      <c r="Q77" s="217" t="str">
        <f t="shared" si="9"/>
        <v>,</v>
      </c>
      <c r="R77" s="168">
        <f t="shared" si="10"/>
        <v>15</v>
      </c>
      <c r="S77" s="218" t="str">
        <f t="shared" si="11"/>
        <v>)</v>
      </c>
      <c r="T77" s="219" t="str">
        <f t="shared" si="12"/>
        <v/>
      </c>
      <c r="U77" s="181" t="str">
        <f t="shared" si="3"/>
        <v/>
      </c>
      <c r="V77" s="185" t="str">
        <f t="shared" si="13"/>
        <v/>
      </c>
      <c r="W77" s="177" t="str">
        <f t="shared" si="4"/>
        <v/>
      </c>
      <c r="X77" s="185" t="str">
        <f t="shared" si="14"/>
        <v/>
      </c>
      <c r="Y77" s="185" t="str">
        <f t="shared" si="15"/>
        <v/>
      </c>
      <c r="Z77" s="218" t="str">
        <f t="shared" si="16"/>
        <v/>
      </c>
      <c r="AA77" s="175" t="str">
        <f t="shared" si="17"/>
        <v/>
      </c>
      <c r="AB77" s="183" t="str">
        <f t="shared" si="5"/>
        <v/>
      </c>
      <c r="AC77" s="184" t="str">
        <f t="shared" si="18"/>
        <v/>
      </c>
      <c r="AD77" s="225" t="str">
        <f t="shared" si="19"/>
        <v/>
      </c>
      <c r="AE77" s="176" t="str">
        <f t="shared" si="20"/>
        <v/>
      </c>
      <c r="AF77" s="168" t="str">
        <f t="shared" si="21"/>
        <v/>
      </c>
      <c r="AG77" s="168" t="str">
        <f t="shared" si="22"/>
        <v/>
      </c>
      <c r="AH77" s="179" t="str">
        <f t="shared" si="23"/>
        <v/>
      </c>
      <c r="AI77" s="256" t="str">
        <f t="shared" si="6"/>
        <v/>
      </c>
      <c r="AJ77" s="185" t="str">
        <f t="shared" si="24"/>
        <v/>
      </c>
      <c r="AK77" s="185" t="str">
        <f t="shared" si="25"/>
        <v/>
      </c>
      <c r="AL77" s="185" t="str">
        <f t="shared" si="26"/>
        <v/>
      </c>
      <c r="AM77" s="185" t="str">
        <f t="shared" si="27"/>
        <v/>
      </c>
      <c r="AN77" s="185" t="str">
        <f t="shared" si="28"/>
        <v/>
      </c>
    </row>
    <row r="78" spans="2:40" ht="24.5" thickTop="1" thickBot="1">
      <c r="B78" t="s">
        <v>2282</v>
      </c>
      <c r="C78" s="285" t="s">
        <v>3000</v>
      </c>
      <c r="D78" s="336" t="s">
        <v>1112</v>
      </c>
      <c r="E78" s="336" t="s">
        <v>1121</v>
      </c>
      <c r="F78" s="336"/>
      <c r="G78" s="336"/>
      <c r="H78" s="337"/>
      <c r="I78" s="337"/>
      <c r="J78" s="337"/>
      <c r="K78" s="337"/>
      <c r="L78" s="283" t="str">
        <f>IF(C78="","",_xlfn.CONCAT("            { line: ","""",C78,", ",M78:AN78,""", sC: ","""",B78,"""},"))</f>
        <v xml:space="preserve">            { line: "LA BASURA DEL MUNDO,, (La,m,15)", sC: "as"},</v>
      </c>
      <c r="M78" s="218" t="str">
        <f t="shared" si="7"/>
        <v>(</v>
      </c>
      <c r="N78" s="183" t="str">
        <f t="shared" si="1"/>
        <v>La</v>
      </c>
      <c r="O78" s="216" t="str">
        <f t="shared" si="8"/>
        <v>,</v>
      </c>
      <c r="P78" s="225" t="str">
        <f t="shared" si="2"/>
        <v>m</v>
      </c>
      <c r="Q78" s="217" t="str">
        <f t="shared" si="9"/>
        <v>,</v>
      </c>
      <c r="R78" s="168">
        <f t="shared" si="10"/>
        <v>15</v>
      </c>
      <c r="S78" s="218" t="str">
        <f t="shared" si="11"/>
        <v>)</v>
      </c>
      <c r="T78" s="219" t="str">
        <f t="shared" si="12"/>
        <v/>
      </c>
      <c r="U78" s="181" t="str">
        <f t="shared" si="3"/>
        <v/>
      </c>
      <c r="V78" s="185" t="str">
        <f t="shared" si="13"/>
        <v/>
      </c>
      <c r="W78" s="177" t="str">
        <f t="shared" si="4"/>
        <v/>
      </c>
      <c r="X78" s="185" t="str">
        <f t="shared" si="14"/>
        <v/>
      </c>
      <c r="Y78" s="185" t="str">
        <f t="shared" si="15"/>
        <v/>
      </c>
      <c r="Z78" s="218" t="str">
        <f t="shared" si="16"/>
        <v/>
      </c>
      <c r="AA78" s="175" t="str">
        <f t="shared" si="17"/>
        <v/>
      </c>
      <c r="AB78" s="183" t="str">
        <f t="shared" si="5"/>
        <v/>
      </c>
      <c r="AC78" s="184" t="str">
        <f t="shared" si="18"/>
        <v/>
      </c>
      <c r="AD78" s="225" t="str">
        <f t="shared" si="19"/>
        <v/>
      </c>
      <c r="AE78" s="176" t="str">
        <f t="shared" si="20"/>
        <v/>
      </c>
      <c r="AF78" s="168" t="str">
        <f t="shared" si="21"/>
        <v/>
      </c>
      <c r="AG78" s="168" t="str">
        <f t="shared" si="22"/>
        <v/>
      </c>
      <c r="AH78" s="179" t="str">
        <f t="shared" si="23"/>
        <v/>
      </c>
      <c r="AI78" s="256" t="str">
        <f t="shared" si="6"/>
        <v/>
      </c>
      <c r="AJ78" s="185" t="str">
        <f t="shared" si="24"/>
        <v/>
      </c>
      <c r="AK78" s="185" t="str">
        <f t="shared" si="25"/>
        <v/>
      </c>
      <c r="AL78" s="185" t="str">
        <f t="shared" si="26"/>
        <v/>
      </c>
      <c r="AM78" s="185" t="str">
        <f t="shared" si="27"/>
        <v/>
      </c>
      <c r="AN78" s="185" t="str">
        <f t="shared" si="28"/>
        <v/>
      </c>
    </row>
    <row r="79" spans="2:40" ht="24.5" thickTop="1" thickBot="1">
      <c r="B79" t="s">
        <v>2282</v>
      </c>
      <c r="C79" s="338" t="s">
        <v>3001</v>
      </c>
      <c r="D79" s="332" t="s">
        <v>1122</v>
      </c>
      <c r="E79" s="332"/>
      <c r="F79" s="332" t="s">
        <v>1112</v>
      </c>
      <c r="G79" s="332" t="s">
        <v>1121</v>
      </c>
      <c r="H79" s="329"/>
      <c r="I79" s="329"/>
      <c r="J79" s="329"/>
      <c r="K79" s="329"/>
      <c r="L79" s="330" t="str">
        <f>IF(C79="","",_xlfn.CONCAT("            { line: ","""",C79,", ",M79:AN79,""", sC: ","""",B79,"""},  ]},"))</f>
        <v xml:space="preserve">            { line: "EL ESTROPAJO DE TODOS., (Sol,,15)(La,m,250)", sC: "as"},  ]},</v>
      </c>
      <c r="M79" s="218" t="str">
        <f t="shared" si="7"/>
        <v>(</v>
      </c>
      <c r="N79" s="183" t="str">
        <f t="shared" si="1"/>
        <v>Sol</v>
      </c>
      <c r="O79" s="216" t="str">
        <f t="shared" si="8"/>
        <v>,</v>
      </c>
      <c r="P79" s="225" t="str">
        <f t="shared" si="2"/>
        <v/>
      </c>
      <c r="Q79" s="217" t="str">
        <f t="shared" si="9"/>
        <v>,</v>
      </c>
      <c r="R79" s="168">
        <f t="shared" si="10"/>
        <v>15</v>
      </c>
      <c r="S79" s="218" t="str">
        <f t="shared" si="11"/>
        <v>)</v>
      </c>
      <c r="T79" s="219" t="str">
        <f t="shared" si="12"/>
        <v>(</v>
      </c>
      <c r="U79" s="181" t="str">
        <f t="shared" si="3"/>
        <v>La</v>
      </c>
      <c r="V79" s="185" t="str">
        <f t="shared" si="13"/>
        <v>,</v>
      </c>
      <c r="W79" s="177" t="str">
        <f t="shared" si="4"/>
        <v>m</v>
      </c>
      <c r="X79" s="185" t="str">
        <f t="shared" si="14"/>
        <v>,</v>
      </c>
      <c r="Y79" s="185">
        <f t="shared" si="15"/>
        <v>250</v>
      </c>
      <c r="Z79" s="218" t="str">
        <f t="shared" si="16"/>
        <v>)</v>
      </c>
      <c r="AA79" s="175" t="str">
        <f t="shared" si="17"/>
        <v/>
      </c>
      <c r="AB79" s="183" t="str">
        <f t="shared" si="5"/>
        <v/>
      </c>
      <c r="AC79" s="184" t="str">
        <f t="shared" si="18"/>
        <v/>
      </c>
      <c r="AD79" s="225" t="str">
        <f t="shared" si="19"/>
        <v/>
      </c>
      <c r="AE79" s="176" t="str">
        <f t="shared" si="20"/>
        <v/>
      </c>
      <c r="AF79" s="168" t="str">
        <f t="shared" si="21"/>
        <v/>
      </c>
      <c r="AG79" s="168" t="str">
        <f t="shared" si="22"/>
        <v/>
      </c>
      <c r="AH79" s="179" t="str">
        <f t="shared" si="23"/>
        <v/>
      </c>
      <c r="AI79" s="256" t="str">
        <f t="shared" si="6"/>
        <v/>
      </c>
      <c r="AJ79" s="185" t="str">
        <f t="shared" si="24"/>
        <v/>
      </c>
      <c r="AK79" s="185" t="str">
        <f t="shared" si="25"/>
        <v/>
      </c>
      <c r="AL79" s="185" t="str">
        <f t="shared" si="26"/>
        <v/>
      </c>
      <c r="AM79" s="185" t="str">
        <f t="shared" si="27"/>
        <v/>
      </c>
      <c r="AN79" s="185" t="str">
        <f t="shared" si="28"/>
        <v/>
      </c>
    </row>
    <row r="80" spans="2:40" ht="24" customHeight="1" thickTop="1">
      <c r="B80" s="211"/>
      <c r="C80" s="211"/>
      <c r="D80" s="211"/>
      <c r="E80" s="211"/>
      <c r="F80" s="211"/>
      <c r="G80" s="211"/>
      <c r="H80" s="211"/>
      <c r="I80" s="211"/>
      <c r="J80" s="211"/>
      <c r="K80" s="211"/>
      <c r="L80" s="213" t="str">
        <f ca="1">_xlfn.CONCAT("]}, // ULTIMA LINEA DEL CANTO: ",L1)</f>
        <v>]}, // ULTIMA LINEA DEL CANTO: COMO CONDENADOS A MUERTE</v>
      </c>
      <c r="M80" s="211"/>
    </row>
    <row r="81" spans="12:13" ht="20.5">
      <c r="L81" s="214" t="s">
        <v>2316</v>
      </c>
      <c r="M81" s="166"/>
    </row>
    <row r="82" spans="12:13">
      <c r="M8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7F13497-0A53-457A-A00A-602905151171}">
          <x14:formula1>
            <xm:f>List!$B$1:$B$4</xm:f>
          </x14:formula1>
          <xm:sqref>C12</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573E8-C6B9-4CAE-9396-ECCA7671D3E9}">
  <sheetPr codeName="Sheet58">
    <tabColor rgb="FF00B0F0"/>
  </sheetPr>
  <dimension ref="A1:AN68"/>
  <sheetViews>
    <sheetView zoomScale="85" zoomScaleNormal="85" workbookViewId="0">
      <pane xSplit="2" ySplit="1" topLeftCell="C20"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38</v>
      </c>
      <c r="E1" s="148"/>
      <c r="F1" s="148"/>
      <c r="G1" s="148"/>
      <c r="H1" s="148"/>
      <c r="I1" s="148"/>
      <c r="J1" s="148"/>
      <c r="K1" s="148"/>
      <c r="L1" s="165" t="str">
        <f ca="1">VLOOKUP(C1,'Codigo Canto'!A3:AQ236,38,FALSE)</f>
        <v>CÓMO ES MARAVILLOSO</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CÓMO ES MARAVILLOSO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comoesmaravilloso</v>
      </c>
      <c r="L7" s="164" t="str">
        <f ca="1">_xlfn.CONCAT("        id: ","""",C7,"""",",")</f>
        <v xml:space="preserve">        id: "comoesmaravilloso",</v>
      </c>
    </row>
    <row r="8" spans="2:32" ht="23">
      <c r="C8" t="str">
        <f ca="1">PROPER(L1)</f>
        <v>Cómo Es Maravilloso</v>
      </c>
      <c r="L8" s="164" t="str">
        <f ca="1">_xlfn.CONCAT("        tt: ","""",C8,"""",",")</f>
        <v xml:space="preserve">        tt: "Cómo Es Maravilloso",</v>
      </c>
    </row>
    <row r="9" spans="2:32" ht="23">
      <c r="C9" t="str">
        <f ca="1">PROPER(L1)</f>
        <v>Cómo Es Maravilloso</v>
      </c>
      <c r="L9" s="164" t="str">
        <f ca="1">_xlfn.CONCAT("        title: ","""",C9,"""",",")</f>
        <v xml:space="preserve">        title: "Cómo Es Maravilloso",</v>
      </c>
    </row>
    <row r="10" spans="2:32" ht="23">
      <c r="C10" t="str">
        <f ca="1">VLOOKUP(C1,'Codigo Canto'!A3:AQ236,12,FALSE)</f>
        <v>Salmo 133 (132)</v>
      </c>
      <c r="L10" s="164" t="str">
        <f ca="1">_xlfn.CONCAT("        ","subtitle: ","""",C10,"""",",")</f>
        <v xml:space="preserve">        subtitle: "Salmo 133 (132)",</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38</v>
      </c>
      <c r="L16" s="164" t="str">
        <f ca="1">_xlfn.CONCAT("        dbno: ","""",C16,"""",",")</f>
        <v xml:space="preserve">        dbno: "38",</v>
      </c>
    </row>
    <row r="17" spans="1:40" ht="23">
      <c r="L17" s="164" t="str">
        <f>_xlfn.CONCAT("        notes: ","""",C17,"""",",")</f>
        <v xml:space="preserve">        notes: "",</v>
      </c>
    </row>
    <row r="18" spans="1:40" ht="23">
      <c r="C18" t="s">
        <v>2347</v>
      </c>
      <c r="L18" s="164" t="str">
        <f>_xlfn.CONCAT("        mant: ","""",C18,"""",",")</f>
        <v xml:space="preserve">        mant: "Si",</v>
      </c>
    </row>
    <row r="19" spans="1:40" ht="23">
      <c r="C19" t="str">
        <f ca="1">C7</f>
        <v>comoesmaravilloso</v>
      </c>
      <c r="L19" s="164" t="str">
        <f ca="1">_xlfn.CONCAT("        audioSrc: ","""/audio/",C19,".mp3""",",")</f>
        <v xml:space="preserve">        audioSrc: "/audio/comoesmaravilloso.mp3",</v>
      </c>
    </row>
    <row r="20" spans="1:40" ht="23">
      <c r="L20" s="48" t="s">
        <v>2278</v>
      </c>
    </row>
    <row r="21" spans="1:40" ht="23">
      <c r="L21" s="164" t="s">
        <v>2274</v>
      </c>
    </row>
    <row r="22" spans="1:40" ht="23">
      <c r="L22" s="164" t="s">
        <v>2275</v>
      </c>
    </row>
    <row r="23" spans="1:40" ht="23">
      <c r="L23" s="164" t="s">
        <v>2276</v>
      </c>
    </row>
    <row r="24" spans="1:40" ht="23">
      <c r="L24" s="164" t="s">
        <v>2787</v>
      </c>
    </row>
    <row r="25" spans="1:40" ht="23">
      <c r="L25" s="164" t="s">
        <v>2786</v>
      </c>
    </row>
    <row r="26" spans="1:40" ht="23">
      <c r="B26">
        <f ca="1">+C1-1</f>
        <v>37</v>
      </c>
      <c r="C26" t="str">
        <f ca="1">VLOOKUP(B26,Buscador!A3:AP240,31,FALSE)</f>
        <v>/resucito/src/index.html?canto=comocondenadosamuerte</v>
      </c>
      <c r="L26" s="164" t="str">
        <f ca="1">_xlfn.CONCAT("        ant: ","""",C26,"""",",")</f>
        <v xml:space="preserve">        ant: "/resucito/src/index.html?canto=comocondenadosamuerte",</v>
      </c>
    </row>
    <row r="27" spans="1:40" ht="23">
      <c r="B27">
        <f ca="1">+C1+1</f>
        <v>39</v>
      </c>
      <c r="C27" t="str">
        <f ca="1">VLOOKUP(B27,Buscador!A3:AP240,31,FALSE)</f>
        <v>/resucito/src/index.html?canto=comolacierva</v>
      </c>
      <c r="L27" s="164" t="str">
        <f ca="1">_xlfn.CONCAT("        sig: ","""",C27,"""",",")</f>
        <v xml:space="preserve">        sig: "/resucito/src/index.html?canto=comolacierva",</v>
      </c>
    </row>
    <row r="28" spans="1:40" ht="23">
      <c r="L28" s="48" t="s">
        <v>2279</v>
      </c>
    </row>
    <row r="29" spans="1:40" ht="36" thickBot="1">
      <c r="C29" s="327"/>
      <c r="D29" s="327"/>
      <c r="E29" s="327"/>
      <c r="F29" s="327"/>
      <c r="G29" s="327"/>
      <c r="H29" s="327"/>
      <c r="I29" s="327"/>
      <c r="J29" s="327"/>
      <c r="K29" s="327"/>
      <c r="L29" s="212" t="s">
        <v>2313</v>
      </c>
    </row>
    <row r="30" spans="1:40" ht="24.5" thickTop="1" thickBot="1">
      <c r="A30">
        <f>+A29+1</f>
        <v>1</v>
      </c>
      <c r="B30" t="s">
        <v>2540</v>
      </c>
      <c r="C30" s="13" t="s">
        <v>3014</v>
      </c>
      <c r="D30" s="257" t="s">
        <v>1111</v>
      </c>
      <c r="E30" s="257" t="s">
        <v>1121</v>
      </c>
      <c r="F30" s="258" t="s">
        <v>1112</v>
      </c>
      <c r="G30" s="258" t="s">
        <v>1121</v>
      </c>
      <c r="H30" s="257" t="s">
        <v>1111</v>
      </c>
      <c r="I30" s="257" t="s">
        <v>1121</v>
      </c>
      <c r="J30" s="296"/>
      <c r="K30" s="296"/>
      <c r="L30" s="271" t="str">
        <f t="shared" ref="L30:L32" si="0">IF(C30="","",_xlfn.CONCAT("            { line: ","""",C30,", ",M30:AN30,""", sC: ","""",B30,"""},"))</f>
        <v xml:space="preserve">            { line: "¡Cómo es maravilloso, (Mi,m,15)(La,m,250)(Mi,m,350)", sC: "tc"},</v>
      </c>
      <c r="M30" s="218" t="str">
        <f t="shared" ref="M30:M41" si="1">IF(N30="","","(")</f>
        <v>(</v>
      </c>
      <c r="N30" s="183" t="str">
        <f t="shared" ref="N30:N62" si="2">IF(D30="","",D30)</f>
        <v>Mi</v>
      </c>
      <c r="O30" s="216" t="str">
        <f t="shared" ref="O30:O41" si="3">IF(N30="","",",")</f>
        <v>,</v>
      </c>
      <c r="P30" s="225" t="str">
        <f t="shared" ref="P30:P62" si="4">IF(E30="","",E30)</f>
        <v>m</v>
      </c>
      <c r="Q30" s="217" t="str">
        <f t="shared" ref="Q30:Q41" si="5">IF(N30="","",",")</f>
        <v>,</v>
      </c>
      <c r="R30" s="168">
        <f t="shared" ref="R30:R41" si="6">IF(N30="","",15)</f>
        <v>15</v>
      </c>
      <c r="S30" s="218" t="str">
        <f t="shared" ref="S30:S41" si="7">IF(N30="","",")")</f>
        <v>)</v>
      </c>
      <c r="T30" s="219" t="str">
        <f t="shared" ref="T30:T41" si="8">IF(U30="","","(")</f>
        <v>(</v>
      </c>
      <c r="U30" s="181" t="str">
        <f t="shared" ref="U30:U62" si="9">IF(F30="","",F30)</f>
        <v>La</v>
      </c>
      <c r="V30" s="185" t="str">
        <f t="shared" ref="V30:V41" si="10">IF(U30="","",",")</f>
        <v>,</v>
      </c>
      <c r="W30" s="177" t="str">
        <f t="shared" ref="W30:W62" si="11">IF(G30="","",G30)</f>
        <v>m</v>
      </c>
      <c r="X30" s="185" t="str">
        <f t="shared" ref="X30:X41" si="12">IF(U30="","",",")</f>
        <v>,</v>
      </c>
      <c r="Y30" s="185">
        <f t="shared" ref="Y30:Y41" si="13">IF(U30="","",250)</f>
        <v>250</v>
      </c>
      <c r="Z30" s="218" t="str">
        <f t="shared" ref="Z30:Z41" si="14">IF(U30="","",")")</f>
        <v>)</v>
      </c>
      <c r="AA30" s="175" t="str">
        <f t="shared" ref="AA30:AA41" si="15">IF(AB30="","","(")</f>
        <v>(</v>
      </c>
      <c r="AB30" s="183" t="str">
        <f t="shared" ref="AB30:AB62" si="16">IF(H30="","",H30)</f>
        <v>Mi</v>
      </c>
      <c r="AC30" s="184" t="str">
        <f t="shared" ref="AC30:AC41" si="17">IF(AB30="","",",")</f>
        <v>,</v>
      </c>
      <c r="AD30" s="225" t="str">
        <f t="shared" ref="AD30:AD41" si="18">IF(I30="","",I30)</f>
        <v>m</v>
      </c>
      <c r="AE30" s="176" t="str">
        <f t="shared" ref="AE30:AE41" si="19">IF(AB30="","",",")</f>
        <v>,</v>
      </c>
      <c r="AF30" s="168">
        <f t="shared" ref="AF30:AF41" si="20">IF(AB30="","",350)</f>
        <v>350</v>
      </c>
      <c r="AG30" s="168" t="str">
        <f t="shared" ref="AG30:AG41" si="21">IF(AB30="","",")")</f>
        <v>)</v>
      </c>
      <c r="AH30" s="179" t="str">
        <f t="shared" ref="AH30:AH41" si="22">IF(AI30="","","(")</f>
        <v/>
      </c>
      <c r="AI30" s="256" t="str">
        <f t="shared" ref="AI30:AI62" si="23">IF(J30="","",J30)</f>
        <v/>
      </c>
      <c r="AJ30" s="185" t="str">
        <f t="shared" ref="AJ30:AJ41" si="24">IF(AI30="","",",")</f>
        <v/>
      </c>
      <c r="AK30" s="185" t="str">
        <f t="shared" ref="AK30:AK41" si="25">IF(K30="","",K30)</f>
        <v/>
      </c>
      <c r="AL30" s="185" t="str">
        <f t="shared" ref="AL30:AL41" si="26">IF(AI30="","",",")</f>
        <v/>
      </c>
      <c r="AM30" s="185" t="str">
        <f t="shared" ref="AM30:AM41" si="27">IF(AI30="","",450)</f>
        <v/>
      </c>
      <c r="AN30" s="185" t="str">
        <f t="shared" ref="AN30:AN41" si="28">IF(AI30="","",")")</f>
        <v/>
      </c>
    </row>
    <row r="31" spans="1:40" ht="24.5" thickTop="1" thickBot="1">
      <c r="A31">
        <f t="shared" ref="A31:A41" si="29">+A30+1</f>
        <v>2</v>
      </c>
      <c r="C31" s="13" t="s">
        <v>3015</v>
      </c>
      <c r="D31" s="257" t="s">
        <v>2347</v>
      </c>
      <c r="E31" s="257">
        <v>7</v>
      </c>
      <c r="F31" s="258" t="s">
        <v>1111</v>
      </c>
      <c r="G31" s="258" t="s">
        <v>1121</v>
      </c>
      <c r="H31" s="257"/>
      <c r="I31" s="257"/>
      <c r="J31" s="296"/>
      <c r="K31" s="296"/>
      <c r="L31" s="271" t="str">
        <f t="shared" si="0"/>
        <v xml:space="preserve">            { line: "estar con los hermanos!, (Si,7,15)(Mi,m,250)", sC: ""},</v>
      </c>
      <c r="M31" s="218" t="str">
        <f t="shared" si="1"/>
        <v>(</v>
      </c>
      <c r="N31" s="183" t="str">
        <f t="shared" si="2"/>
        <v>Si</v>
      </c>
      <c r="O31" s="216" t="str">
        <f t="shared" si="3"/>
        <v>,</v>
      </c>
      <c r="P31" s="225">
        <f t="shared" si="4"/>
        <v>7</v>
      </c>
      <c r="Q31" s="217" t="str">
        <f t="shared" si="5"/>
        <v>,</v>
      </c>
      <c r="R31" s="168">
        <f t="shared" si="6"/>
        <v>15</v>
      </c>
      <c r="S31" s="218" t="str">
        <f t="shared" si="7"/>
        <v>)</v>
      </c>
      <c r="T31" s="219" t="str">
        <f t="shared" si="8"/>
        <v>(</v>
      </c>
      <c r="U31" s="181" t="str">
        <f t="shared" si="9"/>
        <v>Mi</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1:40" ht="24.5" thickTop="1" thickBot="1">
      <c r="A32">
        <f t="shared" si="29"/>
        <v>3</v>
      </c>
      <c r="B32" t="s">
        <v>2584</v>
      </c>
      <c r="C32" s="13" t="s">
        <v>3016</v>
      </c>
      <c r="D32" s="257" t="s">
        <v>1112</v>
      </c>
      <c r="E32" s="257" t="s">
        <v>1121</v>
      </c>
      <c r="F32" s="258" t="s">
        <v>1111</v>
      </c>
      <c r="G32" s="258" t="s">
        <v>1121</v>
      </c>
      <c r="H32" s="257"/>
      <c r="I32" s="257"/>
      <c r="J32" s="296"/>
      <c r="K32" s="296"/>
      <c r="L32" s="271" t="str">
        <f t="shared" si="0"/>
        <v xml:space="preserve">            { line: "¡CÓMO ES MARAVILLOSO, (La,m,15)(Mi,m,250)", sC: "ta as"},</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1:40" ht="24.5" thickTop="1" thickBot="1">
      <c r="A33">
        <f t="shared" si="29"/>
        <v>4</v>
      </c>
      <c r="B33" t="s">
        <v>2282</v>
      </c>
      <c r="C33" s="13" t="s">
        <v>3017</v>
      </c>
      <c r="D33" s="257" t="s">
        <v>2347</v>
      </c>
      <c r="E33" s="257">
        <v>7</v>
      </c>
      <c r="F33" s="258" t="s">
        <v>1111</v>
      </c>
      <c r="G33" s="258" t="s">
        <v>1121</v>
      </c>
      <c r="H33" s="257"/>
      <c r="I33" s="257"/>
      <c r="J33" s="296"/>
      <c r="K33" s="296"/>
      <c r="L33" s="271" t="str">
        <f>IF(C33="","",_xlfn.CONCAT("            { line: ","""",C33,", ",M33:AN33,""", sC: ","""",B33,"""},"))</f>
        <v xml:space="preserve">            { line: "ESTAR CON LOS HERMANOS!, (Si,7,15)(Mi,m,250)", sC: "as"},</v>
      </c>
      <c r="M33" s="218" t="str">
        <f t="shared" si="1"/>
        <v>(</v>
      </c>
      <c r="N33" s="183" t="str">
        <f t="shared" si="2"/>
        <v>Si</v>
      </c>
      <c r="O33" s="216" t="str">
        <f t="shared" si="3"/>
        <v>,</v>
      </c>
      <c r="P33" s="225">
        <f t="shared" si="4"/>
        <v>7</v>
      </c>
      <c r="Q33" s="217" t="str">
        <f t="shared" si="5"/>
        <v>,</v>
      </c>
      <c r="R33" s="168">
        <f t="shared" si="6"/>
        <v>15</v>
      </c>
      <c r="S33" s="218" t="str">
        <f t="shared" si="7"/>
        <v>)</v>
      </c>
      <c r="T33" s="219" t="str">
        <f t="shared" si="8"/>
        <v>(</v>
      </c>
      <c r="U33" s="181" t="str">
        <f t="shared" si="9"/>
        <v>Mi</v>
      </c>
      <c r="V33" s="185" t="str">
        <f t="shared" si="10"/>
        <v>,</v>
      </c>
      <c r="W33" s="177" t="str">
        <f t="shared" si="11"/>
        <v>m</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1:40" ht="24.5" thickTop="1" thickBot="1">
      <c r="A34">
        <f t="shared" si="29"/>
        <v>5</v>
      </c>
      <c r="B34" t="s">
        <v>2540</v>
      </c>
      <c r="C34" s="13" t="s">
        <v>3018</v>
      </c>
      <c r="D34" s="257" t="s">
        <v>1131</v>
      </c>
      <c r="E34" s="257"/>
      <c r="F34" s="258" t="s">
        <v>1114</v>
      </c>
      <c r="G34" s="258"/>
      <c r="H34" s="257" t="s">
        <v>1111</v>
      </c>
      <c r="I34" s="257" t="s">
        <v>1121</v>
      </c>
      <c r="J34" s="296" t="s">
        <v>1122</v>
      </c>
      <c r="K34" s="296"/>
      <c r="L34" s="271" t="str">
        <f>IF(C34="","",_xlfn.CONCAT("            { line: ","""",C34,", ",M34:AN34,""", sC: ","""",B34,"""},"))</f>
        <v xml:space="preserve">            { line: "Maravilloso estar con los hermanos., (Do,,15)(Re,,250)(Mi,m,350)(Sol,,450)", sC: "tc"},</v>
      </c>
      <c r="M34" s="218" t="str">
        <f t="shared" si="1"/>
        <v>(</v>
      </c>
      <c r="N34" s="183" t="str">
        <f t="shared" si="2"/>
        <v>Do</v>
      </c>
      <c r="O34" s="216" t="str">
        <f t="shared" si="3"/>
        <v>,</v>
      </c>
      <c r="P34" s="225" t="str">
        <f t="shared" si="4"/>
        <v/>
      </c>
      <c r="Q34" s="217" t="str">
        <f t="shared" si="5"/>
        <v>,</v>
      </c>
      <c r="R34" s="168">
        <f t="shared" si="6"/>
        <v>15</v>
      </c>
      <c r="S34" s="218" t="str">
        <f t="shared" si="7"/>
        <v>)</v>
      </c>
      <c r="T34" s="219" t="str">
        <f t="shared" si="8"/>
        <v>(</v>
      </c>
      <c r="U34" s="181" t="str">
        <f t="shared" si="9"/>
        <v>Re</v>
      </c>
      <c r="V34" s="185" t="str">
        <f t="shared" si="10"/>
        <v>,</v>
      </c>
      <c r="W34" s="177" t="str">
        <f t="shared" si="11"/>
        <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v>
      </c>
      <c r="AI34" s="256" t="str">
        <f t="shared" si="23"/>
        <v>Sol</v>
      </c>
      <c r="AJ34" s="185" t="str">
        <f t="shared" si="24"/>
        <v>,</v>
      </c>
      <c r="AK34" s="185" t="str">
        <f t="shared" si="25"/>
        <v/>
      </c>
      <c r="AL34" s="185" t="str">
        <f t="shared" si="26"/>
        <v>,</v>
      </c>
      <c r="AM34" s="185">
        <f t="shared" si="27"/>
        <v>450</v>
      </c>
      <c r="AN34" s="185" t="str">
        <f t="shared" si="28"/>
        <v>)</v>
      </c>
    </row>
    <row r="35" spans="1:40" ht="24.5" thickTop="1" thickBot="1">
      <c r="A35">
        <f t="shared" si="29"/>
        <v>6</v>
      </c>
      <c r="B35" t="s">
        <v>2584</v>
      </c>
      <c r="C35" s="13" t="s">
        <v>3019</v>
      </c>
      <c r="D35" s="257" t="s">
        <v>1131</v>
      </c>
      <c r="E35" s="257"/>
      <c r="F35" s="258" t="s">
        <v>1114</v>
      </c>
      <c r="G35" s="258"/>
      <c r="H35" s="257" t="s">
        <v>1111</v>
      </c>
      <c r="I35" s="257" t="s">
        <v>1121</v>
      </c>
      <c r="J35" s="296" t="s">
        <v>1122</v>
      </c>
      <c r="K35" s="296"/>
      <c r="L35" s="271" t="str">
        <f t="shared" ref="L35" si="30">IF(C35="","",_xlfn.CONCAT("            { line: ","""",C35,", ",M35:AN35,""", sC: ","""",B35,"""},"))</f>
        <v xml:space="preserve">            { line: "MARAVILLOSO ESTAR CON LOS HERMANOS., (Do,,15)(Re,,250)(Mi,m,350)(Sol,,450)", sC: "ta as"},</v>
      </c>
      <c r="M35" s="218" t="str">
        <f t="shared" si="1"/>
        <v>(</v>
      </c>
      <c r="N35" s="183" t="str">
        <f t="shared" si="2"/>
        <v>Do</v>
      </c>
      <c r="O35" s="216" t="str">
        <f t="shared" si="3"/>
        <v>,</v>
      </c>
      <c r="P35" s="225" t="str">
        <f t="shared" si="4"/>
        <v/>
      </c>
      <c r="Q35" s="217" t="str">
        <f t="shared" si="5"/>
        <v>,</v>
      </c>
      <c r="R35" s="168">
        <f t="shared" si="6"/>
        <v>15</v>
      </c>
      <c r="S35" s="218" t="str">
        <f t="shared" si="7"/>
        <v>)</v>
      </c>
      <c r="T35" s="219" t="str">
        <f t="shared" si="8"/>
        <v>(</v>
      </c>
      <c r="U35" s="181" t="str">
        <f t="shared" si="9"/>
        <v>Re</v>
      </c>
      <c r="V35" s="185" t="str">
        <f t="shared" si="10"/>
        <v>,</v>
      </c>
      <c r="W35" s="177" t="str">
        <f t="shared" si="11"/>
        <v/>
      </c>
      <c r="X35" s="185" t="str">
        <f t="shared" si="12"/>
        <v>,</v>
      </c>
      <c r="Y35" s="185">
        <f t="shared" si="13"/>
        <v>250</v>
      </c>
      <c r="Z35" s="218" t="str">
        <f t="shared" si="14"/>
        <v>)</v>
      </c>
      <c r="AA35" s="175" t="str">
        <f t="shared" si="15"/>
        <v>(</v>
      </c>
      <c r="AB35" s="183" t="str">
        <f t="shared" si="16"/>
        <v>Mi</v>
      </c>
      <c r="AC35" s="184" t="str">
        <f t="shared" si="17"/>
        <v>,</v>
      </c>
      <c r="AD35" s="225" t="str">
        <f t="shared" si="18"/>
        <v>m</v>
      </c>
      <c r="AE35" s="176" t="str">
        <f t="shared" si="19"/>
        <v>,</v>
      </c>
      <c r="AF35" s="168">
        <f t="shared" si="20"/>
        <v>350</v>
      </c>
      <c r="AG35" s="168" t="str">
        <f t="shared" si="21"/>
        <v>)</v>
      </c>
      <c r="AH35" s="179" t="str">
        <f t="shared" si="22"/>
        <v>(</v>
      </c>
      <c r="AI35" s="256" t="str">
        <f t="shared" si="23"/>
        <v>Sol</v>
      </c>
      <c r="AJ35" s="185" t="str">
        <f t="shared" si="24"/>
        <v>,</v>
      </c>
      <c r="AK35" s="185" t="str">
        <f t="shared" si="25"/>
        <v/>
      </c>
      <c r="AL35" s="185" t="str">
        <f t="shared" si="26"/>
        <v>,</v>
      </c>
      <c r="AM35" s="185">
        <f t="shared" si="27"/>
        <v>450</v>
      </c>
      <c r="AN35" s="185" t="str">
        <f t="shared" si="28"/>
        <v>)</v>
      </c>
    </row>
    <row r="36" spans="1: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 t="shared" si="29"/>
        <v>1</v>
      </c>
      <c r="B37" t="s">
        <v>2540</v>
      </c>
      <c r="C37" s="13" t="s">
        <v>3020</v>
      </c>
      <c r="D37" s="257" t="s">
        <v>1112</v>
      </c>
      <c r="E37" s="257" t="s">
        <v>1121</v>
      </c>
      <c r="F37" s="258" t="s">
        <v>1111</v>
      </c>
      <c r="G37" s="258" t="s">
        <v>1121</v>
      </c>
      <c r="H37" s="257"/>
      <c r="I37" s="257"/>
      <c r="J37" s="296"/>
      <c r="K37" s="296"/>
      <c r="L37" s="271" t="str">
        <f>IF(C37="","",_xlfn.CONCAT("            { line: ","""",C37,", ",M37:AN37,""", sC: ","""",B37,"""},"))</f>
        <v xml:space="preserve">            { line: "Es como aceite que baja, (La,m,15)(Mi,m,250)", sC: "tc"},</v>
      </c>
      <c r="M37" s="218" t="str">
        <f t="shared" si="1"/>
        <v>(</v>
      </c>
      <c r="N37" s="183" t="str">
        <f t="shared" si="2"/>
        <v>La</v>
      </c>
      <c r="O37" s="216" t="str">
        <f t="shared" si="3"/>
        <v>,</v>
      </c>
      <c r="P37" s="225" t="str">
        <f t="shared" si="4"/>
        <v>m</v>
      </c>
      <c r="Q37" s="217" t="str">
        <f t="shared" si="5"/>
        <v>,</v>
      </c>
      <c r="R37" s="168">
        <f t="shared" si="6"/>
        <v>15</v>
      </c>
      <c r="S37" s="218" t="str">
        <f t="shared" si="7"/>
        <v>)</v>
      </c>
      <c r="T37" s="219" t="str">
        <f t="shared" si="8"/>
        <v>(</v>
      </c>
      <c r="U37" s="181" t="str">
        <f t="shared" si="9"/>
        <v>Mi</v>
      </c>
      <c r="V37" s="185" t="str">
        <f t="shared" si="10"/>
        <v>,</v>
      </c>
      <c r="W37" s="177" t="str">
        <f t="shared" si="11"/>
        <v>m</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1:40" ht="24.5" thickTop="1" thickBot="1">
      <c r="A38">
        <f t="shared" si="29"/>
        <v>2</v>
      </c>
      <c r="C38" s="13" t="s">
        <v>3021</v>
      </c>
      <c r="D38" s="257" t="s">
        <v>2347</v>
      </c>
      <c r="E38" s="257">
        <v>7</v>
      </c>
      <c r="F38" s="258" t="s">
        <v>1111</v>
      </c>
      <c r="G38" s="258" t="s">
        <v>1121</v>
      </c>
      <c r="H38" s="257"/>
      <c r="I38" s="257"/>
      <c r="J38" s="296"/>
      <c r="K38" s="296"/>
      <c r="L38" s="271" t="str">
        <f t="shared" ref="L38:L48" si="31">IF(C38="","",_xlfn.CONCAT("            { line: ","""",C38,", ",M38:AN38,""", sC: ","""",B38,"""},"))</f>
        <v xml:space="preserve">            { line: "por la barba de Aarón., (Si,7,15)(Mi,m,250)", sC: ""},</v>
      </c>
      <c r="M38" s="218" t="str">
        <f t="shared" si="1"/>
        <v>(</v>
      </c>
      <c r="N38" s="183" t="str">
        <f t="shared" si="2"/>
        <v>Si</v>
      </c>
      <c r="O38" s="216" t="str">
        <f t="shared" si="3"/>
        <v>,</v>
      </c>
      <c r="P38" s="225">
        <f t="shared" si="4"/>
        <v>7</v>
      </c>
      <c r="Q38" s="217" t="str">
        <f t="shared" si="5"/>
        <v>,</v>
      </c>
      <c r="R38" s="168">
        <f t="shared" si="6"/>
        <v>15</v>
      </c>
      <c r="S38" s="218" t="str">
        <f t="shared" si="7"/>
        <v>)</v>
      </c>
      <c r="T38" s="219" t="str">
        <f t="shared" si="8"/>
        <v>(</v>
      </c>
      <c r="U38" s="181" t="str">
        <f t="shared" si="9"/>
        <v>Mi</v>
      </c>
      <c r="V38" s="185" t="str">
        <f t="shared" si="10"/>
        <v>,</v>
      </c>
      <c r="W38" s="177" t="str">
        <f t="shared" si="11"/>
        <v>m</v>
      </c>
      <c r="X38" s="185" t="str">
        <f t="shared" si="12"/>
        <v>,</v>
      </c>
      <c r="Y38" s="185">
        <f t="shared" si="13"/>
        <v>250</v>
      </c>
      <c r="Z38" s="218" t="str">
        <f t="shared" si="14"/>
        <v>)</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1:40" ht="24.5" thickTop="1" thickBot="1">
      <c r="A39">
        <f t="shared" si="29"/>
        <v>3</v>
      </c>
      <c r="B39" t="s">
        <v>2584</v>
      </c>
      <c r="C39" s="13" t="s">
        <v>3022</v>
      </c>
      <c r="D39" s="257" t="s">
        <v>1112</v>
      </c>
      <c r="E39" s="257" t="s">
        <v>1121</v>
      </c>
      <c r="F39" s="258" t="s">
        <v>1111</v>
      </c>
      <c r="G39" s="258" t="s">
        <v>1121</v>
      </c>
      <c r="H39" s="257"/>
      <c r="I39" s="257"/>
      <c r="J39" s="296"/>
      <c r="K39" s="296"/>
      <c r="L39" s="271" t="str">
        <f t="shared" si="31"/>
        <v xml:space="preserve">            { line: "ES COMO ACEITE QUE BAJA, (La,m,15)(Mi,m,250)", sC: "ta as"},</v>
      </c>
      <c r="M39" s="218" t="str">
        <f t="shared" si="1"/>
        <v>(</v>
      </c>
      <c r="N39" s="183" t="str">
        <f t="shared" si="2"/>
        <v>La</v>
      </c>
      <c r="O39" s="216" t="str">
        <f t="shared" si="3"/>
        <v>,</v>
      </c>
      <c r="P39" s="225" t="str">
        <f t="shared" si="4"/>
        <v>m</v>
      </c>
      <c r="Q39" s="217" t="str">
        <f t="shared" si="5"/>
        <v>,</v>
      </c>
      <c r="R39" s="168">
        <f t="shared" si="6"/>
        <v>15</v>
      </c>
      <c r="S39" s="218" t="str">
        <f t="shared" si="7"/>
        <v>)</v>
      </c>
      <c r="T39" s="219" t="str">
        <f t="shared" si="8"/>
        <v>(</v>
      </c>
      <c r="U39" s="181" t="str">
        <f t="shared" si="9"/>
        <v>Mi</v>
      </c>
      <c r="V39" s="185" t="str">
        <f t="shared" si="10"/>
        <v>,</v>
      </c>
      <c r="W39" s="177" t="str">
        <f t="shared" si="11"/>
        <v>m</v>
      </c>
      <c r="X39" s="185" t="str">
        <f t="shared" si="12"/>
        <v>,</v>
      </c>
      <c r="Y39" s="185">
        <f t="shared" si="13"/>
        <v>250</v>
      </c>
      <c r="Z39" s="218" t="str">
        <f t="shared" si="14"/>
        <v>)</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1:40" ht="24.5" thickTop="1" thickBot="1">
      <c r="A40">
        <f t="shared" si="29"/>
        <v>4</v>
      </c>
      <c r="B40" t="s">
        <v>2282</v>
      </c>
      <c r="C40" s="13" t="s">
        <v>3023</v>
      </c>
      <c r="D40" s="257" t="s">
        <v>2347</v>
      </c>
      <c r="E40" s="257">
        <v>7</v>
      </c>
      <c r="F40" s="258" t="s">
        <v>1111</v>
      </c>
      <c r="G40" s="258" t="s">
        <v>1121</v>
      </c>
      <c r="H40" s="257"/>
      <c r="I40" s="257"/>
      <c r="J40" s="296"/>
      <c r="K40" s="296"/>
      <c r="L40" s="271" t="str">
        <f t="shared" si="31"/>
        <v xml:space="preserve">            { line: "POR LA BARBA DE AARÓN., (Si,7,15)(Mi,m,250)", sC: "as"},</v>
      </c>
      <c r="M40" s="218" t="str">
        <f t="shared" si="1"/>
        <v>(</v>
      </c>
      <c r="N40" s="183" t="str">
        <f t="shared" si="2"/>
        <v>Si</v>
      </c>
      <c r="O40" s="216" t="str">
        <f t="shared" si="3"/>
        <v>,</v>
      </c>
      <c r="P40" s="225">
        <f t="shared" si="4"/>
        <v>7</v>
      </c>
      <c r="Q40" s="217" t="str">
        <f t="shared" si="5"/>
        <v>,</v>
      </c>
      <c r="R40" s="168">
        <f t="shared" si="6"/>
        <v>15</v>
      </c>
      <c r="S40" s="218" t="str">
        <f t="shared" si="7"/>
        <v>)</v>
      </c>
      <c r="T40" s="219" t="str">
        <f t="shared" si="8"/>
        <v>(</v>
      </c>
      <c r="U40" s="181" t="str">
        <f t="shared" si="9"/>
        <v>Mi</v>
      </c>
      <c r="V40" s="185" t="str">
        <f t="shared" si="10"/>
        <v>,</v>
      </c>
      <c r="W40" s="177" t="str">
        <f t="shared" si="11"/>
        <v>m</v>
      </c>
      <c r="X40" s="185" t="str">
        <f t="shared" si="12"/>
        <v>,</v>
      </c>
      <c r="Y40" s="185">
        <f t="shared" si="13"/>
        <v>250</v>
      </c>
      <c r="Z40" s="218" t="str">
        <f t="shared" si="14"/>
        <v>)</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1:40" ht="24.5" thickTop="1" thickBot="1">
      <c r="A41">
        <f t="shared" si="29"/>
        <v>5</v>
      </c>
      <c r="B41" t="s">
        <v>2540</v>
      </c>
      <c r="C41" s="13" t="s">
        <v>3024</v>
      </c>
      <c r="D41" s="257" t="s">
        <v>1131</v>
      </c>
      <c r="E41" s="257"/>
      <c r="F41" s="258" t="s">
        <v>1114</v>
      </c>
      <c r="G41" s="258"/>
      <c r="H41" s="257" t="s">
        <v>1111</v>
      </c>
      <c r="I41" s="257" t="s">
        <v>1121</v>
      </c>
      <c r="J41" s="296" t="s">
        <v>1122</v>
      </c>
      <c r="K41" s="296"/>
      <c r="L41" s="271" t="str">
        <f t="shared" si="31"/>
        <v xml:space="preserve">            { line: "Como aceite por la barba de Aarón., (Do,,15)(Re,,250)(Mi,m,350)(Sol,,450)", sC: "tc"},</v>
      </c>
      <c r="M41" s="218" t="str">
        <f t="shared" si="1"/>
        <v>(</v>
      </c>
      <c r="N41" s="183" t="str">
        <f t="shared" si="2"/>
        <v>Do</v>
      </c>
      <c r="O41" s="216" t="str">
        <f t="shared" si="3"/>
        <v>,</v>
      </c>
      <c r="P41" s="225" t="str">
        <f t="shared" si="4"/>
        <v/>
      </c>
      <c r="Q41" s="217" t="str">
        <f t="shared" si="5"/>
        <v>,</v>
      </c>
      <c r="R41" s="168">
        <f t="shared" si="6"/>
        <v>15</v>
      </c>
      <c r="S41" s="218" t="str">
        <f t="shared" si="7"/>
        <v>)</v>
      </c>
      <c r="T41" s="219" t="str">
        <f t="shared" si="8"/>
        <v>(</v>
      </c>
      <c r="U41" s="181" t="str">
        <f t="shared" si="9"/>
        <v>Re</v>
      </c>
      <c r="V41" s="185" t="str">
        <f t="shared" si="10"/>
        <v>,</v>
      </c>
      <c r="W41" s="177" t="str">
        <f t="shared" si="11"/>
        <v/>
      </c>
      <c r="X41" s="185" t="str">
        <f t="shared" si="12"/>
        <v>,</v>
      </c>
      <c r="Y41" s="185">
        <f t="shared" si="13"/>
        <v>250</v>
      </c>
      <c r="Z41" s="218" t="str">
        <f t="shared" si="14"/>
        <v>)</v>
      </c>
      <c r="AA41" s="175" t="str">
        <f t="shared" si="15"/>
        <v>(</v>
      </c>
      <c r="AB41" s="183" t="str">
        <f t="shared" si="16"/>
        <v>Mi</v>
      </c>
      <c r="AC41" s="184" t="str">
        <f t="shared" si="17"/>
        <v>,</v>
      </c>
      <c r="AD41" s="225" t="str">
        <f t="shared" si="18"/>
        <v>m</v>
      </c>
      <c r="AE41" s="176" t="str">
        <f t="shared" si="19"/>
        <v>,</v>
      </c>
      <c r="AF41" s="168">
        <f t="shared" si="20"/>
        <v>350</v>
      </c>
      <c r="AG41" s="168" t="str">
        <f t="shared" si="21"/>
        <v>)</v>
      </c>
      <c r="AH41" s="179" t="str">
        <f t="shared" si="22"/>
        <v>(</v>
      </c>
      <c r="AI41" s="256" t="str">
        <f t="shared" si="23"/>
        <v>Sol</v>
      </c>
      <c r="AJ41" s="185" t="str">
        <f t="shared" si="24"/>
        <v>,</v>
      </c>
      <c r="AK41" s="185" t="str">
        <f t="shared" si="25"/>
        <v/>
      </c>
      <c r="AL41" s="185" t="str">
        <f t="shared" si="26"/>
        <v>,</v>
      </c>
      <c r="AM41" s="185">
        <f t="shared" si="27"/>
        <v>450</v>
      </c>
      <c r="AN41" s="185" t="str">
        <f t="shared" si="28"/>
        <v>)</v>
      </c>
    </row>
    <row r="42" spans="1:40" ht="24.5" thickTop="1" thickBot="1">
      <c r="A42">
        <v>1</v>
      </c>
      <c r="B42" t="s">
        <v>2584</v>
      </c>
      <c r="C42" s="13" t="s">
        <v>3025</v>
      </c>
      <c r="D42" s="257" t="s">
        <v>1131</v>
      </c>
      <c r="E42" s="257"/>
      <c r="F42" s="269" t="s">
        <v>1114</v>
      </c>
      <c r="G42" s="258"/>
      <c r="H42" s="257" t="s">
        <v>1111</v>
      </c>
      <c r="I42" s="257" t="s">
        <v>1121</v>
      </c>
      <c r="J42" s="270" t="s">
        <v>1122</v>
      </c>
      <c r="K42" s="296"/>
      <c r="L42" s="271" t="str">
        <f t="shared" si="31"/>
        <v xml:space="preserve">            { line: "COMO ACEITE POR LA BARBA DE AARÓN., (Do,,15)(Re,,250)(Mi,m,350)(Sol,,450)", sC: "ta as"},</v>
      </c>
      <c r="M42" s="218" t="str">
        <f>IF(N42="","","(")</f>
        <v>(</v>
      </c>
      <c r="N42" s="183" t="str">
        <f t="shared" si="2"/>
        <v>Do</v>
      </c>
      <c r="O42" s="216" t="str">
        <f>IF(N42="","",",")</f>
        <v>,</v>
      </c>
      <c r="P42" s="225" t="str">
        <f t="shared" si="4"/>
        <v/>
      </c>
      <c r="Q42" s="217" t="str">
        <f>IF(N42="","",",")</f>
        <v>,</v>
      </c>
      <c r="R42" s="168">
        <f>IF(N42="","",15)</f>
        <v>15</v>
      </c>
      <c r="S42" s="218" t="str">
        <f>IF(N42="","",")")</f>
        <v>)</v>
      </c>
      <c r="T42" s="219" t="str">
        <f>IF(U42="","","(")</f>
        <v>(</v>
      </c>
      <c r="U42" s="181" t="str">
        <f t="shared" si="9"/>
        <v>Re</v>
      </c>
      <c r="V42" s="185" t="str">
        <f>IF(U42="","",",")</f>
        <v>,</v>
      </c>
      <c r="W42" s="177" t="str">
        <f t="shared" si="11"/>
        <v/>
      </c>
      <c r="X42" s="185" t="str">
        <f>IF(U42="","",",")</f>
        <v>,</v>
      </c>
      <c r="Y42" s="185">
        <f>IF(U42="","",250)</f>
        <v>250</v>
      </c>
      <c r="Z42" s="218" t="str">
        <f>IF(U42="","",")")</f>
        <v>)</v>
      </c>
      <c r="AA42" s="175" t="str">
        <f>IF(AB42="","","(")</f>
        <v>(</v>
      </c>
      <c r="AB42" s="183" t="str">
        <f t="shared" si="16"/>
        <v>Mi</v>
      </c>
      <c r="AC42" s="184" t="str">
        <f>IF(AB42="","",",")</f>
        <v>,</v>
      </c>
      <c r="AD42" s="225" t="str">
        <f>IF(I42="","",I42)</f>
        <v>m</v>
      </c>
      <c r="AE42" s="176" t="str">
        <f>IF(AB42="","",",")</f>
        <v>,</v>
      </c>
      <c r="AF42" s="168">
        <f>IF(AB42="","",350)</f>
        <v>350</v>
      </c>
      <c r="AG42" s="168" t="str">
        <f>IF(AB42="","",")")</f>
        <v>)</v>
      </c>
      <c r="AH42" s="179" t="str">
        <f>IF(AI42="","","(")</f>
        <v>(</v>
      </c>
      <c r="AI42" s="256" t="str">
        <f t="shared" si="23"/>
        <v>Sol</v>
      </c>
      <c r="AJ42" s="185" t="str">
        <f>IF(AI42="","",",")</f>
        <v>,</v>
      </c>
      <c r="AK42" s="185" t="str">
        <f>IF(K42="","",K42)</f>
        <v/>
      </c>
      <c r="AL42" s="185" t="str">
        <f>IF(AI42="","",",")</f>
        <v>,</v>
      </c>
      <c r="AM42" s="185">
        <f>IF(AI42="","",450)</f>
        <v>450</v>
      </c>
      <c r="AN42" s="185" t="str">
        <f>IF(AI42="","",")")</f>
        <v>)</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A44">
        <f t="shared" ref="A44:A48" si="32">+A43+1</f>
        <v>1</v>
      </c>
      <c r="B44" t="s">
        <v>2540</v>
      </c>
      <c r="C44" s="13" t="s">
        <v>3026</v>
      </c>
      <c r="D44" s="257" t="s">
        <v>1112</v>
      </c>
      <c r="E44" s="257" t="s">
        <v>1121</v>
      </c>
      <c r="F44" s="258" t="s">
        <v>1111</v>
      </c>
      <c r="G44" s="258" t="s">
        <v>1121</v>
      </c>
      <c r="H44" s="257" t="s">
        <v>2347</v>
      </c>
      <c r="I44" s="257">
        <v>7</v>
      </c>
      <c r="J44" s="296" t="s">
        <v>1111</v>
      </c>
      <c r="K44" s="296" t="s">
        <v>1121</v>
      </c>
      <c r="L44" s="271" t="str">
        <f t="shared" si="31"/>
        <v xml:space="preserve">            { line: "Como rocío del Hermón que baja sobre Sión., (La,m,15)(Mi,m,250)(Si,7,350)(Mi,m,450)", sC: "tc"},</v>
      </c>
      <c r="M44" s="218" t="str">
        <f t="shared" ref="M44:M62" si="33">IF(N44="","","(")</f>
        <v>(</v>
      </c>
      <c r="N44" s="183" t="str">
        <f t="shared" si="2"/>
        <v>La</v>
      </c>
      <c r="O44" s="216" t="str">
        <f t="shared" ref="O44:O62" si="34">IF(N44="","",",")</f>
        <v>,</v>
      </c>
      <c r="P44" s="225" t="str">
        <f t="shared" si="4"/>
        <v>m</v>
      </c>
      <c r="Q44" s="217" t="str">
        <f t="shared" ref="Q44:Q62" si="35">IF(N44="","",",")</f>
        <v>,</v>
      </c>
      <c r="R44" s="168">
        <f t="shared" ref="R44:R62" si="36">IF(N44="","",15)</f>
        <v>15</v>
      </c>
      <c r="S44" s="218" t="str">
        <f t="shared" ref="S44:S62" si="37">IF(N44="","",")")</f>
        <v>)</v>
      </c>
      <c r="T44" s="219" t="str">
        <f t="shared" ref="T44:T62" si="38">IF(U44="","","(")</f>
        <v>(</v>
      </c>
      <c r="U44" s="181" t="str">
        <f t="shared" si="9"/>
        <v>Mi</v>
      </c>
      <c r="V44" s="185" t="str">
        <f t="shared" ref="V44:V62" si="39">IF(U44="","",",")</f>
        <v>,</v>
      </c>
      <c r="W44" s="177" t="str">
        <f t="shared" si="11"/>
        <v>m</v>
      </c>
      <c r="X44" s="185" t="str">
        <f t="shared" ref="X44:X62" si="40">IF(U44="","",",")</f>
        <v>,</v>
      </c>
      <c r="Y44" s="185">
        <f t="shared" ref="Y44:Y62" si="41">IF(U44="","",250)</f>
        <v>250</v>
      </c>
      <c r="Z44" s="218" t="str">
        <f t="shared" ref="Z44:Z62" si="42">IF(U44="","",")")</f>
        <v>)</v>
      </c>
      <c r="AA44" s="175" t="str">
        <f t="shared" ref="AA44:AA62" si="43">IF(AB44="","","(")</f>
        <v>(</v>
      </c>
      <c r="AB44" s="183" t="str">
        <f t="shared" si="16"/>
        <v>Si</v>
      </c>
      <c r="AC44" s="184" t="str">
        <f t="shared" ref="AC44:AC62" si="44">IF(AB44="","",",")</f>
        <v>,</v>
      </c>
      <c r="AD44" s="225">
        <f t="shared" ref="AD44:AD65" si="45">IF(I44="","",I44)</f>
        <v>7</v>
      </c>
      <c r="AE44" s="176" t="str">
        <f t="shared" ref="AE44:AE62" si="46">IF(AB44="","",",")</f>
        <v>,</v>
      </c>
      <c r="AF44" s="168">
        <f t="shared" ref="AF44:AF62" si="47">IF(AB44="","",350)</f>
        <v>350</v>
      </c>
      <c r="AG44" s="168" t="str">
        <f t="shared" ref="AG44:AG62" si="48">IF(AB44="","",")")</f>
        <v>)</v>
      </c>
      <c r="AH44" s="179" t="str">
        <f t="shared" ref="AH44:AH62" si="49">IF(AI44="","","(")</f>
        <v>(</v>
      </c>
      <c r="AI44" s="256" t="str">
        <f t="shared" si="23"/>
        <v>Mi</v>
      </c>
      <c r="AJ44" s="185" t="str">
        <f t="shared" ref="AJ44:AJ62" si="50">IF(AI44="","",",")</f>
        <v>,</v>
      </c>
      <c r="AK44" s="185" t="str">
        <f t="shared" ref="AK44:AK65" si="51">IF(K44="","",K44)</f>
        <v>m</v>
      </c>
      <c r="AL44" s="185" t="str">
        <f t="shared" ref="AL44:AL62" si="52">IF(AI44="","",",")</f>
        <v>,</v>
      </c>
      <c r="AM44" s="185">
        <f t="shared" ref="AM44:AM62" si="53">IF(AI44="","",450)</f>
        <v>450</v>
      </c>
      <c r="AN44" s="185" t="str">
        <f t="shared" ref="AN44:AN62" si="54">IF(AI44="","",")")</f>
        <v>)</v>
      </c>
    </row>
    <row r="45" spans="1:40" ht="24.5" thickTop="1" thickBot="1">
      <c r="A45">
        <f t="shared" si="32"/>
        <v>2</v>
      </c>
      <c r="B45" t="s">
        <v>2584</v>
      </c>
      <c r="C45" s="13" t="s">
        <v>3027</v>
      </c>
      <c r="D45" s="257" t="s">
        <v>1112</v>
      </c>
      <c r="E45" s="257" t="s">
        <v>1121</v>
      </c>
      <c r="F45" s="258" t="s">
        <v>1111</v>
      </c>
      <c r="G45" s="258" t="s">
        <v>1121</v>
      </c>
      <c r="H45" s="257"/>
      <c r="I45" s="257"/>
      <c r="J45" s="296"/>
      <c r="K45" s="296"/>
      <c r="L45" s="271" t="str">
        <f t="shared" si="31"/>
        <v xml:space="preserve">            { line: "COMO ROCÍO DEL HERMÓN, (La,m,15)(Mi,m,250)", sC: "ta as"},</v>
      </c>
      <c r="M45" s="218" t="str">
        <f t="shared" si="33"/>
        <v>(</v>
      </c>
      <c r="N45" s="183" t="str">
        <f t="shared" si="2"/>
        <v>La</v>
      </c>
      <c r="O45" s="216" t="str">
        <f t="shared" si="34"/>
        <v>,</v>
      </c>
      <c r="P45" s="225" t="str">
        <f t="shared" si="4"/>
        <v>m</v>
      </c>
      <c r="Q45" s="217" t="str">
        <f t="shared" si="35"/>
        <v>,</v>
      </c>
      <c r="R45" s="168">
        <f t="shared" si="36"/>
        <v>15</v>
      </c>
      <c r="S45" s="218" t="str">
        <f t="shared" si="37"/>
        <v>)</v>
      </c>
      <c r="T45" s="219" t="str">
        <f t="shared" si="38"/>
        <v>(</v>
      </c>
      <c r="U45" s="181" t="str">
        <f t="shared" si="9"/>
        <v>Mi</v>
      </c>
      <c r="V45" s="185" t="str">
        <f t="shared" si="39"/>
        <v>,</v>
      </c>
      <c r="W45" s="177" t="str">
        <f t="shared" si="11"/>
        <v>m</v>
      </c>
      <c r="X45" s="185" t="str">
        <f t="shared" si="40"/>
        <v>,</v>
      </c>
      <c r="Y45" s="185">
        <f t="shared" si="41"/>
        <v>250</v>
      </c>
      <c r="Z45" s="218" t="str">
        <f t="shared" si="42"/>
        <v>)</v>
      </c>
      <c r="AA45" s="175" t="str">
        <f t="shared" si="43"/>
        <v/>
      </c>
      <c r="AB45" s="183" t="str">
        <f t="shared" si="16"/>
        <v/>
      </c>
      <c r="AC45" s="184" t="str">
        <f t="shared" si="44"/>
        <v/>
      </c>
      <c r="AD45" s="225" t="str">
        <f t="shared" si="45"/>
        <v/>
      </c>
      <c r="AE45" s="176" t="str">
        <f t="shared" si="46"/>
        <v/>
      </c>
      <c r="AF45" s="168" t="str">
        <f t="shared" si="47"/>
        <v/>
      </c>
      <c r="AG45" s="168" t="str">
        <f t="shared" si="48"/>
        <v/>
      </c>
      <c r="AH45" s="179" t="str">
        <f t="shared" si="49"/>
        <v/>
      </c>
      <c r="AI45" s="256" t="str">
        <f t="shared" si="23"/>
        <v/>
      </c>
      <c r="AJ45" s="185" t="str">
        <f t="shared" si="50"/>
        <v/>
      </c>
      <c r="AK45" s="185" t="str">
        <f t="shared" si="51"/>
        <v/>
      </c>
      <c r="AL45" s="185" t="str">
        <f t="shared" si="52"/>
        <v/>
      </c>
      <c r="AM45" s="185" t="str">
        <f t="shared" si="53"/>
        <v/>
      </c>
      <c r="AN45" s="185" t="str">
        <f t="shared" si="54"/>
        <v/>
      </c>
    </row>
    <row r="46" spans="1:40" ht="24.5" thickTop="1" thickBot="1">
      <c r="A46">
        <f t="shared" si="32"/>
        <v>3</v>
      </c>
      <c r="B46" t="s">
        <v>2282</v>
      </c>
      <c r="C46" s="13" t="s">
        <v>3028</v>
      </c>
      <c r="D46" s="257" t="s">
        <v>2347</v>
      </c>
      <c r="E46" s="257">
        <v>7</v>
      </c>
      <c r="F46" s="258" t="s">
        <v>1111</v>
      </c>
      <c r="G46" s="258" t="s">
        <v>1121</v>
      </c>
      <c r="H46" s="257"/>
      <c r="I46" s="257"/>
      <c r="J46" s="296"/>
      <c r="K46" s="296"/>
      <c r="L46" s="271" t="str">
        <f>IF(C46="","",_xlfn.CONCAT("            { line: ","""",C46,", ",M46:AN46,""", sC: ","""",B46,"""},"))</f>
        <v xml:space="preserve">            { line: "QUE BAJA SOBRE SIÓN., (Si,7,15)(Mi,m,250)", sC: "as"},</v>
      </c>
      <c r="M46" s="218" t="str">
        <f t="shared" si="33"/>
        <v>(</v>
      </c>
      <c r="N46" s="183" t="str">
        <f t="shared" si="2"/>
        <v>Si</v>
      </c>
      <c r="O46" s="216" t="str">
        <f t="shared" si="34"/>
        <v>,</v>
      </c>
      <c r="P46" s="225">
        <f t="shared" si="4"/>
        <v>7</v>
      </c>
      <c r="Q46" s="217" t="str">
        <f t="shared" si="35"/>
        <v>,</v>
      </c>
      <c r="R46" s="168">
        <f t="shared" si="36"/>
        <v>15</v>
      </c>
      <c r="S46" s="218" t="str">
        <f t="shared" si="37"/>
        <v>)</v>
      </c>
      <c r="T46" s="219" t="str">
        <f t="shared" si="38"/>
        <v>(</v>
      </c>
      <c r="U46" s="181" t="str">
        <f t="shared" si="9"/>
        <v>Mi</v>
      </c>
      <c r="V46" s="185" t="str">
        <f t="shared" si="39"/>
        <v>,</v>
      </c>
      <c r="W46" s="177" t="str">
        <f t="shared" si="11"/>
        <v>m</v>
      </c>
      <c r="X46" s="185" t="str">
        <f t="shared" si="40"/>
        <v>,</v>
      </c>
      <c r="Y46" s="185">
        <f t="shared" si="41"/>
        <v>250</v>
      </c>
      <c r="Z46" s="218" t="str">
        <f t="shared" si="42"/>
        <v>)</v>
      </c>
      <c r="AA46" s="175" t="str">
        <f t="shared" si="43"/>
        <v/>
      </c>
      <c r="AB46" s="183" t="str">
        <f t="shared" si="16"/>
        <v/>
      </c>
      <c r="AC46" s="184" t="str">
        <f t="shared" si="44"/>
        <v/>
      </c>
      <c r="AD46" s="225" t="str">
        <f t="shared" si="45"/>
        <v/>
      </c>
      <c r="AE46" s="176" t="str">
        <f t="shared" si="46"/>
        <v/>
      </c>
      <c r="AF46" s="168" t="str">
        <f t="shared" si="47"/>
        <v/>
      </c>
      <c r="AG46" s="168" t="str">
        <f t="shared" si="48"/>
        <v/>
      </c>
      <c r="AH46" s="179" t="str">
        <f t="shared" si="49"/>
        <v/>
      </c>
      <c r="AI46" s="256" t="str">
        <f t="shared" si="23"/>
        <v/>
      </c>
      <c r="AJ46" s="185" t="str">
        <f t="shared" si="50"/>
        <v/>
      </c>
      <c r="AK46" s="185" t="str">
        <f t="shared" si="51"/>
        <v/>
      </c>
      <c r="AL46" s="185" t="str">
        <f t="shared" si="52"/>
        <v/>
      </c>
      <c r="AM46" s="185" t="str">
        <f t="shared" si="53"/>
        <v/>
      </c>
      <c r="AN46" s="185" t="str">
        <f t="shared" si="54"/>
        <v/>
      </c>
    </row>
    <row r="47" spans="1:40" ht="24.5" thickTop="1" thickBot="1">
      <c r="A47">
        <f t="shared" si="32"/>
        <v>4</v>
      </c>
      <c r="B47" t="s">
        <v>2540</v>
      </c>
      <c r="C47" s="13" t="s">
        <v>3029</v>
      </c>
      <c r="D47" s="257" t="s">
        <v>1131</v>
      </c>
      <c r="E47" s="257"/>
      <c r="F47" s="258" t="s">
        <v>1114</v>
      </c>
      <c r="G47" s="258"/>
      <c r="H47" s="257" t="s">
        <v>1111</v>
      </c>
      <c r="I47" s="257" t="s">
        <v>1121</v>
      </c>
      <c r="J47" s="296" t="s">
        <v>1122</v>
      </c>
      <c r="K47" s="296"/>
      <c r="L47" s="271" t="str">
        <f>IF(C47="","",_xlfn.CONCAT("            { line: ","""",C47,", ",M47:AN47,""", sC: ","""",B47,"""},"))</f>
        <v xml:space="preserve">            { line: "Como rocío que baja sobre Sión., (Do,,15)(Re,,250)(Mi,m,350)(Sol,,450)", sC: "tc"},</v>
      </c>
      <c r="M47" s="218" t="str">
        <f t="shared" si="33"/>
        <v>(</v>
      </c>
      <c r="N47" s="183" t="str">
        <f t="shared" si="2"/>
        <v>Do</v>
      </c>
      <c r="O47" s="216" t="str">
        <f t="shared" si="34"/>
        <v>,</v>
      </c>
      <c r="P47" s="225" t="str">
        <f t="shared" si="4"/>
        <v/>
      </c>
      <c r="Q47" s="217" t="str">
        <f t="shared" si="35"/>
        <v>,</v>
      </c>
      <c r="R47" s="168">
        <f t="shared" si="36"/>
        <v>15</v>
      </c>
      <c r="S47" s="218" t="str">
        <f t="shared" si="37"/>
        <v>)</v>
      </c>
      <c r="T47" s="219" t="str">
        <f t="shared" si="38"/>
        <v>(</v>
      </c>
      <c r="U47" s="181" t="str">
        <f t="shared" si="9"/>
        <v>Re</v>
      </c>
      <c r="V47" s="185" t="str">
        <f t="shared" si="39"/>
        <v>,</v>
      </c>
      <c r="W47" s="177" t="str">
        <f t="shared" si="11"/>
        <v/>
      </c>
      <c r="X47" s="185" t="str">
        <f t="shared" si="40"/>
        <v>,</v>
      </c>
      <c r="Y47" s="185">
        <f t="shared" si="41"/>
        <v>250</v>
      </c>
      <c r="Z47" s="218" t="str">
        <f t="shared" si="42"/>
        <v>)</v>
      </c>
      <c r="AA47" s="175" t="str">
        <f t="shared" si="43"/>
        <v>(</v>
      </c>
      <c r="AB47" s="183" t="str">
        <f t="shared" si="16"/>
        <v>Mi</v>
      </c>
      <c r="AC47" s="184" t="str">
        <f t="shared" si="44"/>
        <v>,</v>
      </c>
      <c r="AD47" s="225" t="str">
        <f t="shared" si="45"/>
        <v>m</v>
      </c>
      <c r="AE47" s="176" t="str">
        <f t="shared" si="46"/>
        <v>,</v>
      </c>
      <c r="AF47" s="168">
        <f t="shared" si="47"/>
        <v>350</v>
      </c>
      <c r="AG47" s="168" t="str">
        <f t="shared" si="48"/>
        <v>)</v>
      </c>
      <c r="AH47" s="179" t="str">
        <f t="shared" si="49"/>
        <v>(</v>
      </c>
      <c r="AI47" s="256" t="str">
        <f t="shared" si="23"/>
        <v>Sol</v>
      </c>
      <c r="AJ47" s="185" t="str">
        <f t="shared" si="50"/>
        <v>,</v>
      </c>
      <c r="AK47" s="185" t="str">
        <f t="shared" si="51"/>
        <v/>
      </c>
      <c r="AL47" s="185" t="str">
        <f t="shared" si="52"/>
        <v>,</v>
      </c>
      <c r="AM47" s="185">
        <f t="shared" si="53"/>
        <v>450</v>
      </c>
      <c r="AN47" s="185" t="str">
        <f t="shared" si="54"/>
        <v>)</v>
      </c>
    </row>
    <row r="48" spans="1:40" ht="24.5" thickTop="1" thickBot="1">
      <c r="A48">
        <f t="shared" si="32"/>
        <v>5</v>
      </c>
      <c r="B48" t="s">
        <v>2584</v>
      </c>
      <c r="C48" s="13" t="s">
        <v>3030</v>
      </c>
      <c r="D48" s="257" t="s">
        <v>1131</v>
      </c>
      <c r="E48" s="257"/>
      <c r="F48" s="258" t="s">
        <v>1114</v>
      </c>
      <c r="G48" s="258"/>
      <c r="H48" s="257" t="s">
        <v>1111</v>
      </c>
      <c r="I48" s="257" t="s">
        <v>1121</v>
      </c>
      <c r="J48" s="296" t="s">
        <v>1122</v>
      </c>
      <c r="K48" s="296"/>
      <c r="L48" s="271" t="str">
        <f t="shared" si="31"/>
        <v xml:space="preserve">            { line: "COMO ROCÍO QUE BAJA SOBRE SIÓN., (Do,,15)(Re,,250)(Mi,m,350)(Sol,,450)", sC: "ta as"},</v>
      </c>
      <c r="M48" s="218" t="str">
        <f t="shared" si="33"/>
        <v>(</v>
      </c>
      <c r="N48" s="183" t="str">
        <f t="shared" si="2"/>
        <v>Do</v>
      </c>
      <c r="O48" s="216" t="str">
        <f t="shared" si="34"/>
        <v>,</v>
      </c>
      <c r="P48" s="225" t="str">
        <f t="shared" si="4"/>
        <v/>
      </c>
      <c r="Q48" s="217" t="str">
        <f t="shared" si="35"/>
        <v>,</v>
      </c>
      <c r="R48" s="168">
        <f t="shared" si="36"/>
        <v>15</v>
      </c>
      <c r="S48" s="218" t="str">
        <f t="shared" si="37"/>
        <v>)</v>
      </c>
      <c r="T48" s="219" t="str">
        <f t="shared" si="38"/>
        <v>(</v>
      </c>
      <c r="U48" s="181" t="str">
        <f t="shared" si="9"/>
        <v>Re</v>
      </c>
      <c r="V48" s="185" t="str">
        <f t="shared" si="39"/>
        <v>,</v>
      </c>
      <c r="W48" s="177" t="str">
        <f t="shared" si="11"/>
        <v/>
      </c>
      <c r="X48" s="185" t="str">
        <f t="shared" si="40"/>
        <v>,</v>
      </c>
      <c r="Y48" s="185">
        <f t="shared" si="41"/>
        <v>250</v>
      </c>
      <c r="Z48" s="218" t="str">
        <f t="shared" si="42"/>
        <v>)</v>
      </c>
      <c r="AA48" s="175" t="str">
        <f t="shared" si="43"/>
        <v>(</v>
      </c>
      <c r="AB48" s="183" t="str">
        <f t="shared" si="16"/>
        <v>Mi</v>
      </c>
      <c r="AC48" s="184" t="str">
        <f t="shared" si="44"/>
        <v>,</v>
      </c>
      <c r="AD48" s="225" t="str">
        <f t="shared" si="45"/>
        <v>m</v>
      </c>
      <c r="AE48" s="176" t="str">
        <f t="shared" si="46"/>
        <v>,</v>
      </c>
      <c r="AF48" s="168">
        <f t="shared" si="47"/>
        <v>350</v>
      </c>
      <c r="AG48" s="168" t="str">
        <f t="shared" si="48"/>
        <v>)</v>
      </c>
      <c r="AH48" s="179" t="str">
        <f t="shared" si="49"/>
        <v>(</v>
      </c>
      <c r="AI48" s="256" t="str">
        <f t="shared" si="23"/>
        <v>Sol</v>
      </c>
      <c r="AJ48" s="185" t="str">
        <f t="shared" si="50"/>
        <v>,</v>
      </c>
      <c r="AK48" s="185" t="str">
        <f t="shared" si="51"/>
        <v/>
      </c>
      <c r="AL48" s="185" t="str">
        <f t="shared" si="52"/>
        <v>,</v>
      </c>
      <c r="AM48" s="185">
        <f t="shared" si="53"/>
        <v>450</v>
      </c>
      <c r="AN48" s="185" t="str">
        <f t="shared" si="54"/>
        <v>)</v>
      </c>
    </row>
    <row r="49" spans="1:40" ht="36.5" thickTop="1" thickBot="1">
      <c r="A49" s="293"/>
      <c r="B49" s="293"/>
      <c r="C49" s="293"/>
      <c r="D49" s="300"/>
      <c r="E49" s="300"/>
      <c r="F49" s="300"/>
      <c r="G49" s="300"/>
      <c r="H49" s="300"/>
      <c r="I49" s="300"/>
      <c r="J49" s="300"/>
      <c r="K49" s="300"/>
      <c r="L49" s="212" t="s">
        <v>2299</v>
      </c>
      <c r="M49" s="218" t="str">
        <f t="shared" si="33"/>
        <v/>
      </c>
      <c r="N49" s="183" t="str">
        <f t="shared" si="2"/>
        <v/>
      </c>
      <c r="O49" s="216" t="str">
        <f t="shared" si="34"/>
        <v/>
      </c>
      <c r="P49" s="225" t="str">
        <f t="shared" si="4"/>
        <v/>
      </c>
      <c r="Q49" s="217" t="str">
        <f t="shared" si="35"/>
        <v/>
      </c>
      <c r="R49" s="168" t="str">
        <f t="shared" si="36"/>
        <v/>
      </c>
      <c r="S49" s="218" t="str">
        <f t="shared" si="37"/>
        <v/>
      </c>
      <c r="T49" s="219" t="str">
        <f t="shared" si="38"/>
        <v/>
      </c>
      <c r="U49" s="181" t="str">
        <f t="shared" si="9"/>
        <v/>
      </c>
      <c r="V49" s="185" t="str">
        <f t="shared" si="39"/>
        <v/>
      </c>
      <c r="W49" s="177" t="str">
        <f t="shared" si="11"/>
        <v/>
      </c>
      <c r="X49" s="185" t="str">
        <f t="shared" si="40"/>
        <v/>
      </c>
      <c r="Y49" s="185" t="str">
        <f t="shared" si="41"/>
        <v/>
      </c>
      <c r="Z49" s="218" t="str">
        <f t="shared" si="42"/>
        <v/>
      </c>
      <c r="AA49" s="175" t="str">
        <f t="shared" si="43"/>
        <v/>
      </c>
      <c r="AB49" s="183" t="str">
        <f t="shared" si="16"/>
        <v/>
      </c>
      <c r="AC49" s="184" t="str">
        <f t="shared" si="44"/>
        <v/>
      </c>
      <c r="AD49" s="225" t="str">
        <f t="shared" si="45"/>
        <v/>
      </c>
      <c r="AE49" s="176" t="str">
        <f t="shared" si="46"/>
        <v/>
      </c>
      <c r="AF49" s="168" t="str">
        <f t="shared" si="47"/>
        <v/>
      </c>
      <c r="AG49" s="168" t="str">
        <f t="shared" si="48"/>
        <v/>
      </c>
      <c r="AH49" s="179" t="str">
        <f t="shared" si="49"/>
        <v/>
      </c>
      <c r="AI49" s="256" t="str">
        <f t="shared" si="23"/>
        <v/>
      </c>
      <c r="AJ49" s="185" t="str">
        <f t="shared" si="50"/>
        <v/>
      </c>
      <c r="AK49" s="185" t="str">
        <f t="shared" si="51"/>
        <v/>
      </c>
      <c r="AL49" s="185" t="str">
        <f t="shared" si="52"/>
        <v/>
      </c>
      <c r="AM49" s="185" t="str">
        <f t="shared" si="53"/>
        <v/>
      </c>
      <c r="AN49" s="185" t="str">
        <f t="shared" si="54"/>
        <v/>
      </c>
    </row>
    <row r="50" spans="1:40" ht="24.5" thickTop="1" thickBot="1">
      <c r="A50">
        <f>+A49+1</f>
        <v>1</v>
      </c>
      <c r="B50" t="s">
        <v>2540</v>
      </c>
      <c r="C50" s="13" t="s">
        <v>3031</v>
      </c>
      <c r="D50" s="257" t="s">
        <v>1111</v>
      </c>
      <c r="E50" s="257" t="s">
        <v>1121</v>
      </c>
      <c r="F50" s="258" t="s">
        <v>1112</v>
      </c>
      <c r="G50" s="258" t="s">
        <v>1121</v>
      </c>
      <c r="H50" s="257" t="s">
        <v>1111</v>
      </c>
      <c r="I50" s="257" t="s">
        <v>1121</v>
      </c>
      <c r="J50" s="296"/>
      <c r="K50" s="296"/>
      <c r="L50" s="271" t="str">
        <f t="shared" ref="L50:L61" si="55">IF(C50="","",_xlfn.CONCAT("            { line: ","""",C50,", ",M50:AN50,""", sC: ","""",B50,"""},"))</f>
        <v xml:space="preserve">            { line: "Allí Yahveh nos ha dado, (Mi,m,15)(La,m,250)(Mi,m,350)", sC: "tc"},</v>
      </c>
      <c r="M50" s="218" t="str">
        <f t="shared" si="33"/>
        <v>(</v>
      </c>
      <c r="N50" s="183" t="str">
        <f t="shared" si="2"/>
        <v>Mi</v>
      </c>
      <c r="O50" s="216" t="str">
        <f t="shared" si="34"/>
        <v>,</v>
      </c>
      <c r="P50" s="225" t="str">
        <f t="shared" si="4"/>
        <v>m</v>
      </c>
      <c r="Q50" s="217" t="str">
        <f t="shared" si="35"/>
        <v>,</v>
      </c>
      <c r="R50" s="168">
        <f t="shared" si="36"/>
        <v>15</v>
      </c>
      <c r="S50" s="218" t="str">
        <f t="shared" si="37"/>
        <v>)</v>
      </c>
      <c r="T50" s="219" t="str">
        <f t="shared" si="38"/>
        <v>(</v>
      </c>
      <c r="U50" s="181" t="str">
        <f t="shared" si="9"/>
        <v>La</v>
      </c>
      <c r="V50" s="185" t="str">
        <f t="shared" si="39"/>
        <v>,</v>
      </c>
      <c r="W50" s="177" t="str">
        <f t="shared" si="11"/>
        <v>m</v>
      </c>
      <c r="X50" s="185" t="str">
        <f t="shared" si="40"/>
        <v>,</v>
      </c>
      <c r="Y50" s="185">
        <f t="shared" si="41"/>
        <v>250</v>
      </c>
      <c r="Z50" s="218" t="str">
        <f t="shared" si="42"/>
        <v>)</v>
      </c>
      <c r="AA50" s="175" t="str">
        <f t="shared" si="43"/>
        <v>(</v>
      </c>
      <c r="AB50" s="183" t="str">
        <f t="shared" si="16"/>
        <v>Mi</v>
      </c>
      <c r="AC50" s="184" t="str">
        <f t="shared" si="44"/>
        <v>,</v>
      </c>
      <c r="AD50" s="225" t="str">
        <f t="shared" si="45"/>
        <v>m</v>
      </c>
      <c r="AE50" s="176" t="str">
        <f t="shared" si="46"/>
        <v>,</v>
      </c>
      <c r="AF50" s="168">
        <f t="shared" si="47"/>
        <v>350</v>
      </c>
      <c r="AG50" s="168" t="str">
        <f t="shared" si="48"/>
        <v>)</v>
      </c>
      <c r="AH50" s="179" t="str">
        <f t="shared" si="49"/>
        <v/>
      </c>
      <c r="AI50" s="256" t="str">
        <f t="shared" si="23"/>
        <v/>
      </c>
      <c r="AJ50" s="185" t="str">
        <f t="shared" si="50"/>
        <v/>
      </c>
      <c r="AK50" s="185" t="str">
        <f t="shared" si="51"/>
        <v/>
      </c>
      <c r="AL50" s="185" t="str">
        <f t="shared" si="52"/>
        <v/>
      </c>
      <c r="AM50" s="185" t="str">
        <f t="shared" si="53"/>
        <v/>
      </c>
      <c r="AN50" s="185" t="str">
        <f t="shared" si="54"/>
        <v/>
      </c>
    </row>
    <row r="51" spans="1:40" ht="24.5" thickTop="1" thickBot="1">
      <c r="A51">
        <f t="shared" ref="A51:A61" si="56">+A50+1</f>
        <v>2</v>
      </c>
      <c r="C51" s="13" t="s">
        <v>3032</v>
      </c>
      <c r="D51" s="257" t="s">
        <v>2347</v>
      </c>
      <c r="E51" s="257">
        <v>7</v>
      </c>
      <c r="F51" s="258" t="s">
        <v>1111</v>
      </c>
      <c r="G51" s="258" t="s">
        <v>1121</v>
      </c>
      <c r="H51" s="257"/>
      <c r="I51" s="257"/>
      <c r="J51" s="296"/>
      <c r="K51" s="296"/>
      <c r="L51" s="271" t="str">
        <f t="shared" si="55"/>
        <v xml:space="preserve">            { line: "toda su bendición., (Si,7,15)(Mi,m,250)", sC: ""},</v>
      </c>
      <c r="M51" s="218" t="str">
        <f t="shared" si="33"/>
        <v>(</v>
      </c>
      <c r="N51" s="183" t="str">
        <f t="shared" si="2"/>
        <v>Si</v>
      </c>
      <c r="O51" s="216" t="str">
        <f t="shared" si="34"/>
        <v>,</v>
      </c>
      <c r="P51" s="225">
        <f t="shared" si="4"/>
        <v>7</v>
      </c>
      <c r="Q51" s="217" t="str">
        <f t="shared" si="35"/>
        <v>,</v>
      </c>
      <c r="R51" s="168">
        <f t="shared" si="36"/>
        <v>15</v>
      </c>
      <c r="S51" s="218" t="str">
        <f t="shared" si="37"/>
        <v>)</v>
      </c>
      <c r="T51" s="219" t="str">
        <f t="shared" si="38"/>
        <v>(</v>
      </c>
      <c r="U51" s="181" t="str">
        <f t="shared" si="9"/>
        <v>Mi</v>
      </c>
      <c r="V51" s="185" t="str">
        <f t="shared" si="39"/>
        <v>,</v>
      </c>
      <c r="W51" s="177" t="str">
        <f t="shared" si="11"/>
        <v>m</v>
      </c>
      <c r="X51" s="185" t="str">
        <f t="shared" si="40"/>
        <v>,</v>
      </c>
      <c r="Y51" s="185">
        <f t="shared" si="41"/>
        <v>250</v>
      </c>
      <c r="Z51" s="218" t="str">
        <f t="shared" si="42"/>
        <v>)</v>
      </c>
      <c r="AA51" s="175" t="str">
        <f t="shared" si="43"/>
        <v/>
      </c>
      <c r="AB51" s="183" t="str">
        <f t="shared" si="16"/>
        <v/>
      </c>
      <c r="AC51" s="184" t="str">
        <f t="shared" si="44"/>
        <v/>
      </c>
      <c r="AD51" s="225" t="str">
        <f t="shared" si="45"/>
        <v/>
      </c>
      <c r="AE51" s="176" t="str">
        <f t="shared" si="46"/>
        <v/>
      </c>
      <c r="AF51" s="168" t="str">
        <f t="shared" si="47"/>
        <v/>
      </c>
      <c r="AG51" s="168" t="str">
        <f t="shared" si="48"/>
        <v/>
      </c>
      <c r="AH51" s="179" t="str">
        <f t="shared" si="49"/>
        <v/>
      </c>
      <c r="AI51" s="256" t="str">
        <f t="shared" si="23"/>
        <v/>
      </c>
      <c r="AJ51" s="185" t="str">
        <f t="shared" si="50"/>
        <v/>
      </c>
      <c r="AK51" s="185" t="str">
        <f t="shared" si="51"/>
        <v/>
      </c>
      <c r="AL51" s="185" t="str">
        <f t="shared" si="52"/>
        <v/>
      </c>
      <c r="AM51" s="185" t="str">
        <f t="shared" si="53"/>
        <v/>
      </c>
      <c r="AN51" s="185" t="str">
        <f t="shared" si="54"/>
        <v/>
      </c>
    </row>
    <row r="52" spans="1:40" ht="24.5" thickTop="1" thickBot="1">
      <c r="A52">
        <f t="shared" si="56"/>
        <v>3</v>
      </c>
      <c r="B52" t="s">
        <v>2584</v>
      </c>
      <c r="C52" s="13" t="s">
        <v>3033</v>
      </c>
      <c r="D52" s="257" t="s">
        <v>1112</v>
      </c>
      <c r="E52" s="257" t="s">
        <v>1121</v>
      </c>
      <c r="F52" s="258" t="s">
        <v>1111</v>
      </c>
      <c r="G52" s="258" t="s">
        <v>1121</v>
      </c>
      <c r="H52" s="257"/>
      <c r="I52" s="257"/>
      <c r="J52" s="296"/>
      <c r="K52" s="296"/>
      <c r="L52" s="271" t="str">
        <f t="shared" si="55"/>
        <v xml:space="preserve">            { line: "ALLÍYAHVEH NOS HA DADO, (La,m,15)(Mi,m,250)", sC: "ta as"},</v>
      </c>
      <c r="M52" s="218" t="str">
        <f t="shared" si="33"/>
        <v>(</v>
      </c>
      <c r="N52" s="183" t="str">
        <f t="shared" si="2"/>
        <v>La</v>
      </c>
      <c r="O52" s="216" t="str">
        <f t="shared" si="34"/>
        <v>,</v>
      </c>
      <c r="P52" s="225" t="str">
        <f t="shared" si="4"/>
        <v>m</v>
      </c>
      <c r="Q52" s="217" t="str">
        <f t="shared" si="35"/>
        <v>,</v>
      </c>
      <c r="R52" s="168">
        <f t="shared" si="36"/>
        <v>15</v>
      </c>
      <c r="S52" s="218" t="str">
        <f t="shared" si="37"/>
        <v>)</v>
      </c>
      <c r="T52" s="219" t="str">
        <f t="shared" si="38"/>
        <v>(</v>
      </c>
      <c r="U52" s="181" t="str">
        <f t="shared" si="9"/>
        <v>Mi</v>
      </c>
      <c r="V52" s="185" t="str">
        <f t="shared" si="39"/>
        <v>,</v>
      </c>
      <c r="W52" s="177" t="str">
        <f t="shared" si="11"/>
        <v>m</v>
      </c>
      <c r="X52" s="185" t="str">
        <f t="shared" si="40"/>
        <v>,</v>
      </c>
      <c r="Y52" s="185">
        <f t="shared" si="41"/>
        <v>250</v>
      </c>
      <c r="Z52" s="218" t="str">
        <f t="shared" si="42"/>
        <v>)</v>
      </c>
      <c r="AA52" s="175" t="str">
        <f t="shared" si="43"/>
        <v/>
      </c>
      <c r="AB52" s="183" t="str">
        <f t="shared" si="16"/>
        <v/>
      </c>
      <c r="AC52" s="184" t="str">
        <f t="shared" si="44"/>
        <v/>
      </c>
      <c r="AD52" s="225" t="str">
        <f t="shared" si="45"/>
        <v/>
      </c>
      <c r="AE52" s="176" t="str">
        <f t="shared" si="46"/>
        <v/>
      </c>
      <c r="AF52" s="168" t="str">
        <f t="shared" si="47"/>
        <v/>
      </c>
      <c r="AG52" s="168" t="str">
        <f t="shared" si="48"/>
        <v/>
      </c>
      <c r="AH52" s="179" t="str">
        <f t="shared" si="49"/>
        <v/>
      </c>
      <c r="AI52" s="256" t="str">
        <f t="shared" si="23"/>
        <v/>
      </c>
      <c r="AJ52" s="185" t="str">
        <f t="shared" si="50"/>
        <v/>
      </c>
      <c r="AK52" s="185" t="str">
        <f t="shared" si="51"/>
        <v/>
      </c>
      <c r="AL52" s="185" t="str">
        <f t="shared" si="52"/>
        <v/>
      </c>
      <c r="AM52" s="185" t="str">
        <f t="shared" si="53"/>
        <v/>
      </c>
      <c r="AN52" s="185" t="str">
        <f t="shared" si="54"/>
        <v/>
      </c>
    </row>
    <row r="53" spans="1:40" ht="24.5" thickTop="1" thickBot="1">
      <c r="A53">
        <f t="shared" si="56"/>
        <v>4</v>
      </c>
      <c r="B53" t="s">
        <v>2282</v>
      </c>
      <c r="C53" s="13" t="s">
        <v>3034</v>
      </c>
      <c r="D53" s="257" t="s">
        <v>2347</v>
      </c>
      <c r="E53" s="257">
        <v>7</v>
      </c>
      <c r="F53" s="258" t="s">
        <v>1111</v>
      </c>
      <c r="G53" s="258" t="s">
        <v>1121</v>
      </c>
      <c r="H53" s="257"/>
      <c r="I53" s="257"/>
      <c r="J53" s="296"/>
      <c r="K53" s="296"/>
      <c r="L53" s="271" t="str">
        <f t="shared" si="55"/>
        <v xml:space="preserve">            { line: "TODA SU BENDICIÓN., (Si,7,15)(Mi,m,250)", sC: "as"},</v>
      </c>
      <c r="M53" s="218" t="str">
        <f t="shared" si="33"/>
        <v>(</v>
      </c>
      <c r="N53" s="183" t="str">
        <f t="shared" si="2"/>
        <v>Si</v>
      </c>
      <c r="O53" s="216" t="str">
        <f t="shared" si="34"/>
        <v>,</v>
      </c>
      <c r="P53" s="225">
        <f t="shared" si="4"/>
        <v>7</v>
      </c>
      <c r="Q53" s="217" t="str">
        <f t="shared" si="35"/>
        <v>,</v>
      </c>
      <c r="R53" s="168">
        <f t="shared" si="36"/>
        <v>15</v>
      </c>
      <c r="S53" s="218" t="str">
        <f t="shared" si="37"/>
        <v>)</v>
      </c>
      <c r="T53" s="219" t="str">
        <f t="shared" si="38"/>
        <v>(</v>
      </c>
      <c r="U53" s="181" t="str">
        <f t="shared" si="9"/>
        <v>Mi</v>
      </c>
      <c r="V53" s="185" t="str">
        <f t="shared" si="39"/>
        <v>,</v>
      </c>
      <c r="W53" s="177" t="str">
        <f t="shared" si="11"/>
        <v>m</v>
      </c>
      <c r="X53" s="185" t="str">
        <f t="shared" si="40"/>
        <v>,</v>
      </c>
      <c r="Y53" s="185">
        <f t="shared" si="41"/>
        <v>250</v>
      </c>
      <c r="Z53" s="218" t="str">
        <f t="shared" si="42"/>
        <v>)</v>
      </c>
      <c r="AA53" s="175" t="str">
        <f t="shared" si="43"/>
        <v/>
      </c>
      <c r="AB53" s="183" t="str">
        <f t="shared" si="16"/>
        <v/>
      </c>
      <c r="AC53" s="184" t="str">
        <f t="shared" si="44"/>
        <v/>
      </c>
      <c r="AD53" s="225" t="str">
        <f t="shared" si="45"/>
        <v/>
      </c>
      <c r="AE53" s="176" t="str">
        <f t="shared" si="46"/>
        <v/>
      </c>
      <c r="AF53" s="168" t="str">
        <f t="shared" si="47"/>
        <v/>
      </c>
      <c r="AG53" s="168" t="str">
        <f t="shared" si="48"/>
        <v/>
      </c>
      <c r="AH53" s="179" t="str">
        <f t="shared" si="49"/>
        <v/>
      </c>
      <c r="AI53" s="256" t="str">
        <f t="shared" si="23"/>
        <v/>
      </c>
      <c r="AJ53" s="185" t="str">
        <f t="shared" si="50"/>
        <v/>
      </c>
      <c r="AK53" s="185" t="str">
        <f t="shared" si="51"/>
        <v/>
      </c>
      <c r="AL53" s="185" t="str">
        <f t="shared" si="52"/>
        <v/>
      </c>
      <c r="AM53" s="185" t="str">
        <f t="shared" si="53"/>
        <v/>
      </c>
      <c r="AN53" s="185" t="str">
        <f t="shared" si="54"/>
        <v/>
      </c>
    </row>
    <row r="54" spans="1:40" ht="24.5" thickTop="1" thickBot="1">
      <c r="A54">
        <f t="shared" si="56"/>
        <v>5</v>
      </c>
      <c r="B54" t="s">
        <v>2540</v>
      </c>
      <c r="C54" s="13" t="s">
        <v>3035</v>
      </c>
      <c r="D54" s="257" t="s">
        <v>1131</v>
      </c>
      <c r="E54" s="257"/>
      <c r="F54" s="258" t="s">
        <v>1114</v>
      </c>
      <c r="G54" s="258"/>
      <c r="H54" s="257" t="s">
        <v>1111</v>
      </c>
      <c r="I54" s="257" t="s">
        <v>1121</v>
      </c>
      <c r="J54" s="296" t="s">
        <v>1122</v>
      </c>
      <c r="K54" s="296"/>
      <c r="L54" s="271" t="str">
        <f t="shared" si="55"/>
        <v xml:space="preserve">            { line: "Nos ha dado toda su bendición., (Do,,15)(Re,,250)(Mi,m,350)(Sol,,450)", sC: "tc"},</v>
      </c>
      <c r="M54" s="218" t="str">
        <f t="shared" si="33"/>
        <v>(</v>
      </c>
      <c r="N54" s="183" t="str">
        <f t="shared" si="2"/>
        <v>Do</v>
      </c>
      <c r="O54" s="216" t="str">
        <f t="shared" si="34"/>
        <v>,</v>
      </c>
      <c r="P54" s="225" t="str">
        <f t="shared" si="4"/>
        <v/>
      </c>
      <c r="Q54" s="217" t="str">
        <f t="shared" si="35"/>
        <v>,</v>
      </c>
      <c r="R54" s="168">
        <f t="shared" si="36"/>
        <v>15</v>
      </c>
      <c r="S54" s="218" t="str">
        <f t="shared" si="37"/>
        <v>)</v>
      </c>
      <c r="T54" s="219" t="str">
        <f t="shared" si="38"/>
        <v>(</v>
      </c>
      <c r="U54" s="181" t="str">
        <f t="shared" si="9"/>
        <v>Re</v>
      </c>
      <c r="V54" s="185" t="str">
        <f t="shared" si="39"/>
        <v>,</v>
      </c>
      <c r="W54" s="177" t="str">
        <f t="shared" si="11"/>
        <v/>
      </c>
      <c r="X54" s="185" t="str">
        <f t="shared" si="40"/>
        <v>,</v>
      </c>
      <c r="Y54" s="185">
        <f t="shared" si="41"/>
        <v>250</v>
      </c>
      <c r="Z54" s="218" t="str">
        <f t="shared" si="42"/>
        <v>)</v>
      </c>
      <c r="AA54" s="175" t="str">
        <f t="shared" si="43"/>
        <v>(</v>
      </c>
      <c r="AB54" s="183" t="str">
        <f t="shared" si="16"/>
        <v>Mi</v>
      </c>
      <c r="AC54" s="184" t="str">
        <f t="shared" si="44"/>
        <v>,</v>
      </c>
      <c r="AD54" s="225" t="str">
        <f t="shared" si="45"/>
        <v>m</v>
      </c>
      <c r="AE54" s="176" t="str">
        <f t="shared" si="46"/>
        <v>,</v>
      </c>
      <c r="AF54" s="168">
        <f t="shared" si="47"/>
        <v>350</v>
      </c>
      <c r="AG54" s="168" t="str">
        <f t="shared" si="48"/>
        <v>)</v>
      </c>
      <c r="AH54" s="179" t="str">
        <f t="shared" si="49"/>
        <v>(</v>
      </c>
      <c r="AI54" s="256" t="str">
        <f t="shared" si="23"/>
        <v>Sol</v>
      </c>
      <c r="AJ54" s="185" t="str">
        <f t="shared" si="50"/>
        <v>,</v>
      </c>
      <c r="AK54" s="185" t="str">
        <f t="shared" si="51"/>
        <v/>
      </c>
      <c r="AL54" s="185" t="str">
        <f t="shared" si="52"/>
        <v>,</v>
      </c>
      <c r="AM54" s="185">
        <f t="shared" si="53"/>
        <v>450</v>
      </c>
      <c r="AN54" s="185" t="str">
        <f t="shared" si="54"/>
        <v>)</v>
      </c>
    </row>
    <row r="55" spans="1:40" ht="24.5" thickTop="1" thickBot="1">
      <c r="A55">
        <f t="shared" si="56"/>
        <v>6</v>
      </c>
      <c r="B55" t="s">
        <v>2584</v>
      </c>
      <c r="C55" s="13" t="s">
        <v>3036</v>
      </c>
      <c r="D55" s="257" t="s">
        <v>1131</v>
      </c>
      <c r="E55" s="257"/>
      <c r="F55" s="258" t="s">
        <v>1114</v>
      </c>
      <c r="G55" s="258"/>
      <c r="H55" s="257" t="s">
        <v>1111</v>
      </c>
      <c r="I55" s="257" t="s">
        <v>1121</v>
      </c>
      <c r="J55" s="296" t="s">
        <v>1122</v>
      </c>
      <c r="K55" s="296"/>
      <c r="L55" s="271" t="str">
        <f t="shared" si="55"/>
        <v xml:space="preserve">            { line: "NOS HA DADO TODA SU BENDICIÓN., (Do,,15)(Re,,250)(Mi,m,350)(Sol,,450)", sC: "ta as"},</v>
      </c>
      <c r="M55" s="218" t="str">
        <f t="shared" si="33"/>
        <v>(</v>
      </c>
      <c r="N55" s="183" t="str">
        <f t="shared" si="2"/>
        <v>Do</v>
      </c>
      <c r="O55" s="216" t="str">
        <f t="shared" si="34"/>
        <v>,</v>
      </c>
      <c r="P55" s="225" t="str">
        <f t="shared" si="4"/>
        <v/>
      </c>
      <c r="Q55" s="217" t="str">
        <f t="shared" si="35"/>
        <v>,</v>
      </c>
      <c r="R55" s="168">
        <f t="shared" si="36"/>
        <v>15</v>
      </c>
      <c r="S55" s="218" t="str">
        <f t="shared" si="37"/>
        <v>)</v>
      </c>
      <c r="T55" s="219" t="str">
        <f t="shared" si="38"/>
        <v>(</v>
      </c>
      <c r="U55" s="181" t="str">
        <f t="shared" si="9"/>
        <v>Re</v>
      </c>
      <c r="V55" s="185" t="str">
        <f t="shared" si="39"/>
        <v>,</v>
      </c>
      <c r="W55" s="177" t="str">
        <f t="shared" si="11"/>
        <v/>
      </c>
      <c r="X55" s="185" t="str">
        <f t="shared" si="40"/>
        <v>,</v>
      </c>
      <c r="Y55" s="185">
        <f t="shared" si="41"/>
        <v>250</v>
      </c>
      <c r="Z55" s="218" t="str">
        <f t="shared" si="42"/>
        <v>)</v>
      </c>
      <c r="AA55" s="175" t="str">
        <f t="shared" si="43"/>
        <v>(</v>
      </c>
      <c r="AB55" s="183" t="str">
        <f t="shared" si="16"/>
        <v>Mi</v>
      </c>
      <c r="AC55" s="184" t="str">
        <f t="shared" si="44"/>
        <v>,</v>
      </c>
      <c r="AD55" s="225" t="str">
        <f t="shared" si="45"/>
        <v>m</v>
      </c>
      <c r="AE55" s="176" t="str">
        <f t="shared" si="46"/>
        <v>,</v>
      </c>
      <c r="AF55" s="168">
        <f t="shared" si="47"/>
        <v>350</v>
      </c>
      <c r="AG55" s="168" t="str">
        <f t="shared" si="48"/>
        <v>)</v>
      </c>
      <c r="AH55" s="179" t="str">
        <f t="shared" si="49"/>
        <v>(</v>
      </c>
      <c r="AI55" s="256" t="str">
        <f t="shared" si="23"/>
        <v>Sol</v>
      </c>
      <c r="AJ55" s="185" t="str">
        <f t="shared" si="50"/>
        <v>,</v>
      </c>
      <c r="AK55" s="185" t="str">
        <f t="shared" si="51"/>
        <v/>
      </c>
      <c r="AL55" s="185" t="str">
        <f t="shared" si="52"/>
        <v>,</v>
      </c>
      <c r="AM55" s="185">
        <f t="shared" si="53"/>
        <v>450</v>
      </c>
      <c r="AN55" s="185" t="str">
        <f t="shared" si="54"/>
        <v>)</v>
      </c>
    </row>
    <row r="56" spans="1:40" ht="26.5" thickTop="1" thickBot="1">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4.5" thickTop="1" thickBot="1">
      <c r="A57">
        <f t="shared" si="56"/>
        <v>1</v>
      </c>
      <c r="B57" t="s">
        <v>2540</v>
      </c>
      <c r="C57" s="13" t="s">
        <v>3031</v>
      </c>
      <c r="D57" s="257" t="s">
        <v>1112</v>
      </c>
      <c r="E57" s="257" t="s">
        <v>1121</v>
      </c>
      <c r="F57" s="258" t="s">
        <v>1111</v>
      </c>
      <c r="G57" s="258" t="s">
        <v>1121</v>
      </c>
      <c r="H57" s="257"/>
      <c r="I57" s="257"/>
      <c r="J57" s="296"/>
      <c r="K57" s="296"/>
      <c r="L57" s="282" t="str">
        <f t="shared" si="55"/>
        <v xml:space="preserve">            { line: "Allí Yahveh nos ha dado, (La,m,15)(Mi,m,250)", sC: "tc"},</v>
      </c>
      <c r="M57" s="218" t="str">
        <f t="shared" si="33"/>
        <v>(</v>
      </c>
      <c r="N57" s="183" t="str">
        <f t="shared" si="2"/>
        <v>La</v>
      </c>
      <c r="O57" s="216" t="str">
        <f t="shared" si="34"/>
        <v>,</v>
      </c>
      <c r="P57" s="225" t="str">
        <f t="shared" si="4"/>
        <v>m</v>
      </c>
      <c r="Q57" s="217" t="str">
        <f t="shared" si="35"/>
        <v>,</v>
      </c>
      <c r="R57" s="168">
        <f t="shared" si="36"/>
        <v>15</v>
      </c>
      <c r="S57" s="218" t="str">
        <f t="shared" si="37"/>
        <v>)</v>
      </c>
      <c r="T57" s="219" t="str">
        <f t="shared" si="38"/>
        <v>(</v>
      </c>
      <c r="U57" s="181" t="str">
        <f t="shared" si="9"/>
        <v>Mi</v>
      </c>
      <c r="V57" s="185" t="str">
        <f t="shared" si="39"/>
        <v>,</v>
      </c>
      <c r="W57" s="177" t="str">
        <f t="shared" si="11"/>
        <v>m</v>
      </c>
      <c r="X57" s="185" t="str">
        <f t="shared" si="40"/>
        <v>,</v>
      </c>
      <c r="Y57" s="185">
        <f t="shared" si="41"/>
        <v>250</v>
      </c>
      <c r="Z57" s="218" t="str">
        <f t="shared" si="42"/>
        <v>)</v>
      </c>
      <c r="AA57" s="175" t="str">
        <f t="shared" si="43"/>
        <v/>
      </c>
      <c r="AB57" s="183" t="str">
        <f t="shared" si="16"/>
        <v/>
      </c>
      <c r="AC57" s="184" t="str">
        <f t="shared" si="44"/>
        <v/>
      </c>
      <c r="AD57" s="225" t="str">
        <f t="shared" si="45"/>
        <v/>
      </c>
      <c r="AE57" s="176" t="str">
        <f t="shared" si="46"/>
        <v/>
      </c>
      <c r="AF57" s="168" t="str">
        <f t="shared" si="47"/>
        <v/>
      </c>
      <c r="AG57" s="168" t="str">
        <f t="shared" si="48"/>
        <v/>
      </c>
      <c r="AH57" s="179" t="str">
        <f t="shared" si="49"/>
        <v/>
      </c>
      <c r="AI57" s="256" t="str">
        <f t="shared" si="23"/>
        <v/>
      </c>
      <c r="AJ57" s="185" t="str">
        <f t="shared" si="50"/>
        <v/>
      </c>
      <c r="AK57" s="185" t="str">
        <f t="shared" si="51"/>
        <v/>
      </c>
      <c r="AL57" s="185" t="str">
        <f t="shared" si="52"/>
        <v/>
      </c>
      <c r="AM57" s="185" t="str">
        <f t="shared" si="53"/>
        <v/>
      </c>
      <c r="AN57" s="185" t="str">
        <f t="shared" si="54"/>
        <v/>
      </c>
    </row>
    <row r="58" spans="1:40" ht="24.5" thickTop="1" thickBot="1">
      <c r="A58">
        <f t="shared" si="56"/>
        <v>2</v>
      </c>
      <c r="C58" s="13" t="s">
        <v>3037</v>
      </c>
      <c r="D58" s="257" t="s">
        <v>2347</v>
      </c>
      <c r="E58" s="257">
        <v>7</v>
      </c>
      <c r="F58" s="258" t="s">
        <v>1111</v>
      </c>
      <c r="G58" s="258" t="s">
        <v>1121</v>
      </c>
      <c r="H58" s="257"/>
      <c r="I58" s="257"/>
      <c r="J58" s="296"/>
      <c r="K58" s="296"/>
      <c r="L58" s="282" t="str">
        <f t="shared" si="55"/>
        <v xml:space="preserve">            { line: "la Vida para siempre., (Si,7,15)(Mi,m,250)", sC: ""},</v>
      </c>
      <c r="M58" s="218" t="str">
        <f t="shared" si="33"/>
        <v>(</v>
      </c>
      <c r="N58" s="183" t="str">
        <f t="shared" si="2"/>
        <v>Si</v>
      </c>
      <c r="O58" s="216" t="str">
        <f t="shared" si="34"/>
        <v>,</v>
      </c>
      <c r="P58" s="225">
        <f t="shared" si="4"/>
        <v>7</v>
      </c>
      <c r="Q58" s="217" t="str">
        <f t="shared" si="35"/>
        <v>,</v>
      </c>
      <c r="R58" s="168">
        <f t="shared" si="36"/>
        <v>15</v>
      </c>
      <c r="S58" s="218" t="str">
        <f t="shared" si="37"/>
        <v>)</v>
      </c>
      <c r="T58" s="219" t="str">
        <f t="shared" si="38"/>
        <v>(</v>
      </c>
      <c r="U58" s="181" t="str">
        <f t="shared" si="9"/>
        <v>Mi</v>
      </c>
      <c r="V58" s="185" t="str">
        <f t="shared" si="39"/>
        <v>,</v>
      </c>
      <c r="W58" s="177" t="str">
        <f t="shared" si="11"/>
        <v>m</v>
      </c>
      <c r="X58" s="185" t="str">
        <f t="shared" si="40"/>
        <v>,</v>
      </c>
      <c r="Y58" s="185">
        <f t="shared" si="41"/>
        <v>250</v>
      </c>
      <c r="Z58" s="218" t="str">
        <f t="shared" si="42"/>
        <v>)</v>
      </c>
      <c r="AA58" s="175" t="str">
        <f t="shared" si="43"/>
        <v/>
      </c>
      <c r="AB58" s="183" t="str">
        <f t="shared" si="16"/>
        <v/>
      </c>
      <c r="AC58" s="184" t="str">
        <f t="shared" si="44"/>
        <v/>
      </c>
      <c r="AD58" s="225" t="str">
        <f t="shared" si="45"/>
        <v/>
      </c>
      <c r="AE58" s="176" t="str">
        <f t="shared" si="46"/>
        <v/>
      </c>
      <c r="AF58" s="168" t="str">
        <f t="shared" si="47"/>
        <v/>
      </c>
      <c r="AG58" s="168" t="str">
        <f t="shared" si="48"/>
        <v/>
      </c>
      <c r="AH58" s="179" t="str">
        <f t="shared" si="49"/>
        <v/>
      </c>
      <c r="AI58" s="256" t="str">
        <f t="shared" si="23"/>
        <v/>
      </c>
      <c r="AJ58" s="185" t="str">
        <f t="shared" si="50"/>
        <v/>
      </c>
      <c r="AK58" s="185" t="str">
        <f t="shared" si="51"/>
        <v/>
      </c>
      <c r="AL58" s="185" t="str">
        <f t="shared" si="52"/>
        <v/>
      </c>
      <c r="AM58" s="185" t="str">
        <f t="shared" si="53"/>
        <v/>
      </c>
      <c r="AN58" s="185" t="str">
        <f t="shared" si="54"/>
        <v/>
      </c>
    </row>
    <row r="59" spans="1:40" ht="24.5" thickTop="1" thickBot="1">
      <c r="A59">
        <f t="shared" si="56"/>
        <v>3</v>
      </c>
      <c r="C59" s="13" t="s">
        <v>3038</v>
      </c>
      <c r="D59" s="257" t="s">
        <v>1112</v>
      </c>
      <c r="E59" s="257" t="s">
        <v>1121</v>
      </c>
      <c r="F59" s="258" t="s">
        <v>1111</v>
      </c>
      <c r="G59" s="258" t="s">
        <v>1121</v>
      </c>
      <c r="H59" s="257"/>
      <c r="I59" s="257"/>
      <c r="J59" s="296"/>
      <c r="K59" s="296"/>
      <c r="L59" s="282" t="str">
        <f t="shared" si="55"/>
        <v xml:space="preserve">            { line: "ALLÍ YAHVEH NOS HA DADO, (La,m,15)(Mi,m,250)", sC: ""},</v>
      </c>
      <c r="M59" s="218" t="str">
        <f t="shared" si="33"/>
        <v>(</v>
      </c>
      <c r="N59" s="183" t="str">
        <f t="shared" si="2"/>
        <v>La</v>
      </c>
      <c r="O59" s="216" t="str">
        <f t="shared" si="34"/>
        <v>,</v>
      </c>
      <c r="P59" s="225" t="str">
        <f t="shared" si="4"/>
        <v>m</v>
      </c>
      <c r="Q59" s="217" t="str">
        <f t="shared" si="35"/>
        <v>,</v>
      </c>
      <c r="R59" s="168">
        <f t="shared" si="36"/>
        <v>15</v>
      </c>
      <c r="S59" s="218" t="str">
        <f t="shared" si="37"/>
        <v>)</v>
      </c>
      <c r="T59" s="219" t="str">
        <f t="shared" si="38"/>
        <v>(</v>
      </c>
      <c r="U59" s="181" t="str">
        <f t="shared" si="9"/>
        <v>Mi</v>
      </c>
      <c r="V59" s="185" t="str">
        <f t="shared" si="39"/>
        <v>,</v>
      </c>
      <c r="W59" s="177" t="str">
        <f t="shared" si="11"/>
        <v>m</v>
      </c>
      <c r="X59" s="185" t="str">
        <f t="shared" si="40"/>
        <v>,</v>
      </c>
      <c r="Y59" s="185">
        <f t="shared" si="41"/>
        <v>250</v>
      </c>
      <c r="Z59" s="218" t="str">
        <f t="shared" si="42"/>
        <v>)</v>
      </c>
      <c r="AA59" s="175" t="str">
        <f t="shared" si="43"/>
        <v/>
      </c>
      <c r="AB59" s="183" t="str">
        <f t="shared" si="16"/>
        <v/>
      </c>
      <c r="AC59" s="184" t="str">
        <f t="shared" si="44"/>
        <v/>
      </c>
      <c r="AD59" s="225" t="str">
        <f t="shared" si="45"/>
        <v/>
      </c>
      <c r="AE59" s="176" t="str">
        <f t="shared" si="46"/>
        <v/>
      </c>
      <c r="AF59" s="168" t="str">
        <f t="shared" si="47"/>
        <v/>
      </c>
      <c r="AG59" s="168" t="str">
        <f t="shared" si="48"/>
        <v/>
      </c>
      <c r="AH59" s="179" t="str">
        <f t="shared" si="49"/>
        <v/>
      </c>
      <c r="AI59" s="256" t="str">
        <f t="shared" si="23"/>
        <v/>
      </c>
      <c r="AJ59" s="185" t="str">
        <f t="shared" si="50"/>
        <v/>
      </c>
      <c r="AK59" s="185" t="str">
        <f t="shared" si="51"/>
        <v/>
      </c>
      <c r="AL59" s="185" t="str">
        <f t="shared" si="52"/>
        <v/>
      </c>
      <c r="AM59" s="185" t="str">
        <f t="shared" si="53"/>
        <v/>
      </c>
      <c r="AN59" s="185" t="str">
        <f t="shared" si="54"/>
        <v/>
      </c>
    </row>
    <row r="60" spans="1:40" ht="24.5" thickTop="1" thickBot="1">
      <c r="A60">
        <f t="shared" si="56"/>
        <v>4</v>
      </c>
      <c r="B60" t="s">
        <v>2584</v>
      </c>
      <c r="C60" s="13" t="s">
        <v>3039</v>
      </c>
      <c r="D60" s="257" t="s">
        <v>2347</v>
      </c>
      <c r="E60" s="257">
        <v>7</v>
      </c>
      <c r="F60" s="258" t="s">
        <v>1111</v>
      </c>
      <c r="G60" s="258" t="s">
        <v>1121</v>
      </c>
      <c r="H60" s="257"/>
      <c r="I60" s="257"/>
      <c r="J60" s="296"/>
      <c r="K60" s="296"/>
      <c r="L60" s="282" t="str">
        <f t="shared" si="55"/>
        <v xml:space="preserve">            { line: "LA VIDA PARA SIEMPRE., (Si,7,15)(Mi,m,250)", sC: "ta as"},</v>
      </c>
      <c r="M60" s="218" t="str">
        <f t="shared" si="33"/>
        <v>(</v>
      </c>
      <c r="N60" s="183" t="str">
        <f t="shared" si="2"/>
        <v>Si</v>
      </c>
      <c r="O60" s="216" t="str">
        <f t="shared" si="34"/>
        <v>,</v>
      </c>
      <c r="P60" s="225">
        <f t="shared" si="4"/>
        <v>7</v>
      </c>
      <c r="Q60" s="217" t="str">
        <f t="shared" si="35"/>
        <v>,</v>
      </c>
      <c r="R60" s="168">
        <f t="shared" si="36"/>
        <v>15</v>
      </c>
      <c r="S60" s="218" t="str">
        <f t="shared" si="37"/>
        <v>)</v>
      </c>
      <c r="T60" s="219" t="str">
        <f t="shared" si="38"/>
        <v>(</v>
      </c>
      <c r="U60" s="181" t="str">
        <f t="shared" si="9"/>
        <v>Mi</v>
      </c>
      <c r="V60" s="185" t="str">
        <f t="shared" si="39"/>
        <v>,</v>
      </c>
      <c r="W60" s="177" t="str">
        <f t="shared" si="11"/>
        <v>m</v>
      </c>
      <c r="X60" s="185" t="str">
        <f t="shared" si="40"/>
        <v>,</v>
      </c>
      <c r="Y60" s="185">
        <f t="shared" si="41"/>
        <v>250</v>
      </c>
      <c r="Z60" s="218" t="str">
        <f t="shared" si="42"/>
        <v>)</v>
      </c>
      <c r="AA60" s="175" t="str">
        <f t="shared" si="43"/>
        <v/>
      </c>
      <c r="AB60" s="183" t="str">
        <f t="shared" si="16"/>
        <v/>
      </c>
      <c r="AC60" s="184" t="str">
        <f t="shared" si="44"/>
        <v/>
      </c>
      <c r="AD60" s="225" t="str">
        <f t="shared" si="45"/>
        <v/>
      </c>
      <c r="AE60" s="176" t="str">
        <f t="shared" si="46"/>
        <v/>
      </c>
      <c r="AF60" s="168" t="str">
        <f t="shared" si="47"/>
        <v/>
      </c>
      <c r="AG60" s="168" t="str">
        <f t="shared" si="48"/>
        <v/>
      </c>
      <c r="AH60" s="179" t="str">
        <f t="shared" si="49"/>
        <v/>
      </c>
      <c r="AI60" s="256" t="str">
        <f t="shared" si="23"/>
        <v/>
      </c>
      <c r="AJ60" s="185" t="str">
        <f t="shared" si="50"/>
        <v/>
      </c>
      <c r="AK60" s="185" t="str">
        <f t="shared" si="51"/>
        <v/>
      </c>
      <c r="AL60" s="185" t="str">
        <f t="shared" si="52"/>
        <v/>
      </c>
      <c r="AM60" s="185" t="str">
        <f t="shared" si="53"/>
        <v/>
      </c>
      <c r="AN60" s="185" t="str">
        <f t="shared" si="54"/>
        <v/>
      </c>
    </row>
    <row r="61" spans="1:40" ht="24.5" thickTop="1" thickBot="1">
      <c r="A61">
        <f t="shared" si="56"/>
        <v>5</v>
      </c>
      <c r="B61" t="s">
        <v>2540</v>
      </c>
      <c r="C61" s="13" t="s">
        <v>3040</v>
      </c>
      <c r="D61" s="257" t="s">
        <v>1131</v>
      </c>
      <c r="E61" s="257"/>
      <c r="F61" s="258" t="s">
        <v>1114</v>
      </c>
      <c r="G61" s="258"/>
      <c r="H61" s="257" t="s">
        <v>1111</v>
      </c>
      <c r="I61" s="257" t="s">
        <v>1121</v>
      </c>
      <c r="J61" s="296" t="s">
        <v>1122</v>
      </c>
      <c r="K61" s="296"/>
      <c r="L61" s="282" t="str">
        <f t="shared" si="55"/>
        <v xml:space="preserve">            { line: "Nos ha dado la Vida para siempre., (Do,,15)(Re,,250)(Mi,m,350)(Sol,,450)", sC: "tc"},</v>
      </c>
      <c r="M61" s="218" t="str">
        <f t="shared" si="33"/>
        <v>(</v>
      </c>
      <c r="N61" s="183" t="str">
        <f t="shared" si="2"/>
        <v>Do</v>
      </c>
      <c r="O61" s="216" t="str">
        <f t="shared" si="34"/>
        <v>,</v>
      </c>
      <c r="P61" s="225" t="str">
        <f t="shared" si="4"/>
        <v/>
      </c>
      <c r="Q61" s="217" t="str">
        <f t="shared" si="35"/>
        <v>,</v>
      </c>
      <c r="R61" s="168">
        <f t="shared" si="36"/>
        <v>15</v>
      </c>
      <c r="S61" s="218" t="str">
        <f t="shared" si="37"/>
        <v>)</v>
      </c>
      <c r="T61" s="219" t="str">
        <f t="shared" si="38"/>
        <v>(</v>
      </c>
      <c r="U61" s="181" t="str">
        <f t="shared" si="9"/>
        <v>Re</v>
      </c>
      <c r="V61" s="185" t="str">
        <f t="shared" si="39"/>
        <v>,</v>
      </c>
      <c r="W61" s="177" t="str">
        <f t="shared" si="11"/>
        <v/>
      </c>
      <c r="X61" s="185" t="str">
        <f t="shared" si="40"/>
        <v>,</v>
      </c>
      <c r="Y61" s="185">
        <f t="shared" si="41"/>
        <v>250</v>
      </c>
      <c r="Z61" s="218" t="str">
        <f t="shared" si="42"/>
        <v>)</v>
      </c>
      <c r="AA61" s="175" t="str">
        <f t="shared" si="43"/>
        <v>(</v>
      </c>
      <c r="AB61" s="183" t="str">
        <f t="shared" si="16"/>
        <v>Mi</v>
      </c>
      <c r="AC61" s="184" t="str">
        <f t="shared" si="44"/>
        <v>,</v>
      </c>
      <c r="AD61" s="225" t="str">
        <f t="shared" si="45"/>
        <v>m</v>
      </c>
      <c r="AE61" s="176" t="str">
        <f t="shared" si="46"/>
        <v>,</v>
      </c>
      <c r="AF61" s="168">
        <f t="shared" si="47"/>
        <v>350</v>
      </c>
      <c r="AG61" s="168" t="str">
        <f t="shared" si="48"/>
        <v>)</v>
      </c>
      <c r="AH61" s="179" t="str">
        <f t="shared" si="49"/>
        <v>(</v>
      </c>
      <c r="AI61" s="256" t="str">
        <f t="shared" si="23"/>
        <v>Sol</v>
      </c>
      <c r="AJ61" s="185" t="str">
        <f t="shared" si="50"/>
        <v>,</v>
      </c>
      <c r="AK61" s="185" t="str">
        <f t="shared" si="51"/>
        <v/>
      </c>
      <c r="AL61" s="185" t="str">
        <f t="shared" si="52"/>
        <v>,</v>
      </c>
      <c r="AM61" s="185">
        <f t="shared" si="53"/>
        <v>450</v>
      </c>
      <c r="AN61" s="185" t="str">
        <f t="shared" si="54"/>
        <v>)</v>
      </c>
    </row>
    <row r="62" spans="1:40" ht="24.5" thickTop="1" thickBot="1">
      <c r="A62">
        <v>1</v>
      </c>
      <c r="B62" t="s">
        <v>2282</v>
      </c>
      <c r="C62" s="13" t="s">
        <v>3041</v>
      </c>
      <c r="D62" s="257" t="s">
        <v>1131</v>
      </c>
      <c r="E62" s="257"/>
      <c r="F62" s="258" t="s">
        <v>1114</v>
      </c>
      <c r="G62" s="258"/>
      <c r="H62" s="257" t="s">
        <v>1111</v>
      </c>
      <c r="I62" s="257" t="s">
        <v>1121</v>
      </c>
      <c r="J62" s="296" t="s">
        <v>1122</v>
      </c>
      <c r="K62" s="296"/>
      <c r="L62" s="271" t="str">
        <f>IF(C62="","",_xlfn.CONCAT("            { line: ","""",C62,", ",M62:AN62,""", sC: ","""",B62,"""},"))</f>
        <v xml:space="preserve">            { line: "NOS HA DADO LA VIDA PARA SIEMPRE., (Do,,15)(Re,,250)(Mi,m,350)(Sol,,450)", sC: "as"},</v>
      </c>
      <c r="M62" s="218" t="str">
        <f t="shared" si="33"/>
        <v>(</v>
      </c>
      <c r="N62" s="183" t="str">
        <f t="shared" si="2"/>
        <v>Do</v>
      </c>
      <c r="O62" s="216" t="str">
        <f t="shared" si="34"/>
        <v>,</v>
      </c>
      <c r="P62" s="225" t="str">
        <f t="shared" si="4"/>
        <v/>
      </c>
      <c r="Q62" s="217" t="str">
        <f t="shared" si="35"/>
        <v>,</v>
      </c>
      <c r="R62" s="168">
        <f t="shared" si="36"/>
        <v>15</v>
      </c>
      <c r="S62" s="218" t="str">
        <f t="shared" si="37"/>
        <v>)</v>
      </c>
      <c r="T62" s="219" t="str">
        <f t="shared" si="38"/>
        <v>(</v>
      </c>
      <c r="U62" s="181" t="str">
        <f t="shared" si="9"/>
        <v>Re</v>
      </c>
      <c r="V62" s="185" t="str">
        <f t="shared" si="39"/>
        <v>,</v>
      </c>
      <c r="W62" s="177" t="str">
        <f t="shared" si="11"/>
        <v/>
      </c>
      <c r="X62" s="185" t="str">
        <f t="shared" si="40"/>
        <v>,</v>
      </c>
      <c r="Y62" s="185">
        <f t="shared" si="41"/>
        <v>250</v>
      </c>
      <c r="Z62" s="218" t="str">
        <f t="shared" si="42"/>
        <v>)</v>
      </c>
      <c r="AA62" s="175" t="str">
        <f t="shared" si="43"/>
        <v>(</v>
      </c>
      <c r="AB62" s="183" t="str">
        <f t="shared" si="16"/>
        <v>Mi</v>
      </c>
      <c r="AC62" s="184" t="str">
        <f t="shared" si="44"/>
        <v>,</v>
      </c>
      <c r="AD62" s="225" t="str">
        <f t="shared" si="45"/>
        <v>m</v>
      </c>
      <c r="AE62" s="176" t="str">
        <f t="shared" si="46"/>
        <v>,</v>
      </c>
      <c r="AF62" s="168">
        <f t="shared" si="47"/>
        <v>350</v>
      </c>
      <c r="AG62" s="168" t="str">
        <f t="shared" si="48"/>
        <v>)</v>
      </c>
      <c r="AH62" s="179" t="str">
        <f t="shared" si="49"/>
        <v>(</v>
      </c>
      <c r="AI62" s="256" t="str">
        <f t="shared" si="23"/>
        <v>Sol</v>
      </c>
      <c r="AJ62" s="185" t="str">
        <f t="shared" si="50"/>
        <v>,</v>
      </c>
      <c r="AK62" s="185" t="str">
        <f t="shared" si="51"/>
        <v/>
      </c>
      <c r="AL62" s="185" t="str">
        <f t="shared" si="52"/>
        <v>,</v>
      </c>
      <c r="AM62" s="185">
        <f t="shared" si="53"/>
        <v>450</v>
      </c>
      <c r="AN62" s="185" t="str">
        <f t="shared" si="54"/>
        <v>)</v>
      </c>
    </row>
    <row r="63" spans="1:40" ht="26.5" thickTop="1" thickBot="1">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 t="shared" ref="A64:A65" si="57">+A63+1</f>
        <v>1</v>
      </c>
      <c r="B64" t="s">
        <v>2584</v>
      </c>
      <c r="C64" s="13" t="s">
        <v>3016</v>
      </c>
      <c r="D64" s="257" t="s">
        <v>1111</v>
      </c>
      <c r="E64" s="257" t="s">
        <v>1121</v>
      </c>
      <c r="F64" s="258" t="s">
        <v>1112</v>
      </c>
      <c r="G64" s="258" t="s">
        <v>1121</v>
      </c>
      <c r="H64" s="257" t="s">
        <v>1111</v>
      </c>
      <c r="I64" s="257" t="s">
        <v>1121</v>
      </c>
      <c r="J64" s="296"/>
      <c r="K64" s="296"/>
      <c r="L64" s="271" t="str">
        <f t="shared" ref="L64:L65" si="58">IF(C64="","",_xlfn.CONCAT("            { line: ","""",C64,", ",M64:AN64,""", sC: ","""",B64,"""},"))</f>
        <v xml:space="preserve">            { line: "¡CÓMO ES MARAVILLOSO, (Mi,m,15)(La,m,250)(Mi,m,350)", sC: "ta as"},</v>
      </c>
      <c r="M64" s="218" t="str">
        <f t="shared" ref="M64:M65" si="59">IF(N64="","","(")</f>
        <v>(</v>
      </c>
      <c r="N64" s="183" t="str">
        <f t="shared" ref="N64:N65" si="60">IF(D64="","",D64)</f>
        <v>Mi</v>
      </c>
      <c r="O64" s="216" t="str">
        <f t="shared" ref="O64:O65" si="61">IF(N64="","",",")</f>
        <v>,</v>
      </c>
      <c r="P64" s="225" t="str">
        <f t="shared" ref="P64:P65" si="62">IF(E64="","",E64)</f>
        <v>m</v>
      </c>
      <c r="Q64" s="217" t="str">
        <f t="shared" ref="Q64:Q65" si="63">IF(N64="","",",")</f>
        <v>,</v>
      </c>
      <c r="R64" s="168">
        <f t="shared" ref="R64:R65" si="64">IF(N64="","",15)</f>
        <v>15</v>
      </c>
      <c r="S64" s="218" t="str">
        <f t="shared" ref="S64:S65" si="65">IF(N64="","",")")</f>
        <v>)</v>
      </c>
      <c r="T64" s="219" t="str">
        <f t="shared" ref="T64:T65" si="66">IF(U64="","","(")</f>
        <v>(</v>
      </c>
      <c r="U64" s="181" t="str">
        <f t="shared" ref="U64:U65" si="67">IF(F64="","",F64)</f>
        <v>La</v>
      </c>
      <c r="V64" s="185" t="str">
        <f t="shared" ref="V64:V65" si="68">IF(U64="","",",")</f>
        <v>,</v>
      </c>
      <c r="W64" s="177" t="str">
        <f t="shared" ref="W64:W65" si="69">IF(G64="","",G64)</f>
        <v>m</v>
      </c>
      <c r="X64" s="185" t="str">
        <f t="shared" ref="X64:X65" si="70">IF(U64="","",",")</f>
        <v>,</v>
      </c>
      <c r="Y64" s="185">
        <f t="shared" ref="Y64:Y65" si="71">IF(U64="","",250)</f>
        <v>250</v>
      </c>
      <c r="Z64" s="218" t="str">
        <f t="shared" ref="Z64:Z65" si="72">IF(U64="","",")")</f>
        <v>)</v>
      </c>
      <c r="AA64" s="175" t="str">
        <f t="shared" ref="AA64:AA65" si="73">IF(AB64="","","(")</f>
        <v>(</v>
      </c>
      <c r="AB64" s="183" t="str">
        <f t="shared" ref="AB64:AB65" si="74">IF(H64="","",H64)</f>
        <v>Mi</v>
      </c>
      <c r="AC64" s="184" t="str">
        <f t="shared" ref="AC64:AC65" si="75">IF(AB64="","",",")</f>
        <v>,</v>
      </c>
      <c r="AD64" s="225" t="str">
        <f t="shared" si="45"/>
        <v>m</v>
      </c>
      <c r="AE64" s="176" t="str">
        <f t="shared" ref="AE64:AE65" si="76">IF(AB64="","",",")</f>
        <v>,</v>
      </c>
      <c r="AF64" s="168">
        <f t="shared" ref="AF64:AF65" si="77">IF(AB64="","",350)</f>
        <v>350</v>
      </c>
      <c r="AG64" s="168" t="str">
        <f t="shared" ref="AG64:AG65" si="78">IF(AB64="","",")")</f>
        <v>)</v>
      </c>
      <c r="AH64" s="179" t="str">
        <f t="shared" ref="AH64:AH65" si="79">IF(AI64="","","(")</f>
        <v/>
      </c>
      <c r="AI64" s="256" t="str">
        <f t="shared" ref="AI64:AI65" si="80">IF(J64="","",J64)</f>
        <v/>
      </c>
      <c r="AJ64" s="185" t="str">
        <f t="shared" ref="AJ64:AJ65" si="81">IF(AI64="","",",")</f>
        <v/>
      </c>
      <c r="AK64" s="185" t="str">
        <f t="shared" si="51"/>
        <v/>
      </c>
      <c r="AL64" s="185" t="str">
        <f t="shared" ref="AL64:AL65" si="82">IF(AI64="","",",")</f>
        <v/>
      </c>
      <c r="AM64" s="185" t="str">
        <f t="shared" ref="AM64:AM65" si="83">IF(AI64="","",450)</f>
        <v/>
      </c>
      <c r="AN64" s="185" t="str">
        <f t="shared" ref="AN64:AN65" si="84">IF(AI64="","",")")</f>
        <v/>
      </c>
    </row>
    <row r="65" spans="1:40" ht="24.5" thickTop="1" thickBot="1">
      <c r="A65">
        <f t="shared" si="57"/>
        <v>2</v>
      </c>
      <c r="B65" t="s">
        <v>2282</v>
      </c>
      <c r="C65" s="13" t="s">
        <v>3042</v>
      </c>
      <c r="D65" s="257" t="s">
        <v>2347</v>
      </c>
      <c r="E65" s="257">
        <v>7</v>
      </c>
      <c r="F65" s="258" t="s">
        <v>1111</v>
      </c>
      <c r="G65" s="258" t="s">
        <v>1121</v>
      </c>
      <c r="H65" s="257"/>
      <c r="I65" s="257"/>
      <c r="J65" s="296"/>
      <c r="K65" s="296"/>
      <c r="L65" s="271" t="str">
        <f t="shared" si="58"/>
        <v xml:space="preserve">            { line: "ESTAR CON LOS HERMANOS!*, (Si,7,15)(Mi,m,250)", sC: "as"},</v>
      </c>
      <c r="M65" s="218" t="str">
        <f t="shared" si="59"/>
        <v>(</v>
      </c>
      <c r="N65" s="183" t="str">
        <f t="shared" si="60"/>
        <v>Si</v>
      </c>
      <c r="O65" s="216" t="str">
        <f t="shared" si="61"/>
        <v>,</v>
      </c>
      <c r="P65" s="225">
        <f t="shared" si="62"/>
        <v>7</v>
      </c>
      <c r="Q65" s="217" t="str">
        <f t="shared" si="63"/>
        <v>,</v>
      </c>
      <c r="R65" s="168">
        <f t="shared" si="64"/>
        <v>15</v>
      </c>
      <c r="S65" s="218" t="str">
        <f t="shared" si="65"/>
        <v>)</v>
      </c>
      <c r="T65" s="219" t="str">
        <f t="shared" si="66"/>
        <v>(</v>
      </c>
      <c r="U65" s="181" t="str">
        <f t="shared" si="67"/>
        <v>Mi</v>
      </c>
      <c r="V65" s="185" t="str">
        <f t="shared" si="68"/>
        <v>,</v>
      </c>
      <c r="W65" s="177" t="str">
        <f t="shared" si="69"/>
        <v>m</v>
      </c>
      <c r="X65" s="185" t="str">
        <f t="shared" si="70"/>
        <v>,</v>
      </c>
      <c r="Y65" s="185">
        <f t="shared" si="71"/>
        <v>250</v>
      </c>
      <c r="Z65" s="218" t="str">
        <f t="shared" si="72"/>
        <v>)</v>
      </c>
      <c r="AA65" s="175" t="str">
        <f t="shared" si="73"/>
        <v/>
      </c>
      <c r="AB65" s="183" t="str">
        <f t="shared" si="74"/>
        <v/>
      </c>
      <c r="AC65" s="184" t="str">
        <f t="shared" si="75"/>
        <v/>
      </c>
      <c r="AD65" s="225" t="str">
        <f t="shared" si="45"/>
        <v/>
      </c>
      <c r="AE65" s="176" t="str">
        <f t="shared" si="76"/>
        <v/>
      </c>
      <c r="AF65" s="168" t="str">
        <f t="shared" si="77"/>
        <v/>
      </c>
      <c r="AG65" s="168" t="str">
        <f t="shared" si="78"/>
        <v/>
      </c>
      <c r="AH65" s="179" t="str">
        <f t="shared" si="79"/>
        <v/>
      </c>
      <c r="AI65" s="256" t="str">
        <f t="shared" si="80"/>
        <v/>
      </c>
      <c r="AJ65" s="185" t="str">
        <f t="shared" si="81"/>
        <v/>
      </c>
      <c r="AK65" s="185" t="str">
        <f t="shared" si="51"/>
        <v/>
      </c>
      <c r="AL65" s="185" t="str">
        <f t="shared" si="82"/>
        <v/>
      </c>
      <c r="AM65" s="185" t="str">
        <f t="shared" si="83"/>
        <v/>
      </c>
      <c r="AN65" s="185" t="str">
        <f t="shared" si="84"/>
        <v/>
      </c>
    </row>
    <row r="66" spans="1:40" ht="24" customHeight="1" thickTop="1">
      <c r="B66" s="211"/>
      <c r="C66" s="211"/>
      <c r="D66" s="211"/>
      <c r="E66" s="211"/>
      <c r="F66" s="211"/>
      <c r="G66" s="211"/>
      <c r="H66" s="211"/>
      <c r="I66" s="211"/>
      <c r="J66" s="211"/>
      <c r="K66" s="211"/>
      <c r="L66" s="213" t="str">
        <f ca="1">_xlfn.CONCAT("]}, // ULTIMA LINEA DEL CANTO: ",L1)</f>
        <v>]}, // ULTIMA LINEA DEL CANTO: CÓMO ES MARAVILLOSO</v>
      </c>
      <c r="M66" s="211"/>
    </row>
    <row r="67" spans="1:40" ht="20.5">
      <c r="L67" s="214" t="s">
        <v>2316</v>
      </c>
      <c r="M67" s="166"/>
    </row>
    <row r="68" spans="1: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2D9CA67-6885-4C03-B35A-F6AA4AC52BBA}">
          <x14:formula1>
            <xm:f>List!$B$1:$B$4</xm:f>
          </x14:formula1>
          <xm:sqref>C12</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104"/>
  <sheetViews>
    <sheetView zoomScale="85" zoomScaleNormal="85" workbookViewId="0">
      <pane xSplit="2" ySplit="1" topLeftCell="C24" activePane="bottomRight" state="frozen"/>
      <selection pane="topRight" activeCell="C1" sqref="C1"/>
      <selection pane="bottomLeft" activeCell="A2" sqref="A2"/>
      <selection pane="bottomRight" activeCell="C30" sqref="C3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39</v>
      </c>
      <c r="E1" s="148"/>
      <c r="F1" s="148"/>
      <c r="G1" s="148"/>
      <c r="H1" s="148"/>
      <c r="I1" s="148"/>
      <c r="J1" s="148"/>
      <c r="K1" s="148"/>
      <c r="L1" s="165" t="str">
        <f ca="1">VLOOKUP(C1,'Codigo Canto'!A3:AQ236,38,FALSE)</f>
        <v>COMO LA CIERVA</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COMO LA CIERVA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comolacierva</v>
      </c>
      <c r="L7" s="164" t="str">
        <f ca="1">_xlfn.CONCAT("        id: ","""",C7,"""",",")</f>
        <v xml:space="preserve">        id: "comolacierva",</v>
      </c>
    </row>
    <row r="8" spans="2:32" ht="23">
      <c r="C8" t="str">
        <f ca="1">PROPER(L1)</f>
        <v>Como La Cierva</v>
      </c>
      <c r="L8" s="164" t="str">
        <f ca="1">_xlfn.CONCAT("        tt: ","""",C8,"""",",")</f>
        <v xml:space="preserve">        tt: "Como La Cierva",</v>
      </c>
    </row>
    <row r="9" spans="2:32" ht="23">
      <c r="C9" t="str">
        <f ca="1">PROPER(L1)</f>
        <v>Como La Cierva</v>
      </c>
      <c r="L9" s="164" t="str">
        <f ca="1">_xlfn.CONCAT("        title: ","""",C9,"""",",")</f>
        <v xml:space="preserve">        title: "Como La Cierva",</v>
      </c>
    </row>
    <row r="10" spans="2:32" ht="23">
      <c r="C10" t="str">
        <f ca="1">VLOOKUP(C1,'Codigo Canto'!A3:AQ236,12,FALSE)</f>
        <v>Salmo 42-43 (41-42)</v>
      </c>
      <c r="L10" s="164" t="str">
        <f ca="1">_xlfn.CONCAT("        ","subtitle: ","""",C10,"""",",")</f>
        <v xml:space="preserve">        subtitle: "Salmo 42-43 (41-42)",</v>
      </c>
    </row>
    <row r="11" spans="2:32" ht="23">
      <c r="C11" t="str">
        <f ca="1">VLOOKUP(C1,Codigo!A3:AP240,42,FALSE)</f>
        <v>category: ["PreCatecumenado","Pascua","Comunión","Antiguo Testamento"],</v>
      </c>
      <c r="L11" s="164" t="str">
        <f ca="1">_xlfn.CONCAT("        ",C11)</f>
        <v xml:space="preserve">        category: ["PreCatecumenado","Pascua","Comunión","Antiguo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39</v>
      </c>
      <c r="L16" s="164" t="str">
        <f ca="1">_xlfn.CONCAT("        dbno: ","""",C16,"""",",")</f>
        <v xml:space="preserve">        dbno: "39",</v>
      </c>
    </row>
    <row r="17" spans="2:40" ht="23">
      <c r="L17" s="164" t="str">
        <f>_xlfn.CONCAT("        notes: ","""",C17,"""",",")</f>
        <v xml:space="preserve">        notes: "",</v>
      </c>
    </row>
    <row r="18" spans="2:40" ht="23">
      <c r="C18" t="s">
        <v>2347</v>
      </c>
      <c r="L18" s="164" t="str">
        <f>_xlfn.CONCAT("        mant: ","""",C18,"""",",")</f>
        <v xml:space="preserve">        mant: "Si",</v>
      </c>
    </row>
    <row r="19" spans="2:40" ht="23">
      <c r="C19" t="str">
        <f ca="1">C7</f>
        <v>comolacierva</v>
      </c>
      <c r="L19" s="164" t="str">
        <f ca="1">_xlfn.CONCAT("        audioSrc: ","""/audio/",C19,".mp3""",",")</f>
        <v xml:space="preserve">        audioSrc: "/audio/comolacierva.mp3",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 ca="1">+C1-1</f>
        <v>38</v>
      </c>
      <c r="C26" t="str">
        <f ca="1">VLOOKUP(B26,Buscador!A3:AP240,31,FALSE)</f>
        <v>/resucito/src/index.html?canto=comoesmaravilloso</v>
      </c>
      <c r="L26" s="164" t="str">
        <f ca="1">_xlfn.CONCAT("        ant: ","""",C26,"""",",")</f>
        <v xml:space="preserve">        ant: "/resucito/src/index.html?canto=comoesmaravilloso",</v>
      </c>
    </row>
    <row r="27" spans="2:40" ht="23">
      <c r="B27">
        <f ca="1">+C1+1</f>
        <v>40</v>
      </c>
      <c r="C27" t="str">
        <f ca="1">VLOOKUP(B27,Buscador!A3:AP240,31,FALSE)</f>
        <v>/resucito/src/index.html?canto=comoovejaqueve</v>
      </c>
      <c r="L27" s="164" t="str">
        <f ca="1">_xlfn.CONCAT("        sig: ","""",C27,"""",",")</f>
        <v xml:space="preserve">        sig: "/resucito/src/index.html?canto=comoovejaqueve",</v>
      </c>
    </row>
    <row r="28" spans="2:40" ht="23">
      <c r="L28" s="48" t="s">
        <v>2279</v>
      </c>
    </row>
    <row r="29" spans="2:40" ht="36" thickBot="1">
      <c r="C29" s="327"/>
      <c r="D29" s="327"/>
      <c r="E29" s="327"/>
      <c r="F29" s="327"/>
      <c r="G29" s="327"/>
      <c r="H29" s="327"/>
      <c r="I29" s="327"/>
      <c r="J29" s="327"/>
      <c r="K29" s="327"/>
      <c r="L29" s="212" t="s">
        <v>2313</v>
      </c>
    </row>
    <row r="30" spans="2:40" ht="24.5" thickTop="1" thickBot="1">
      <c r="C30" s="13"/>
      <c r="D30" s="257"/>
      <c r="E30" s="257"/>
      <c r="F30" s="258"/>
      <c r="G30" s="258"/>
      <c r="H30" s="257"/>
      <c r="I30" s="257"/>
      <c r="J30" s="296"/>
      <c r="K30" s="296"/>
      <c r="L30" s="271" t="str">
        <f t="shared" ref="L30:L45" si="0">IF(C30="","",_xlfn.CONCAT("            { line: ","""",C30,", ",M30:AN30,""", sC: ","""",B30,"""},"))</f>
        <v/>
      </c>
      <c r="M30" s="218" t="str">
        <f t="shared" ref="M30:M58" si="1">IF(N30="","","(")</f>
        <v/>
      </c>
      <c r="N30" s="183" t="str">
        <f t="shared" ref="N30:N58" si="2">IF(D30="","",D30)</f>
        <v/>
      </c>
      <c r="O30" s="216" t="str">
        <f t="shared" ref="O30:O58" si="3">IF(N30="","",",")</f>
        <v/>
      </c>
      <c r="P30" s="225" t="str">
        <f t="shared" ref="P30:P58" si="4">IF(E30="","",E30)</f>
        <v/>
      </c>
      <c r="Q30" s="217" t="str">
        <f t="shared" ref="Q30:Q58" si="5">IF(N30="","",",")</f>
        <v/>
      </c>
      <c r="R30" s="168" t="str">
        <f t="shared" ref="R30:R58" si="6">IF(N30="","",15)</f>
        <v/>
      </c>
      <c r="S30" s="218" t="str">
        <f t="shared" ref="S30:S58" si="7">IF(N30="","",")")</f>
        <v/>
      </c>
      <c r="T30" s="219" t="str">
        <f t="shared" ref="T30:T58" si="8">IF(U30="","","(")</f>
        <v/>
      </c>
      <c r="U30" s="181" t="str">
        <f t="shared" ref="U30:U58" si="9">IF(F30="","",F30)</f>
        <v/>
      </c>
      <c r="V30" s="185" t="str">
        <f t="shared" ref="V30:V58" si="10">IF(U30="","",",")</f>
        <v/>
      </c>
      <c r="W30" s="177" t="str">
        <f t="shared" ref="W30:W58" si="11">IF(G30="","",G30)</f>
        <v/>
      </c>
      <c r="X30" s="185" t="str">
        <f t="shared" ref="X30:X58" si="12">IF(U30="","",",")</f>
        <v/>
      </c>
      <c r="Y30" s="185" t="str">
        <f t="shared" ref="Y30:Y58" si="13">IF(U30="","",250)</f>
        <v/>
      </c>
      <c r="Z30" s="218" t="str">
        <f t="shared" ref="Z30:Z58" si="14">IF(U30="","",")")</f>
        <v/>
      </c>
      <c r="AA30" s="175" t="str">
        <f t="shared" ref="AA30:AA58" si="15">IF(AB30="","","(")</f>
        <v/>
      </c>
      <c r="AB30" s="183" t="str">
        <f t="shared" ref="AB30:AB58" si="16">IF(H30="","",H30)</f>
        <v/>
      </c>
      <c r="AC30" s="184" t="str">
        <f t="shared" ref="AC30:AC58" si="17">IF(AB30="","",",")</f>
        <v/>
      </c>
      <c r="AD30" s="225" t="str">
        <f t="shared" ref="AD30:AD58" si="18">IF(I30="","",I30)</f>
        <v/>
      </c>
      <c r="AE30" s="176" t="str">
        <f t="shared" ref="AE30:AE58" si="19">IF(AB30="","",",")</f>
        <v/>
      </c>
      <c r="AF30" s="168" t="str">
        <f t="shared" ref="AF30:AF58" si="20">IF(AB30="","",350)</f>
        <v/>
      </c>
      <c r="AG30" s="168" t="str">
        <f t="shared" ref="AG30:AG58" si="21">IF(AB30="","",")")</f>
        <v/>
      </c>
      <c r="AH30" s="179" t="str">
        <f t="shared" ref="AH30:AH58" si="22">IF(AI30="","","(")</f>
        <v/>
      </c>
      <c r="AI30" s="256" t="str">
        <f t="shared" ref="AI30:AI58" si="23">IF(J30="","",J30)</f>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2:40" ht="24.5" thickTop="1" thickBot="1">
      <c r="C31" s="13"/>
      <c r="D31" s="257"/>
      <c r="E31" s="257"/>
      <c r="F31" s="258"/>
      <c r="G31" s="258"/>
      <c r="H31" s="257"/>
      <c r="I31" s="257"/>
      <c r="J31" s="296"/>
      <c r="K31" s="296"/>
      <c r="L31" s="271" t="str">
        <f t="shared" si="0"/>
        <v/>
      </c>
      <c r="M31" s="218" t="str">
        <f t="shared" si="1"/>
        <v/>
      </c>
      <c r="N31" s="183" t="str">
        <f t="shared" si="2"/>
        <v/>
      </c>
      <c r="O31" s="216" t="str">
        <f t="shared" si="3"/>
        <v/>
      </c>
      <c r="P31" s="225" t="str">
        <f t="shared" si="4"/>
        <v/>
      </c>
      <c r="Q31" s="217" t="str">
        <f t="shared" si="5"/>
        <v/>
      </c>
      <c r="R31" s="168" t="str">
        <f t="shared" si="6"/>
        <v/>
      </c>
      <c r="S31" s="218" t="str">
        <f t="shared" si="7"/>
        <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C32" s="13"/>
      <c r="D32" s="257"/>
      <c r="E32" s="257"/>
      <c r="F32" s="258"/>
      <c r="G32" s="258"/>
      <c r="H32" s="257"/>
      <c r="I32" s="257"/>
      <c r="J32" s="296"/>
      <c r="K32" s="296"/>
      <c r="L32" s="271" t="str">
        <f>IF(C32="","",_xlfn.CONCAT("            { line: ","""",C32,", ",M32:AN32,""", sC: ","""",B32,"""},"))</f>
        <v/>
      </c>
      <c r="M32" s="218" t="str">
        <f t="shared" ref="M32:M34" si="29">IF(N32="","","(")</f>
        <v/>
      </c>
      <c r="N32" s="183" t="str">
        <f t="shared" ref="N32:N34" si="30">IF(D32="","",D32)</f>
        <v/>
      </c>
      <c r="O32" s="216" t="str">
        <f t="shared" ref="O32:O34" si="31">IF(N32="","",",")</f>
        <v/>
      </c>
      <c r="P32" s="225" t="str">
        <f t="shared" ref="P32:P34" si="32">IF(E32="","",E32)</f>
        <v/>
      </c>
      <c r="Q32" s="217" t="str">
        <f t="shared" ref="Q32:Q34" si="33">IF(N32="","",",")</f>
        <v/>
      </c>
      <c r="R32" s="168" t="str">
        <f t="shared" ref="R32:R34" si="34">IF(N32="","",15)</f>
        <v/>
      </c>
      <c r="S32" s="218" t="str">
        <f t="shared" ref="S32:S34" si="35">IF(N32="","",")")</f>
        <v/>
      </c>
      <c r="T32" s="219" t="str">
        <f t="shared" ref="T32:T34" si="36">IF(U32="","","(")</f>
        <v/>
      </c>
      <c r="U32" s="181" t="str">
        <f t="shared" ref="U32:U34" si="37">IF(F32="","",F32)</f>
        <v/>
      </c>
      <c r="V32" s="185" t="str">
        <f t="shared" ref="V32:V34" si="38">IF(U32="","",",")</f>
        <v/>
      </c>
      <c r="W32" s="177" t="str">
        <f t="shared" ref="W32:W34" si="39">IF(G32="","",G32)</f>
        <v/>
      </c>
      <c r="X32" s="185" t="str">
        <f t="shared" ref="X32:X34" si="40">IF(U32="","",",")</f>
        <v/>
      </c>
      <c r="Y32" s="185" t="str">
        <f t="shared" ref="Y32:Y34" si="41">IF(U32="","",250)</f>
        <v/>
      </c>
      <c r="Z32" s="218" t="str">
        <f t="shared" ref="Z32:Z34" si="42">IF(U32="","",")")</f>
        <v/>
      </c>
      <c r="AA32" s="175" t="str">
        <f t="shared" ref="AA32:AA34" si="43">IF(AB32="","","(")</f>
        <v/>
      </c>
      <c r="AB32" s="183" t="str">
        <f t="shared" ref="AB32:AB34" si="44">IF(H32="","",H32)</f>
        <v/>
      </c>
      <c r="AC32" s="184" t="str">
        <f t="shared" ref="AC32:AC34" si="45">IF(AB32="","",",")</f>
        <v/>
      </c>
      <c r="AD32" s="225" t="str">
        <f t="shared" ref="AD32:AD34" si="46">IF(I32="","",I32)</f>
        <v/>
      </c>
      <c r="AE32" s="176" t="str">
        <f t="shared" ref="AE32:AE34" si="47">IF(AB32="","",",")</f>
        <v/>
      </c>
      <c r="AF32" s="168" t="str">
        <f t="shared" ref="AF32:AF34" si="48">IF(AB32="","",350)</f>
        <v/>
      </c>
      <c r="AG32" s="168" t="str">
        <f t="shared" ref="AG32:AG34" si="49">IF(AB32="","",")")</f>
        <v/>
      </c>
      <c r="AH32" s="179" t="str">
        <f t="shared" ref="AH32:AH34" si="50">IF(AI32="","","(")</f>
        <v/>
      </c>
      <c r="AI32" s="256" t="str">
        <f t="shared" ref="AI32:AI34" si="51">IF(J32="","",J32)</f>
        <v/>
      </c>
      <c r="AJ32" s="185" t="str">
        <f t="shared" ref="AJ32:AJ34" si="52">IF(AI32="","",",")</f>
        <v/>
      </c>
      <c r="AK32" s="185" t="str">
        <f t="shared" ref="AK32:AK34" si="53">IF(K32="","",K32)</f>
        <v/>
      </c>
      <c r="AL32" s="185" t="str">
        <f t="shared" ref="AL32:AL34" si="54">IF(AI32="","",",")</f>
        <v/>
      </c>
      <c r="AM32" s="185" t="str">
        <f t="shared" ref="AM32:AM34" si="55">IF(AI32="","",450)</f>
        <v/>
      </c>
      <c r="AN32" s="185" t="str">
        <f t="shared" ref="AN32:AN34" si="56">IF(AI32="","",")")</f>
        <v/>
      </c>
    </row>
    <row r="33" spans="3:40" ht="24.5" thickTop="1" thickBot="1">
      <c r="C33" s="13"/>
      <c r="D33" s="257"/>
      <c r="E33" s="257"/>
      <c r="F33" s="258"/>
      <c r="G33" s="258"/>
      <c r="H33" s="257"/>
      <c r="I33" s="257"/>
      <c r="J33" s="296"/>
      <c r="K33" s="296"/>
      <c r="L33" s="271" t="str">
        <f>IF(C33="","",_xlfn.CONCAT("            { line: ","""",C33,", ",M33:AN33,""", sC: ","""",B33,"""},"))</f>
        <v/>
      </c>
      <c r="M33" s="218" t="str">
        <f t="shared" si="29"/>
        <v/>
      </c>
      <c r="N33" s="183" t="str">
        <f t="shared" si="30"/>
        <v/>
      </c>
      <c r="O33" s="216" t="str">
        <f t="shared" si="31"/>
        <v/>
      </c>
      <c r="P33" s="225" t="str">
        <f t="shared" si="32"/>
        <v/>
      </c>
      <c r="Q33" s="217" t="str">
        <f t="shared" si="33"/>
        <v/>
      </c>
      <c r="R33" s="168" t="str">
        <f t="shared" si="34"/>
        <v/>
      </c>
      <c r="S33" s="218" t="str">
        <f t="shared" si="35"/>
        <v/>
      </c>
      <c r="T33" s="219" t="str">
        <f t="shared" si="36"/>
        <v/>
      </c>
      <c r="U33" s="181" t="str">
        <f t="shared" si="37"/>
        <v/>
      </c>
      <c r="V33" s="185" t="str">
        <f t="shared" si="38"/>
        <v/>
      </c>
      <c r="W33" s="177" t="str">
        <f t="shared" si="39"/>
        <v/>
      </c>
      <c r="X33" s="185" t="str">
        <f t="shared" si="40"/>
        <v/>
      </c>
      <c r="Y33" s="185" t="str">
        <f t="shared" si="41"/>
        <v/>
      </c>
      <c r="Z33" s="218" t="str">
        <f t="shared" si="42"/>
        <v/>
      </c>
      <c r="AA33" s="175" t="str">
        <f t="shared" si="43"/>
        <v/>
      </c>
      <c r="AB33" s="183" t="str">
        <f t="shared" si="44"/>
        <v/>
      </c>
      <c r="AC33" s="184" t="str">
        <f t="shared" si="45"/>
        <v/>
      </c>
      <c r="AD33" s="225" t="str">
        <f t="shared" si="46"/>
        <v/>
      </c>
      <c r="AE33" s="176" t="str">
        <f t="shared" si="47"/>
        <v/>
      </c>
      <c r="AF33" s="168" t="str">
        <f t="shared" si="48"/>
        <v/>
      </c>
      <c r="AG33" s="168" t="str">
        <f t="shared" si="49"/>
        <v/>
      </c>
      <c r="AH33" s="179" t="str">
        <f t="shared" si="50"/>
        <v/>
      </c>
      <c r="AI33" s="256" t="str">
        <f t="shared" si="51"/>
        <v/>
      </c>
      <c r="AJ33" s="185" t="str">
        <f t="shared" si="52"/>
        <v/>
      </c>
      <c r="AK33" s="185" t="str">
        <f t="shared" si="53"/>
        <v/>
      </c>
      <c r="AL33" s="185" t="str">
        <f t="shared" si="54"/>
        <v/>
      </c>
      <c r="AM33" s="185" t="str">
        <f t="shared" si="55"/>
        <v/>
      </c>
      <c r="AN33" s="185" t="str">
        <f t="shared" si="56"/>
        <v/>
      </c>
    </row>
    <row r="34" spans="3:40" ht="24.5" thickTop="1" thickBot="1">
      <c r="C34" s="13"/>
      <c r="D34" s="257"/>
      <c r="E34" s="257"/>
      <c r="F34" s="258"/>
      <c r="G34" s="258"/>
      <c r="H34" s="257"/>
      <c r="I34" s="257"/>
      <c r="J34" s="296"/>
      <c r="K34" s="296"/>
      <c r="L34" s="271" t="str">
        <f t="shared" ref="L34" si="57">IF(C34="","",_xlfn.CONCAT("            { line: ","""",C34,", ",M34:AN34,""", sC: ","""",B34,"""},"))</f>
        <v/>
      </c>
      <c r="M34" s="218" t="str">
        <f t="shared" si="29"/>
        <v/>
      </c>
      <c r="N34" s="183" t="str">
        <f t="shared" si="30"/>
        <v/>
      </c>
      <c r="O34" s="216" t="str">
        <f t="shared" si="31"/>
        <v/>
      </c>
      <c r="P34" s="225" t="str">
        <f t="shared" si="32"/>
        <v/>
      </c>
      <c r="Q34" s="217" t="str">
        <f t="shared" si="33"/>
        <v/>
      </c>
      <c r="R34" s="168" t="str">
        <f t="shared" si="34"/>
        <v/>
      </c>
      <c r="S34" s="218" t="str">
        <f t="shared" si="35"/>
        <v/>
      </c>
      <c r="T34" s="219" t="str">
        <f t="shared" si="36"/>
        <v/>
      </c>
      <c r="U34" s="181" t="str">
        <f t="shared" si="37"/>
        <v/>
      </c>
      <c r="V34" s="185" t="str">
        <f t="shared" si="38"/>
        <v/>
      </c>
      <c r="W34" s="177" t="str">
        <f t="shared" si="39"/>
        <v/>
      </c>
      <c r="X34" s="185" t="str">
        <f t="shared" si="40"/>
        <v/>
      </c>
      <c r="Y34" s="185" t="str">
        <f t="shared" si="41"/>
        <v/>
      </c>
      <c r="Z34" s="218" t="str">
        <f t="shared" si="42"/>
        <v/>
      </c>
      <c r="AA34" s="175" t="str">
        <f t="shared" si="43"/>
        <v/>
      </c>
      <c r="AB34" s="183" t="str">
        <f t="shared" si="44"/>
        <v/>
      </c>
      <c r="AC34" s="184" t="str">
        <f t="shared" si="45"/>
        <v/>
      </c>
      <c r="AD34" s="225" t="str">
        <f t="shared" si="46"/>
        <v/>
      </c>
      <c r="AE34" s="176" t="str">
        <f t="shared" si="47"/>
        <v/>
      </c>
      <c r="AF34" s="168" t="str">
        <f t="shared" si="48"/>
        <v/>
      </c>
      <c r="AG34" s="168" t="str">
        <f t="shared" si="49"/>
        <v/>
      </c>
      <c r="AH34" s="179" t="str">
        <f t="shared" si="50"/>
        <v/>
      </c>
      <c r="AI34" s="256" t="str">
        <f t="shared" si="51"/>
        <v/>
      </c>
      <c r="AJ34" s="185" t="str">
        <f t="shared" si="52"/>
        <v/>
      </c>
      <c r="AK34" s="185" t="str">
        <f t="shared" si="53"/>
        <v/>
      </c>
      <c r="AL34" s="185" t="str">
        <f t="shared" si="54"/>
        <v/>
      </c>
      <c r="AM34" s="185" t="str">
        <f t="shared" si="55"/>
        <v/>
      </c>
      <c r="AN34" s="185" t="str">
        <f t="shared" si="56"/>
        <v/>
      </c>
    </row>
    <row r="35" spans="3:40" ht="24.5" thickTop="1" thickBot="1">
      <c r="C35" s="13"/>
      <c r="D35" s="257"/>
      <c r="E35" s="257"/>
      <c r="F35" s="258"/>
      <c r="G35" s="258"/>
      <c r="H35" s="257"/>
      <c r="I35" s="257"/>
      <c r="J35" s="296"/>
      <c r="K35" s="296"/>
      <c r="L35" s="271" t="str">
        <f t="shared" ref="L35:L40" si="58">IF(C35="","",_xlfn.CONCAT("            { line: ","""",C35,", ",M35:AN35,""", sC: ","""",B35,"""},"))</f>
        <v/>
      </c>
      <c r="M35" s="218" t="str">
        <f>IF(N35="","","(")</f>
        <v/>
      </c>
      <c r="N35" s="183" t="str">
        <f>IF(D35="","",D35)</f>
        <v/>
      </c>
      <c r="O35" s="216" t="str">
        <f>IF(N35="","",",")</f>
        <v/>
      </c>
      <c r="P35" s="225" t="str">
        <f>IF(E35="","",E35)</f>
        <v/>
      </c>
      <c r="Q35" s="217" t="str">
        <f>IF(N35="","",",")</f>
        <v/>
      </c>
      <c r="R35" s="168" t="str">
        <f>IF(N35="","",15)</f>
        <v/>
      </c>
      <c r="S35" s="218" t="str">
        <f>IF(N35="","",")")</f>
        <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3:40" ht="24.5" thickTop="1" thickBot="1">
      <c r="C36" s="13"/>
      <c r="D36" s="257"/>
      <c r="E36" s="257"/>
      <c r="F36" s="258"/>
      <c r="G36" s="258"/>
      <c r="H36" s="257"/>
      <c r="I36" s="257"/>
      <c r="J36" s="296"/>
      <c r="K36" s="296"/>
      <c r="L36" s="271" t="str">
        <f t="shared" si="58"/>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4.5" thickTop="1" thickBot="1">
      <c r="C37" s="13"/>
      <c r="D37" s="257"/>
      <c r="E37" s="257"/>
      <c r="F37" s="258"/>
      <c r="G37" s="258"/>
      <c r="H37" s="257"/>
      <c r="I37" s="257"/>
      <c r="J37" s="296"/>
      <c r="K37" s="296"/>
      <c r="L37" s="271" t="str">
        <f t="shared" si="58"/>
        <v/>
      </c>
      <c r="M37" s="218" t="str">
        <f>IF(N37="","","(")</f>
        <v/>
      </c>
      <c r="N37" s="183" t="str">
        <f>IF(D37="","",D37)</f>
        <v/>
      </c>
      <c r="O37" s="216" t="str">
        <f>IF(N37="","",",")</f>
        <v/>
      </c>
      <c r="P37" s="225" t="str">
        <f>IF(E37="","",E37)</f>
        <v/>
      </c>
      <c r="Q37" s="217" t="str">
        <f>IF(N37="","",",")</f>
        <v/>
      </c>
      <c r="R37" s="168" t="str">
        <f>IF(N37="","",15)</f>
        <v/>
      </c>
      <c r="S37" s="218" t="str">
        <f>IF(N37="","",")")</f>
        <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4.5" thickTop="1" thickBot="1">
      <c r="C38" s="13"/>
      <c r="D38" s="257"/>
      <c r="E38" s="257"/>
      <c r="F38" s="258"/>
      <c r="G38" s="258"/>
      <c r="H38" s="257"/>
      <c r="I38" s="257"/>
      <c r="J38" s="296"/>
      <c r="K38" s="296"/>
      <c r="L38" s="271" t="str">
        <f t="shared" si="58"/>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4.5" thickTop="1" thickBot="1">
      <c r="C39" s="13"/>
      <c r="D39" s="257"/>
      <c r="E39" s="257"/>
      <c r="F39" s="258"/>
      <c r="G39" s="258"/>
      <c r="H39" s="257"/>
      <c r="I39" s="257"/>
      <c r="J39" s="296"/>
      <c r="K39" s="296"/>
      <c r="L39" s="271" t="str">
        <f t="shared" si="58"/>
        <v/>
      </c>
      <c r="M39" s="218" t="str">
        <f>IF(N39="","","(")</f>
        <v/>
      </c>
      <c r="N39" s="183" t="str">
        <f>IF(D39="","",D39)</f>
        <v/>
      </c>
      <c r="O39" s="216" t="str">
        <f>IF(N39="","",",")</f>
        <v/>
      </c>
      <c r="P39" s="225" t="str">
        <f>IF(E39="","",E39)</f>
        <v/>
      </c>
      <c r="Q39" s="217" t="str">
        <f>IF(N39="","",",")</f>
        <v/>
      </c>
      <c r="R39" s="168" t="str">
        <f>IF(N39="","",15)</f>
        <v/>
      </c>
      <c r="S39" s="218" t="str">
        <f>IF(N39="","",")")</f>
        <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4.5" thickTop="1" thickBot="1">
      <c r="C40" s="13"/>
      <c r="D40" s="257"/>
      <c r="E40" s="257"/>
      <c r="F40" s="258"/>
      <c r="G40" s="258"/>
      <c r="H40" s="257"/>
      <c r="I40" s="257"/>
      <c r="J40" s="296"/>
      <c r="K40" s="296"/>
      <c r="L40" s="271" t="str">
        <f t="shared" si="58"/>
        <v/>
      </c>
      <c r="M40" s="218" t="str">
        <f t="shared" ref="M40:M44" si="59">IF(N40="","","(")</f>
        <v/>
      </c>
      <c r="N40" s="183" t="str">
        <f t="shared" ref="N40:N44" si="60">IF(D40="","",D40)</f>
        <v/>
      </c>
      <c r="O40" s="216" t="str">
        <f t="shared" ref="O40:O44" si="61">IF(N40="","",",")</f>
        <v/>
      </c>
      <c r="P40" s="225" t="str">
        <f t="shared" ref="P40:P44" si="62">IF(E40="","",E40)</f>
        <v/>
      </c>
      <c r="Q40" s="217" t="str">
        <f t="shared" ref="Q40:Q44" si="63">IF(N40="","",",")</f>
        <v/>
      </c>
      <c r="R40" s="168" t="str">
        <f t="shared" ref="R40:R44" si="64">IF(N40="","",15)</f>
        <v/>
      </c>
      <c r="S40" s="218" t="str">
        <f t="shared" ref="S40:S44" si="65">IF(N40="","",")")</f>
        <v/>
      </c>
      <c r="T40" s="219" t="str">
        <f t="shared" ref="T40:T44" si="66">IF(U40="","","(")</f>
        <v/>
      </c>
      <c r="U40" s="181" t="str">
        <f t="shared" ref="U40:U44" si="67">IF(F40="","",F40)</f>
        <v/>
      </c>
      <c r="V40" s="185" t="str">
        <f t="shared" ref="V40:V44" si="68">IF(U40="","",",")</f>
        <v/>
      </c>
      <c r="W40" s="177" t="str">
        <f t="shared" ref="W40:W44" si="69">IF(G40="","",G40)</f>
        <v/>
      </c>
      <c r="X40" s="185" t="str">
        <f t="shared" ref="X40:X44" si="70">IF(U40="","",",")</f>
        <v/>
      </c>
      <c r="Y40" s="185" t="str">
        <f t="shared" ref="Y40:Y44" si="71">IF(U40="","",250)</f>
        <v/>
      </c>
      <c r="Z40" s="218" t="str">
        <f t="shared" ref="Z40:Z44" si="72">IF(U40="","",")")</f>
        <v/>
      </c>
      <c r="AA40" s="175" t="str">
        <f t="shared" ref="AA40:AA44" si="73">IF(AB40="","","(")</f>
        <v/>
      </c>
      <c r="AB40" s="183" t="str">
        <f t="shared" ref="AB40:AB44" si="74">IF(H40="","",H40)</f>
        <v/>
      </c>
      <c r="AC40" s="184" t="str">
        <f t="shared" ref="AC40:AC44" si="75">IF(AB40="","",",")</f>
        <v/>
      </c>
      <c r="AD40" s="225" t="str">
        <f t="shared" ref="AD40:AD44" si="76">IF(I40="","",I40)</f>
        <v/>
      </c>
      <c r="AE40" s="176" t="str">
        <f t="shared" ref="AE40:AE44" si="77">IF(AB40="","",",")</f>
        <v/>
      </c>
      <c r="AF40" s="168" t="str">
        <f t="shared" ref="AF40:AF44" si="78">IF(AB40="","",350)</f>
        <v/>
      </c>
      <c r="AG40" s="168" t="str">
        <f t="shared" ref="AG40:AG44" si="79">IF(AB40="","",")")</f>
        <v/>
      </c>
      <c r="AH40" s="179" t="str">
        <f t="shared" ref="AH40:AH44" si="80">IF(AI40="","","(")</f>
        <v/>
      </c>
      <c r="AI40" s="256" t="str">
        <f t="shared" ref="AI40:AI44" si="81">IF(J40="","",J40)</f>
        <v/>
      </c>
      <c r="AJ40" s="185" t="str">
        <f t="shared" ref="AJ40:AJ44" si="82">IF(AI40="","",",")</f>
        <v/>
      </c>
      <c r="AK40" s="185" t="str">
        <f t="shared" ref="AK40:AK44" si="83">IF(K40="","",K40)</f>
        <v/>
      </c>
      <c r="AL40" s="185" t="str">
        <f t="shared" ref="AL40:AL44" si="84">IF(AI40="","",",")</f>
        <v/>
      </c>
      <c r="AM40" s="185" t="str">
        <f t="shared" ref="AM40:AM44" si="85">IF(AI40="","",450)</f>
        <v/>
      </c>
      <c r="AN40" s="185" t="str">
        <f t="shared" ref="AN40:AN44" si="86">IF(AI40="","",")")</f>
        <v/>
      </c>
    </row>
    <row r="41" spans="3:40" ht="24.5" thickTop="1" thickBot="1">
      <c r="C41" s="13"/>
      <c r="D41" s="257"/>
      <c r="E41" s="257"/>
      <c r="F41" s="258"/>
      <c r="G41" s="258"/>
      <c r="H41" s="257"/>
      <c r="I41" s="257"/>
      <c r="J41" s="296"/>
      <c r="K41" s="296"/>
      <c r="L41" s="271" t="str">
        <f t="shared" ref="L41:L44" si="87">IF(C41="","",_xlfn.CONCAT("            { line: ","""",C41,", ",M41:AN41,""", sC: ","""",B41,"""},"))</f>
        <v/>
      </c>
      <c r="M41" s="218" t="str">
        <f t="shared" si="59"/>
        <v/>
      </c>
      <c r="N41" s="183" t="str">
        <f t="shared" si="60"/>
        <v/>
      </c>
      <c r="O41" s="216" t="str">
        <f t="shared" si="61"/>
        <v/>
      </c>
      <c r="P41" s="225" t="str">
        <f t="shared" si="62"/>
        <v/>
      </c>
      <c r="Q41" s="217" t="str">
        <f t="shared" si="63"/>
        <v/>
      </c>
      <c r="R41" s="168" t="str">
        <f t="shared" si="64"/>
        <v/>
      </c>
      <c r="S41" s="218" t="str">
        <f t="shared" si="65"/>
        <v/>
      </c>
      <c r="T41" s="219" t="str">
        <f t="shared" si="66"/>
        <v/>
      </c>
      <c r="U41" s="181" t="str">
        <f t="shared" si="67"/>
        <v/>
      </c>
      <c r="V41" s="185" t="str">
        <f t="shared" si="68"/>
        <v/>
      </c>
      <c r="W41" s="177" t="str">
        <f t="shared" si="69"/>
        <v/>
      </c>
      <c r="X41" s="185" t="str">
        <f t="shared" si="70"/>
        <v/>
      </c>
      <c r="Y41" s="185" t="str">
        <f t="shared" si="71"/>
        <v/>
      </c>
      <c r="Z41" s="218" t="str">
        <f t="shared" si="72"/>
        <v/>
      </c>
      <c r="AA41" s="175" t="str">
        <f t="shared" si="73"/>
        <v/>
      </c>
      <c r="AB41" s="183" t="str">
        <f t="shared" si="74"/>
        <v/>
      </c>
      <c r="AC41" s="184" t="str">
        <f t="shared" si="75"/>
        <v/>
      </c>
      <c r="AD41" s="225" t="str">
        <f t="shared" si="76"/>
        <v/>
      </c>
      <c r="AE41" s="176" t="str">
        <f t="shared" si="77"/>
        <v/>
      </c>
      <c r="AF41" s="168" t="str">
        <f t="shared" si="78"/>
        <v/>
      </c>
      <c r="AG41" s="168" t="str">
        <f t="shared" si="79"/>
        <v/>
      </c>
      <c r="AH41" s="179" t="str">
        <f t="shared" si="80"/>
        <v/>
      </c>
      <c r="AI41" s="256" t="str">
        <f t="shared" si="81"/>
        <v/>
      </c>
      <c r="AJ41" s="185" t="str">
        <f t="shared" si="82"/>
        <v/>
      </c>
      <c r="AK41" s="185" t="str">
        <f t="shared" si="83"/>
        <v/>
      </c>
      <c r="AL41" s="185" t="str">
        <f t="shared" si="84"/>
        <v/>
      </c>
      <c r="AM41" s="185" t="str">
        <f t="shared" si="85"/>
        <v/>
      </c>
      <c r="AN41" s="185" t="str">
        <f t="shared" si="86"/>
        <v/>
      </c>
    </row>
    <row r="42" spans="3:40" ht="24.5" thickTop="1" thickBot="1">
      <c r="C42" s="13"/>
      <c r="D42" s="257"/>
      <c r="E42" s="257"/>
      <c r="F42" s="258"/>
      <c r="G42" s="258"/>
      <c r="H42" s="257"/>
      <c r="I42" s="257"/>
      <c r="J42" s="296"/>
      <c r="K42" s="296"/>
      <c r="L42" s="271" t="str">
        <f t="shared" si="87"/>
        <v/>
      </c>
      <c r="M42" s="218" t="str">
        <f t="shared" si="59"/>
        <v/>
      </c>
      <c r="N42" s="183" t="str">
        <f t="shared" si="60"/>
        <v/>
      </c>
      <c r="O42" s="216" t="str">
        <f t="shared" si="61"/>
        <v/>
      </c>
      <c r="P42" s="225" t="str">
        <f t="shared" si="62"/>
        <v/>
      </c>
      <c r="Q42" s="217" t="str">
        <f t="shared" si="63"/>
        <v/>
      </c>
      <c r="R42" s="168" t="str">
        <f t="shared" si="64"/>
        <v/>
      </c>
      <c r="S42" s="218" t="str">
        <f t="shared" si="65"/>
        <v/>
      </c>
      <c r="T42" s="219" t="str">
        <f t="shared" si="66"/>
        <v/>
      </c>
      <c r="U42" s="181" t="str">
        <f t="shared" si="67"/>
        <v/>
      </c>
      <c r="V42" s="185" t="str">
        <f t="shared" si="68"/>
        <v/>
      </c>
      <c r="W42" s="177" t="str">
        <f t="shared" si="69"/>
        <v/>
      </c>
      <c r="X42" s="185" t="str">
        <f t="shared" si="70"/>
        <v/>
      </c>
      <c r="Y42" s="185" t="str">
        <f t="shared" si="71"/>
        <v/>
      </c>
      <c r="Z42" s="218" t="str">
        <f t="shared" si="72"/>
        <v/>
      </c>
      <c r="AA42" s="175" t="str">
        <f t="shared" si="73"/>
        <v/>
      </c>
      <c r="AB42" s="183" t="str">
        <f t="shared" si="74"/>
        <v/>
      </c>
      <c r="AC42" s="184" t="str">
        <f t="shared" si="75"/>
        <v/>
      </c>
      <c r="AD42" s="225" t="str">
        <f t="shared" si="76"/>
        <v/>
      </c>
      <c r="AE42" s="176" t="str">
        <f t="shared" si="77"/>
        <v/>
      </c>
      <c r="AF42" s="168" t="str">
        <f t="shared" si="78"/>
        <v/>
      </c>
      <c r="AG42" s="168" t="str">
        <f t="shared" si="79"/>
        <v/>
      </c>
      <c r="AH42" s="179" t="str">
        <f t="shared" si="80"/>
        <v/>
      </c>
      <c r="AI42" s="256" t="str">
        <f t="shared" si="81"/>
        <v/>
      </c>
      <c r="AJ42" s="185" t="str">
        <f t="shared" si="82"/>
        <v/>
      </c>
      <c r="AK42" s="185" t="str">
        <f t="shared" si="83"/>
        <v/>
      </c>
      <c r="AL42" s="185" t="str">
        <f t="shared" si="84"/>
        <v/>
      </c>
      <c r="AM42" s="185" t="str">
        <f t="shared" si="85"/>
        <v/>
      </c>
      <c r="AN42" s="185" t="str">
        <f t="shared" si="86"/>
        <v/>
      </c>
    </row>
    <row r="43" spans="3:40" ht="24.5" thickTop="1" thickBot="1">
      <c r="C43" s="13"/>
      <c r="D43" s="257"/>
      <c r="E43" s="257"/>
      <c r="F43" s="258"/>
      <c r="G43" s="258"/>
      <c r="H43" s="257"/>
      <c r="I43" s="257"/>
      <c r="J43" s="296"/>
      <c r="K43" s="296"/>
      <c r="L43" s="271" t="str">
        <f t="shared" si="87"/>
        <v/>
      </c>
      <c r="M43" s="218" t="str">
        <f t="shared" si="59"/>
        <v/>
      </c>
      <c r="N43" s="183" t="str">
        <f t="shared" si="60"/>
        <v/>
      </c>
      <c r="O43" s="216" t="str">
        <f t="shared" si="61"/>
        <v/>
      </c>
      <c r="P43" s="225" t="str">
        <f t="shared" si="62"/>
        <v/>
      </c>
      <c r="Q43" s="217" t="str">
        <f t="shared" si="63"/>
        <v/>
      </c>
      <c r="R43" s="168" t="str">
        <f t="shared" si="64"/>
        <v/>
      </c>
      <c r="S43" s="218" t="str">
        <f t="shared" si="65"/>
        <v/>
      </c>
      <c r="T43" s="219" t="str">
        <f t="shared" si="66"/>
        <v/>
      </c>
      <c r="U43" s="181" t="str">
        <f t="shared" si="67"/>
        <v/>
      </c>
      <c r="V43" s="185" t="str">
        <f t="shared" si="68"/>
        <v/>
      </c>
      <c r="W43" s="177" t="str">
        <f t="shared" si="69"/>
        <v/>
      </c>
      <c r="X43" s="185" t="str">
        <f t="shared" si="70"/>
        <v/>
      </c>
      <c r="Y43" s="185" t="str">
        <f t="shared" si="71"/>
        <v/>
      </c>
      <c r="Z43" s="218" t="str">
        <f t="shared" si="72"/>
        <v/>
      </c>
      <c r="AA43" s="175" t="str">
        <f t="shared" si="73"/>
        <v/>
      </c>
      <c r="AB43" s="183" t="str">
        <f t="shared" si="74"/>
        <v/>
      </c>
      <c r="AC43" s="184" t="str">
        <f t="shared" si="75"/>
        <v/>
      </c>
      <c r="AD43" s="225" t="str">
        <f t="shared" si="76"/>
        <v/>
      </c>
      <c r="AE43" s="176" t="str">
        <f t="shared" si="77"/>
        <v/>
      </c>
      <c r="AF43" s="168" t="str">
        <f t="shared" si="78"/>
        <v/>
      </c>
      <c r="AG43" s="168" t="str">
        <f t="shared" si="79"/>
        <v/>
      </c>
      <c r="AH43" s="179" t="str">
        <f t="shared" si="80"/>
        <v/>
      </c>
      <c r="AI43" s="256" t="str">
        <f t="shared" si="81"/>
        <v/>
      </c>
      <c r="AJ43" s="185" t="str">
        <f t="shared" si="82"/>
        <v/>
      </c>
      <c r="AK43" s="185" t="str">
        <f t="shared" si="83"/>
        <v/>
      </c>
      <c r="AL43" s="185" t="str">
        <f t="shared" si="84"/>
        <v/>
      </c>
      <c r="AM43" s="185" t="str">
        <f t="shared" si="85"/>
        <v/>
      </c>
      <c r="AN43" s="185" t="str">
        <f t="shared" si="86"/>
        <v/>
      </c>
    </row>
    <row r="44" spans="3:40" ht="24.5" thickTop="1" thickBot="1">
      <c r="C44" s="13"/>
      <c r="D44" s="257"/>
      <c r="E44" s="257"/>
      <c r="F44" s="258"/>
      <c r="G44" s="258"/>
      <c r="H44" s="257"/>
      <c r="I44" s="257"/>
      <c r="J44" s="296"/>
      <c r="K44" s="296"/>
      <c r="L44" s="271" t="str">
        <f t="shared" si="87"/>
        <v/>
      </c>
      <c r="M44" s="218" t="str">
        <f t="shared" si="59"/>
        <v/>
      </c>
      <c r="N44" s="183" t="str">
        <f t="shared" si="60"/>
        <v/>
      </c>
      <c r="O44" s="216" t="str">
        <f t="shared" si="61"/>
        <v/>
      </c>
      <c r="P44" s="225" t="str">
        <f t="shared" si="62"/>
        <v/>
      </c>
      <c r="Q44" s="217" t="str">
        <f t="shared" si="63"/>
        <v/>
      </c>
      <c r="R44" s="168" t="str">
        <f t="shared" si="64"/>
        <v/>
      </c>
      <c r="S44" s="218" t="str">
        <f t="shared" si="65"/>
        <v/>
      </c>
      <c r="T44" s="219" t="str">
        <f t="shared" si="66"/>
        <v/>
      </c>
      <c r="U44" s="181" t="str">
        <f t="shared" si="67"/>
        <v/>
      </c>
      <c r="V44" s="185" t="str">
        <f t="shared" si="68"/>
        <v/>
      </c>
      <c r="W44" s="177" t="str">
        <f t="shared" si="69"/>
        <v/>
      </c>
      <c r="X44" s="185" t="str">
        <f t="shared" si="70"/>
        <v/>
      </c>
      <c r="Y44" s="185" t="str">
        <f t="shared" si="71"/>
        <v/>
      </c>
      <c r="Z44" s="218" t="str">
        <f t="shared" si="72"/>
        <v/>
      </c>
      <c r="AA44" s="175" t="str">
        <f t="shared" si="73"/>
        <v/>
      </c>
      <c r="AB44" s="183" t="str">
        <f t="shared" si="74"/>
        <v/>
      </c>
      <c r="AC44" s="184" t="str">
        <f t="shared" si="75"/>
        <v/>
      </c>
      <c r="AD44" s="225" t="str">
        <f t="shared" si="76"/>
        <v/>
      </c>
      <c r="AE44" s="176" t="str">
        <f t="shared" si="77"/>
        <v/>
      </c>
      <c r="AF44" s="168" t="str">
        <f t="shared" si="78"/>
        <v/>
      </c>
      <c r="AG44" s="168" t="str">
        <f t="shared" si="79"/>
        <v/>
      </c>
      <c r="AH44" s="179" t="str">
        <f t="shared" si="80"/>
        <v/>
      </c>
      <c r="AI44" s="256" t="str">
        <f t="shared" si="81"/>
        <v/>
      </c>
      <c r="AJ44" s="185" t="str">
        <f t="shared" si="82"/>
        <v/>
      </c>
      <c r="AK44" s="185" t="str">
        <f t="shared" si="83"/>
        <v/>
      </c>
      <c r="AL44" s="185" t="str">
        <f t="shared" si="84"/>
        <v/>
      </c>
      <c r="AM44" s="185" t="str">
        <f t="shared" si="85"/>
        <v/>
      </c>
      <c r="AN44" s="185" t="str">
        <f t="shared" si="86"/>
        <v/>
      </c>
    </row>
    <row r="45" spans="3:40" ht="24.5" thickTop="1" thickBot="1">
      <c r="C45" s="13"/>
      <c r="D45" s="257"/>
      <c r="E45" s="257"/>
      <c r="F45" s="258"/>
      <c r="G45" s="258"/>
      <c r="H45" s="257"/>
      <c r="I45" s="257"/>
      <c r="J45" s="296"/>
      <c r="K45" s="296"/>
      <c r="L45" s="271" t="str">
        <f t="shared" si="0"/>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4.5" thickTop="1" thickBot="1">
      <c r="C46" s="13"/>
      <c r="D46" s="257"/>
      <c r="E46" s="257"/>
      <c r="F46" s="258"/>
      <c r="G46" s="258"/>
      <c r="H46" s="257"/>
      <c r="I46" s="257"/>
      <c r="J46" s="296"/>
      <c r="K46" s="296"/>
      <c r="L46" s="271" t="str">
        <f>IF(C46="","",_xlfn.CONCAT("            { line: ","""",C46,", ",M46:AN46,""", sC: ","""",B46,"""},"))</f>
        <v/>
      </c>
      <c r="M46" s="218" t="str">
        <f t="shared" si="1"/>
        <v/>
      </c>
      <c r="N46" s="183" t="str">
        <f t="shared" si="2"/>
        <v/>
      </c>
      <c r="O46" s="216" t="str">
        <f t="shared" si="3"/>
        <v/>
      </c>
      <c r="P46" s="225" t="str">
        <f t="shared" si="4"/>
        <v/>
      </c>
      <c r="Q46" s="217" t="str">
        <f t="shared" si="5"/>
        <v/>
      </c>
      <c r="R46" s="168" t="str">
        <f t="shared" si="6"/>
        <v/>
      </c>
      <c r="S46" s="218" t="str">
        <f t="shared" si="7"/>
        <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4.5" thickTop="1" thickBot="1">
      <c r="C47" s="13"/>
      <c r="D47" s="257"/>
      <c r="E47" s="257"/>
      <c r="F47" s="258"/>
      <c r="G47" s="258"/>
      <c r="H47" s="257"/>
      <c r="I47" s="257"/>
      <c r="J47" s="296"/>
      <c r="K47" s="296"/>
      <c r="L47" s="271" t="str">
        <f>IF(C47="","",_xlfn.CONCAT("            { line: ","""",C47,", ",M47:AN47,""", sC: ","""",B47,"""},"))</f>
        <v/>
      </c>
      <c r="M47" s="218" t="str">
        <f t="shared" si="1"/>
        <v/>
      </c>
      <c r="N47" s="183" t="str">
        <f t="shared" si="2"/>
        <v/>
      </c>
      <c r="O47" s="216" t="str">
        <f t="shared" si="3"/>
        <v/>
      </c>
      <c r="P47" s="225" t="str">
        <f t="shared" si="4"/>
        <v/>
      </c>
      <c r="Q47" s="217" t="str">
        <f t="shared" si="5"/>
        <v/>
      </c>
      <c r="R47" s="168" t="str">
        <f t="shared" si="6"/>
        <v/>
      </c>
      <c r="S47" s="218" t="str">
        <f t="shared" si="7"/>
        <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4.5" thickTop="1" thickBot="1">
      <c r="C48" s="13"/>
      <c r="D48" s="257"/>
      <c r="E48" s="257"/>
      <c r="F48" s="258"/>
      <c r="G48" s="258"/>
      <c r="H48" s="257"/>
      <c r="I48" s="257"/>
      <c r="J48" s="296"/>
      <c r="K48" s="296"/>
      <c r="L48" s="271" t="str">
        <f t="shared" ref="L48" si="88">IF(C48="","",_xlfn.CONCAT("            { line: ","""",C48,", ",M48:AN48,""", sC: ","""",B48,"""},"))</f>
        <v/>
      </c>
      <c r="M48" s="218" t="str">
        <f t="shared" si="1"/>
        <v/>
      </c>
      <c r="N48" s="183" t="str">
        <f t="shared" si="2"/>
        <v/>
      </c>
      <c r="O48" s="216" t="str">
        <f t="shared" si="3"/>
        <v/>
      </c>
      <c r="P48" s="225" t="str">
        <f t="shared" si="4"/>
        <v/>
      </c>
      <c r="Q48" s="217" t="str">
        <f t="shared" si="5"/>
        <v/>
      </c>
      <c r="R48" s="168" t="str">
        <f t="shared" si="6"/>
        <v/>
      </c>
      <c r="S48" s="218" t="str">
        <f t="shared" si="7"/>
        <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4.5" thickTop="1" thickBot="1">
      <c r="C49" s="13"/>
      <c r="D49" s="257"/>
      <c r="E49" s="257"/>
      <c r="F49" s="258"/>
      <c r="G49" s="258"/>
      <c r="H49" s="257"/>
      <c r="I49" s="257"/>
      <c r="J49" s="296"/>
      <c r="K49" s="296"/>
      <c r="L49" s="271" t="str">
        <f t="shared" ref="L49:L54" si="89">IF(C49="","",_xlfn.CONCAT("            { line: ","""",C49,", ",M49:AN49,""", sC: ","""",B49,"""},"))</f>
        <v/>
      </c>
      <c r="M49" s="218" t="str">
        <f>IF(N49="","","(")</f>
        <v/>
      </c>
      <c r="N49" s="183" t="str">
        <f>IF(D49="","",D49)</f>
        <v/>
      </c>
      <c r="O49" s="216" t="str">
        <f>IF(N49="","",",")</f>
        <v/>
      </c>
      <c r="P49" s="225" t="str">
        <f>IF(E49="","",E49)</f>
        <v/>
      </c>
      <c r="Q49" s="217" t="str">
        <f>IF(N49="","",",")</f>
        <v/>
      </c>
      <c r="R49" s="168" t="str">
        <f>IF(N49="","",15)</f>
        <v/>
      </c>
      <c r="S49" s="218" t="str">
        <f>IF(N49="","",")")</f>
        <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4.5" thickTop="1" thickBot="1">
      <c r="C50" s="13"/>
      <c r="D50" s="257"/>
      <c r="E50" s="257"/>
      <c r="F50" s="258"/>
      <c r="G50" s="258"/>
      <c r="H50" s="257"/>
      <c r="I50" s="257"/>
      <c r="J50" s="296"/>
      <c r="K50" s="296"/>
      <c r="L50" s="271" t="str">
        <f t="shared" si="89"/>
        <v/>
      </c>
      <c r="M50" s="218" t="str">
        <f>IF(N50="","","(")</f>
        <v/>
      </c>
      <c r="N50" s="183" t="str">
        <f>IF(D50="","",D50)</f>
        <v/>
      </c>
      <c r="O50" s="216" t="str">
        <f>IF(N50="","",",")</f>
        <v/>
      </c>
      <c r="P50" s="225" t="str">
        <f>IF(E50="","",E50)</f>
        <v/>
      </c>
      <c r="Q50" s="217" t="str">
        <f>IF(N50="","",",")</f>
        <v/>
      </c>
      <c r="R50" s="168" t="str">
        <f>IF(N50="","",15)</f>
        <v/>
      </c>
      <c r="S50" s="218" t="str">
        <f>IF(N50="","",")")</f>
        <v/>
      </c>
      <c r="T50" s="219" t="str">
        <f>IF(U50="","","(")</f>
        <v/>
      </c>
      <c r="U50" s="181" t="str">
        <f>IF(F50="","",F50)</f>
        <v/>
      </c>
      <c r="V50" s="185" t="str">
        <f>IF(U50="","",",")</f>
        <v/>
      </c>
      <c r="W50" s="177" t="str">
        <f>IF(G50="","",G50)</f>
        <v/>
      </c>
      <c r="X50" s="185" t="str">
        <f>IF(U50="","",",")</f>
        <v/>
      </c>
      <c r="Y50" s="185" t="str">
        <f>IF(U50="","",250)</f>
        <v/>
      </c>
      <c r="Z50" s="218" t="str">
        <f>IF(U50="","",")")</f>
        <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24.5" thickTop="1" thickBot="1">
      <c r="C51" s="13"/>
      <c r="D51" s="257"/>
      <c r="E51" s="257"/>
      <c r="F51" s="258"/>
      <c r="G51" s="258"/>
      <c r="H51" s="257"/>
      <c r="I51" s="257"/>
      <c r="J51" s="296"/>
      <c r="K51" s="296"/>
      <c r="L51" s="271" t="str">
        <f t="shared" si="89"/>
        <v/>
      </c>
      <c r="M51" s="218" t="str">
        <f>IF(N51="","","(")</f>
        <v/>
      </c>
      <c r="N51" s="183" t="str">
        <f>IF(D51="","",D51)</f>
        <v/>
      </c>
      <c r="O51" s="216" t="str">
        <f>IF(N51="","",",")</f>
        <v/>
      </c>
      <c r="P51" s="225" t="str">
        <f>IF(E51="","",E51)</f>
        <v/>
      </c>
      <c r="Q51" s="217" t="str">
        <f>IF(N51="","",",")</f>
        <v/>
      </c>
      <c r="R51" s="168" t="str">
        <f>IF(N51="","",15)</f>
        <v/>
      </c>
      <c r="S51" s="218" t="str">
        <f>IF(N51="","",")")</f>
        <v/>
      </c>
      <c r="T51" s="219" t="str">
        <f>IF(U51="","","(")</f>
        <v/>
      </c>
      <c r="U51" s="181" t="str">
        <f>IF(F51="","",F51)</f>
        <v/>
      </c>
      <c r="V51" s="185" t="str">
        <f>IF(U51="","",",")</f>
        <v/>
      </c>
      <c r="W51" s="177" t="str">
        <f>IF(G51="","",G51)</f>
        <v/>
      </c>
      <c r="X51" s="185" t="str">
        <f>IF(U51="","",",")</f>
        <v/>
      </c>
      <c r="Y51" s="185" t="str">
        <f>IF(U51="","",250)</f>
        <v/>
      </c>
      <c r="Z51" s="218" t="str">
        <f>IF(U51="","",")")</f>
        <v/>
      </c>
      <c r="AA51" s="175" t="str">
        <f>IF(AB51="","","(")</f>
        <v/>
      </c>
      <c r="AB51" s="183" t="str">
        <f>IF(H51="","",H51)</f>
        <v/>
      </c>
      <c r="AC51" s="184" t="str">
        <f>IF(AB51="","",",")</f>
        <v/>
      </c>
      <c r="AD51" s="225" t="str">
        <f>IF(I51="","",I51)</f>
        <v/>
      </c>
      <c r="AE51" s="176" t="str">
        <f>IF(AB51="","",",")</f>
        <v/>
      </c>
      <c r="AF51" s="168" t="str">
        <f>IF(AB51="","",350)</f>
        <v/>
      </c>
      <c r="AG51" s="168" t="str">
        <f>IF(AB51="","",")")</f>
        <v/>
      </c>
      <c r="AH51" s="179" t="str">
        <f>IF(AI51="","","(")</f>
        <v/>
      </c>
      <c r="AI51" s="256" t="str">
        <f>IF(J51="","",J51)</f>
        <v/>
      </c>
      <c r="AJ51" s="185" t="str">
        <f>IF(AI51="","",",")</f>
        <v/>
      </c>
      <c r="AK51" s="185" t="str">
        <f>IF(K51="","",K51)</f>
        <v/>
      </c>
      <c r="AL51" s="185" t="str">
        <f>IF(AI51="","",",")</f>
        <v/>
      </c>
      <c r="AM51" s="185" t="str">
        <f>IF(AI51="","",450)</f>
        <v/>
      </c>
      <c r="AN51" s="185" t="str">
        <f>IF(AI51="","",")")</f>
        <v/>
      </c>
    </row>
    <row r="52" spans="1:40" ht="24.5" thickTop="1" thickBot="1">
      <c r="C52" s="13"/>
      <c r="D52" s="257"/>
      <c r="E52" s="257"/>
      <c r="F52" s="258"/>
      <c r="G52" s="258"/>
      <c r="H52" s="257"/>
      <c r="I52" s="257"/>
      <c r="J52" s="296"/>
      <c r="K52" s="296"/>
      <c r="L52" s="271" t="str">
        <f t="shared" si="89"/>
        <v/>
      </c>
      <c r="M52" s="218" t="str">
        <f>IF(N52="","","(")</f>
        <v/>
      </c>
      <c r="N52" s="183" t="str">
        <f>IF(D52="","",D52)</f>
        <v/>
      </c>
      <c r="O52" s="216" t="str">
        <f>IF(N52="","",",")</f>
        <v/>
      </c>
      <c r="P52" s="225" t="str">
        <f>IF(E52="","",E52)</f>
        <v/>
      </c>
      <c r="Q52" s="217" t="str">
        <f>IF(N52="","",",")</f>
        <v/>
      </c>
      <c r="R52" s="168" t="str">
        <f>IF(N52="","",15)</f>
        <v/>
      </c>
      <c r="S52" s="218" t="str">
        <f>IF(N52="","",")")</f>
        <v/>
      </c>
      <c r="T52" s="219" t="str">
        <f>IF(U52="","","(")</f>
        <v/>
      </c>
      <c r="U52" s="181" t="str">
        <f>IF(F52="","",F52)</f>
        <v/>
      </c>
      <c r="V52" s="185" t="str">
        <f>IF(U52="","",",")</f>
        <v/>
      </c>
      <c r="W52" s="177" t="str">
        <f>IF(G52="","",G52)</f>
        <v/>
      </c>
      <c r="X52" s="185" t="str">
        <f>IF(U52="","",",")</f>
        <v/>
      </c>
      <c r="Y52" s="185" t="str">
        <f>IF(U52="","",250)</f>
        <v/>
      </c>
      <c r="Z52" s="218" t="str">
        <f>IF(U52="","",")")</f>
        <v/>
      </c>
      <c r="AA52" s="175" t="str">
        <f>IF(AB52="","","(")</f>
        <v/>
      </c>
      <c r="AB52" s="183" t="str">
        <f>IF(H52="","",H52)</f>
        <v/>
      </c>
      <c r="AC52" s="184" t="str">
        <f>IF(AB52="","",",")</f>
        <v/>
      </c>
      <c r="AD52" s="225" t="str">
        <f>IF(I52="","",I52)</f>
        <v/>
      </c>
      <c r="AE52" s="176" t="str">
        <f>IF(AB52="","",",")</f>
        <v/>
      </c>
      <c r="AF52" s="168" t="str">
        <f>IF(AB52="","",350)</f>
        <v/>
      </c>
      <c r="AG52" s="168" t="str">
        <f>IF(AB52="","",")")</f>
        <v/>
      </c>
      <c r="AH52" s="179" t="str">
        <f>IF(AI52="","","(")</f>
        <v/>
      </c>
      <c r="AI52" s="256" t="str">
        <f>IF(J52="","",J52)</f>
        <v/>
      </c>
      <c r="AJ52" s="185" t="str">
        <f>IF(AI52="","",",")</f>
        <v/>
      </c>
      <c r="AK52" s="185" t="str">
        <f>IF(K52="","",K52)</f>
        <v/>
      </c>
      <c r="AL52" s="185" t="str">
        <f>IF(AI52="","",",")</f>
        <v/>
      </c>
      <c r="AM52" s="185" t="str">
        <f>IF(AI52="","",450)</f>
        <v/>
      </c>
      <c r="AN52" s="185" t="str">
        <f>IF(AI52="","",")")</f>
        <v/>
      </c>
    </row>
    <row r="53" spans="1:40" ht="24.5" thickTop="1" thickBot="1">
      <c r="C53" s="13"/>
      <c r="D53" s="257"/>
      <c r="E53" s="257"/>
      <c r="F53" s="258"/>
      <c r="G53" s="258"/>
      <c r="H53" s="257"/>
      <c r="I53" s="257"/>
      <c r="J53" s="296"/>
      <c r="K53" s="296"/>
      <c r="L53" s="271" t="str">
        <f t="shared" si="89"/>
        <v/>
      </c>
      <c r="M53" s="218" t="str">
        <f>IF(N53="","","(")</f>
        <v/>
      </c>
      <c r="N53" s="183" t="str">
        <f>IF(D53="","",D53)</f>
        <v/>
      </c>
      <c r="O53" s="216" t="str">
        <f>IF(N53="","",",")</f>
        <v/>
      </c>
      <c r="P53" s="225" t="str">
        <f>IF(E53="","",E53)</f>
        <v/>
      </c>
      <c r="Q53" s="217" t="str">
        <f>IF(N53="","",",")</f>
        <v/>
      </c>
      <c r="R53" s="168" t="str">
        <f>IF(N53="","",15)</f>
        <v/>
      </c>
      <c r="S53" s="218" t="str">
        <f>IF(N53="","",")")</f>
        <v/>
      </c>
      <c r="T53" s="219" t="str">
        <f>IF(U53="","","(")</f>
        <v/>
      </c>
      <c r="U53" s="181" t="str">
        <f>IF(F53="","",F53)</f>
        <v/>
      </c>
      <c r="V53" s="185" t="str">
        <f>IF(U53="","",",")</f>
        <v/>
      </c>
      <c r="W53" s="177" t="str">
        <f>IF(G53="","",G53)</f>
        <v/>
      </c>
      <c r="X53" s="185" t="str">
        <f>IF(U53="","",",")</f>
        <v/>
      </c>
      <c r="Y53" s="185" t="str">
        <f>IF(U53="","",250)</f>
        <v/>
      </c>
      <c r="Z53" s="218" t="str">
        <f>IF(U53="","",")")</f>
        <v/>
      </c>
      <c r="AA53" s="175" t="str">
        <f>IF(AB53="","","(")</f>
        <v/>
      </c>
      <c r="AB53" s="183" t="str">
        <f>IF(H53="","",H53)</f>
        <v/>
      </c>
      <c r="AC53" s="184" t="str">
        <f>IF(AB53="","",",")</f>
        <v/>
      </c>
      <c r="AD53" s="225" t="str">
        <f>IF(I53="","",I53)</f>
        <v/>
      </c>
      <c r="AE53" s="176" t="str">
        <f>IF(AB53="","",",")</f>
        <v/>
      </c>
      <c r="AF53" s="168" t="str">
        <f>IF(AB53="","",350)</f>
        <v/>
      </c>
      <c r="AG53" s="168" t="str">
        <f>IF(AB53="","",")")</f>
        <v/>
      </c>
      <c r="AH53" s="179" t="str">
        <f>IF(AI53="","","(")</f>
        <v/>
      </c>
      <c r="AI53" s="256" t="str">
        <f>IF(J53="","",J53)</f>
        <v/>
      </c>
      <c r="AJ53" s="185" t="str">
        <f>IF(AI53="","",",")</f>
        <v/>
      </c>
      <c r="AK53" s="185" t="str">
        <f>IF(K53="","",K53)</f>
        <v/>
      </c>
      <c r="AL53" s="185" t="str">
        <f>IF(AI53="","",",")</f>
        <v/>
      </c>
      <c r="AM53" s="185" t="str">
        <f>IF(AI53="","",450)</f>
        <v/>
      </c>
      <c r="AN53" s="185" t="str">
        <f>IF(AI53="","",")")</f>
        <v/>
      </c>
    </row>
    <row r="54" spans="1:40" ht="24.5" thickTop="1" thickBot="1">
      <c r="C54" s="13"/>
      <c r="D54" s="257"/>
      <c r="E54" s="257"/>
      <c r="F54" s="258"/>
      <c r="G54" s="258"/>
      <c r="H54" s="257"/>
      <c r="I54" s="257"/>
      <c r="J54" s="296"/>
      <c r="K54" s="296"/>
      <c r="L54" s="271" t="str">
        <f t="shared" si="89"/>
        <v/>
      </c>
      <c r="M54" s="218" t="str">
        <f t="shared" si="1"/>
        <v/>
      </c>
      <c r="N54" s="183" t="str">
        <f t="shared" si="2"/>
        <v/>
      </c>
      <c r="O54" s="216" t="str">
        <f t="shared" si="3"/>
        <v/>
      </c>
      <c r="P54" s="225" t="str">
        <f t="shared" si="4"/>
        <v/>
      </c>
      <c r="Q54" s="217" t="str">
        <f t="shared" si="5"/>
        <v/>
      </c>
      <c r="R54" s="168" t="str">
        <f t="shared" si="6"/>
        <v/>
      </c>
      <c r="S54" s="218" t="str">
        <f t="shared" si="7"/>
        <v/>
      </c>
      <c r="T54" s="219" t="str">
        <f t="shared" si="8"/>
        <v/>
      </c>
      <c r="U54" s="181" t="str">
        <f t="shared" si="9"/>
        <v/>
      </c>
      <c r="V54" s="185" t="str">
        <f t="shared" si="10"/>
        <v/>
      </c>
      <c r="W54" s="177" t="str">
        <f t="shared" si="11"/>
        <v/>
      </c>
      <c r="X54" s="185" t="str">
        <f t="shared" si="12"/>
        <v/>
      </c>
      <c r="Y54" s="185" t="str">
        <f t="shared" si="13"/>
        <v/>
      </c>
      <c r="Z54" s="218" t="str">
        <f t="shared" si="14"/>
        <v/>
      </c>
      <c r="AA54" s="175" t="str">
        <f t="shared" si="15"/>
        <v/>
      </c>
      <c r="AB54" s="183" t="str">
        <f t="shared" si="16"/>
        <v/>
      </c>
      <c r="AC54" s="184" t="str">
        <f t="shared" si="17"/>
        <v/>
      </c>
      <c r="AD54" s="225" t="str">
        <f t="shared" si="18"/>
        <v/>
      </c>
      <c r="AE54" s="176" t="str">
        <f t="shared" si="19"/>
        <v/>
      </c>
      <c r="AF54" s="168" t="str">
        <f t="shared" si="20"/>
        <v/>
      </c>
      <c r="AG54" s="168" t="str">
        <f t="shared" si="21"/>
        <v/>
      </c>
      <c r="AH54" s="179" t="str">
        <f t="shared" si="22"/>
        <v/>
      </c>
      <c r="AI54" s="256" t="str">
        <f t="shared" si="23"/>
        <v/>
      </c>
      <c r="AJ54" s="185" t="str">
        <f t="shared" si="24"/>
        <v/>
      </c>
      <c r="AK54" s="185" t="str">
        <f t="shared" si="25"/>
        <v/>
      </c>
      <c r="AL54" s="185" t="str">
        <f t="shared" si="26"/>
        <v/>
      </c>
      <c r="AM54" s="185" t="str">
        <f t="shared" si="27"/>
        <v/>
      </c>
      <c r="AN54" s="185" t="str">
        <f t="shared" si="28"/>
        <v/>
      </c>
    </row>
    <row r="55" spans="1:40" ht="24.5" thickTop="1" thickBot="1">
      <c r="C55" s="13"/>
      <c r="D55" s="257"/>
      <c r="E55" s="257"/>
      <c r="F55" s="258"/>
      <c r="G55" s="258"/>
      <c r="H55" s="257"/>
      <c r="I55" s="257"/>
      <c r="J55" s="296"/>
      <c r="K55" s="296"/>
      <c r="L55" s="271" t="str">
        <f t="shared" ref="L55:L58" si="90">IF(C55="","",_xlfn.CONCAT("            { line: ","""",C55,", ",M55:AN55,""", sC: ","""",B55,"""},"))</f>
        <v/>
      </c>
      <c r="M55" s="218" t="str">
        <f t="shared" si="1"/>
        <v/>
      </c>
      <c r="N55" s="183" t="str">
        <f t="shared" si="2"/>
        <v/>
      </c>
      <c r="O55" s="216" t="str">
        <f t="shared" si="3"/>
        <v/>
      </c>
      <c r="P55" s="225" t="str">
        <f t="shared" si="4"/>
        <v/>
      </c>
      <c r="Q55" s="217" t="str">
        <f t="shared" si="5"/>
        <v/>
      </c>
      <c r="R55" s="168" t="str">
        <f t="shared" si="6"/>
        <v/>
      </c>
      <c r="S55" s="218" t="str">
        <f t="shared" si="7"/>
        <v/>
      </c>
      <c r="T55" s="219" t="str">
        <f t="shared" si="8"/>
        <v/>
      </c>
      <c r="U55" s="181" t="str">
        <f t="shared" si="9"/>
        <v/>
      </c>
      <c r="V55" s="185" t="str">
        <f t="shared" si="10"/>
        <v/>
      </c>
      <c r="W55" s="177" t="str">
        <f t="shared" si="11"/>
        <v/>
      </c>
      <c r="X55" s="185" t="str">
        <f t="shared" si="12"/>
        <v/>
      </c>
      <c r="Y55" s="185" t="str">
        <f t="shared" si="13"/>
        <v/>
      </c>
      <c r="Z55" s="218" t="str">
        <f t="shared" si="14"/>
        <v/>
      </c>
      <c r="AA55" s="175" t="str">
        <f t="shared" si="15"/>
        <v/>
      </c>
      <c r="AB55" s="183" t="str">
        <f t="shared" si="16"/>
        <v/>
      </c>
      <c r="AC55" s="184" t="str">
        <f t="shared" si="17"/>
        <v/>
      </c>
      <c r="AD55" s="225" t="str">
        <f t="shared" si="18"/>
        <v/>
      </c>
      <c r="AE55" s="176" t="str">
        <f t="shared" si="19"/>
        <v/>
      </c>
      <c r="AF55" s="168" t="str">
        <f t="shared" si="20"/>
        <v/>
      </c>
      <c r="AG55" s="168" t="str">
        <f t="shared" si="21"/>
        <v/>
      </c>
      <c r="AH55" s="179" t="str">
        <f t="shared" si="22"/>
        <v/>
      </c>
      <c r="AI55" s="256" t="str">
        <f t="shared" si="23"/>
        <v/>
      </c>
      <c r="AJ55" s="185" t="str">
        <f t="shared" si="24"/>
        <v/>
      </c>
      <c r="AK55" s="185" t="str">
        <f t="shared" si="25"/>
        <v/>
      </c>
      <c r="AL55" s="185" t="str">
        <f t="shared" si="26"/>
        <v/>
      </c>
      <c r="AM55" s="185" t="str">
        <f t="shared" si="27"/>
        <v/>
      </c>
      <c r="AN55" s="185" t="str">
        <f t="shared" si="28"/>
        <v/>
      </c>
    </row>
    <row r="56" spans="1:40" ht="24.5" thickTop="1" thickBot="1">
      <c r="C56" s="13"/>
      <c r="D56" s="257"/>
      <c r="E56" s="257"/>
      <c r="F56" s="258"/>
      <c r="G56" s="258"/>
      <c r="H56" s="257"/>
      <c r="I56" s="257"/>
      <c r="J56" s="296"/>
      <c r="K56" s="296"/>
      <c r="L56" s="271" t="str">
        <f t="shared" si="90"/>
        <v/>
      </c>
      <c r="M56" s="218" t="str">
        <f t="shared" si="1"/>
        <v/>
      </c>
      <c r="N56" s="183" t="str">
        <f t="shared" si="2"/>
        <v/>
      </c>
      <c r="O56" s="216" t="str">
        <f t="shared" si="3"/>
        <v/>
      </c>
      <c r="P56" s="225" t="str">
        <f t="shared" si="4"/>
        <v/>
      </c>
      <c r="Q56" s="217" t="str">
        <f t="shared" si="5"/>
        <v/>
      </c>
      <c r="R56" s="168" t="str">
        <f t="shared" si="6"/>
        <v/>
      </c>
      <c r="S56" s="218" t="str">
        <f t="shared" si="7"/>
        <v/>
      </c>
      <c r="T56" s="219" t="str">
        <f t="shared" si="8"/>
        <v/>
      </c>
      <c r="U56" s="181" t="str">
        <f t="shared" si="9"/>
        <v/>
      </c>
      <c r="V56" s="185" t="str">
        <f t="shared" si="10"/>
        <v/>
      </c>
      <c r="W56" s="177" t="str">
        <f t="shared" si="11"/>
        <v/>
      </c>
      <c r="X56" s="185" t="str">
        <f t="shared" si="12"/>
        <v/>
      </c>
      <c r="Y56" s="185" t="str">
        <f t="shared" si="13"/>
        <v/>
      </c>
      <c r="Z56" s="218" t="str">
        <f t="shared" si="14"/>
        <v/>
      </c>
      <c r="AA56" s="175" t="str">
        <f t="shared" si="15"/>
        <v/>
      </c>
      <c r="AB56" s="183" t="str">
        <f t="shared" si="16"/>
        <v/>
      </c>
      <c r="AC56" s="184" t="str">
        <f t="shared" si="17"/>
        <v/>
      </c>
      <c r="AD56" s="225" t="str">
        <f t="shared" si="18"/>
        <v/>
      </c>
      <c r="AE56" s="176" t="str">
        <f t="shared" si="19"/>
        <v/>
      </c>
      <c r="AF56" s="168" t="str">
        <f t="shared" si="20"/>
        <v/>
      </c>
      <c r="AG56" s="168" t="str">
        <f t="shared" si="21"/>
        <v/>
      </c>
      <c r="AH56" s="179" t="str">
        <f t="shared" si="22"/>
        <v/>
      </c>
      <c r="AI56" s="256" t="str">
        <f t="shared" si="23"/>
        <v/>
      </c>
      <c r="AJ56" s="185" t="str">
        <f t="shared" si="24"/>
        <v/>
      </c>
      <c r="AK56" s="185" t="str">
        <f t="shared" si="25"/>
        <v/>
      </c>
      <c r="AL56" s="185" t="str">
        <f t="shared" si="26"/>
        <v/>
      </c>
      <c r="AM56" s="185" t="str">
        <f t="shared" si="27"/>
        <v/>
      </c>
      <c r="AN56" s="185" t="str">
        <f t="shared" si="28"/>
        <v/>
      </c>
    </row>
    <row r="57" spans="1:40" ht="24.5" thickTop="1" thickBot="1">
      <c r="C57" s="13"/>
      <c r="D57" s="257"/>
      <c r="E57" s="257"/>
      <c r="F57" s="258"/>
      <c r="G57" s="258"/>
      <c r="H57" s="257"/>
      <c r="I57" s="257"/>
      <c r="J57" s="296"/>
      <c r="K57" s="296"/>
      <c r="L57" s="271" t="str">
        <f t="shared" si="90"/>
        <v/>
      </c>
      <c r="M57" s="218" t="str">
        <f t="shared" si="1"/>
        <v/>
      </c>
      <c r="N57" s="183" t="str">
        <f t="shared" si="2"/>
        <v/>
      </c>
      <c r="O57" s="216" t="str">
        <f t="shared" si="3"/>
        <v/>
      </c>
      <c r="P57" s="225" t="str">
        <f t="shared" si="4"/>
        <v/>
      </c>
      <c r="Q57" s="217" t="str">
        <f t="shared" si="5"/>
        <v/>
      </c>
      <c r="R57" s="168" t="str">
        <f t="shared" si="6"/>
        <v/>
      </c>
      <c r="S57" s="218" t="str">
        <f t="shared" si="7"/>
        <v/>
      </c>
      <c r="T57" s="219" t="str">
        <f t="shared" si="8"/>
        <v/>
      </c>
      <c r="U57" s="181" t="str">
        <f t="shared" si="9"/>
        <v/>
      </c>
      <c r="V57" s="185" t="str">
        <f t="shared" si="10"/>
        <v/>
      </c>
      <c r="W57" s="177" t="str">
        <f t="shared" si="11"/>
        <v/>
      </c>
      <c r="X57" s="185" t="str">
        <f t="shared" si="12"/>
        <v/>
      </c>
      <c r="Y57" s="185" t="str">
        <f t="shared" si="13"/>
        <v/>
      </c>
      <c r="Z57" s="218" t="str">
        <f t="shared" si="14"/>
        <v/>
      </c>
      <c r="AA57" s="175" t="str">
        <f t="shared" si="15"/>
        <v/>
      </c>
      <c r="AB57" s="183" t="str">
        <f t="shared" si="16"/>
        <v/>
      </c>
      <c r="AC57" s="184" t="str">
        <f t="shared" si="17"/>
        <v/>
      </c>
      <c r="AD57" s="225" t="str">
        <f t="shared" si="18"/>
        <v/>
      </c>
      <c r="AE57" s="176" t="str">
        <f t="shared" si="19"/>
        <v/>
      </c>
      <c r="AF57" s="168" t="str">
        <f t="shared" si="20"/>
        <v/>
      </c>
      <c r="AG57" s="168" t="str">
        <f t="shared" si="21"/>
        <v/>
      </c>
      <c r="AH57" s="179" t="str">
        <f t="shared" si="22"/>
        <v/>
      </c>
      <c r="AI57" s="256" t="str">
        <f t="shared" si="23"/>
        <v/>
      </c>
      <c r="AJ57" s="185" t="str">
        <f t="shared" si="24"/>
        <v/>
      </c>
      <c r="AK57" s="185" t="str">
        <f t="shared" si="25"/>
        <v/>
      </c>
      <c r="AL57" s="185" t="str">
        <f t="shared" si="26"/>
        <v/>
      </c>
      <c r="AM57" s="185" t="str">
        <f t="shared" si="27"/>
        <v/>
      </c>
      <c r="AN57" s="185" t="str">
        <f t="shared" si="28"/>
        <v/>
      </c>
    </row>
    <row r="58" spans="1:40" ht="24.5" thickTop="1" thickBot="1">
      <c r="C58" s="13"/>
      <c r="D58" s="257"/>
      <c r="E58" s="257"/>
      <c r="F58" s="258"/>
      <c r="G58" s="258"/>
      <c r="H58" s="257"/>
      <c r="I58" s="257"/>
      <c r="J58" s="296"/>
      <c r="K58" s="296"/>
      <c r="L58" s="271" t="str">
        <f t="shared" si="90"/>
        <v/>
      </c>
      <c r="M58" s="218" t="str">
        <f t="shared" si="1"/>
        <v/>
      </c>
      <c r="N58" s="183" t="str">
        <f t="shared" si="2"/>
        <v/>
      </c>
      <c r="O58" s="216" t="str">
        <f t="shared" si="3"/>
        <v/>
      </c>
      <c r="P58" s="225" t="str">
        <f t="shared" si="4"/>
        <v/>
      </c>
      <c r="Q58" s="217" t="str">
        <f t="shared" si="5"/>
        <v/>
      </c>
      <c r="R58" s="168" t="str">
        <f t="shared" si="6"/>
        <v/>
      </c>
      <c r="S58" s="218" t="str">
        <f t="shared" si="7"/>
        <v/>
      </c>
      <c r="T58" s="219" t="str">
        <f t="shared" si="8"/>
        <v/>
      </c>
      <c r="U58" s="181" t="str">
        <f t="shared" si="9"/>
        <v/>
      </c>
      <c r="V58" s="185" t="str">
        <f t="shared" si="10"/>
        <v/>
      </c>
      <c r="W58" s="177" t="str">
        <f t="shared" si="11"/>
        <v/>
      </c>
      <c r="X58" s="185" t="str">
        <f t="shared" si="12"/>
        <v/>
      </c>
      <c r="Y58" s="185" t="str">
        <f t="shared" si="13"/>
        <v/>
      </c>
      <c r="Z58" s="218" t="str">
        <f t="shared" si="14"/>
        <v/>
      </c>
      <c r="AA58" s="175" t="str">
        <f t="shared" si="15"/>
        <v/>
      </c>
      <c r="AB58" s="183" t="str">
        <f t="shared" si="16"/>
        <v/>
      </c>
      <c r="AC58" s="184" t="str">
        <f t="shared" si="17"/>
        <v/>
      </c>
      <c r="AD58" s="225" t="str">
        <f t="shared" si="18"/>
        <v/>
      </c>
      <c r="AE58" s="176" t="str">
        <f t="shared" si="19"/>
        <v/>
      </c>
      <c r="AF58" s="168" t="str">
        <f t="shared" si="20"/>
        <v/>
      </c>
      <c r="AG58" s="168" t="str">
        <f t="shared" si="21"/>
        <v/>
      </c>
      <c r="AH58" s="179" t="str">
        <f t="shared" si="22"/>
        <v/>
      </c>
      <c r="AI58" s="256" t="str">
        <f t="shared" si="23"/>
        <v/>
      </c>
      <c r="AJ58" s="185" t="str">
        <f t="shared" si="24"/>
        <v/>
      </c>
      <c r="AK58" s="185" t="str">
        <f t="shared" si="25"/>
        <v/>
      </c>
      <c r="AL58" s="185" t="str">
        <f t="shared" si="26"/>
        <v/>
      </c>
      <c r="AM58" s="185" t="str">
        <f t="shared" si="27"/>
        <v/>
      </c>
      <c r="AN58" s="185" t="str">
        <f t="shared" si="28"/>
        <v/>
      </c>
    </row>
    <row r="59" spans="1:40" ht="24.5" thickTop="1" thickBot="1">
      <c r="C59" s="13"/>
      <c r="D59" s="257"/>
      <c r="E59" s="257"/>
      <c r="F59" s="269"/>
      <c r="G59" s="258"/>
      <c r="H59" s="257"/>
      <c r="I59" s="257"/>
      <c r="J59" s="270"/>
      <c r="K59" s="296"/>
      <c r="L59" s="271" t="str">
        <f t="shared" ref="L59" si="91">IF(C59="","",_xlfn.CONCAT("            { line: ","""",C59,", ",M59:AN59,""", sC: ","""",B59,"""},"))</f>
        <v/>
      </c>
      <c r="M59" s="218" t="str">
        <f>IF(N59="","","(")</f>
        <v/>
      </c>
      <c r="N59" s="183" t="str">
        <f t="shared" ref="N59:N80" si="92">IF(D59="","",D59)</f>
        <v/>
      </c>
      <c r="O59" s="216" t="str">
        <f>IF(N59="","",",")</f>
        <v/>
      </c>
      <c r="P59" s="225" t="str">
        <f t="shared" ref="P59:P80" si="93">IF(E59="","",E59)</f>
        <v/>
      </c>
      <c r="Q59" s="217" t="str">
        <f>IF(N59="","",",")</f>
        <v/>
      </c>
      <c r="R59" s="168" t="str">
        <f>IF(N59="","",15)</f>
        <v/>
      </c>
      <c r="S59" s="218" t="str">
        <f>IF(N59="","",")")</f>
        <v/>
      </c>
      <c r="T59" s="219" t="str">
        <f>IF(U59="","","(")</f>
        <v/>
      </c>
      <c r="U59" s="181" t="str">
        <f t="shared" ref="U59:U80" si="94">IF(F59="","",F59)</f>
        <v/>
      </c>
      <c r="V59" s="185" t="str">
        <f>IF(U59="","",",")</f>
        <v/>
      </c>
      <c r="W59" s="177" t="str">
        <f t="shared" ref="W59:W80" si="95">IF(G59="","",G59)</f>
        <v/>
      </c>
      <c r="X59" s="185" t="str">
        <f>IF(U59="","",",")</f>
        <v/>
      </c>
      <c r="Y59" s="185" t="str">
        <f>IF(U59="","",250)</f>
        <v/>
      </c>
      <c r="Z59" s="218" t="str">
        <f>IF(U59="","",")")</f>
        <v/>
      </c>
      <c r="AA59" s="175" t="str">
        <f>IF(AB59="","","(")</f>
        <v/>
      </c>
      <c r="AB59" s="183" t="str">
        <f t="shared" ref="AB59:AB80" si="96">IF(H59="","",H59)</f>
        <v/>
      </c>
      <c r="AC59" s="184" t="str">
        <f>IF(AB59="","",",")</f>
        <v/>
      </c>
      <c r="AD59" s="225" t="str">
        <f>IF(I59="","",I59)</f>
        <v/>
      </c>
      <c r="AE59" s="176" t="str">
        <f>IF(AB59="","",",")</f>
        <v/>
      </c>
      <c r="AF59" s="168" t="str">
        <f>IF(AB59="","",350)</f>
        <v/>
      </c>
      <c r="AG59" s="168" t="str">
        <f>IF(AB59="","",")")</f>
        <v/>
      </c>
      <c r="AH59" s="179" t="str">
        <f>IF(AI59="","","(")</f>
        <v/>
      </c>
      <c r="AI59" s="256" t="str">
        <f t="shared" ref="AI59:AI80" si="97">IF(J59="","",J59)</f>
        <v/>
      </c>
      <c r="AJ59" s="185" t="str">
        <f>IF(AI59="","",",")</f>
        <v/>
      </c>
      <c r="AK59" s="185" t="str">
        <f>IF(K59="","",K59)</f>
        <v/>
      </c>
      <c r="AL59" s="185" t="str">
        <f>IF(AI59="","",",")</f>
        <v/>
      </c>
      <c r="AM59" s="185" t="str">
        <f>IF(AI59="","",450)</f>
        <v/>
      </c>
      <c r="AN59" s="185" t="str">
        <f>IF(AI59="","",")")</f>
        <v/>
      </c>
    </row>
    <row r="60" spans="1:40" ht="26.5" thickTop="1" thickBot="1">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36.5" thickTop="1" thickBot="1">
      <c r="A61" s="293"/>
      <c r="B61" s="293"/>
      <c r="C61" s="293"/>
      <c r="D61" s="300"/>
      <c r="E61" s="300"/>
      <c r="F61" s="300"/>
      <c r="G61" s="300"/>
      <c r="H61" s="300"/>
      <c r="I61" s="300"/>
      <c r="J61" s="300"/>
      <c r="K61" s="300"/>
      <c r="L61" s="212" t="s">
        <v>2299</v>
      </c>
      <c r="M61" s="218" t="str">
        <f t="shared" ref="M61:M80" si="98">IF(N61="","","(")</f>
        <v/>
      </c>
      <c r="N61" s="183" t="str">
        <f t="shared" si="92"/>
        <v/>
      </c>
      <c r="O61" s="216" t="str">
        <f t="shared" ref="O61:O80" si="99">IF(N61="","",",")</f>
        <v/>
      </c>
      <c r="P61" s="225" t="str">
        <f t="shared" si="93"/>
        <v/>
      </c>
      <c r="Q61" s="217" t="str">
        <f t="shared" ref="Q61:Q80" si="100">IF(N61="","",",")</f>
        <v/>
      </c>
      <c r="R61" s="168" t="str">
        <f t="shared" ref="R61:R80" si="101">IF(N61="","",15)</f>
        <v/>
      </c>
      <c r="S61" s="218" t="str">
        <f t="shared" ref="S61:S80" si="102">IF(N61="","",")")</f>
        <v/>
      </c>
      <c r="T61" s="219" t="str">
        <f t="shared" ref="T61:T80" si="103">IF(U61="","","(")</f>
        <v/>
      </c>
      <c r="U61" s="181" t="str">
        <f t="shared" si="94"/>
        <v/>
      </c>
      <c r="V61" s="185" t="str">
        <f t="shared" ref="V61:V80" si="104">IF(U61="","",",")</f>
        <v/>
      </c>
      <c r="W61" s="177" t="str">
        <f t="shared" si="95"/>
        <v/>
      </c>
      <c r="X61" s="185" t="str">
        <f t="shared" ref="X61:X80" si="105">IF(U61="","",",")</f>
        <v/>
      </c>
      <c r="Y61" s="185" t="str">
        <f t="shared" ref="Y61:Y80" si="106">IF(U61="","",250)</f>
        <v/>
      </c>
      <c r="Z61" s="218" t="str">
        <f t="shared" ref="Z61:Z80" si="107">IF(U61="","",")")</f>
        <v/>
      </c>
      <c r="AA61" s="175" t="str">
        <f t="shared" ref="AA61:AA80" si="108">IF(AB61="","","(")</f>
        <v/>
      </c>
      <c r="AB61" s="183" t="str">
        <f t="shared" si="96"/>
        <v/>
      </c>
      <c r="AC61" s="184" t="str">
        <f t="shared" ref="AC61:AC80" si="109">IF(AB61="","",",")</f>
        <v/>
      </c>
      <c r="AD61" s="225" t="str">
        <f t="shared" ref="AD61:AD101" si="110">IF(I61="","",I61)</f>
        <v/>
      </c>
      <c r="AE61" s="176" t="str">
        <f t="shared" ref="AE61:AE80" si="111">IF(AB61="","",",")</f>
        <v/>
      </c>
      <c r="AF61" s="168" t="str">
        <f t="shared" ref="AF61:AF80" si="112">IF(AB61="","",350)</f>
        <v/>
      </c>
      <c r="AG61" s="168" t="str">
        <f t="shared" ref="AG61:AG80" si="113">IF(AB61="","",")")</f>
        <v/>
      </c>
      <c r="AH61" s="179" t="str">
        <f t="shared" ref="AH61:AH80" si="114">IF(AI61="","","(")</f>
        <v/>
      </c>
      <c r="AI61" s="256" t="str">
        <f t="shared" si="97"/>
        <v/>
      </c>
      <c r="AJ61" s="185" t="str">
        <f t="shared" ref="AJ61:AJ80" si="115">IF(AI61="","",",")</f>
        <v/>
      </c>
      <c r="AK61" s="185" t="str">
        <f t="shared" ref="AK61:AK101" si="116">IF(K61="","",K61)</f>
        <v/>
      </c>
      <c r="AL61" s="185" t="str">
        <f t="shared" ref="AL61:AL80" si="117">IF(AI61="","",",")</f>
        <v/>
      </c>
      <c r="AM61" s="185" t="str">
        <f t="shared" ref="AM61:AM80" si="118">IF(AI61="","",450)</f>
        <v/>
      </c>
      <c r="AN61" s="185" t="str">
        <f t="shared" ref="AN61:AN80" si="119">IF(AI61="","",")")</f>
        <v/>
      </c>
    </row>
    <row r="62" spans="1:40" ht="24.5" thickTop="1" thickBot="1">
      <c r="C62" s="13"/>
      <c r="D62" s="257"/>
      <c r="E62" s="257"/>
      <c r="F62" s="258"/>
      <c r="G62" s="258"/>
      <c r="H62" s="257"/>
      <c r="I62" s="257"/>
      <c r="J62" s="296"/>
      <c r="K62" s="296"/>
      <c r="L62" s="271" t="str">
        <f t="shared" ref="L62:L79" si="120">IF(C62="","",_xlfn.CONCAT("            { line: ","""",C62,", ",M62:AN62,""", sC: ","""",B62,"""},"))</f>
        <v/>
      </c>
      <c r="M62" s="218" t="str">
        <f t="shared" ref="M62:M79" si="121">IF(N62="","","(")</f>
        <v/>
      </c>
      <c r="N62" s="183" t="str">
        <f t="shared" ref="N62:N79" si="122">IF(D62="","",D62)</f>
        <v/>
      </c>
      <c r="O62" s="216" t="str">
        <f t="shared" ref="O62:O79" si="123">IF(N62="","",",")</f>
        <v/>
      </c>
      <c r="P62" s="225" t="str">
        <f t="shared" ref="P62:P79" si="124">IF(E62="","",E62)</f>
        <v/>
      </c>
      <c r="Q62" s="217" t="str">
        <f t="shared" ref="Q62:Q79" si="125">IF(N62="","",",")</f>
        <v/>
      </c>
      <c r="R62" s="168" t="str">
        <f t="shared" ref="R62:R79" si="126">IF(N62="","",15)</f>
        <v/>
      </c>
      <c r="S62" s="218" t="str">
        <f t="shared" ref="S62:S79" si="127">IF(N62="","",")")</f>
        <v/>
      </c>
      <c r="T62" s="219" t="str">
        <f t="shared" ref="T62:T79" si="128">IF(U62="","","(")</f>
        <v/>
      </c>
      <c r="U62" s="181" t="str">
        <f t="shared" ref="U62:U79" si="129">IF(F62="","",F62)</f>
        <v/>
      </c>
      <c r="V62" s="185" t="str">
        <f t="shared" ref="V62:V79" si="130">IF(U62="","",",")</f>
        <v/>
      </c>
      <c r="W62" s="177" t="str">
        <f t="shared" ref="W62:W79" si="131">IF(G62="","",G62)</f>
        <v/>
      </c>
      <c r="X62" s="185" t="str">
        <f t="shared" ref="X62:X79" si="132">IF(U62="","",",")</f>
        <v/>
      </c>
      <c r="Y62" s="185" t="str">
        <f t="shared" ref="Y62:Y79" si="133">IF(U62="","",250)</f>
        <v/>
      </c>
      <c r="Z62" s="218" t="str">
        <f t="shared" ref="Z62:Z79" si="134">IF(U62="","",")")</f>
        <v/>
      </c>
      <c r="AA62" s="175" t="str">
        <f t="shared" ref="AA62:AA79" si="135">IF(AB62="","","(")</f>
        <v/>
      </c>
      <c r="AB62" s="183" t="str">
        <f t="shared" ref="AB62:AB79" si="136">IF(H62="","",H62)</f>
        <v/>
      </c>
      <c r="AC62" s="184" t="str">
        <f t="shared" ref="AC62:AC79" si="137">IF(AB62="","",",")</f>
        <v/>
      </c>
      <c r="AD62" s="225" t="str">
        <f t="shared" ref="AD62:AD79" si="138">IF(I62="","",I62)</f>
        <v/>
      </c>
      <c r="AE62" s="176" t="str">
        <f t="shared" ref="AE62:AE79" si="139">IF(AB62="","",",")</f>
        <v/>
      </c>
      <c r="AF62" s="168" t="str">
        <f t="shared" ref="AF62:AF79" si="140">IF(AB62="","",350)</f>
        <v/>
      </c>
      <c r="AG62" s="168" t="str">
        <f t="shared" ref="AG62:AG79" si="141">IF(AB62="","",")")</f>
        <v/>
      </c>
      <c r="AH62" s="179" t="str">
        <f t="shared" ref="AH62:AH79" si="142">IF(AI62="","","(")</f>
        <v/>
      </c>
      <c r="AI62" s="256" t="str">
        <f t="shared" ref="AI62:AI79" si="143">IF(J62="","",J62)</f>
        <v/>
      </c>
      <c r="AJ62" s="185" t="str">
        <f t="shared" ref="AJ62:AJ79" si="144">IF(AI62="","",",")</f>
        <v/>
      </c>
      <c r="AK62" s="185" t="str">
        <f t="shared" ref="AK62:AK79" si="145">IF(K62="","",K62)</f>
        <v/>
      </c>
      <c r="AL62" s="185" t="str">
        <f t="shared" ref="AL62:AL79" si="146">IF(AI62="","",",")</f>
        <v/>
      </c>
      <c r="AM62" s="185" t="str">
        <f t="shared" ref="AM62:AM79" si="147">IF(AI62="","",450)</f>
        <v/>
      </c>
      <c r="AN62" s="185" t="str">
        <f t="shared" ref="AN62:AN79" si="148">IF(AI62="","",")")</f>
        <v/>
      </c>
    </row>
    <row r="63" spans="1:40" ht="24.5" thickTop="1" thickBot="1">
      <c r="C63" s="13"/>
      <c r="D63" s="257"/>
      <c r="E63" s="257"/>
      <c r="F63" s="258"/>
      <c r="G63" s="258"/>
      <c r="H63" s="257"/>
      <c r="I63" s="257"/>
      <c r="J63" s="296"/>
      <c r="K63" s="296"/>
      <c r="L63" s="271" t="str">
        <f t="shared" ref="L63:L69" si="149">IF(C63="","",_xlfn.CONCAT("            { line: ","""",C63,", ",M63:AN63,""", sC: ","""",B63,"""},"))</f>
        <v/>
      </c>
      <c r="M63" s="218" t="str">
        <f t="shared" ref="M63:M69" si="150">IF(N63="","","(")</f>
        <v/>
      </c>
      <c r="N63" s="183" t="str">
        <f t="shared" ref="N63:N69" si="151">IF(D63="","",D63)</f>
        <v/>
      </c>
      <c r="O63" s="216" t="str">
        <f t="shared" ref="O63:O69" si="152">IF(N63="","",",")</f>
        <v/>
      </c>
      <c r="P63" s="225" t="str">
        <f t="shared" ref="P63:P69" si="153">IF(E63="","",E63)</f>
        <v/>
      </c>
      <c r="Q63" s="217" t="str">
        <f t="shared" ref="Q63:Q69" si="154">IF(N63="","",",")</f>
        <v/>
      </c>
      <c r="R63" s="168" t="str">
        <f t="shared" ref="R63:R69" si="155">IF(N63="","",15)</f>
        <v/>
      </c>
      <c r="S63" s="218" t="str">
        <f t="shared" ref="S63:S69" si="156">IF(N63="","",")")</f>
        <v/>
      </c>
      <c r="T63" s="219" t="str">
        <f t="shared" ref="T63:T69" si="157">IF(U63="","","(")</f>
        <v/>
      </c>
      <c r="U63" s="181" t="str">
        <f t="shared" ref="U63:U69" si="158">IF(F63="","",F63)</f>
        <v/>
      </c>
      <c r="V63" s="185" t="str">
        <f t="shared" ref="V63:V69" si="159">IF(U63="","",",")</f>
        <v/>
      </c>
      <c r="W63" s="177" t="str">
        <f t="shared" ref="W63:W69" si="160">IF(G63="","",G63)</f>
        <v/>
      </c>
      <c r="X63" s="185" t="str">
        <f t="shared" ref="X63:X69" si="161">IF(U63="","",",")</f>
        <v/>
      </c>
      <c r="Y63" s="185" t="str">
        <f t="shared" ref="Y63:Y69" si="162">IF(U63="","",250)</f>
        <v/>
      </c>
      <c r="Z63" s="218" t="str">
        <f t="shared" ref="Z63:Z69" si="163">IF(U63="","",")")</f>
        <v/>
      </c>
      <c r="AA63" s="175" t="str">
        <f t="shared" ref="AA63:AA69" si="164">IF(AB63="","","(")</f>
        <v/>
      </c>
      <c r="AB63" s="183" t="str">
        <f t="shared" ref="AB63:AB69" si="165">IF(H63="","",H63)</f>
        <v/>
      </c>
      <c r="AC63" s="184" t="str">
        <f t="shared" ref="AC63:AC69" si="166">IF(AB63="","",",")</f>
        <v/>
      </c>
      <c r="AD63" s="225" t="str">
        <f t="shared" ref="AD63:AD69" si="167">IF(I63="","",I63)</f>
        <v/>
      </c>
      <c r="AE63" s="176" t="str">
        <f t="shared" ref="AE63:AE69" si="168">IF(AB63="","",",")</f>
        <v/>
      </c>
      <c r="AF63" s="168" t="str">
        <f t="shared" ref="AF63:AF69" si="169">IF(AB63="","",350)</f>
        <v/>
      </c>
      <c r="AG63" s="168" t="str">
        <f t="shared" ref="AG63:AG69" si="170">IF(AB63="","",")")</f>
        <v/>
      </c>
      <c r="AH63" s="179" t="str">
        <f t="shared" ref="AH63:AH69" si="171">IF(AI63="","","(")</f>
        <v/>
      </c>
      <c r="AI63" s="256" t="str">
        <f t="shared" ref="AI63:AI69" si="172">IF(J63="","",J63)</f>
        <v/>
      </c>
      <c r="AJ63" s="185" t="str">
        <f t="shared" ref="AJ63:AJ69" si="173">IF(AI63="","",",")</f>
        <v/>
      </c>
      <c r="AK63" s="185" t="str">
        <f t="shared" ref="AK63:AK69" si="174">IF(K63="","",K63)</f>
        <v/>
      </c>
      <c r="AL63" s="185" t="str">
        <f t="shared" ref="AL63:AL69" si="175">IF(AI63="","",",")</f>
        <v/>
      </c>
      <c r="AM63" s="185" t="str">
        <f t="shared" ref="AM63:AM69" si="176">IF(AI63="","",450)</f>
        <v/>
      </c>
      <c r="AN63" s="185" t="str">
        <f t="shared" ref="AN63:AN69" si="177">IF(AI63="","",")")</f>
        <v/>
      </c>
    </row>
    <row r="64" spans="1:40" ht="24.5" thickTop="1" thickBot="1">
      <c r="C64" s="13"/>
      <c r="D64" s="257"/>
      <c r="E64" s="257"/>
      <c r="F64" s="258"/>
      <c r="G64" s="258"/>
      <c r="H64" s="257"/>
      <c r="I64" s="257"/>
      <c r="J64" s="296"/>
      <c r="K64" s="296"/>
      <c r="L64" s="271" t="str">
        <f t="shared" si="149"/>
        <v/>
      </c>
      <c r="M64" s="218" t="str">
        <f t="shared" si="150"/>
        <v/>
      </c>
      <c r="N64" s="183" t="str">
        <f t="shared" si="151"/>
        <v/>
      </c>
      <c r="O64" s="216" t="str">
        <f t="shared" si="152"/>
        <v/>
      </c>
      <c r="P64" s="225" t="str">
        <f t="shared" si="153"/>
        <v/>
      </c>
      <c r="Q64" s="217" t="str">
        <f t="shared" si="154"/>
        <v/>
      </c>
      <c r="R64" s="168" t="str">
        <f t="shared" si="155"/>
        <v/>
      </c>
      <c r="S64" s="218" t="str">
        <f t="shared" si="156"/>
        <v/>
      </c>
      <c r="T64" s="219" t="str">
        <f t="shared" si="157"/>
        <v/>
      </c>
      <c r="U64" s="181" t="str">
        <f t="shared" si="158"/>
        <v/>
      </c>
      <c r="V64" s="185" t="str">
        <f t="shared" si="159"/>
        <v/>
      </c>
      <c r="W64" s="177" t="str">
        <f t="shared" si="160"/>
        <v/>
      </c>
      <c r="X64" s="185" t="str">
        <f t="shared" si="161"/>
        <v/>
      </c>
      <c r="Y64" s="185" t="str">
        <f t="shared" si="162"/>
        <v/>
      </c>
      <c r="Z64" s="218" t="str">
        <f t="shared" si="163"/>
        <v/>
      </c>
      <c r="AA64" s="175" t="str">
        <f t="shared" si="164"/>
        <v/>
      </c>
      <c r="AB64" s="183" t="str">
        <f t="shared" si="165"/>
        <v/>
      </c>
      <c r="AC64" s="184" t="str">
        <f t="shared" si="166"/>
        <v/>
      </c>
      <c r="AD64" s="225" t="str">
        <f t="shared" si="167"/>
        <v/>
      </c>
      <c r="AE64" s="176" t="str">
        <f t="shared" si="168"/>
        <v/>
      </c>
      <c r="AF64" s="168" t="str">
        <f t="shared" si="169"/>
        <v/>
      </c>
      <c r="AG64" s="168" t="str">
        <f t="shared" si="170"/>
        <v/>
      </c>
      <c r="AH64" s="179" t="str">
        <f t="shared" si="171"/>
        <v/>
      </c>
      <c r="AI64" s="256" t="str">
        <f t="shared" si="172"/>
        <v/>
      </c>
      <c r="AJ64" s="185" t="str">
        <f t="shared" si="173"/>
        <v/>
      </c>
      <c r="AK64" s="185" t="str">
        <f t="shared" si="174"/>
        <v/>
      </c>
      <c r="AL64" s="185" t="str">
        <f t="shared" si="175"/>
        <v/>
      </c>
      <c r="AM64" s="185" t="str">
        <f t="shared" si="176"/>
        <v/>
      </c>
      <c r="AN64" s="185" t="str">
        <f t="shared" si="177"/>
        <v/>
      </c>
    </row>
    <row r="65" spans="3:40" ht="24.5" thickTop="1" thickBot="1">
      <c r="C65" s="13"/>
      <c r="D65" s="257"/>
      <c r="E65" s="257"/>
      <c r="F65" s="258"/>
      <c r="G65" s="258"/>
      <c r="H65" s="257"/>
      <c r="I65" s="257"/>
      <c r="J65" s="296"/>
      <c r="K65" s="296"/>
      <c r="L65" s="271" t="str">
        <f t="shared" si="149"/>
        <v/>
      </c>
      <c r="M65" s="218" t="str">
        <f t="shared" si="150"/>
        <v/>
      </c>
      <c r="N65" s="183" t="str">
        <f t="shared" si="151"/>
        <v/>
      </c>
      <c r="O65" s="216" t="str">
        <f t="shared" si="152"/>
        <v/>
      </c>
      <c r="P65" s="225" t="str">
        <f t="shared" si="153"/>
        <v/>
      </c>
      <c r="Q65" s="217" t="str">
        <f t="shared" si="154"/>
        <v/>
      </c>
      <c r="R65" s="168" t="str">
        <f t="shared" si="155"/>
        <v/>
      </c>
      <c r="S65" s="218" t="str">
        <f t="shared" si="156"/>
        <v/>
      </c>
      <c r="T65" s="219" t="str">
        <f t="shared" si="157"/>
        <v/>
      </c>
      <c r="U65" s="181" t="str">
        <f t="shared" si="158"/>
        <v/>
      </c>
      <c r="V65" s="185" t="str">
        <f t="shared" si="159"/>
        <v/>
      </c>
      <c r="W65" s="177" t="str">
        <f t="shared" si="160"/>
        <v/>
      </c>
      <c r="X65" s="185" t="str">
        <f t="shared" si="161"/>
        <v/>
      </c>
      <c r="Y65" s="185" t="str">
        <f t="shared" si="162"/>
        <v/>
      </c>
      <c r="Z65" s="218" t="str">
        <f t="shared" si="163"/>
        <v/>
      </c>
      <c r="AA65" s="175" t="str">
        <f t="shared" si="164"/>
        <v/>
      </c>
      <c r="AB65" s="183" t="str">
        <f t="shared" si="165"/>
        <v/>
      </c>
      <c r="AC65" s="184" t="str">
        <f t="shared" si="166"/>
        <v/>
      </c>
      <c r="AD65" s="225" t="str">
        <f t="shared" si="167"/>
        <v/>
      </c>
      <c r="AE65" s="176" t="str">
        <f t="shared" si="168"/>
        <v/>
      </c>
      <c r="AF65" s="168" t="str">
        <f t="shared" si="169"/>
        <v/>
      </c>
      <c r="AG65" s="168" t="str">
        <f t="shared" si="170"/>
        <v/>
      </c>
      <c r="AH65" s="179" t="str">
        <f t="shared" si="171"/>
        <v/>
      </c>
      <c r="AI65" s="256" t="str">
        <f t="shared" si="172"/>
        <v/>
      </c>
      <c r="AJ65" s="185" t="str">
        <f t="shared" si="173"/>
        <v/>
      </c>
      <c r="AK65" s="185" t="str">
        <f t="shared" si="174"/>
        <v/>
      </c>
      <c r="AL65" s="185" t="str">
        <f t="shared" si="175"/>
        <v/>
      </c>
      <c r="AM65" s="185" t="str">
        <f t="shared" si="176"/>
        <v/>
      </c>
      <c r="AN65" s="185" t="str">
        <f t="shared" si="177"/>
        <v/>
      </c>
    </row>
    <row r="66" spans="3:40" ht="24.5" thickTop="1" thickBot="1">
      <c r="C66" s="13"/>
      <c r="D66" s="257"/>
      <c r="E66" s="257"/>
      <c r="F66" s="258"/>
      <c r="G66" s="258"/>
      <c r="H66" s="257"/>
      <c r="I66" s="257"/>
      <c r="J66" s="296"/>
      <c r="K66" s="296"/>
      <c r="L66" s="271" t="str">
        <f t="shared" si="149"/>
        <v/>
      </c>
      <c r="M66" s="218" t="str">
        <f t="shared" si="150"/>
        <v/>
      </c>
      <c r="N66" s="183" t="str">
        <f t="shared" si="151"/>
        <v/>
      </c>
      <c r="O66" s="216" t="str">
        <f t="shared" si="152"/>
        <v/>
      </c>
      <c r="P66" s="225" t="str">
        <f t="shared" si="153"/>
        <v/>
      </c>
      <c r="Q66" s="217" t="str">
        <f t="shared" si="154"/>
        <v/>
      </c>
      <c r="R66" s="168" t="str">
        <f t="shared" si="155"/>
        <v/>
      </c>
      <c r="S66" s="218" t="str">
        <f t="shared" si="156"/>
        <v/>
      </c>
      <c r="T66" s="219" t="str">
        <f t="shared" si="157"/>
        <v/>
      </c>
      <c r="U66" s="181" t="str">
        <f t="shared" si="158"/>
        <v/>
      </c>
      <c r="V66" s="185" t="str">
        <f t="shared" si="159"/>
        <v/>
      </c>
      <c r="W66" s="177" t="str">
        <f t="shared" si="160"/>
        <v/>
      </c>
      <c r="X66" s="185" t="str">
        <f t="shared" si="161"/>
        <v/>
      </c>
      <c r="Y66" s="185" t="str">
        <f t="shared" si="162"/>
        <v/>
      </c>
      <c r="Z66" s="218" t="str">
        <f t="shared" si="163"/>
        <v/>
      </c>
      <c r="AA66" s="175" t="str">
        <f t="shared" si="164"/>
        <v/>
      </c>
      <c r="AB66" s="183" t="str">
        <f t="shared" si="165"/>
        <v/>
      </c>
      <c r="AC66" s="184" t="str">
        <f t="shared" si="166"/>
        <v/>
      </c>
      <c r="AD66" s="225" t="str">
        <f t="shared" si="167"/>
        <v/>
      </c>
      <c r="AE66" s="176" t="str">
        <f t="shared" si="168"/>
        <v/>
      </c>
      <c r="AF66" s="168" t="str">
        <f t="shared" si="169"/>
        <v/>
      </c>
      <c r="AG66" s="168" t="str">
        <f t="shared" si="170"/>
        <v/>
      </c>
      <c r="AH66" s="179" t="str">
        <f t="shared" si="171"/>
        <v/>
      </c>
      <c r="AI66" s="256" t="str">
        <f t="shared" si="172"/>
        <v/>
      </c>
      <c r="AJ66" s="185" t="str">
        <f t="shared" si="173"/>
        <v/>
      </c>
      <c r="AK66" s="185" t="str">
        <f t="shared" si="174"/>
        <v/>
      </c>
      <c r="AL66" s="185" t="str">
        <f t="shared" si="175"/>
        <v/>
      </c>
      <c r="AM66" s="185" t="str">
        <f t="shared" si="176"/>
        <v/>
      </c>
      <c r="AN66" s="185" t="str">
        <f t="shared" si="177"/>
        <v/>
      </c>
    </row>
    <row r="67" spans="3:40" ht="24.5" thickTop="1" thickBot="1">
      <c r="C67" s="13"/>
      <c r="D67" s="257"/>
      <c r="E67" s="257"/>
      <c r="F67" s="258"/>
      <c r="G67" s="258"/>
      <c r="H67" s="257"/>
      <c r="I67" s="257"/>
      <c r="J67" s="296"/>
      <c r="K67" s="296"/>
      <c r="L67" s="282" t="str">
        <f t="shared" si="149"/>
        <v/>
      </c>
      <c r="M67" s="218" t="str">
        <f t="shared" si="150"/>
        <v/>
      </c>
      <c r="N67" s="183" t="str">
        <f t="shared" si="151"/>
        <v/>
      </c>
      <c r="O67" s="216" t="str">
        <f t="shared" si="152"/>
        <v/>
      </c>
      <c r="P67" s="225" t="str">
        <f t="shared" si="153"/>
        <v/>
      </c>
      <c r="Q67" s="217" t="str">
        <f t="shared" si="154"/>
        <v/>
      </c>
      <c r="R67" s="168" t="str">
        <f t="shared" si="155"/>
        <v/>
      </c>
      <c r="S67" s="218" t="str">
        <f t="shared" si="156"/>
        <v/>
      </c>
      <c r="T67" s="219" t="str">
        <f t="shared" si="157"/>
        <v/>
      </c>
      <c r="U67" s="181" t="str">
        <f t="shared" si="158"/>
        <v/>
      </c>
      <c r="V67" s="185" t="str">
        <f t="shared" si="159"/>
        <v/>
      </c>
      <c r="W67" s="177" t="str">
        <f t="shared" si="160"/>
        <v/>
      </c>
      <c r="X67" s="185" t="str">
        <f t="shared" si="161"/>
        <v/>
      </c>
      <c r="Y67" s="185" t="str">
        <f t="shared" si="162"/>
        <v/>
      </c>
      <c r="Z67" s="218" t="str">
        <f t="shared" si="163"/>
        <v/>
      </c>
      <c r="AA67" s="175" t="str">
        <f t="shared" si="164"/>
        <v/>
      </c>
      <c r="AB67" s="183" t="str">
        <f t="shared" si="165"/>
        <v/>
      </c>
      <c r="AC67" s="184" t="str">
        <f t="shared" si="166"/>
        <v/>
      </c>
      <c r="AD67" s="225" t="str">
        <f t="shared" si="167"/>
        <v/>
      </c>
      <c r="AE67" s="176" t="str">
        <f t="shared" si="168"/>
        <v/>
      </c>
      <c r="AF67" s="168" t="str">
        <f t="shared" si="169"/>
        <v/>
      </c>
      <c r="AG67" s="168" t="str">
        <f t="shared" si="170"/>
        <v/>
      </c>
      <c r="AH67" s="179" t="str">
        <f t="shared" si="171"/>
        <v/>
      </c>
      <c r="AI67" s="256" t="str">
        <f t="shared" si="172"/>
        <v/>
      </c>
      <c r="AJ67" s="185" t="str">
        <f t="shared" si="173"/>
        <v/>
      </c>
      <c r="AK67" s="185" t="str">
        <f t="shared" si="174"/>
        <v/>
      </c>
      <c r="AL67" s="185" t="str">
        <f t="shared" si="175"/>
        <v/>
      </c>
      <c r="AM67" s="185" t="str">
        <f t="shared" si="176"/>
        <v/>
      </c>
      <c r="AN67" s="185" t="str">
        <f t="shared" si="177"/>
        <v/>
      </c>
    </row>
    <row r="68" spans="3:40" ht="24.5" thickTop="1" thickBot="1">
      <c r="C68" s="13"/>
      <c r="D68" s="257"/>
      <c r="E68" s="257"/>
      <c r="F68" s="258"/>
      <c r="G68" s="258"/>
      <c r="H68" s="257"/>
      <c r="I68" s="257"/>
      <c r="J68" s="296"/>
      <c r="K68" s="296"/>
      <c r="L68" s="282" t="str">
        <f t="shared" si="149"/>
        <v/>
      </c>
      <c r="M68" s="218" t="str">
        <f t="shared" si="150"/>
        <v/>
      </c>
      <c r="N68" s="183" t="str">
        <f t="shared" si="151"/>
        <v/>
      </c>
      <c r="O68" s="216" t="str">
        <f t="shared" si="152"/>
        <v/>
      </c>
      <c r="P68" s="225" t="str">
        <f t="shared" si="153"/>
        <v/>
      </c>
      <c r="Q68" s="217" t="str">
        <f t="shared" si="154"/>
        <v/>
      </c>
      <c r="R68" s="168" t="str">
        <f t="shared" si="155"/>
        <v/>
      </c>
      <c r="S68" s="218" t="str">
        <f t="shared" si="156"/>
        <v/>
      </c>
      <c r="T68" s="219" t="str">
        <f t="shared" si="157"/>
        <v/>
      </c>
      <c r="U68" s="181" t="str">
        <f t="shared" si="158"/>
        <v/>
      </c>
      <c r="V68" s="185" t="str">
        <f t="shared" si="159"/>
        <v/>
      </c>
      <c r="W68" s="177" t="str">
        <f t="shared" si="160"/>
        <v/>
      </c>
      <c r="X68" s="185" t="str">
        <f t="shared" si="161"/>
        <v/>
      </c>
      <c r="Y68" s="185" t="str">
        <f t="shared" si="162"/>
        <v/>
      </c>
      <c r="Z68" s="218" t="str">
        <f t="shared" si="163"/>
        <v/>
      </c>
      <c r="AA68" s="175" t="str">
        <f t="shared" si="164"/>
        <v/>
      </c>
      <c r="AB68" s="183" t="str">
        <f t="shared" si="165"/>
        <v/>
      </c>
      <c r="AC68" s="184" t="str">
        <f t="shared" si="166"/>
        <v/>
      </c>
      <c r="AD68" s="225" t="str">
        <f t="shared" si="167"/>
        <v/>
      </c>
      <c r="AE68" s="176" t="str">
        <f t="shared" si="168"/>
        <v/>
      </c>
      <c r="AF68" s="168" t="str">
        <f t="shared" si="169"/>
        <v/>
      </c>
      <c r="AG68" s="168" t="str">
        <f t="shared" si="170"/>
        <v/>
      </c>
      <c r="AH68" s="179" t="str">
        <f t="shared" si="171"/>
        <v/>
      </c>
      <c r="AI68" s="256" t="str">
        <f t="shared" si="172"/>
        <v/>
      </c>
      <c r="AJ68" s="185" t="str">
        <f t="shared" si="173"/>
        <v/>
      </c>
      <c r="AK68" s="185" t="str">
        <f t="shared" si="174"/>
        <v/>
      </c>
      <c r="AL68" s="185" t="str">
        <f t="shared" si="175"/>
        <v/>
      </c>
      <c r="AM68" s="185" t="str">
        <f t="shared" si="176"/>
        <v/>
      </c>
      <c r="AN68" s="185" t="str">
        <f t="shared" si="177"/>
        <v/>
      </c>
    </row>
    <row r="69" spans="3:40" ht="24.5" thickTop="1" thickBot="1">
      <c r="C69" s="13"/>
      <c r="D69" s="257"/>
      <c r="E69" s="257"/>
      <c r="F69" s="258"/>
      <c r="G69" s="258"/>
      <c r="H69" s="257"/>
      <c r="I69" s="257"/>
      <c r="J69" s="296"/>
      <c r="K69" s="296"/>
      <c r="L69" s="282" t="str">
        <f t="shared" si="149"/>
        <v/>
      </c>
      <c r="M69" s="218" t="str">
        <f t="shared" si="150"/>
        <v/>
      </c>
      <c r="N69" s="183" t="str">
        <f t="shared" si="151"/>
        <v/>
      </c>
      <c r="O69" s="216" t="str">
        <f t="shared" si="152"/>
        <v/>
      </c>
      <c r="P69" s="225" t="str">
        <f t="shared" si="153"/>
        <v/>
      </c>
      <c r="Q69" s="217" t="str">
        <f t="shared" si="154"/>
        <v/>
      </c>
      <c r="R69" s="168" t="str">
        <f t="shared" si="155"/>
        <v/>
      </c>
      <c r="S69" s="218" t="str">
        <f t="shared" si="156"/>
        <v/>
      </c>
      <c r="T69" s="219" t="str">
        <f t="shared" si="157"/>
        <v/>
      </c>
      <c r="U69" s="181" t="str">
        <f t="shared" si="158"/>
        <v/>
      </c>
      <c r="V69" s="185" t="str">
        <f t="shared" si="159"/>
        <v/>
      </c>
      <c r="W69" s="177" t="str">
        <f t="shared" si="160"/>
        <v/>
      </c>
      <c r="X69" s="185" t="str">
        <f t="shared" si="161"/>
        <v/>
      </c>
      <c r="Y69" s="185" t="str">
        <f t="shared" si="162"/>
        <v/>
      </c>
      <c r="Z69" s="218" t="str">
        <f t="shared" si="163"/>
        <v/>
      </c>
      <c r="AA69" s="175" t="str">
        <f t="shared" si="164"/>
        <v/>
      </c>
      <c r="AB69" s="183" t="str">
        <f t="shared" si="165"/>
        <v/>
      </c>
      <c r="AC69" s="184" t="str">
        <f t="shared" si="166"/>
        <v/>
      </c>
      <c r="AD69" s="225" t="str">
        <f t="shared" si="167"/>
        <v/>
      </c>
      <c r="AE69" s="176" t="str">
        <f t="shared" si="168"/>
        <v/>
      </c>
      <c r="AF69" s="168" t="str">
        <f t="shared" si="169"/>
        <v/>
      </c>
      <c r="AG69" s="168" t="str">
        <f t="shared" si="170"/>
        <v/>
      </c>
      <c r="AH69" s="179" t="str">
        <f t="shared" si="171"/>
        <v/>
      </c>
      <c r="AI69" s="256" t="str">
        <f t="shared" si="172"/>
        <v/>
      </c>
      <c r="AJ69" s="185" t="str">
        <f t="shared" si="173"/>
        <v/>
      </c>
      <c r="AK69" s="185" t="str">
        <f t="shared" si="174"/>
        <v/>
      </c>
      <c r="AL69" s="185" t="str">
        <f t="shared" si="175"/>
        <v/>
      </c>
      <c r="AM69" s="185" t="str">
        <f t="shared" si="176"/>
        <v/>
      </c>
      <c r="AN69" s="185" t="str">
        <f t="shared" si="177"/>
        <v/>
      </c>
    </row>
    <row r="70" spans="3:40" ht="24.5" thickTop="1" thickBot="1">
      <c r="C70" s="13"/>
      <c r="D70" s="257"/>
      <c r="E70" s="257"/>
      <c r="F70" s="258"/>
      <c r="G70" s="258"/>
      <c r="H70" s="257"/>
      <c r="I70" s="257"/>
      <c r="J70" s="296"/>
      <c r="K70" s="296"/>
      <c r="L70" s="271" t="str">
        <f t="shared" si="120"/>
        <v/>
      </c>
      <c r="M70" s="218" t="str">
        <f t="shared" si="121"/>
        <v/>
      </c>
      <c r="N70" s="183" t="str">
        <f t="shared" si="122"/>
        <v/>
      </c>
      <c r="O70" s="216" t="str">
        <f t="shared" si="123"/>
        <v/>
      </c>
      <c r="P70" s="225" t="str">
        <f t="shared" si="124"/>
        <v/>
      </c>
      <c r="Q70" s="217" t="str">
        <f t="shared" si="125"/>
        <v/>
      </c>
      <c r="R70" s="168" t="str">
        <f t="shared" si="126"/>
        <v/>
      </c>
      <c r="S70" s="218" t="str">
        <f t="shared" si="127"/>
        <v/>
      </c>
      <c r="T70" s="219" t="str">
        <f t="shared" si="128"/>
        <v/>
      </c>
      <c r="U70" s="181" t="str">
        <f t="shared" si="129"/>
        <v/>
      </c>
      <c r="V70" s="185" t="str">
        <f t="shared" si="130"/>
        <v/>
      </c>
      <c r="W70" s="177" t="str">
        <f t="shared" si="131"/>
        <v/>
      </c>
      <c r="X70" s="185" t="str">
        <f t="shared" si="132"/>
        <v/>
      </c>
      <c r="Y70" s="185" t="str">
        <f t="shared" si="133"/>
        <v/>
      </c>
      <c r="Z70" s="218" t="str">
        <f t="shared" si="134"/>
        <v/>
      </c>
      <c r="AA70" s="175" t="str">
        <f t="shared" si="135"/>
        <v/>
      </c>
      <c r="AB70" s="183" t="str">
        <f t="shared" si="136"/>
        <v/>
      </c>
      <c r="AC70" s="184" t="str">
        <f t="shared" si="137"/>
        <v/>
      </c>
      <c r="AD70" s="225" t="str">
        <f t="shared" si="138"/>
        <v/>
      </c>
      <c r="AE70" s="176" t="str">
        <f t="shared" si="139"/>
        <v/>
      </c>
      <c r="AF70" s="168" t="str">
        <f t="shared" si="140"/>
        <v/>
      </c>
      <c r="AG70" s="168" t="str">
        <f t="shared" si="141"/>
        <v/>
      </c>
      <c r="AH70" s="179" t="str">
        <f t="shared" si="142"/>
        <v/>
      </c>
      <c r="AI70" s="256" t="str">
        <f t="shared" si="143"/>
        <v/>
      </c>
      <c r="AJ70" s="185" t="str">
        <f t="shared" si="144"/>
        <v/>
      </c>
      <c r="AK70" s="185" t="str">
        <f t="shared" si="145"/>
        <v/>
      </c>
      <c r="AL70" s="185" t="str">
        <f t="shared" si="146"/>
        <v/>
      </c>
      <c r="AM70" s="185" t="str">
        <f t="shared" si="147"/>
        <v/>
      </c>
      <c r="AN70" s="185" t="str">
        <f t="shared" si="148"/>
        <v/>
      </c>
    </row>
    <row r="71" spans="3:40" ht="24.5" thickTop="1" thickBot="1">
      <c r="C71" s="13"/>
      <c r="D71" s="257"/>
      <c r="E71" s="257"/>
      <c r="F71" s="258"/>
      <c r="G71" s="258"/>
      <c r="H71" s="257"/>
      <c r="I71" s="257"/>
      <c r="J71" s="296"/>
      <c r="K71" s="296"/>
      <c r="L71" s="271" t="str">
        <f t="shared" si="120"/>
        <v/>
      </c>
      <c r="M71" s="218" t="str">
        <f t="shared" si="121"/>
        <v/>
      </c>
      <c r="N71" s="183" t="str">
        <f t="shared" si="122"/>
        <v/>
      </c>
      <c r="O71" s="216" t="str">
        <f t="shared" si="123"/>
        <v/>
      </c>
      <c r="P71" s="225" t="str">
        <f t="shared" si="124"/>
        <v/>
      </c>
      <c r="Q71" s="217" t="str">
        <f t="shared" si="125"/>
        <v/>
      </c>
      <c r="R71" s="168" t="str">
        <f t="shared" si="126"/>
        <v/>
      </c>
      <c r="S71" s="218" t="str">
        <f t="shared" si="127"/>
        <v/>
      </c>
      <c r="T71" s="219" t="str">
        <f t="shared" si="128"/>
        <v/>
      </c>
      <c r="U71" s="181" t="str">
        <f t="shared" si="129"/>
        <v/>
      </c>
      <c r="V71" s="185" t="str">
        <f t="shared" si="130"/>
        <v/>
      </c>
      <c r="W71" s="177" t="str">
        <f t="shared" si="131"/>
        <v/>
      </c>
      <c r="X71" s="185" t="str">
        <f t="shared" si="132"/>
        <v/>
      </c>
      <c r="Y71" s="185" t="str">
        <f t="shared" si="133"/>
        <v/>
      </c>
      <c r="Z71" s="218" t="str">
        <f t="shared" si="134"/>
        <v/>
      </c>
      <c r="AA71" s="175" t="str">
        <f t="shared" si="135"/>
        <v/>
      </c>
      <c r="AB71" s="183" t="str">
        <f t="shared" si="136"/>
        <v/>
      </c>
      <c r="AC71" s="184" t="str">
        <f t="shared" si="137"/>
        <v/>
      </c>
      <c r="AD71" s="225" t="str">
        <f t="shared" si="138"/>
        <v/>
      </c>
      <c r="AE71" s="176" t="str">
        <f t="shared" si="139"/>
        <v/>
      </c>
      <c r="AF71" s="168" t="str">
        <f t="shared" si="140"/>
        <v/>
      </c>
      <c r="AG71" s="168" t="str">
        <f t="shared" si="141"/>
        <v/>
      </c>
      <c r="AH71" s="179" t="str">
        <f t="shared" si="142"/>
        <v/>
      </c>
      <c r="AI71" s="256" t="str">
        <f t="shared" si="143"/>
        <v/>
      </c>
      <c r="AJ71" s="185" t="str">
        <f t="shared" si="144"/>
        <v/>
      </c>
      <c r="AK71" s="185" t="str">
        <f t="shared" si="145"/>
        <v/>
      </c>
      <c r="AL71" s="185" t="str">
        <f t="shared" si="146"/>
        <v/>
      </c>
      <c r="AM71" s="185" t="str">
        <f t="shared" si="147"/>
        <v/>
      </c>
      <c r="AN71" s="185" t="str">
        <f t="shared" si="148"/>
        <v/>
      </c>
    </row>
    <row r="72" spans="3:40" ht="24.5" thickTop="1" thickBot="1">
      <c r="C72" s="13"/>
      <c r="D72" s="257"/>
      <c r="E72" s="257"/>
      <c r="F72" s="258"/>
      <c r="G72" s="258"/>
      <c r="H72" s="257"/>
      <c r="I72" s="257"/>
      <c r="J72" s="296"/>
      <c r="K72" s="296"/>
      <c r="L72" s="271" t="str">
        <f t="shared" si="120"/>
        <v/>
      </c>
      <c r="M72" s="218" t="str">
        <f t="shared" si="121"/>
        <v/>
      </c>
      <c r="N72" s="183" t="str">
        <f t="shared" si="122"/>
        <v/>
      </c>
      <c r="O72" s="216" t="str">
        <f t="shared" si="123"/>
        <v/>
      </c>
      <c r="P72" s="225" t="str">
        <f t="shared" si="124"/>
        <v/>
      </c>
      <c r="Q72" s="217" t="str">
        <f t="shared" si="125"/>
        <v/>
      </c>
      <c r="R72" s="168" t="str">
        <f t="shared" si="126"/>
        <v/>
      </c>
      <c r="S72" s="218" t="str">
        <f t="shared" si="127"/>
        <v/>
      </c>
      <c r="T72" s="219" t="str">
        <f t="shared" si="128"/>
        <v/>
      </c>
      <c r="U72" s="181" t="str">
        <f t="shared" si="129"/>
        <v/>
      </c>
      <c r="V72" s="185" t="str">
        <f t="shared" si="130"/>
        <v/>
      </c>
      <c r="W72" s="177" t="str">
        <f t="shared" si="131"/>
        <v/>
      </c>
      <c r="X72" s="185" t="str">
        <f t="shared" si="132"/>
        <v/>
      </c>
      <c r="Y72" s="185" t="str">
        <f t="shared" si="133"/>
        <v/>
      </c>
      <c r="Z72" s="218" t="str">
        <f t="shared" si="134"/>
        <v/>
      </c>
      <c r="AA72" s="175" t="str">
        <f t="shared" si="135"/>
        <v/>
      </c>
      <c r="AB72" s="183" t="str">
        <f t="shared" si="136"/>
        <v/>
      </c>
      <c r="AC72" s="184" t="str">
        <f t="shared" si="137"/>
        <v/>
      </c>
      <c r="AD72" s="225" t="str">
        <f t="shared" si="138"/>
        <v/>
      </c>
      <c r="AE72" s="176" t="str">
        <f t="shared" si="139"/>
        <v/>
      </c>
      <c r="AF72" s="168" t="str">
        <f t="shared" si="140"/>
        <v/>
      </c>
      <c r="AG72" s="168" t="str">
        <f t="shared" si="141"/>
        <v/>
      </c>
      <c r="AH72" s="179" t="str">
        <f t="shared" si="142"/>
        <v/>
      </c>
      <c r="AI72" s="256" t="str">
        <f t="shared" si="143"/>
        <v/>
      </c>
      <c r="AJ72" s="185" t="str">
        <f t="shared" si="144"/>
        <v/>
      </c>
      <c r="AK72" s="185" t="str">
        <f t="shared" si="145"/>
        <v/>
      </c>
      <c r="AL72" s="185" t="str">
        <f t="shared" si="146"/>
        <v/>
      </c>
      <c r="AM72" s="185" t="str">
        <f t="shared" si="147"/>
        <v/>
      </c>
      <c r="AN72" s="185" t="str">
        <f t="shared" si="148"/>
        <v/>
      </c>
    </row>
    <row r="73" spans="3:40" ht="24.5" thickTop="1" thickBot="1">
      <c r="C73" s="13"/>
      <c r="D73" s="257"/>
      <c r="E73" s="257"/>
      <c r="F73" s="258"/>
      <c r="G73" s="258"/>
      <c r="H73" s="257"/>
      <c r="I73" s="257"/>
      <c r="J73" s="296"/>
      <c r="K73" s="296"/>
      <c r="L73" s="271" t="str">
        <f t="shared" si="120"/>
        <v/>
      </c>
      <c r="M73" s="218" t="str">
        <f t="shared" si="121"/>
        <v/>
      </c>
      <c r="N73" s="183" t="str">
        <f t="shared" si="122"/>
        <v/>
      </c>
      <c r="O73" s="216" t="str">
        <f t="shared" si="123"/>
        <v/>
      </c>
      <c r="P73" s="225" t="str">
        <f t="shared" si="124"/>
        <v/>
      </c>
      <c r="Q73" s="217" t="str">
        <f t="shared" si="125"/>
        <v/>
      </c>
      <c r="R73" s="168" t="str">
        <f t="shared" si="126"/>
        <v/>
      </c>
      <c r="S73" s="218" t="str">
        <f t="shared" si="127"/>
        <v/>
      </c>
      <c r="T73" s="219" t="str">
        <f t="shared" si="128"/>
        <v/>
      </c>
      <c r="U73" s="181" t="str">
        <f t="shared" si="129"/>
        <v/>
      </c>
      <c r="V73" s="185" t="str">
        <f t="shared" si="130"/>
        <v/>
      </c>
      <c r="W73" s="177" t="str">
        <f t="shared" si="131"/>
        <v/>
      </c>
      <c r="X73" s="185" t="str">
        <f t="shared" si="132"/>
        <v/>
      </c>
      <c r="Y73" s="185" t="str">
        <f t="shared" si="133"/>
        <v/>
      </c>
      <c r="Z73" s="218" t="str">
        <f t="shared" si="134"/>
        <v/>
      </c>
      <c r="AA73" s="175" t="str">
        <f t="shared" si="135"/>
        <v/>
      </c>
      <c r="AB73" s="183" t="str">
        <f t="shared" si="136"/>
        <v/>
      </c>
      <c r="AC73" s="184" t="str">
        <f t="shared" si="137"/>
        <v/>
      </c>
      <c r="AD73" s="225" t="str">
        <f t="shared" si="138"/>
        <v/>
      </c>
      <c r="AE73" s="176" t="str">
        <f t="shared" si="139"/>
        <v/>
      </c>
      <c r="AF73" s="168" t="str">
        <f t="shared" si="140"/>
        <v/>
      </c>
      <c r="AG73" s="168" t="str">
        <f t="shared" si="141"/>
        <v/>
      </c>
      <c r="AH73" s="179" t="str">
        <f t="shared" si="142"/>
        <v/>
      </c>
      <c r="AI73" s="256" t="str">
        <f t="shared" si="143"/>
        <v/>
      </c>
      <c r="AJ73" s="185" t="str">
        <f t="shared" si="144"/>
        <v/>
      </c>
      <c r="AK73" s="185" t="str">
        <f t="shared" si="145"/>
        <v/>
      </c>
      <c r="AL73" s="185" t="str">
        <f t="shared" si="146"/>
        <v/>
      </c>
      <c r="AM73" s="185" t="str">
        <f t="shared" si="147"/>
        <v/>
      </c>
      <c r="AN73" s="185" t="str">
        <f t="shared" si="148"/>
        <v/>
      </c>
    </row>
    <row r="74" spans="3:40" ht="24.5" thickTop="1" thickBot="1">
      <c r="C74" s="13"/>
      <c r="D74" s="257"/>
      <c r="E74" s="257"/>
      <c r="F74" s="258"/>
      <c r="G74" s="258"/>
      <c r="H74" s="257"/>
      <c r="I74" s="257"/>
      <c r="J74" s="296"/>
      <c r="K74" s="296"/>
      <c r="L74" s="271" t="str">
        <f t="shared" si="120"/>
        <v/>
      </c>
      <c r="M74" s="218" t="str">
        <f t="shared" si="121"/>
        <v/>
      </c>
      <c r="N74" s="183" t="str">
        <f t="shared" si="122"/>
        <v/>
      </c>
      <c r="O74" s="216" t="str">
        <f t="shared" si="123"/>
        <v/>
      </c>
      <c r="P74" s="225" t="str">
        <f t="shared" si="124"/>
        <v/>
      </c>
      <c r="Q74" s="217" t="str">
        <f t="shared" si="125"/>
        <v/>
      </c>
      <c r="R74" s="168" t="str">
        <f t="shared" si="126"/>
        <v/>
      </c>
      <c r="S74" s="218" t="str">
        <f t="shared" si="127"/>
        <v/>
      </c>
      <c r="T74" s="219" t="str">
        <f t="shared" si="128"/>
        <v/>
      </c>
      <c r="U74" s="181" t="str">
        <f t="shared" si="129"/>
        <v/>
      </c>
      <c r="V74" s="185" t="str">
        <f t="shared" si="130"/>
        <v/>
      </c>
      <c r="W74" s="177" t="str">
        <f t="shared" si="131"/>
        <v/>
      </c>
      <c r="X74" s="185" t="str">
        <f t="shared" si="132"/>
        <v/>
      </c>
      <c r="Y74" s="185" t="str">
        <f t="shared" si="133"/>
        <v/>
      </c>
      <c r="Z74" s="218" t="str">
        <f t="shared" si="134"/>
        <v/>
      </c>
      <c r="AA74" s="175" t="str">
        <f t="shared" si="135"/>
        <v/>
      </c>
      <c r="AB74" s="183" t="str">
        <f t="shared" si="136"/>
        <v/>
      </c>
      <c r="AC74" s="184" t="str">
        <f t="shared" si="137"/>
        <v/>
      </c>
      <c r="AD74" s="225" t="str">
        <f t="shared" si="138"/>
        <v/>
      </c>
      <c r="AE74" s="176" t="str">
        <f t="shared" si="139"/>
        <v/>
      </c>
      <c r="AF74" s="168" t="str">
        <f t="shared" si="140"/>
        <v/>
      </c>
      <c r="AG74" s="168" t="str">
        <f t="shared" si="141"/>
        <v/>
      </c>
      <c r="AH74" s="179" t="str">
        <f t="shared" si="142"/>
        <v/>
      </c>
      <c r="AI74" s="256" t="str">
        <f t="shared" si="143"/>
        <v/>
      </c>
      <c r="AJ74" s="185" t="str">
        <f t="shared" si="144"/>
        <v/>
      </c>
      <c r="AK74" s="185" t="str">
        <f t="shared" si="145"/>
        <v/>
      </c>
      <c r="AL74" s="185" t="str">
        <f t="shared" si="146"/>
        <v/>
      </c>
      <c r="AM74" s="185" t="str">
        <f t="shared" si="147"/>
        <v/>
      </c>
      <c r="AN74" s="185" t="str">
        <f t="shared" si="148"/>
        <v/>
      </c>
    </row>
    <row r="75" spans="3:40" ht="24.5" thickTop="1" thickBot="1">
      <c r="C75" s="13"/>
      <c r="D75" s="257"/>
      <c r="E75" s="257"/>
      <c r="F75" s="258"/>
      <c r="G75" s="258"/>
      <c r="H75" s="257"/>
      <c r="I75" s="257"/>
      <c r="J75" s="296"/>
      <c r="K75" s="296"/>
      <c r="L75" s="282" t="str">
        <f t="shared" si="120"/>
        <v/>
      </c>
      <c r="M75" s="218" t="str">
        <f t="shared" si="121"/>
        <v/>
      </c>
      <c r="N75" s="183" t="str">
        <f t="shared" si="122"/>
        <v/>
      </c>
      <c r="O75" s="216" t="str">
        <f t="shared" si="123"/>
        <v/>
      </c>
      <c r="P75" s="225" t="str">
        <f t="shared" si="124"/>
        <v/>
      </c>
      <c r="Q75" s="217" t="str">
        <f t="shared" si="125"/>
        <v/>
      </c>
      <c r="R75" s="168" t="str">
        <f t="shared" si="126"/>
        <v/>
      </c>
      <c r="S75" s="218" t="str">
        <f t="shared" si="127"/>
        <v/>
      </c>
      <c r="T75" s="219" t="str">
        <f t="shared" si="128"/>
        <v/>
      </c>
      <c r="U75" s="181" t="str">
        <f t="shared" si="129"/>
        <v/>
      </c>
      <c r="V75" s="185" t="str">
        <f t="shared" si="130"/>
        <v/>
      </c>
      <c r="W75" s="177" t="str">
        <f t="shared" si="131"/>
        <v/>
      </c>
      <c r="X75" s="185" t="str">
        <f t="shared" si="132"/>
        <v/>
      </c>
      <c r="Y75" s="185" t="str">
        <f t="shared" si="133"/>
        <v/>
      </c>
      <c r="Z75" s="218" t="str">
        <f t="shared" si="134"/>
        <v/>
      </c>
      <c r="AA75" s="175" t="str">
        <f t="shared" si="135"/>
        <v/>
      </c>
      <c r="AB75" s="183" t="str">
        <f t="shared" si="136"/>
        <v/>
      </c>
      <c r="AC75" s="184" t="str">
        <f t="shared" si="137"/>
        <v/>
      </c>
      <c r="AD75" s="225" t="str">
        <f t="shared" si="138"/>
        <v/>
      </c>
      <c r="AE75" s="176" t="str">
        <f t="shared" si="139"/>
        <v/>
      </c>
      <c r="AF75" s="168" t="str">
        <f t="shared" si="140"/>
        <v/>
      </c>
      <c r="AG75" s="168" t="str">
        <f t="shared" si="141"/>
        <v/>
      </c>
      <c r="AH75" s="179" t="str">
        <f t="shared" si="142"/>
        <v/>
      </c>
      <c r="AI75" s="256" t="str">
        <f t="shared" si="143"/>
        <v/>
      </c>
      <c r="AJ75" s="185" t="str">
        <f t="shared" si="144"/>
        <v/>
      </c>
      <c r="AK75" s="185" t="str">
        <f t="shared" si="145"/>
        <v/>
      </c>
      <c r="AL75" s="185" t="str">
        <f t="shared" si="146"/>
        <v/>
      </c>
      <c r="AM75" s="185" t="str">
        <f t="shared" si="147"/>
        <v/>
      </c>
      <c r="AN75" s="185" t="str">
        <f t="shared" si="148"/>
        <v/>
      </c>
    </row>
    <row r="76" spans="3:40" ht="24.5" thickTop="1" thickBot="1">
      <c r="C76" s="13"/>
      <c r="D76" s="257"/>
      <c r="E76" s="257"/>
      <c r="F76" s="258"/>
      <c r="G76" s="258"/>
      <c r="H76" s="257"/>
      <c r="I76" s="257"/>
      <c r="J76" s="296"/>
      <c r="K76" s="296"/>
      <c r="L76" s="282" t="str">
        <f t="shared" si="120"/>
        <v/>
      </c>
      <c r="M76" s="218" t="str">
        <f t="shared" si="121"/>
        <v/>
      </c>
      <c r="N76" s="183" t="str">
        <f t="shared" si="122"/>
        <v/>
      </c>
      <c r="O76" s="216" t="str">
        <f t="shared" si="123"/>
        <v/>
      </c>
      <c r="P76" s="225" t="str">
        <f t="shared" si="124"/>
        <v/>
      </c>
      <c r="Q76" s="217" t="str">
        <f t="shared" si="125"/>
        <v/>
      </c>
      <c r="R76" s="168" t="str">
        <f t="shared" si="126"/>
        <v/>
      </c>
      <c r="S76" s="218" t="str">
        <f t="shared" si="127"/>
        <v/>
      </c>
      <c r="T76" s="219" t="str">
        <f t="shared" si="128"/>
        <v/>
      </c>
      <c r="U76" s="181" t="str">
        <f t="shared" si="129"/>
        <v/>
      </c>
      <c r="V76" s="185" t="str">
        <f t="shared" si="130"/>
        <v/>
      </c>
      <c r="W76" s="177" t="str">
        <f t="shared" si="131"/>
        <v/>
      </c>
      <c r="X76" s="185" t="str">
        <f t="shared" si="132"/>
        <v/>
      </c>
      <c r="Y76" s="185" t="str">
        <f t="shared" si="133"/>
        <v/>
      </c>
      <c r="Z76" s="218" t="str">
        <f t="shared" si="134"/>
        <v/>
      </c>
      <c r="AA76" s="175" t="str">
        <f t="shared" si="135"/>
        <v/>
      </c>
      <c r="AB76" s="183" t="str">
        <f t="shared" si="136"/>
        <v/>
      </c>
      <c r="AC76" s="184" t="str">
        <f t="shared" si="137"/>
        <v/>
      </c>
      <c r="AD76" s="225" t="str">
        <f t="shared" si="138"/>
        <v/>
      </c>
      <c r="AE76" s="176" t="str">
        <f t="shared" si="139"/>
        <v/>
      </c>
      <c r="AF76" s="168" t="str">
        <f t="shared" si="140"/>
        <v/>
      </c>
      <c r="AG76" s="168" t="str">
        <f t="shared" si="141"/>
        <v/>
      </c>
      <c r="AH76" s="179" t="str">
        <f t="shared" si="142"/>
        <v/>
      </c>
      <c r="AI76" s="256" t="str">
        <f t="shared" si="143"/>
        <v/>
      </c>
      <c r="AJ76" s="185" t="str">
        <f t="shared" si="144"/>
        <v/>
      </c>
      <c r="AK76" s="185" t="str">
        <f t="shared" si="145"/>
        <v/>
      </c>
      <c r="AL76" s="185" t="str">
        <f t="shared" si="146"/>
        <v/>
      </c>
      <c r="AM76" s="185" t="str">
        <f t="shared" si="147"/>
        <v/>
      </c>
      <c r="AN76" s="185" t="str">
        <f t="shared" si="148"/>
        <v/>
      </c>
    </row>
    <row r="77" spans="3:40" ht="24.5" thickTop="1" thickBot="1">
      <c r="C77" s="13"/>
      <c r="D77" s="257"/>
      <c r="E77" s="257"/>
      <c r="F77" s="258"/>
      <c r="G77" s="258"/>
      <c r="H77" s="257"/>
      <c r="I77" s="257"/>
      <c r="J77" s="296"/>
      <c r="K77" s="296"/>
      <c r="L77" s="282" t="str">
        <f t="shared" si="120"/>
        <v/>
      </c>
      <c r="M77" s="218" t="str">
        <f t="shared" si="121"/>
        <v/>
      </c>
      <c r="N77" s="183" t="str">
        <f t="shared" si="122"/>
        <v/>
      </c>
      <c r="O77" s="216" t="str">
        <f t="shared" si="123"/>
        <v/>
      </c>
      <c r="P77" s="225" t="str">
        <f t="shared" si="124"/>
        <v/>
      </c>
      <c r="Q77" s="217" t="str">
        <f t="shared" si="125"/>
        <v/>
      </c>
      <c r="R77" s="168" t="str">
        <f t="shared" si="126"/>
        <v/>
      </c>
      <c r="S77" s="218" t="str">
        <f t="shared" si="127"/>
        <v/>
      </c>
      <c r="T77" s="219" t="str">
        <f t="shared" si="128"/>
        <v/>
      </c>
      <c r="U77" s="181" t="str">
        <f t="shared" si="129"/>
        <v/>
      </c>
      <c r="V77" s="185" t="str">
        <f t="shared" si="130"/>
        <v/>
      </c>
      <c r="W77" s="177" t="str">
        <f t="shared" si="131"/>
        <v/>
      </c>
      <c r="X77" s="185" t="str">
        <f t="shared" si="132"/>
        <v/>
      </c>
      <c r="Y77" s="185" t="str">
        <f t="shared" si="133"/>
        <v/>
      </c>
      <c r="Z77" s="218" t="str">
        <f t="shared" si="134"/>
        <v/>
      </c>
      <c r="AA77" s="175" t="str">
        <f t="shared" si="135"/>
        <v/>
      </c>
      <c r="AB77" s="183" t="str">
        <f t="shared" si="136"/>
        <v/>
      </c>
      <c r="AC77" s="184" t="str">
        <f t="shared" si="137"/>
        <v/>
      </c>
      <c r="AD77" s="225" t="str">
        <f t="shared" si="138"/>
        <v/>
      </c>
      <c r="AE77" s="176" t="str">
        <f t="shared" si="139"/>
        <v/>
      </c>
      <c r="AF77" s="168" t="str">
        <f t="shared" si="140"/>
        <v/>
      </c>
      <c r="AG77" s="168" t="str">
        <f t="shared" si="141"/>
        <v/>
      </c>
      <c r="AH77" s="179" t="str">
        <f t="shared" si="142"/>
        <v/>
      </c>
      <c r="AI77" s="256" t="str">
        <f t="shared" si="143"/>
        <v/>
      </c>
      <c r="AJ77" s="185" t="str">
        <f t="shared" si="144"/>
        <v/>
      </c>
      <c r="AK77" s="185" t="str">
        <f t="shared" si="145"/>
        <v/>
      </c>
      <c r="AL77" s="185" t="str">
        <f t="shared" si="146"/>
        <v/>
      </c>
      <c r="AM77" s="185" t="str">
        <f t="shared" si="147"/>
        <v/>
      </c>
      <c r="AN77" s="185" t="str">
        <f t="shared" si="148"/>
        <v/>
      </c>
    </row>
    <row r="78" spans="3:40" ht="24.5" thickTop="1" thickBot="1">
      <c r="C78" s="13"/>
      <c r="D78" s="257"/>
      <c r="E78" s="257"/>
      <c r="F78" s="258"/>
      <c r="G78" s="258"/>
      <c r="H78" s="257"/>
      <c r="I78" s="257"/>
      <c r="J78" s="296"/>
      <c r="K78" s="296"/>
      <c r="L78" s="282" t="str">
        <f t="shared" si="120"/>
        <v/>
      </c>
      <c r="M78" s="218" t="str">
        <f t="shared" si="121"/>
        <v/>
      </c>
      <c r="N78" s="183" t="str">
        <f t="shared" si="122"/>
        <v/>
      </c>
      <c r="O78" s="216" t="str">
        <f t="shared" si="123"/>
        <v/>
      </c>
      <c r="P78" s="225" t="str">
        <f t="shared" si="124"/>
        <v/>
      </c>
      <c r="Q78" s="217" t="str">
        <f t="shared" si="125"/>
        <v/>
      </c>
      <c r="R78" s="168" t="str">
        <f t="shared" si="126"/>
        <v/>
      </c>
      <c r="S78" s="218" t="str">
        <f t="shared" si="127"/>
        <v/>
      </c>
      <c r="T78" s="219" t="str">
        <f t="shared" si="128"/>
        <v/>
      </c>
      <c r="U78" s="181" t="str">
        <f t="shared" si="129"/>
        <v/>
      </c>
      <c r="V78" s="185" t="str">
        <f t="shared" si="130"/>
        <v/>
      </c>
      <c r="W78" s="177" t="str">
        <f t="shared" si="131"/>
        <v/>
      </c>
      <c r="X78" s="185" t="str">
        <f t="shared" si="132"/>
        <v/>
      </c>
      <c r="Y78" s="185" t="str">
        <f t="shared" si="133"/>
        <v/>
      </c>
      <c r="Z78" s="218" t="str">
        <f t="shared" si="134"/>
        <v/>
      </c>
      <c r="AA78" s="175" t="str">
        <f t="shared" si="135"/>
        <v/>
      </c>
      <c r="AB78" s="183" t="str">
        <f t="shared" si="136"/>
        <v/>
      </c>
      <c r="AC78" s="184" t="str">
        <f t="shared" si="137"/>
        <v/>
      </c>
      <c r="AD78" s="225" t="str">
        <f t="shared" si="138"/>
        <v/>
      </c>
      <c r="AE78" s="176" t="str">
        <f t="shared" si="139"/>
        <v/>
      </c>
      <c r="AF78" s="168" t="str">
        <f t="shared" si="140"/>
        <v/>
      </c>
      <c r="AG78" s="168" t="str">
        <f t="shared" si="141"/>
        <v/>
      </c>
      <c r="AH78" s="179" t="str">
        <f t="shared" si="142"/>
        <v/>
      </c>
      <c r="AI78" s="256" t="str">
        <f t="shared" si="143"/>
        <v/>
      </c>
      <c r="AJ78" s="185" t="str">
        <f t="shared" si="144"/>
        <v/>
      </c>
      <c r="AK78" s="185" t="str">
        <f t="shared" si="145"/>
        <v/>
      </c>
      <c r="AL78" s="185" t="str">
        <f t="shared" si="146"/>
        <v/>
      </c>
      <c r="AM78" s="185" t="str">
        <f t="shared" si="147"/>
        <v/>
      </c>
      <c r="AN78" s="185" t="str">
        <f t="shared" si="148"/>
        <v/>
      </c>
    </row>
    <row r="79" spans="3:40" ht="24.5" thickTop="1" thickBot="1">
      <c r="C79" s="13"/>
      <c r="D79" s="257"/>
      <c r="E79" s="257"/>
      <c r="F79" s="258"/>
      <c r="G79" s="258"/>
      <c r="H79" s="257"/>
      <c r="I79" s="257"/>
      <c r="J79" s="296"/>
      <c r="K79" s="296"/>
      <c r="L79" s="282" t="str">
        <f t="shared" si="120"/>
        <v/>
      </c>
      <c r="M79" s="218" t="str">
        <f t="shared" si="121"/>
        <v/>
      </c>
      <c r="N79" s="183" t="str">
        <f t="shared" si="122"/>
        <v/>
      </c>
      <c r="O79" s="216" t="str">
        <f t="shared" si="123"/>
        <v/>
      </c>
      <c r="P79" s="225" t="str">
        <f t="shared" si="124"/>
        <v/>
      </c>
      <c r="Q79" s="217" t="str">
        <f t="shared" si="125"/>
        <v/>
      </c>
      <c r="R79" s="168" t="str">
        <f t="shared" si="126"/>
        <v/>
      </c>
      <c r="S79" s="218" t="str">
        <f t="shared" si="127"/>
        <v/>
      </c>
      <c r="T79" s="219" t="str">
        <f t="shared" si="128"/>
        <v/>
      </c>
      <c r="U79" s="181" t="str">
        <f t="shared" si="129"/>
        <v/>
      </c>
      <c r="V79" s="185" t="str">
        <f t="shared" si="130"/>
        <v/>
      </c>
      <c r="W79" s="177" t="str">
        <f t="shared" si="131"/>
        <v/>
      </c>
      <c r="X79" s="185" t="str">
        <f t="shared" si="132"/>
        <v/>
      </c>
      <c r="Y79" s="185" t="str">
        <f t="shared" si="133"/>
        <v/>
      </c>
      <c r="Z79" s="218" t="str">
        <f t="shared" si="134"/>
        <v/>
      </c>
      <c r="AA79" s="175" t="str">
        <f t="shared" si="135"/>
        <v/>
      </c>
      <c r="AB79" s="183" t="str">
        <f t="shared" si="136"/>
        <v/>
      </c>
      <c r="AC79" s="184" t="str">
        <f t="shared" si="137"/>
        <v/>
      </c>
      <c r="AD79" s="225" t="str">
        <f t="shared" si="138"/>
        <v/>
      </c>
      <c r="AE79" s="176" t="str">
        <f t="shared" si="139"/>
        <v/>
      </c>
      <c r="AF79" s="168" t="str">
        <f t="shared" si="140"/>
        <v/>
      </c>
      <c r="AG79" s="168" t="str">
        <f t="shared" si="141"/>
        <v/>
      </c>
      <c r="AH79" s="179" t="str">
        <f t="shared" si="142"/>
        <v/>
      </c>
      <c r="AI79" s="256" t="str">
        <f t="shared" si="143"/>
        <v/>
      </c>
      <c r="AJ79" s="185" t="str">
        <f t="shared" si="144"/>
        <v/>
      </c>
      <c r="AK79" s="185" t="str">
        <f t="shared" si="145"/>
        <v/>
      </c>
      <c r="AL79" s="185" t="str">
        <f t="shared" si="146"/>
        <v/>
      </c>
      <c r="AM79" s="185" t="str">
        <f t="shared" si="147"/>
        <v/>
      </c>
      <c r="AN79" s="185" t="str">
        <f t="shared" si="148"/>
        <v/>
      </c>
    </row>
    <row r="80" spans="3:40" ht="24.5" thickTop="1" thickBot="1">
      <c r="C80" s="13"/>
      <c r="D80" s="257"/>
      <c r="E80" s="257"/>
      <c r="F80" s="258"/>
      <c r="G80" s="258"/>
      <c r="H80" s="257"/>
      <c r="I80" s="257"/>
      <c r="J80" s="296"/>
      <c r="K80" s="296"/>
      <c r="L80" s="271" t="str">
        <f>IF(C80="","",_xlfn.CONCAT("            { line: ","""",C80,", ",M80:AN80,""", sC: ","""",B80,"""},"))</f>
        <v/>
      </c>
      <c r="M80" s="218" t="str">
        <f t="shared" si="98"/>
        <v/>
      </c>
      <c r="N80" s="183" t="str">
        <f t="shared" si="92"/>
        <v/>
      </c>
      <c r="O80" s="216" t="str">
        <f t="shared" si="99"/>
        <v/>
      </c>
      <c r="P80" s="225" t="str">
        <f t="shared" si="93"/>
        <v/>
      </c>
      <c r="Q80" s="217" t="str">
        <f t="shared" si="100"/>
        <v/>
      </c>
      <c r="R80" s="168" t="str">
        <f t="shared" si="101"/>
        <v/>
      </c>
      <c r="S80" s="218" t="str">
        <f t="shared" si="102"/>
        <v/>
      </c>
      <c r="T80" s="219" t="str">
        <f t="shared" si="103"/>
        <v/>
      </c>
      <c r="U80" s="181" t="str">
        <f t="shared" si="94"/>
        <v/>
      </c>
      <c r="V80" s="185" t="str">
        <f t="shared" si="104"/>
        <v/>
      </c>
      <c r="W80" s="177" t="str">
        <f t="shared" si="95"/>
        <v/>
      </c>
      <c r="X80" s="185" t="str">
        <f t="shared" si="105"/>
        <v/>
      </c>
      <c r="Y80" s="185" t="str">
        <f t="shared" si="106"/>
        <v/>
      </c>
      <c r="Z80" s="218" t="str">
        <f t="shared" si="107"/>
        <v/>
      </c>
      <c r="AA80" s="175" t="str">
        <f t="shared" si="108"/>
        <v/>
      </c>
      <c r="AB80" s="183" t="str">
        <f t="shared" si="96"/>
        <v/>
      </c>
      <c r="AC80" s="184" t="str">
        <f t="shared" si="109"/>
        <v/>
      </c>
      <c r="AD80" s="225" t="str">
        <f t="shared" si="110"/>
        <v/>
      </c>
      <c r="AE80" s="176" t="str">
        <f t="shared" si="111"/>
        <v/>
      </c>
      <c r="AF80" s="168" t="str">
        <f t="shared" si="112"/>
        <v/>
      </c>
      <c r="AG80" s="168" t="str">
        <f t="shared" si="113"/>
        <v/>
      </c>
      <c r="AH80" s="179" t="str">
        <f t="shared" si="114"/>
        <v/>
      </c>
      <c r="AI80" s="256" t="str">
        <f t="shared" si="97"/>
        <v/>
      </c>
      <c r="AJ80" s="185" t="str">
        <f t="shared" si="115"/>
        <v/>
      </c>
      <c r="AK80" s="185" t="str">
        <f t="shared" si="116"/>
        <v/>
      </c>
      <c r="AL80" s="185" t="str">
        <f t="shared" si="117"/>
        <v/>
      </c>
      <c r="AM80" s="185" t="str">
        <f t="shared" si="118"/>
        <v/>
      </c>
      <c r="AN80" s="185" t="str">
        <f t="shared" si="119"/>
        <v/>
      </c>
    </row>
    <row r="81" spans="2:40" ht="26.5" thickTop="1" thickBot="1">
      <c r="C81" s="297"/>
      <c r="D81" s="326"/>
      <c r="E81" s="326"/>
      <c r="F81" s="326"/>
      <c r="G81" s="326"/>
      <c r="H81" s="326"/>
      <c r="I81" s="326"/>
      <c r="J81" s="326"/>
      <c r="K81" s="326"/>
      <c r="L81" s="299" t="s">
        <v>2520</v>
      </c>
      <c r="M81" s="218"/>
      <c r="N81" s="183"/>
      <c r="O81" s="216"/>
      <c r="P81" s="225"/>
      <c r="Q81" s="217"/>
      <c r="R81" s="168"/>
      <c r="S81" s="218"/>
      <c r="T81" s="219"/>
      <c r="U81" s="181"/>
      <c r="V81" s="185"/>
      <c r="W81" s="177"/>
      <c r="X81" s="185"/>
      <c r="Y81" s="185"/>
      <c r="Z81" s="218"/>
      <c r="AA81" s="175"/>
      <c r="AB81" s="183"/>
      <c r="AC81" s="184"/>
      <c r="AD81" s="225"/>
      <c r="AE81" s="176"/>
      <c r="AF81" s="168"/>
      <c r="AG81" s="168"/>
      <c r="AH81" s="179"/>
      <c r="AI81" s="256"/>
      <c r="AJ81" s="185"/>
      <c r="AK81" s="185"/>
      <c r="AL81" s="185"/>
      <c r="AM81" s="185"/>
      <c r="AN81" s="185"/>
    </row>
    <row r="82" spans="2:40" ht="24.5" thickTop="1" thickBot="1">
      <c r="C82" s="13"/>
      <c r="D82" s="257"/>
      <c r="E82" s="257"/>
      <c r="F82" s="258"/>
      <c r="G82" s="258"/>
      <c r="H82" s="257"/>
      <c r="I82" s="257"/>
      <c r="J82" s="296"/>
      <c r="K82" s="296"/>
      <c r="L82" s="271" t="str">
        <f t="shared" ref="L82:L101" si="178">IF(C82="","",_xlfn.CONCAT("            { line: ","""",C82,", ",M82:AN82,""", sC: ","""",B82,"""},"))</f>
        <v/>
      </c>
      <c r="M82" s="218" t="str">
        <f t="shared" ref="M82:M101" si="179">IF(N82="","","(")</f>
        <v/>
      </c>
      <c r="N82" s="183" t="str">
        <f t="shared" ref="N82:N101" si="180">IF(D82="","",D82)</f>
        <v/>
      </c>
      <c r="O82" s="216" t="str">
        <f t="shared" ref="O82:O101" si="181">IF(N82="","",",")</f>
        <v/>
      </c>
      <c r="P82" s="225" t="str">
        <f t="shared" ref="P82:P101" si="182">IF(E82="","",E82)</f>
        <v/>
      </c>
      <c r="Q82" s="217" t="str">
        <f t="shared" ref="Q82:Q101" si="183">IF(N82="","",",")</f>
        <v/>
      </c>
      <c r="R82" s="168" t="str">
        <f t="shared" ref="R82:R101" si="184">IF(N82="","",15)</f>
        <v/>
      </c>
      <c r="S82" s="218" t="str">
        <f t="shared" ref="S82:S101" si="185">IF(N82="","",")")</f>
        <v/>
      </c>
      <c r="T82" s="219" t="str">
        <f t="shared" ref="T82:T101" si="186">IF(U82="","","(")</f>
        <v/>
      </c>
      <c r="U82" s="181" t="str">
        <f t="shared" ref="U82:U101" si="187">IF(F82="","",F82)</f>
        <v/>
      </c>
      <c r="V82" s="185" t="str">
        <f t="shared" ref="V82:V101" si="188">IF(U82="","",",")</f>
        <v/>
      </c>
      <c r="W82" s="177" t="str">
        <f t="shared" ref="W82:W101" si="189">IF(G82="","",G82)</f>
        <v/>
      </c>
      <c r="X82" s="185" t="str">
        <f t="shared" ref="X82:X101" si="190">IF(U82="","",",")</f>
        <v/>
      </c>
      <c r="Y82" s="185" t="str">
        <f t="shared" ref="Y82:Y101" si="191">IF(U82="","",250)</f>
        <v/>
      </c>
      <c r="Z82" s="218" t="str">
        <f t="shared" ref="Z82:Z101" si="192">IF(U82="","",")")</f>
        <v/>
      </c>
      <c r="AA82" s="175" t="str">
        <f t="shared" ref="AA82:AA101" si="193">IF(AB82="","","(")</f>
        <v/>
      </c>
      <c r="AB82" s="183" t="str">
        <f t="shared" ref="AB82:AB101" si="194">IF(H82="","",H82)</f>
        <v/>
      </c>
      <c r="AC82" s="184" t="str">
        <f t="shared" ref="AC82:AC101" si="195">IF(AB82="","",",")</f>
        <v/>
      </c>
      <c r="AD82" s="225" t="str">
        <f t="shared" si="110"/>
        <v/>
      </c>
      <c r="AE82" s="176" t="str">
        <f t="shared" ref="AE82:AE101" si="196">IF(AB82="","",",")</f>
        <v/>
      </c>
      <c r="AF82" s="168" t="str">
        <f t="shared" ref="AF82:AF101" si="197">IF(AB82="","",350)</f>
        <v/>
      </c>
      <c r="AG82" s="168" t="str">
        <f t="shared" ref="AG82:AG101" si="198">IF(AB82="","",")")</f>
        <v/>
      </c>
      <c r="AH82" s="179" t="str">
        <f t="shared" ref="AH82:AH101" si="199">IF(AI82="","","(")</f>
        <v/>
      </c>
      <c r="AI82" s="256" t="str">
        <f t="shared" ref="AI82:AI101" si="200">IF(J82="","",J82)</f>
        <v/>
      </c>
      <c r="AJ82" s="185" t="str">
        <f t="shared" ref="AJ82:AJ101" si="201">IF(AI82="","",",")</f>
        <v/>
      </c>
      <c r="AK82" s="185" t="str">
        <f t="shared" si="116"/>
        <v/>
      </c>
      <c r="AL82" s="185" t="str">
        <f t="shared" ref="AL82:AL101" si="202">IF(AI82="","",",")</f>
        <v/>
      </c>
      <c r="AM82" s="185" t="str">
        <f t="shared" ref="AM82:AM101" si="203">IF(AI82="","",450)</f>
        <v/>
      </c>
      <c r="AN82" s="185" t="str">
        <f t="shared" ref="AN82:AN101" si="204">IF(AI82="","",")")</f>
        <v/>
      </c>
    </row>
    <row r="83" spans="2:40" ht="26.5" thickTop="1" thickBot="1">
      <c r="C83" s="297"/>
      <c r="D83" s="326"/>
      <c r="E83" s="326"/>
      <c r="F83" s="326"/>
      <c r="G83" s="326"/>
      <c r="H83" s="326"/>
      <c r="I83" s="326"/>
      <c r="J83" s="326"/>
      <c r="K83" s="326"/>
      <c r="L83" s="299" t="s">
        <v>2520</v>
      </c>
      <c r="M83" s="218"/>
      <c r="N83" s="183"/>
      <c r="O83" s="216"/>
      <c r="P83" s="225"/>
      <c r="Q83" s="217"/>
      <c r="R83" s="168"/>
      <c r="S83" s="218"/>
      <c r="T83" s="219"/>
      <c r="U83" s="181"/>
      <c r="V83" s="185"/>
      <c r="W83" s="177"/>
      <c r="X83" s="185"/>
      <c r="Y83" s="185"/>
      <c r="Z83" s="218"/>
      <c r="AA83" s="175"/>
      <c r="AB83" s="183"/>
      <c r="AC83" s="184"/>
      <c r="AD83" s="225"/>
      <c r="AE83" s="176"/>
      <c r="AF83" s="168"/>
      <c r="AG83" s="168"/>
      <c r="AH83" s="179"/>
      <c r="AI83" s="256"/>
      <c r="AJ83" s="185"/>
      <c r="AK83" s="185"/>
      <c r="AL83" s="185"/>
      <c r="AM83" s="185"/>
      <c r="AN83" s="185"/>
    </row>
    <row r="84" spans="2:40" ht="24.5" thickTop="1" thickBot="1">
      <c r="C84" s="203" t="s">
        <v>2422</v>
      </c>
      <c r="D84" s="224"/>
      <c r="E84" s="224"/>
      <c r="F84" s="224"/>
      <c r="G84" s="224"/>
      <c r="H84" s="224"/>
      <c r="I84" s="224"/>
      <c r="J84" s="224"/>
      <c r="K84" s="224"/>
      <c r="L84" s="208" t="s">
        <v>2411</v>
      </c>
      <c r="M84" s="218" t="str">
        <f t="shared" ref="M84:M100" si="205">IF(N84="","","(")</f>
        <v/>
      </c>
      <c r="N84" s="183" t="str">
        <f t="shared" ref="N84:N100" si="206">IF(D84="","",D84)</f>
        <v/>
      </c>
      <c r="O84" s="216" t="str">
        <f t="shared" ref="O84:O100" si="207">IF(N84="","",",")</f>
        <v/>
      </c>
      <c r="P84" s="225" t="str">
        <f t="shared" ref="P84:P100" si="208">IF(E84="","",E84)</f>
        <v/>
      </c>
      <c r="Q84" s="217" t="str">
        <f t="shared" ref="Q84:Q100" si="209">IF(N84="","",",")</f>
        <v/>
      </c>
      <c r="R84" s="168" t="str">
        <f t="shared" ref="R84:R100" si="210">IF(N84="","",15)</f>
        <v/>
      </c>
      <c r="S84" s="218" t="str">
        <f t="shared" ref="S84:S100" si="211">IF(N84="","",")")</f>
        <v/>
      </c>
      <c r="T84" s="219" t="str">
        <f t="shared" ref="T84:T100" si="212">IF(U84="","","(")</f>
        <v/>
      </c>
      <c r="U84" s="181" t="str">
        <f t="shared" ref="U84:U100" si="213">IF(F84="","",F84)</f>
        <v/>
      </c>
      <c r="V84" s="185" t="str">
        <f t="shared" ref="V84:V100" si="214">IF(U84="","",",")</f>
        <v/>
      </c>
      <c r="W84" s="177" t="str">
        <f t="shared" ref="W84:W100" si="215">IF(G84="","",G84)</f>
        <v/>
      </c>
      <c r="X84" s="185" t="str">
        <f t="shared" ref="X84:X100" si="216">IF(U84="","",",")</f>
        <v/>
      </c>
      <c r="Y84" s="185" t="str">
        <f t="shared" ref="Y84:Y100" si="217">IF(U84="","",250)</f>
        <v/>
      </c>
      <c r="Z84" s="218" t="str">
        <f t="shared" ref="Z84:Z100" si="218">IF(U84="","",")")</f>
        <v/>
      </c>
      <c r="AA84" s="175" t="str">
        <f t="shared" ref="AA84:AA100" si="219">IF(AB84="","","(")</f>
        <v/>
      </c>
      <c r="AB84" s="183" t="str">
        <f t="shared" ref="AB84:AB100" si="220">IF(H84="","",H84)</f>
        <v/>
      </c>
      <c r="AC84" s="184" t="str">
        <f t="shared" ref="AC84:AC100" si="221">IF(AB84="","",",")</f>
        <v/>
      </c>
      <c r="AD84" s="225" t="str">
        <f t="shared" ref="AD84:AD100" si="222">IF(I84="","",I84)</f>
        <v/>
      </c>
      <c r="AE84" s="176" t="str">
        <f t="shared" ref="AE84:AE100" si="223">IF(AB84="","",",")</f>
        <v/>
      </c>
      <c r="AF84" s="168" t="str">
        <f t="shared" ref="AF84:AF100" si="224">IF(AB84="","",350)</f>
        <v/>
      </c>
      <c r="AG84" s="168" t="str">
        <f t="shared" ref="AG84:AG100" si="225">IF(AB84="","",")")</f>
        <v/>
      </c>
      <c r="AH84" s="179" t="str">
        <f t="shared" ref="AH84:AH100" si="226">IF(AI84="","","(")</f>
        <v/>
      </c>
      <c r="AI84" s="256" t="str">
        <f t="shared" ref="AI84:AI100" si="227">IF(J84="","",J84)</f>
        <v/>
      </c>
      <c r="AJ84" s="185" t="str">
        <f t="shared" ref="AJ84:AJ100" si="228">IF(AI84="","",",")</f>
        <v/>
      </c>
      <c r="AK84" s="185" t="str">
        <f t="shared" ref="AK84:AK100" si="229">IF(K84="","",K84)</f>
        <v/>
      </c>
      <c r="AL84" s="185" t="str">
        <f t="shared" ref="AL84:AL100" si="230">IF(AI84="","",",")</f>
        <v/>
      </c>
      <c r="AM84" s="185" t="str">
        <f t="shared" ref="AM84:AM100" si="231">IF(AI84="","",450)</f>
        <v/>
      </c>
      <c r="AN84" s="185" t="str">
        <f t="shared" ref="AN84:AN100" si="232">IF(AI84="","",")")</f>
        <v/>
      </c>
    </row>
    <row r="85" spans="2:40" ht="24.5" thickTop="1" thickBot="1">
      <c r="B85" t="s">
        <v>2584</v>
      </c>
      <c r="C85" s="333" t="s">
        <v>3055</v>
      </c>
      <c r="D85" s="329"/>
      <c r="E85" s="329"/>
      <c r="F85" s="329"/>
      <c r="G85" s="329"/>
      <c r="H85" s="329"/>
      <c r="I85" s="329"/>
      <c r="J85" s="329"/>
      <c r="K85" s="329"/>
      <c r="L85" s="330" t="str">
        <f>IF(C85="","",_xlfn.CONCAT("       triggerLine: ","""",C85,", ",M85:AN85,""", sC: ","""",B85,""", lines: ["))</f>
        <v xml:space="preserve">       triggerLine: "ASAMBLEA UNO, ", sC: "ta as", lines: [</v>
      </c>
      <c r="M85" s="218" t="str">
        <f t="shared" si="205"/>
        <v/>
      </c>
      <c r="N85" s="183" t="str">
        <f t="shared" si="206"/>
        <v/>
      </c>
      <c r="O85" s="216" t="str">
        <f t="shared" si="207"/>
        <v/>
      </c>
      <c r="P85" s="225" t="str">
        <f t="shared" si="208"/>
        <v/>
      </c>
      <c r="Q85" s="217" t="str">
        <f t="shared" si="209"/>
        <v/>
      </c>
      <c r="R85" s="168" t="str">
        <f t="shared" si="210"/>
        <v/>
      </c>
      <c r="S85" s="218" t="str">
        <f t="shared" si="211"/>
        <v/>
      </c>
      <c r="T85" s="219" t="str">
        <f t="shared" si="212"/>
        <v/>
      </c>
      <c r="U85" s="181" t="str">
        <f t="shared" si="213"/>
        <v/>
      </c>
      <c r="V85" s="185" t="str">
        <f t="shared" si="214"/>
        <v/>
      </c>
      <c r="W85" s="177" t="str">
        <f t="shared" si="215"/>
        <v/>
      </c>
      <c r="X85" s="185" t="str">
        <f t="shared" si="216"/>
        <v/>
      </c>
      <c r="Y85" s="185" t="str">
        <f t="shared" si="217"/>
        <v/>
      </c>
      <c r="Z85" s="218" t="str">
        <f t="shared" si="218"/>
        <v/>
      </c>
      <c r="AA85" s="175" t="str">
        <f t="shared" si="219"/>
        <v/>
      </c>
      <c r="AB85" s="183" t="str">
        <f t="shared" si="220"/>
        <v/>
      </c>
      <c r="AC85" s="184" t="str">
        <f t="shared" si="221"/>
        <v/>
      </c>
      <c r="AD85" s="225" t="str">
        <f t="shared" si="222"/>
        <v/>
      </c>
      <c r="AE85" s="176" t="str">
        <f t="shared" si="223"/>
        <v/>
      </c>
      <c r="AF85" s="168" t="str">
        <f t="shared" si="224"/>
        <v/>
      </c>
      <c r="AG85" s="168" t="str">
        <f t="shared" si="225"/>
        <v/>
      </c>
      <c r="AH85" s="179" t="str">
        <f t="shared" si="226"/>
        <v/>
      </c>
      <c r="AI85" s="256" t="str">
        <f t="shared" si="227"/>
        <v/>
      </c>
      <c r="AJ85" s="185" t="str">
        <f t="shared" si="228"/>
        <v/>
      </c>
      <c r="AK85" s="185" t="str">
        <f t="shared" si="229"/>
        <v/>
      </c>
      <c r="AL85" s="185" t="str">
        <f t="shared" si="230"/>
        <v/>
      </c>
      <c r="AM85" s="185" t="str">
        <f t="shared" si="231"/>
        <v/>
      </c>
      <c r="AN85" s="185" t="str">
        <f t="shared" si="232"/>
        <v/>
      </c>
    </row>
    <row r="86" spans="2:40" ht="24.5" thickTop="1" thickBot="1">
      <c r="B86" t="s">
        <v>2282</v>
      </c>
      <c r="C86" s="285" t="s">
        <v>3056</v>
      </c>
      <c r="D86" s="331"/>
      <c r="E86" s="331"/>
      <c r="F86" s="331"/>
      <c r="G86" s="331"/>
      <c r="H86" s="328"/>
      <c r="I86" s="328"/>
      <c r="J86" s="328"/>
      <c r="K86" s="328"/>
      <c r="L86" s="283" t="str">
        <f>IF(C86="","",_xlfn.CONCAT("            { line: ","""",C86,", ",M86:AN86,""", sC: ","""",B86,"""},"))</f>
        <v xml:space="preserve">            { line: "ASAMBLEA DOS, ", sC: "as"},</v>
      </c>
      <c r="M86" s="218" t="str">
        <f t="shared" ref="M86:M90" si="233">IF(N86="","","(")</f>
        <v/>
      </c>
      <c r="N86" s="183" t="str">
        <f t="shared" ref="N86:N90" si="234">IF(D86="","",D86)</f>
        <v/>
      </c>
      <c r="O86" s="216" t="str">
        <f t="shared" ref="O86:O90" si="235">IF(N86="","",",")</f>
        <v/>
      </c>
      <c r="P86" s="225" t="str">
        <f t="shared" ref="P86:P90" si="236">IF(E86="","",E86)</f>
        <v/>
      </c>
      <c r="Q86" s="217" t="str">
        <f t="shared" ref="Q86:Q90" si="237">IF(N86="","",",")</f>
        <v/>
      </c>
      <c r="R86" s="168" t="str">
        <f t="shared" ref="R86:R90" si="238">IF(N86="","",15)</f>
        <v/>
      </c>
      <c r="S86" s="218" t="str">
        <f t="shared" ref="S86:S90" si="239">IF(N86="","",")")</f>
        <v/>
      </c>
      <c r="T86" s="219" t="str">
        <f t="shared" ref="T86:T90" si="240">IF(U86="","","(")</f>
        <v/>
      </c>
      <c r="U86" s="181" t="str">
        <f t="shared" ref="U86:U90" si="241">IF(F86="","",F86)</f>
        <v/>
      </c>
      <c r="V86" s="185" t="str">
        <f t="shared" ref="V86:V90" si="242">IF(U86="","",",")</f>
        <v/>
      </c>
      <c r="W86" s="177" t="str">
        <f t="shared" ref="W86:W90" si="243">IF(G86="","",G86)</f>
        <v/>
      </c>
      <c r="X86" s="185" t="str">
        <f t="shared" ref="X86:X90" si="244">IF(U86="","",",")</f>
        <v/>
      </c>
      <c r="Y86" s="185" t="str">
        <f t="shared" ref="Y86:Y90" si="245">IF(U86="","",250)</f>
        <v/>
      </c>
      <c r="Z86" s="218" t="str">
        <f t="shared" ref="Z86:Z90" si="246">IF(U86="","",")")</f>
        <v/>
      </c>
      <c r="AA86" s="175" t="str">
        <f t="shared" ref="AA86:AA90" si="247">IF(AB86="","","(")</f>
        <v/>
      </c>
      <c r="AB86" s="183" t="str">
        <f t="shared" ref="AB86:AB90" si="248">IF(H86="","",H86)</f>
        <v/>
      </c>
      <c r="AC86" s="184" t="str">
        <f t="shared" ref="AC86:AC90" si="249">IF(AB86="","",",")</f>
        <v/>
      </c>
      <c r="AD86" s="225" t="str">
        <f t="shared" ref="AD86:AD90" si="250">IF(I86="","",I86)</f>
        <v/>
      </c>
      <c r="AE86" s="176" t="str">
        <f t="shared" ref="AE86:AE90" si="251">IF(AB86="","",",")</f>
        <v/>
      </c>
      <c r="AF86" s="168" t="str">
        <f t="shared" ref="AF86:AF90" si="252">IF(AB86="","",350)</f>
        <v/>
      </c>
      <c r="AG86" s="168" t="str">
        <f t="shared" ref="AG86:AG90" si="253">IF(AB86="","",")")</f>
        <v/>
      </c>
      <c r="AH86" s="179" t="str">
        <f t="shared" ref="AH86:AH90" si="254">IF(AI86="","","(")</f>
        <v/>
      </c>
      <c r="AI86" s="256" t="str">
        <f t="shared" ref="AI86:AI90" si="255">IF(J86="","",J86)</f>
        <v/>
      </c>
      <c r="AJ86" s="185" t="str">
        <f t="shared" ref="AJ86:AJ90" si="256">IF(AI86="","",",")</f>
        <v/>
      </c>
      <c r="AK86" s="185" t="str">
        <f t="shared" ref="AK86:AK90" si="257">IF(K86="","",K86)</f>
        <v/>
      </c>
      <c r="AL86" s="185" t="str">
        <f t="shared" ref="AL86:AL90" si="258">IF(AI86="","",",")</f>
        <v/>
      </c>
      <c r="AM86" s="185" t="str">
        <f t="shared" ref="AM86:AM90" si="259">IF(AI86="","",450)</f>
        <v/>
      </c>
      <c r="AN86" s="185" t="str">
        <f t="shared" ref="AN86:AN90" si="260">IF(AI86="","",")")</f>
        <v/>
      </c>
    </row>
    <row r="87" spans="2:40" ht="24.5" thickTop="1" thickBot="1">
      <c r="B87" t="s">
        <v>2282</v>
      </c>
      <c r="C87" s="285" t="s">
        <v>3057</v>
      </c>
      <c r="D87" s="286"/>
      <c r="E87" s="286"/>
      <c r="F87" s="286"/>
      <c r="G87" s="286"/>
      <c r="H87" s="227"/>
      <c r="I87" s="227"/>
      <c r="J87" s="227"/>
      <c r="K87" s="227"/>
      <c r="L87" s="283" t="str">
        <f>IF(C87="","",_xlfn.CONCAT("            { line: ","""",C87,", ",M87:AN87,""", sC: ","""",B87,"""},"))</f>
        <v xml:space="preserve">            { line: "ASAMBLEA TRES, ", sC: "as"},</v>
      </c>
      <c r="M87" s="218" t="str">
        <f t="shared" si="233"/>
        <v/>
      </c>
      <c r="N87" s="183" t="str">
        <f t="shared" si="234"/>
        <v/>
      </c>
      <c r="O87" s="216" t="str">
        <f t="shared" si="235"/>
        <v/>
      </c>
      <c r="P87" s="225" t="str">
        <f t="shared" si="236"/>
        <v/>
      </c>
      <c r="Q87" s="217" t="str">
        <f t="shared" si="237"/>
        <v/>
      </c>
      <c r="R87" s="168" t="str">
        <f t="shared" si="238"/>
        <v/>
      </c>
      <c r="S87" s="218" t="str">
        <f t="shared" si="239"/>
        <v/>
      </c>
      <c r="T87" s="219" t="str">
        <f t="shared" si="240"/>
        <v/>
      </c>
      <c r="U87" s="181" t="str">
        <f t="shared" si="241"/>
        <v/>
      </c>
      <c r="V87" s="185" t="str">
        <f t="shared" si="242"/>
        <v/>
      </c>
      <c r="W87" s="177" t="str">
        <f t="shared" si="243"/>
        <v/>
      </c>
      <c r="X87" s="185" t="str">
        <f t="shared" si="244"/>
        <v/>
      </c>
      <c r="Y87" s="185" t="str">
        <f t="shared" si="245"/>
        <v/>
      </c>
      <c r="Z87" s="218" t="str">
        <f t="shared" si="246"/>
        <v/>
      </c>
      <c r="AA87" s="175" t="str">
        <f t="shared" si="247"/>
        <v/>
      </c>
      <c r="AB87" s="183" t="str">
        <f t="shared" si="248"/>
        <v/>
      </c>
      <c r="AC87" s="184" t="str">
        <f t="shared" si="249"/>
        <v/>
      </c>
      <c r="AD87" s="225" t="str">
        <f t="shared" si="250"/>
        <v/>
      </c>
      <c r="AE87" s="176" t="str">
        <f t="shared" si="251"/>
        <v/>
      </c>
      <c r="AF87" s="168" t="str">
        <f t="shared" si="252"/>
        <v/>
      </c>
      <c r="AG87" s="168" t="str">
        <f t="shared" si="253"/>
        <v/>
      </c>
      <c r="AH87" s="179" t="str">
        <f t="shared" si="254"/>
        <v/>
      </c>
      <c r="AI87" s="256" t="str">
        <f t="shared" si="255"/>
        <v/>
      </c>
      <c r="AJ87" s="185" t="str">
        <f t="shared" si="256"/>
        <v/>
      </c>
      <c r="AK87" s="185" t="str">
        <f t="shared" si="257"/>
        <v/>
      </c>
      <c r="AL87" s="185" t="str">
        <f t="shared" si="258"/>
        <v/>
      </c>
      <c r="AM87" s="185" t="str">
        <f t="shared" si="259"/>
        <v/>
      </c>
      <c r="AN87" s="185" t="str">
        <f t="shared" si="260"/>
        <v/>
      </c>
    </row>
    <row r="88" spans="2:40" ht="24.5" thickTop="1" thickBot="1">
      <c r="B88" t="s">
        <v>2282</v>
      </c>
      <c r="C88" s="285" t="s">
        <v>3058</v>
      </c>
      <c r="D88" s="331"/>
      <c r="E88" s="331"/>
      <c r="F88" s="331"/>
      <c r="G88" s="331"/>
      <c r="H88" s="328"/>
      <c r="I88" s="328"/>
      <c r="J88" s="328"/>
      <c r="K88" s="328"/>
      <c r="L88" s="283" t="str">
        <f>IF(C88="","",_xlfn.CONCAT("            { line: ","""",C88,", ",M88:AN88,""", sC: ","""",B88,"""},"))</f>
        <v xml:space="preserve">            { line: "ASAMBLEA CUATRO, ", sC: "as"},</v>
      </c>
      <c r="M88" s="218" t="str">
        <f t="shared" si="233"/>
        <v/>
      </c>
      <c r="N88" s="183" t="str">
        <f t="shared" si="234"/>
        <v/>
      </c>
      <c r="O88" s="216" t="str">
        <f t="shared" si="235"/>
        <v/>
      </c>
      <c r="P88" s="225" t="str">
        <f t="shared" si="236"/>
        <v/>
      </c>
      <c r="Q88" s="217" t="str">
        <f t="shared" si="237"/>
        <v/>
      </c>
      <c r="R88" s="168" t="str">
        <f t="shared" si="238"/>
        <v/>
      </c>
      <c r="S88" s="218" t="str">
        <f t="shared" si="239"/>
        <v/>
      </c>
      <c r="T88" s="219" t="str">
        <f t="shared" si="240"/>
        <v/>
      </c>
      <c r="U88" s="181" t="str">
        <f t="shared" si="241"/>
        <v/>
      </c>
      <c r="V88" s="185" t="str">
        <f t="shared" si="242"/>
        <v/>
      </c>
      <c r="W88" s="177" t="str">
        <f t="shared" si="243"/>
        <v/>
      </c>
      <c r="X88" s="185" t="str">
        <f t="shared" si="244"/>
        <v/>
      </c>
      <c r="Y88" s="185" t="str">
        <f t="shared" si="245"/>
        <v/>
      </c>
      <c r="Z88" s="218" t="str">
        <f t="shared" si="246"/>
        <v/>
      </c>
      <c r="AA88" s="175" t="str">
        <f t="shared" si="247"/>
        <v/>
      </c>
      <c r="AB88" s="183" t="str">
        <f t="shared" si="248"/>
        <v/>
      </c>
      <c r="AC88" s="184" t="str">
        <f t="shared" si="249"/>
        <v/>
      </c>
      <c r="AD88" s="225" t="str">
        <f t="shared" si="250"/>
        <v/>
      </c>
      <c r="AE88" s="176" t="str">
        <f t="shared" si="251"/>
        <v/>
      </c>
      <c r="AF88" s="168" t="str">
        <f t="shared" si="252"/>
        <v/>
      </c>
      <c r="AG88" s="168" t="str">
        <f t="shared" si="253"/>
        <v/>
      </c>
      <c r="AH88" s="179" t="str">
        <f t="shared" si="254"/>
        <v/>
      </c>
      <c r="AI88" s="256" t="str">
        <f t="shared" si="255"/>
        <v/>
      </c>
      <c r="AJ88" s="185" t="str">
        <f t="shared" si="256"/>
        <v/>
      </c>
      <c r="AK88" s="185" t="str">
        <f t="shared" si="257"/>
        <v/>
      </c>
      <c r="AL88" s="185" t="str">
        <f t="shared" si="258"/>
        <v/>
      </c>
      <c r="AM88" s="185" t="str">
        <f t="shared" si="259"/>
        <v/>
      </c>
      <c r="AN88" s="185" t="str">
        <f t="shared" si="260"/>
        <v/>
      </c>
    </row>
    <row r="89" spans="2:40" ht="24.5" thickTop="1" thickBot="1">
      <c r="B89" t="s">
        <v>2282</v>
      </c>
      <c r="C89" s="285" t="s">
        <v>3059</v>
      </c>
      <c r="D89" s="286"/>
      <c r="E89" s="286"/>
      <c r="F89" s="286"/>
      <c r="G89" s="286"/>
      <c r="H89" s="227"/>
      <c r="I89" s="227"/>
      <c r="J89" s="227"/>
      <c r="K89" s="227"/>
      <c r="L89" s="283" t="str">
        <f>IF(C89="","",_xlfn.CONCAT("            { line: ","""",C89,", ",M89:AN89,""", sC: ","""",B89,"""},"))</f>
        <v xml:space="preserve">            { line: "ASAMBLEA CISCO, ", sC: "as"},</v>
      </c>
      <c r="M89" s="218" t="str">
        <f t="shared" si="233"/>
        <v/>
      </c>
      <c r="N89" s="183" t="str">
        <f t="shared" si="234"/>
        <v/>
      </c>
      <c r="O89" s="216" t="str">
        <f t="shared" si="235"/>
        <v/>
      </c>
      <c r="P89" s="225" t="str">
        <f t="shared" si="236"/>
        <v/>
      </c>
      <c r="Q89" s="217" t="str">
        <f t="shared" si="237"/>
        <v/>
      </c>
      <c r="R89" s="168" t="str">
        <f t="shared" si="238"/>
        <v/>
      </c>
      <c r="S89" s="218" t="str">
        <f t="shared" si="239"/>
        <v/>
      </c>
      <c r="T89" s="219" t="str">
        <f t="shared" si="240"/>
        <v/>
      </c>
      <c r="U89" s="181" t="str">
        <f t="shared" si="241"/>
        <v/>
      </c>
      <c r="V89" s="185" t="str">
        <f t="shared" si="242"/>
        <v/>
      </c>
      <c r="W89" s="177" t="str">
        <f t="shared" si="243"/>
        <v/>
      </c>
      <c r="X89" s="185" t="str">
        <f t="shared" si="244"/>
        <v/>
      </c>
      <c r="Y89" s="185" t="str">
        <f t="shared" si="245"/>
        <v/>
      </c>
      <c r="Z89" s="218" t="str">
        <f t="shared" si="246"/>
        <v/>
      </c>
      <c r="AA89" s="175" t="str">
        <f t="shared" si="247"/>
        <v/>
      </c>
      <c r="AB89" s="183" t="str">
        <f t="shared" si="248"/>
        <v/>
      </c>
      <c r="AC89" s="184" t="str">
        <f t="shared" si="249"/>
        <v/>
      </c>
      <c r="AD89" s="225" t="str">
        <f t="shared" si="250"/>
        <v/>
      </c>
      <c r="AE89" s="176" t="str">
        <f t="shared" si="251"/>
        <v/>
      </c>
      <c r="AF89" s="168" t="str">
        <f t="shared" si="252"/>
        <v/>
      </c>
      <c r="AG89" s="168" t="str">
        <f t="shared" si="253"/>
        <v/>
      </c>
      <c r="AH89" s="179" t="str">
        <f t="shared" si="254"/>
        <v/>
      </c>
      <c r="AI89" s="256" t="str">
        <f t="shared" si="255"/>
        <v/>
      </c>
      <c r="AJ89" s="185" t="str">
        <f t="shared" si="256"/>
        <v/>
      </c>
      <c r="AK89" s="185" t="str">
        <f t="shared" si="257"/>
        <v/>
      </c>
      <c r="AL89" s="185" t="str">
        <f t="shared" si="258"/>
        <v/>
      </c>
      <c r="AM89" s="185" t="str">
        <f t="shared" si="259"/>
        <v/>
      </c>
      <c r="AN89" s="185" t="str">
        <f t="shared" si="260"/>
        <v/>
      </c>
    </row>
    <row r="90" spans="2:40" ht="24.5" thickTop="1" thickBot="1">
      <c r="B90" t="s">
        <v>2282</v>
      </c>
      <c r="C90" s="285" t="s">
        <v>3060</v>
      </c>
      <c r="D90" s="336"/>
      <c r="E90" s="336"/>
      <c r="F90" s="336"/>
      <c r="G90" s="336"/>
      <c r="H90" s="337"/>
      <c r="I90" s="337"/>
      <c r="J90" s="337"/>
      <c r="K90" s="337"/>
      <c r="L90" s="283" t="str">
        <f>IF(C90="","",_xlfn.CONCAT("            { line: ","""",C90,", ",M90:AN90,""", sC: ","""",B90,"""},"))</f>
        <v xml:space="preserve">            { line: "ASAMBLEA SEIS, ", sC: "as"},</v>
      </c>
      <c r="M90" s="218" t="str">
        <f t="shared" si="233"/>
        <v/>
      </c>
      <c r="N90" s="183" t="str">
        <f t="shared" si="234"/>
        <v/>
      </c>
      <c r="O90" s="216" t="str">
        <f t="shared" si="235"/>
        <v/>
      </c>
      <c r="P90" s="225" t="str">
        <f t="shared" si="236"/>
        <v/>
      </c>
      <c r="Q90" s="217" t="str">
        <f t="shared" si="237"/>
        <v/>
      </c>
      <c r="R90" s="168" t="str">
        <f t="shared" si="238"/>
        <v/>
      </c>
      <c r="S90" s="218" t="str">
        <f t="shared" si="239"/>
        <v/>
      </c>
      <c r="T90" s="219" t="str">
        <f t="shared" si="240"/>
        <v/>
      </c>
      <c r="U90" s="181" t="str">
        <f t="shared" si="241"/>
        <v/>
      </c>
      <c r="V90" s="185" t="str">
        <f t="shared" si="242"/>
        <v/>
      </c>
      <c r="W90" s="177" t="str">
        <f t="shared" si="243"/>
        <v/>
      </c>
      <c r="X90" s="185" t="str">
        <f t="shared" si="244"/>
        <v/>
      </c>
      <c r="Y90" s="185" t="str">
        <f t="shared" si="245"/>
        <v/>
      </c>
      <c r="Z90" s="218" t="str">
        <f t="shared" si="246"/>
        <v/>
      </c>
      <c r="AA90" s="175" t="str">
        <f t="shared" si="247"/>
        <v/>
      </c>
      <c r="AB90" s="183" t="str">
        <f t="shared" si="248"/>
        <v/>
      </c>
      <c r="AC90" s="184" t="str">
        <f t="shared" si="249"/>
        <v/>
      </c>
      <c r="AD90" s="225" t="str">
        <f t="shared" si="250"/>
        <v/>
      </c>
      <c r="AE90" s="176" t="str">
        <f t="shared" si="251"/>
        <v/>
      </c>
      <c r="AF90" s="168" t="str">
        <f t="shared" si="252"/>
        <v/>
      </c>
      <c r="AG90" s="168" t="str">
        <f t="shared" si="253"/>
        <v/>
      </c>
      <c r="AH90" s="179" t="str">
        <f t="shared" si="254"/>
        <v/>
      </c>
      <c r="AI90" s="256" t="str">
        <f t="shared" si="255"/>
        <v/>
      </c>
      <c r="AJ90" s="185" t="str">
        <f t="shared" si="256"/>
        <v/>
      </c>
      <c r="AK90" s="185" t="str">
        <f t="shared" si="257"/>
        <v/>
      </c>
      <c r="AL90" s="185" t="str">
        <f t="shared" si="258"/>
        <v/>
      </c>
      <c r="AM90" s="185" t="str">
        <f t="shared" si="259"/>
        <v/>
      </c>
      <c r="AN90" s="185" t="str">
        <f t="shared" si="260"/>
        <v/>
      </c>
    </row>
    <row r="91" spans="2:40" ht="24.5" thickTop="1" thickBot="1">
      <c r="B91" t="s">
        <v>2282</v>
      </c>
      <c r="C91" s="334" t="s">
        <v>3061</v>
      </c>
      <c r="D91" s="329"/>
      <c r="E91" s="329"/>
      <c r="F91" s="329"/>
      <c r="G91" s="329"/>
      <c r="H91" s="329"/>
      <c r="I91" s="329"/>
      <c r="J91" s="329"/>
      <c r="K91" s="329"/>
      <c r="L91" s="335" t="str">
        <f>IF(C91="","",_xlfn.CONCAT("            { line: ","""",C91,", ",M91:AN91,""", sC: ","""",B91,"""},  ]},"))</f>
        <v xml:space="preserve">            { line: "ASAMBLEA CIERRE, ", sC: "as"},  ]},</v>
      </c>
      <c r="M91" s="218" t="str">
        <f t="shared" si="205"/>
        <v/>
      </c>
      <c r="N91" s="183" t="str">
        <f t="shared" si="206"/>
        <v/>
      </c>
      <c r="O91" s="216" t="str">
        <f t="shared" si="207"/>
        <v/>
      </c>
      <c r="P91" s="225" t="str">
        <f t="shared" si="208"/>
        <v/>
      </c>
      <c r="Q91" s="217" t="str">
        <f t="shared" si="209"/>
        <v/>
      </c>
      <c r="R91" s="168" t="str">
        <f t="shared" si="210"/>
        <v/>
      </c>
      <c r="S91" s="218" t="str">
        <f t="shared" si="211"/>
        <v/>
      </c>
      <c r="T91" s="219" t="str">
        <f t="shared" si="212"/>
        <v/>
      </c>
      <c r="U91" s="181" t="str">
        <f t="shared" si="213"/>
        <v/>
      </c>
      <c r="V91" s="185" t="str">
        <f t="shared" si="214"/>
        <v/>
      </c>
      <c r="W91" s="177" t="str">
        <f t="shared" si="215"/>
        <v/>
      </c>
      <c r="X91" s="185" t="str">
        <f t="shared" si="216"/>
        <v/>
      </c>
      <c r="Y91" s="185" t="str">
        <f t="shared" si="217"/>
        <v/>
      </c>
      <c r="Z91" s="218" t="str">
        <f t="shared" si="218"/>
        <v/>
      </c>
      <c r="AA91" s="175" t="str">
        <f t="shared" si="219"/>
        <v/>
      </c>
      <c r="AB91" s="183" t="str">
        <f t="shared" si="220"/>
        <v/>
      </c>
      <c r="AC91" s="184" t="str">
        <f t="shared" si="221"/>
        <v/>
      </c>
      <c r="AD91" s="225" t="str">
        <f t="shared" si="222"/>
        <v/>
      </c>
      <c r="AE91" s="176" t="str">
        <f t="shared" si="223"/>
        <v/>
      </c>
      <c r="AF91" s="168" t="str">
        <f t="shared" si="224"/>
        <v/>
      </c>
      <c r="AG91" s="168" t="str">
        <f t="shared" si="225"/>
        <v/>
      </c>
      <c r="AH91" s="179" t="str">
        <f t="shared" si="226"/>
        <v/>
      </c>
      <c r="AI91" s="256" t="str">
        <f t="shared" si="227"/>
        <v/>
      </c>
      <c r="AJ91" s="185" t="str">
        <f t="shared" si="228"/>
        <v/>
      </c>
      <c r="AK91" s="185" t="str">
        <f t="shared" si="229"/>
        <v/>
      </c>
      <c r="AL91" s="185" t="str">
        <f t="shared" si="230"/>
        <v/>
      </c>
      <c r="AM91" s="185" t="str">
        <f t="shared" si="231"/>
        <v/>
      </c>
      <c r="AN91" s="185" t="str">
        <f t="shared" si="232"/>
        <v/>
      </c>
    </row>
    <row r="92" spans="2:40" ht="25" customHeight="1" thickTop="1" thickBot="1">
      <c r="B92" s="211"/>
      <c r="C92" s="211"/>
      <c r="D92" s="223"/>
      <c r="E92" s="223"/>
      <c r="F92" s="223"/>
      <c r="G92" s="223"/>
      <c r="H92" s="223"/>
      <c r="I92" s="223"/>
      <c r="J92" s="223"/>
      <c r="K92" s="223"/>
      <c r="L92" s="211" t="s">
        <v>2315</v>
      </c>
      <c r="M92" s="218" t="str">
        <f t="shared" si="205"/>
        <v/>
      </c>
      <c r="N92" s="183" t="str">
        <f t="shared" si="206"/>
        <v/>
      </c>
      <c r="O92" s="216" t="str">
        <f t="shared" si="207"/>
        <v/>
      </c>
      <c r="P92" s="225" t="str">
        <f t="shared" si="208"/>
        <v/>
      </c>
      <c r="Q92" s="217" t="str">
        <f t="shared" si="209"/>
        <v/>
      </c>
      <c r="R92" s="168" t="str">
        <f t="shared" si="210"/>
        <v/>
      </c>
      <c r="S92" s="218" t="str">
        <f t="shared" si="211"/>
        <v/>
      </c>
      <c r="T92" s="219" t="str">
        <f t="shared" si="212"/>
        <v/>
      </c>
      <c r="U92" s="181" t="str">
        <f t="shared" si="213"/>
        <v/>
      </c>
      <c r="V92" s="185" t="str">
        <f t="shared" si="214"/>
        <v/>
      </c>
      <c r="W92" s="177" t="str">
        <f t="shared" si="215"/>
        <v/>
      </c>
      <c r="X92" s="185" t="str">
        <f t="shared" si="216"/>
        <v/>
      </c>
      <c r="Y92" s="185" t="str">
        <f t="shared" si="217"/>
        <v/>
      </c>
      <c r="Z92" s="218" t="str">
        <f t="shared" si="218"/>
        <v/>
      </c>
      <c r="AA92" s="175" t="str">
        <f t="shared" si="219"/>
        <v/>
      </c>
      <c r="AB92" s="183" t="str">
        <f t="shared" si="220"/>
        <v/>
      </c>
      <c r="AC92" s="184" t="str">
        <f t="shared" si="221"/>
        <v/>
      </c>
      <c r="AD92" s="225" t="str">
        <f t="shared" si="222"/>
        <v/>
      </c>
      <c r="AE92" s="176" t="str">
        <f t="shared" si="223"/>
        <v/>
      </c>
      <c r="AF92" s="168" t="str">
        <f t="shared" si="224"/>
        <v/>
      </c>
      <c r="AG92" s="168" t="str">
        <f t="shared" si="225"/>
        <v/>
      </c>
      <c r="AH92" s="179" t="str">
        <f t="shared" si="226"/>
        <v/>
      </c>
      <c r="AI92" s="256" t="str">
        <f t="shared" si="227"/>
        <v/>
      </c>
      <c r="AJ92" s="185" t="str">
        <f t="shared" si="228"/>
        <v/>
      </c>
      <c r="AK92" s="185" t="str">
        <f t="shared" si="229"/>
        <v/>
      </c>
      <c r="AL92" s="185" t="str">
        <f t="shared" si="230"/>
        <v/>
      </c>
      <c r="AM92" s="185" t="str">
        <f t="shared" si="231"/>
        <v/>
      </c>
      <c r="AN92" s="185" t="str">
        <f t="shared" si="232"/>
        <v/>
      </c>
    </row>
    <row r="93" spans="2:40" ht="24.5" thickTop="1" thickBot="1">
      <c r="C93" s="203" t="s">
        <v>2312</v>
      </c>
      <c r="D93" s="224"/>
      <c r="E93" s="224"/>
      <c r="F93" s="224"/>
      <c r="G93" s="224"/>
      <c r="H93" s="224"/>
      <c r="I93" s="224"/>
      <c r="J93" s="224"/>
      <c r="K93" s="224"/>
      <c r="L93" s="208" t="s">
        <v>2411</v>
      </c>
      <c r="M93" s="218" t="str">
        <f t="shared" si="205"/>
        <v/>
      </c>
      <c r="N93" s="183" t="str">
        <f t="shared" si="206"/>
        <v/>
      </c>
      <c r="O93" s="216" t="str">
        <f t="shared" si="207"/>
        <v/>
      </c>
      <c r="P93" s="225" t="str">
        <f t="shared" si="208"/>
        <v/>
      </c>
      <c r="Q93" s="217" t="str">
        <f t="shared" si="209"/>
        <v/>
      </c>
      <c r="R93" s="168" t="str">
        <f t="shared" si="210"/>
        <v/>
      </c>
      <c r="S93" s="218" t="str">
        <f t="shared" si="211"/>
        <v/>
      </c>
      <c r="T93" s="219" t="str">
        <f t="shared" si="212"/>
        <v/>
      </c>
      <c r="U93" s="181" t="str">
        <f t="shared" si="213"/>
        <v/>
      </c>
      <c r="V93" s="185" t="str">
        <f t="shared" si="214"/>
        <v/>
      </c>
      <c r="W93" s="177" t="str">
        <f t="shared" si="215"/>
        <v/>
      </c>
      <c r="X93" s="185" t="str">
        <f t="shared" si="216"/>
        <v/>
      </c>
      <c r="Y93" s="185" t="str">
        <f t="shared" si="217"/>
        <v/>
      </c>
      <c r="Z93" s="218" t="str">
        <f t="shared" si="218"/>
        <v/>
      </c>
      <c r="AA93" s="175" t="str">
        <f t="shared" si="219"/>
        <v/>
      </c>
      <c r="AB93" s="183" t="str">
        <f t="shared" si="220"/>
        <v/>
      </c>
      <c r="AC93" s="184" t="str">
        <f t="shared" si="221"/>
        <v/>
      </c>
      <c r="AD93" s="225" t="str">
        <f t="shared" si="222"/>
        <v/>
      </c>
      <c r="AE93" s="176" t="str">
        <f t="shared" si="223"/>
        <v/>
      </c>
      <c r="AF93" s="168" t="str">
        <f t="shared" si="224"/>
        <v/>
      </c>
      <c r="AG93" s="168" t="str">
        <f t="shared" si="225"/>
        <v/>
      </c>
      <c r="AH93" s="179" t="str">
        <f t="shared" si="226"/>
        <v/>
      </c>
      <c r="AI93" s="256" t="str">
        <f t="shared" si="227"/>
        <v/>
      </c>
      <c r="AJ93" s="185" t="str">
        <f t="shared" si="228"/>
        <v/>
      </c>
      <c r="AK93" s="185" t="str">
        <f t="shared" si="229"/>
        <v/>
      </c>
      <c r="AL93" s="185" t="str">
        <f t="shared" si="230"/>
        <v/>
      </c>
      <c r="AM93" s="185" t="str">
        <f t="shared" si="231"/>
        <v/>
      </c>
      <c r="AN93" s="185" t="str">
        <f t="shared" si="232"/>
        <v/>
      </c>
    </row>
    <row r="94" spans="2:40" ht="24.5" thickTop="1" thickBot="1">
      <c r="B94" t="s">
        <v>2584</v>
      </c>
      <c r="C94" s="333" t="s">
        <v>3055</v>
      </c>
      <c r="D94" s="332"/>
      <c r="E94" s="332"/>
      <c r="F94" s="332"/>
      <c r="G94" s="332"/>
      <c r="H94" s="329"/>
      <c r="I94" s="329"/>
      <c r="J94" s="329"/>
      <c r="K94" s="329"/>
      <c r="L94" s="330" t="str">
        <f>IF(C94="","",_xlfn.CONCAT("       triggerLine: ","""",C94,", ",M94:AN94,""", sC: ","""",B94,""", lines: ["))</f>
        <v xml:space="preserve">       triggerLine: "ASAMBLEA UNO, ", sC: "ta as", lines: [</v>
      </c>
      <c r="M94" s="218" t="str">
        <f t="shared" si="205"/>
        <v/>
      </c>
      <c r="N94" s="183" t="str">
        <f t="shared" si="206"/>
        <v/>
      </c>
      <c r="O94" s="216" t="str">
        <f t="shared" si="207"/>
        <v/>
      </c>
      <c r="P94" s="225" t="str">
        <f t="shared" si="208"/>
        <v/>
      </c>
      <c r="Q94" s="217" t="str">
        <f t="shared" si="209"/>
        <v/>
      </c>
      <c r="R94" s="168" t="str">
        <f t="shared" si="210"/>
        <v/>
      </c>
      <c r="S94" s="218" t="str">
        <f t="shared" si="211"/>
        <v/>
      </c>
      <c r="T94" s="219" t="str">
        <f t="shared" si="212"/>
        <v/>
      </c>
      <c r="U94" s="181" t="str">
        <f t="shared" si="213"/>
        <v/>
      </c>
      <c r="V94" s="185" t="str">
        <f t="shared" si="214"/>
        <v/>
      </c>
      <c r="W94" s="177" t="str">
        <f t="shared" si="215"/>
        <v/>
      </c>
      <c r="X94" s="185" t="str">
        <f t="shared" si="216"/>
        <v/>
      </c>
      <c r="Y94" s="185" t="str">
        <f t="shared" si="217"/>
        <v/>
      </c>
      <c r="Z94" s="218" t="str">
        <f t="shared" si="218"/>
        <v/>
      </c>
      <c r="AA94" s="175" t="str">
        <f t="shared" si="219"/>
        <v/>
      </c>
      <c r="AB94" s="183" t="str">
        <f t="shared" si="220"/>
        <v/>
      </c>
      <c r="AC94" s="184" t="str">
        <f t="shared" si="221"/>
        <v/>
      </c>
      <c r="AD94" s="225" t="str">
        <f t="shared" si="222"/>
        <v/>
      </c>
      <c r="AE94" s="176" t="str">
        <f t="shared" si="223"/>
        <v/>
      </c>
      <c r="AF94" s="168" t="str">
        <f t="shared" si="224"/>
        <v/>
      </c>
      <c r="AG94" s="168" t="str">
        <f t="shared" si="225"/>
        <v/>
      </c>
      <c r="AH94" s="179" t="str">
        <f t="shared" si="226"/>
        <v/>
      </c>
      <c r="AI94" s="256" t="str">
        <f t="shared" si="227"/>
        <v/>
      </c>
      <c r="AJ94" s="185" t="str">
        <f t="shared" si="228"/>
        <v/>
      </c>
      <c r="AK94" s="185" t="str">
        <f t="shared" si="229"/>
        <v/>
      </c>
      <c r="AL94" s="185" t="str">
        <f t="shared" si="230"/>
        <v/>
      </c>
      <c r="AM94" s="185" t="str">
        <f t="shared" si="231"/>
        <v/>
      </c>
      <c r="AN94" s="185" t="str">
        <f t="shared" si="232"/>
        <v/>
      </c>
    </row>
    <row r="95" spans="2:40" ht="24.5" thickTop="1" thickBot="1">
      <c r="B95" t="s">
        <v>2282</v>
      </c>
      <c r="C95" s="285" t="s">
        <v>3056</v>
      </c>
      <c r="D95" s="331"/>
      <c r="E95" s="331"/>
      <c r="F95" s="331"/>
      <c r="G95" s="331"/>
      <c r="H95" s="328"/>
      <c r="I95" s="328"/>
      <c r="J95" s="328"/>
      <c r="K95" s="328"/>
      <c r="L95" s="283" t="str">
        <f>IF(C95="","",_xlfn.CONCAT("            { line: ","""",C95,", ",M95:AN95,""", sC: ","""",B95,"""},"))</f>
        <v xml:space="preserve">            { line: "ASAMBLEA DOS, ", sC: "as"},</v>
      </c>
      <c r="M95" s="218" t="str">
        <f t="shared" si="205"/>
        <v/>
      </c>
      <c r="N95" s="183" t="str">
        <f t="shared" si="206"/>
        <v/>
      </c>
      <c r="O95" s="216" t="str">
        <f t="shared" si="207"/>
        <v/>
      </c>
      <c r="P95" s="225" t="str">
        <f t="shared" si="208"/>
        <v/>
      </c>
      <c r="Q95" s="217" t="str">
        <f t="shared" si="209"/>
        <v/>
      </c>
      <c r="R95" s="168" t="str">
        <f t="shared" si="210"/>
        <v/>
      </c>
      <c r="S95" s="218" t="str">
        <f t="shared" si="211"/>
        <v/>
      </c>
      <c r="T95" s="219" t="str">
        <f t="shared" si="212"/>
        <v/>
      </c>
      <c r="U95" s="181" t="str">
        <f t="shared" si="213"/>
        <v/>
      </c>
      <c r="V95" s="185" t="str">
        <f t="shared" si="214"/>
        <v/>
      </c>
      <c r="W95" s="177" t="str">
        <f t="shared" si="215"/>
        <v/>
      </c>
      <c r="X95" s="185" t="str">
        <f t="shared" si="216"/>
        <v/>
      </c>
      <c r="Y95" s="185" t="str">
        <f t="shared" si="217"/>
        <v/>
      </c>
      <c r="Z95" s="218" t="str">
        <f t="shared" si="218"/>
        <v/>
      </c>
      <c r="AA95" s="175" t="str">
        <f t="shared" si="219"/>
        <v/>
      </c>
      <c r="AB95" s="183" t="str">
        <f t="shared" si="220"/>
        <v/>
      </c>
      <c r="AC95" s="184" t="str">
        <f t="shared" si="221"/>
        <v/>
      </c>
      <c r="AD95" s="225" t="str">
        <f t="shared" si="222"/>
        <v/>
      </c>
      <c r="AE95" s="176" t="str">
        <f t="shared" si="223"/>
        <v/>
      </c>
      <c r="AF95" s="168" t="str">
        <f t="shared" si="224"/>
        <v/>
      </c>
      <c r="AG95" s="168" t="str">
        <f t="shared" si="225"/>
        <v/>
      </c>
      <c r="AH95" s="179" t="str">
        <f t="shared" si="226"/>
        <v/>
      </c>
      <c r="AI95" s="256" t="str">
        <f t="shared" si="227"/>
        <v/>
      </c>
      <c r="AJ95" s="185" t="str">
        <f t="shared" si="228"/>
        <v/>
      </c>
      <c r="AK95" s="185" t="str">
        <f t="shared" si="229"/>
        <v/>
      </c>
      <c r="AL95" s="185" t="str">
        <f t="shared" si="230"/>
        <v/>
      </c>
      <c r="AM95" s="185" t="str">
        <f t="shared" si="231"/>
        <v/>
      </c>
      <c r="AN95" s="185" t="str">
        <f t="shared" si="232"/>
        <v/>
      </c>
    </row>
    <row r="96" spans="2:40" ht="24.5" thickTop="1" thickBot="1">
      <c r="B96" t="s">
        <v>2282</v>
      </c>
      <c r="C96" s="285" t="s">
        <v>3057</v>
      </c>
      <c r="D96" s="286"/>
      <c r="E96" s="286"/>
      <c r="F96" s="286"/>
      <c r="G96" s="286"/>
      <c r="H96" s="227"/>
      <c r="I96" s="227"/>
      <c r="J96" s="227"/>
      <c r="K96" s="227"/>
      <c r="L96" s="283" t="str">
        <f>IF(C96="","",_xlfn.CONCAT("            { line: ","""",C96,", ",M96:AN96,""", sC: ","""",B96,"""},"))</f>
        <v xml:space="preserve">            { line: "ASAMBLEA TRES, ", sC: "as"},</v>
      </c>
      <c r="M96" s="218" t="str">
        <f t="shared" si="205"/>
        <v/>
      </c>
      <c r="N96" s="183" t="str">
        <f t="shared" si="206"/>
        <v/>
      </c>
      <c r="O96" s="216" t="str">
        <f t="shared" si="207"/>
        <v/>
      </c>
      <c r="P96" s="225" t="str">
        <f t="shared" si="208"/>
        <v/>
      </c>
      <c r="Q96" s="217" t="str">
        <f t="shared" si="209"/>
        <v/>
      </c>
      <c r="R96" s="168" t="str">
        <f t="shared" si="210"/>
        <v/>
      </c>
      <c r="S96" s="218" t="str">
        <f t="shared" si="211"/>
        <v/>
      </c>
      <c r="T96" s="219" t="str">
        <f t="shared" si="212"/>
        <v/>
      </c>
      <c r="U96" s="181" t="str">
        <f t="shared" si="213"/>
        <v/>
      </c>
      <c r="V96" s="185" t="str">
        <f t="shared" si="214"/>
        <v/>
      </c>
      <c r="W96" s="177" t="str">
        <f t="shared" si="215"/>
        <v/>
      </c>
      <c r="X96" s="185" t="str">
        <f t="shared" si="216"/>
        <v/>
      </c>
      <c r="Y96" s="185" t="str">
        <f t="shared" si="217"/>
        <v/>
      </c>
      <c r="Z96" s="218" t="str">
        <f t="shared" si="218"/>
        <v/>
      </c>
      <c r="AA96" s="175" t="str">
        <f t="shared" si="219"/>
        <v/>
      </c>
      <c r="AB96" s="183" t="str">
        <f t="shared" si="220"/>
        <v/>
      </c>
      <c r="AC96" s="184" t="str">
        <f t="shared" si="221"/>
        <v/>
      </c>
      <c r="AD96" s="225" t="str">
        <f t="shared" si="222"/>
        <v/>
      </c>
      <c r="AE96" s="176" t="str">
        <f t="shared" si="223"/>
        <v/>
      </c>
      <c r="AF96" s="168" t="str">
        <f t="shared" si="224"/>
        <v/>
      </c>
      <c r="AG96" s="168" t="str">
        <f t="shared" si="225"/>
        <v/>
      </c>
      <c r="AH96" s="179" t="str">
        <f t="shared" si="226"/>
        <v/>
      </c>
      <c r="AI96" s="256" t="str">
        <f t="shared" si="227"/>
        <v/>
      </c>
      <c r="AJ96" s="185" t="str">
        <f t="shared" si="228"/>
        <v/>
      </c>
      <c r="AK96" s="185" t="str">
        <f t="shared" si="229"/>
        <v/>
      </c>
      <c r="AL96" s="185" t="str">
        <f t="shared" si="230"/>
        <v/>
      </c>
      <c r="AM96" s="185" t="str">
        <f t="shared" si="231"/>
        <v/>
      </c>
      <c r="AN96" s="185" t="str">
        <f t="shared" si="232"/>
        <v/>
      </c>
    </row>
    <row r="97" spans="2:40" ht="24.5" thickTop="1" thickBot="1">
      <c r="B97" t="s">
        <v>2282</v>
      </c>
      <c r="C97" s="285" t="s">
        <v>3058</v>
      </c>
      <c r="D97" s="331"/>
      <c r="E97" s="331"/>
      <c r="F97" s="331"/>
      <c r="G97" s="331"/>
      <c r="H97" s="328"/>
      <c r="I97" s="328"/>
      <c r="J97" s="328"/>
      <c r="K97" s="328"/>
      <c r="L97" s="283" t="str">
        <f>IF(C97="","",_xlfn.CONCAT("            { line: ","""",C97,", ",M97:AN97,""", sC: ","""",B97,"""},"))</f>
        <v xml:space="preserve">            { line: "ASAMBLEA CUATRO, ", sC: "as"},</v>
      </c>
      <c r="M97" s="218" t="str">
        <f t="shared" ref="M97:M98" si="261">IF(N97="","","(")</f>
        <v/>
      </c>
      <c r="N97" s="183" t="str">
        <f t="shared" ref="N97:N98" si="262">IF(D97="","",D97)</f>
        <v/>
      </c>
      <c r="O97" s="216" t="str">
        <f t="shared" ref="O97:O98" si="263">IF(N97="","",",")</f>
        <v/>
      </c>
      <c r="P97" s="225" t="str">
        <f t="shared" ref="P97:P98" si="264">IF(E97="","",E97)</f>
        <v/>
      </c>
      <c r="Q97" s="217" t="str">
        <f t="shared" ref="Q97:Q98" si="265">IF(N97="","",",")</f>
        <v/>
      </c>
      <c r="R97" s="168" t="str">
        <f t="shared" ref="R97:R98" si="266">IF(N97="","",15)</f>
        <v/>
      </c>
      <c r="S97" s="218" t="str">
        <f t="shared" ref="S97:S98" si="267">IF(N97="","",")")</f>
        <v/>
      </c>
      <c r="T97" s="219" t="str">
        <f t="shared" ref="T97:T98" si="268">IF(U97="","","(")</f>
        <v/>
      </c>
      <c r="U97" s="181" t="str">
        <f t="shared" ref="U97:U98" si="269">IF(F97="","",F97)</f>
        <v/>
      </c>
      <c r="V97" s="185" t="str">
        <f t="shared" ref="V97:V98" si="270">IF(U97="","",",")</f>
        <v/>
      </c>
      <c r="W97" s="177" t="str">
        <f t="shared" ref="W97:W98" si="271">IF(G97="","",G97)</f>
        <v/>
      </c>
      <c r="X97" s="185" t="str">
        <f t="shared" ref="X97:X98" si="272">IF(U97="","",",")</f>
        <v/>
      </c>
      <c r="Y97" s="185" t="str">
        <f t="shared" ref="Y97:Y98" si="273">IF(U97="","",250)</f>
        <v/>
      </c>
      <c r="Z97" s="218" t="str">
        <f t="shared" ref="Z97:Z98" si="274">IF(U97="","",")")</f>
        <v/>
      </c>
      <c r="AA97" s="175" t="str">
        <f t="shared" ref="AA97:AA98" si="275">IF(AB97="","","(")</f>
        <v/>
      </c>
      <c r="AB97" s="183" t="str">
        <f t="shared" ref="AB97:AB98" si="276">IF(H97="","",H97)</f>
        <v/>
      </c>
      <c r="AC97" s="184" t="str">
        <f t="shared" ref="AC97:AC98" si="277">IF(AB97="","",",")</f>
        <v/>
      </c>
      <c r="AD97" s="225" t="str">
        <f t="shared" ref="AD97:AD98" si="278">IF(I97="","",I97)</f>
        <v/>
      </c>
      <c r="AE97" s="176" t="str">
        <f t="shared" ref="AE97:AE98" si="279">IF(AB97="","",",")</f>
        <v/>
      </c>
      <c r="AF97" s="168" t="str">
        <f t="shared" ref="AF97:AF98" si="280">IF(AB97="","",350)</f>
        <v/>
      </c>
      <c r="AG97" s="168" t="str">
        <f t="shared" ref="AG97:AG98" si="281">IF(AB97="","",")")</f>
        <v/>
      </c>
      <c r="AH97" s="179" t="str">
        <f t="shared" ref="AH97:AH98" si="282">IF(AI97="","","(")</f>
        <v/>
      </c>
      <c r="AI97" s="256" t="str">
        <f t="shared" ref="AI97:AI98" si="283">IF(J97="","",J97)</f>
        <v/>
      </c>
      <c r="AJ97" s="185" t="str">
        <f t="shared" ref="AJ97:AJ98" si="284">IF(AI97="","",",")</f>
        <v/>
      </c>
      <c r="AK97" s="185" t="str">
        <f t="shared" ref="AK97:AK98" si="285">IF(K97="","",K97)</f>
        <v/>
      </c>
      <c r="AL97" s="185" t="str">
        <f t="shared" ref="AL97:AL98" si="286">IF(AI97="","",",")</f>
        <v/>
      </c>
      <c r="AM97" s="185" t="str">
        <f t="shared" ref="AM97:AM98" si="287">IF(AI97="","",450)</f>
        <v/>
      </c>
      <c r="AN97" s="185" t="str">
        <f t="shared" ref="AN97:AN98" si="288">IF(AI97="","",")")</f>
        <v/>
      </c>
    </row>
    <row r="98" spans="2:40" ht="24.5" thickTop="1" thickBot="1">
      <c r="B98" t="s">
        <v>2282</v>
      </c>
      <c r="C98" s="285" t="s">
        <v>3059</v>
      </c>
      <c r="D98" s="286"/>
      <c r="E98" s="286"/>
      <c r="F98" s="286"/>
      <c r="G98" s="286"/>
      <c r="H98" s="227"/>
      <c r="I98" s="227"/>
      <c r="J98" s="227"/>
      <c r="K98" s="227"/>
      <c r="L98" s="283" t="str">
        <f>IF(C98="","",_xlfn.CONCAT("            { line: ","""",C98,", ",M98:AN98,""", sC: ","""",B98,"""},"))</f>
        <v xml:space="preserve">            { line: "ASAMBLEA CISCO, ", sC: "as"},</v>
      </c>
      <c r="M98" s="218" t="str">
        <f t="shared" si="261"/>
        <v/>
      </c>
      <c r="N98" s="183" t="str">
        <f t="shared" si="262"/>
        <v/>
      </c>
      <c r="O98" s="216" t="str">
        <f t="shared" si="263"/>
        <v/>
      </c>
      <c r="P98" s="225" t="str">
        <f t="shared" si="264"/>
        <v/>
      </c>
      <c r="Q98" s="217" t="str">
        <f t="shared" si="265"/>
        <v/>
      </c>
      <c r="R98" s="168" t="str">
        <f t="shared" si="266"/>
        <v/>
      </c>
      <c r="S98" s="218" t="str">
        <f t="shared" si="267"/>
        <v/>
      </c>
      <c r="T98" s="219" t="str">
        <f t="shared" si="268"/>
        <v/>
      </c>
      <c r="U98" s="181" t="str">
        <f t="shared" si="269"/>
        <v/>
      </c>
      <c r="V98" s="185" t="str">
        <f t="shared" si="270"/>
        <v/>
      </c>
      <c r="W98" s="177" t="str">
        <f t="shared" si="271"/>
        <v/>
      </c>
      <c r="X98" s="185" t="str">
        <f t="shared" si="272"/>
        <v/>
      </c>
      <c r="Y98" s="185" t="str">
        <f t="shared" si="273"/>
        <v/>
      </c>
      <c r="Z98" s="218" t="str">
        <f t="shared" si="274"/>
        <v/>
      </c>
      <c r="AA98" s="175" t="str">
        <f t="shared" si="275"/>
        <v/>
      </c>
      <c r="AB98" s="183" t="str">
        <f t="shared" si="276"/>
        <v/>
      </c>
      <c r="AC98" s="184" t="str">
        <f t="shared" si="277"/>
        <v/>
      </c>
      <c r="AD98" s="225" t="str">
        <f t="shared" si="278"/>
        <v/>
      </c>
      <c r="AE98" s="176" t="str">
        <f t="shared" si="279"/>
        <v/>
      </c>
      <c r="AF98" s="168" t="str">
        <f t="shared" si="280"/>
        <v/>
      </c>
      <c r="AG98" s="168" t="str">
        <f t="shared" si="281"/>
        <v/>
      </c>
      <c r="AH98" s="179" t="str">
        <f t="shared" si="282"/>
        <v/>
      </c>
      <c r="AI98" s="256" t="str">
        <f t="shared" si="283"/>
        <v/>
      </c>
      <c r="AJ98" s="185" t="str">
        <f t="shared" si="284"/>
        <v/>
      </c>
      <c r="AK98" s="185" t="str">
        <f t="shared" si="285"/>
        <v/>
      </c>
      <c r="AL98" s="185" t="str">
        <f t="shared" si="286"/>
        <v/>
      </c>
      <c r="AM98" s="185" t="str">
        <f t="shared" si="287"/>
        <v/>
      </c>
      <c r="AN98" s="185" t="str">
        <f t="shared" si="288"/>
        <v/>
      </c>
    </row>
    <row r="99" spans="2:40" ht="24.5" thickTop="1" thickBot="1">
      <c r="B99" t="s">
        <v>2282</v>
      </c>
      <c r="C99" s="285" t="s">
        <v>3060</v>
      </c>
      <c r="D99" s="336"/>
      <c r="E99" s="336"/>
      <c r="F99" s="336"/>
      <c r="G99" s="336"/>
      <c r="H99" s="337"/>
      <c r="I99" s="337"/>
      <c r="J99" s="337"/>
      <c r="K99" s="337"/>
      <c r="L99" s="283" t="str">
        <f>IF(C99="","",_xlfn.CONCAT("            { line: ","""",C99,", ",M99:AN99,""", sC: ","""",B99,"""},"))</f>
        <v xml:space="preserve">            { line: "ASAMBLEA SEIS, ", sC: "as"},</v>
      </c>
      <c r="M99" s="218" t="str">
        <f t="shared" si="205"/>
        <v/>
      </c>
      <c r="N99" s="183" t="str">
        <f t="shared" si="206"/>
        <v/>
      </c>
      <c r="O99" s="216" t="str">
        <f t="shared" si="207"/>
        <v/>
      </c>
      <c r="P99" s="225" t="str">
        <f t="shared" si="208"/>
        <v/>
      </c>
      <c r="Q99" s="217" t="str">
        <f t="shared" si="209"/>
        <v/>
      </c>
      <c r="R99" s="168" t="str">
        <f t="shared" si="210"/>
        <v/>
      </c>
      <c r="S99" s="218" t="str">
        <f t="shared" si="211"/>
        <v/>
      </c>
      <c r="T99" s="219" t="str">
        <f t="shared" si="212"/>
        <v/>
      </c>
      <c r="U99" s="181" t="str">
        <f t="shared" si="213"/>
        <v/>
      </c>
      <c r="V99" s="185" t="str">
        <f t="shared" si="214"/>
        <v/>
      </c>
      <c r="W99" s="177" t="str">
        <f t="shared" si="215"/>
        <v/>
      </c>
      <c r="X99" s="185" t="str">
        <f t="shared" si="216"/>
        <v/>
      </c>
      <c r="Y99" s="185" t="str">
        <f t="shared" si="217"/>
        <v/>
      </c>
      <c r="Z99" s="218" t="str">
        <f t="shared" si="218"/>
        <v/>
      </c>
      <c r="AA99" s="175" t="str">
        <f t="shared" si="219"/>
        <v/>
      </c>
      <c r="AB99" s="183" t="str">
        <f t="shared" si="220"/>
        <v/>
      </c>
      <c r="AC99" s="184" t="str">
        <f t="shared" si="221"/>
        <v/>
      </c>
      <c r="AD99" s="225" t="str">
        <f t="shared" si="222"/>
        <v/>
      </c>
      <c r="AE99" s="176" t="str">
        <f t="shared" si="223"/>
        <v/>
      </c>
      <c r="AF99" s="168" t="str">
        <f t="shared" si="224"/>
        <v/>
      </c>
      <c r="AG99" s="168" t="str">
        <f t="shared" si="225"/>
        <v/>
      </c>
      <c r="AH99" s="179" t="str">
        <f t="shared" si="226"/>
        <v/>
      </c>
      <c r="AI99" s="256" t="str">
        <f t="shared" si="227"/>
        <v/>
      </c>
      <c r="AJ99" s="185" t="str">
        <f t="shared" si="228"/>
        <v/>
      </c>
      <c r="AK99" s="185" t="str">
        <f t="shared" si="229"/>
        <v/>
      </c>
      <c r="AL99" s="185" t="str">
        <f t="shared" si="230"/>
        <v/>
      </c>
      <c r="AM99" s="185" t="str">
        <f t="shared" si="231"/>
        <v/>
      </c>
      <c r="AN99" s="185" t="str">
        <f t="shared" si="232"/>
        <v/>
      </c>
    </row>
    <row r="100" spans="2:40" ht="24.5" thickTop="1" thickBot="1">
      <c r="B100" t="s">
        <v>2282</v>
      </c>
      <c r="C100" s="338" t="s">
        <v>3061</v>
      </c>
      <c r="D100" s="332"/>
      <c r="E100" s="332"/>
      <c r="F100" s="332"/>
      <c r="G100" s="332"/>
      <c r="H100" s="329"/>
      <c r="I100" s="329"/>
      <c r="J100" s="329"/>
      <c r="K100" s="329"/>
      <c r="L100" s="330" t="str">
        <f>IF(C100="","",_xlfn.CONCAT("            { line: ","""",C100,", ",M100:AN100,""", sC: ","""",B100,"""},  ]},"))</f>
        <v xml:space="preserve">            { line: "ASAMBLEA CIERRE, ", sC: "as"},  ]},</v>
      </c>
      <c r="M100" s="218" t="str">
        <f t="shared" si="205"/>
        <v/>
      </c>
      <c r="N100" s="183" t="str">
        <f t="shared" si="206"/>
        <v/>
      </c>
      <c r="O100" s="216" t="str">
        <f t="shared" si="207"/>
        <v/>
      </c>
      <c r="P100" s="225" t="str">
        <f t="shared" si="208"/>
        <v/>
      </c>
      <c r="Q100" s="217" t="str">
        <f t="shared" si="209"/>
        <v/>
      </c>
      <c r="R100" s="168" t="str">
        <f t="shared" si="210"/>
        <v/>
      </c>
      <c r="S100" s="218" t="str">
        <f t="shared" si="211"/>
        <v/>
      </c>
      <c r="T100" s="219" t="str">
        <f t="shared" si="212"/>
        <v/>
      </c>
      <c r="U100" s="181" t="str">
        <f t="shared" si="213"/>
        <v/>
      </c>
      <c r="V100" s="185" t="str">
        <f t="shared" si="214"/>
        <v/>
      </c>
      <c r="W100" s="177" t="str">
        <f t="shared" si="215"/>
        <v/>
      </c>
      <c r="X100" s="185" t="str">
        <f t="shared" si="216"/>
        <v/>
      </c>
      <c r="Y100" s="185" t="str">
        <f t="shared" si="217"/>
        <v/>
      </c>
      <c r="Z100" s="218" t="str">
        <f t="shared" si="218"/>
        <v/>
      </c>
      <c r="AA100" s="175" t="str">
        <f t="shared" si="219"/>
        <v/>
      </c>
      <c r="AB100" s="183" t="str">
        <f t="shared" si="220"/>
        <v/>
      </c>
      <c r="AC100" s="184" t="str">
        <f t="shared" si="221"/>
        <v/>
      </c>
      <c r="AD100" s="225" t="str">
        <f t="shared" si="222"/>
        <v/>
      </c>
      <c r="AE100" s="176" t="str">
        <f t="shared" si="223"/>
        <v/>
      </c>
      <c r="AF100" s="168" t="str">
        <f t="shared" si="224"/>
        <v/>
      </c>
      <c r="AG100" s="168" t="str">
        <f t="shared" si="225"/>
        <v/>
      </c>
      <c r="AH100" s="179" t="str">
        <f t="shared" si="226"/>
        <v/>
      </c>
      <c r="AI100" s="256" t="str">
        <f t="shared" si="227"/>
        <v/>
      </c>
      <c r="AJ100" s="185" t="str">
        <f t="shared" si="228"/>
        <v/>
      </c>
      <c r="AK100" s="185" t="str">
        <f t="shared" si="229"/>
        <v/>
      </c>
      <c r="AL100" s="185" t="str">
        <f t="shared" si="230"/>
        <v/>
      </c>
      <c r="AM100" s="185" t="str">
        <f t="shared" si="231"/>
        <v/>
      </c>
      <c r="AN100" s="185" t="str">
        <f t="shared" si="232"/>
        <v/>
      </c>
    </row>
    <row r="101" spans="2:40" ht="24.5" thickTop="1" thickBot="1">
      <c r="C101" s="13"/>
      <c r="D101" s="257"/>
      <c r="E101" s="257"/>
      <c r="F101" s="258"/>
      <c r="G101" s="258"/>
      <c r="H101" s="257"/>
      <c r="I101" s="257"/>
      <c r="J101" s="296"/>
      <c r="K101" s="296"/>
      <c r="L101" s="271" t="str">
        <f t="shared" si="178"/>
        <v/>
      </c>
      <c r="M101" s="218" t="str">
        <f t="shared" si="179"/>
        <v/>
      </c>
      <c r="N101" s="183" t="str">
        <f t="shared" si="180"/>
        <v/>
      </c>
      <c r="O101" s="216" t="str">
        <f t="shared" si="181"/>
        <v/>
      </c>
      <c r="P101" s="225" t="str">
        <f t="shared" si="182"/>
        <v/>
      </c>
      <c r="Q101" s="217" t="str">
        <f t="shared" si="183"/>
        <v/>
      </c>
      <c r="R101" s="168" t="str">
        <f t="shared" si="184"/>
        <v/>
      </c>
      <c r="S101" s="218" t="str">
        <f t="shared" si="185"/>
        <v/>
      </c>
      <c r="T101" s="219" t="str">
        <f t="shared" si="186"/>
        <v/>
      </c>
      <c r="U101" s="181" t="str">
        <f t="shared" si="187"/>
        <v/>
      </c>
      <c r="V101" s="185" t="str">
        <f t="shared" si="188"/>
        <v/>
      </c>
      <c r="W101" s="177" t="str">
        <f t="shared" si="189"/>
        <v/>
      </c>
      <c r="X101" s="185" t="str">
        <f t="shared" si="190"/>
        <v/>
      </c>
      <c r="Y101" s="185" t="str">
        <f t="shared" si="191"/>
        <v/>
      </c>
      <c r="Z101" s="218" t="str">
        <f t="shared" si="192"/>
        <v/>
      </c>
      <c r="AA101" s="175" t="str">
        <f t="shared" si="193"/>
        <v/>
      </c>
      <c r="AB101" s="183" t="str">
        <f t="shared" si="194"/>
        <v/>
      </c>
      <c r="AC101" s="184" t="str">
        <f t="shared" si="195"/>
        <v/>
      </c>
      <c r="AD101" s="225" t="str">
        <f t="shared" si="110"/>
        <v/>
      </c>
      <c r="AE101" s="176" t="str">
        <f t="shared" si="196"/>
        <v/>
      </c>
      <c r="AF101" s="168" t="str">
        <f t="shared" si="197"/>
        <v/>
      </c>
      <c r="AG101" s="168" t="str">
        <f t="shared" si="198"/>
        <v/>
      </c>
      <c r="AH101" s="179" t="str">
        <f t="shared" si="199"/>
        <v/>
      </c>
      <c r="AI101" s="256" t="str">
        <f t="shared" si="200"/>
        <v/>
      </c>
      <c r="AJ101" s="185" t="str">
        <f t="shared" si="201"/>
        <v/>
      </c>
      <c r="AK101" s="185" t="str">
        <f t="shared" si="116"/>
        <v/>
      </c>
      <c r="AL101" s="185" t="str">
        <f t="shared" si="202"/>
        <v/>
      </c>
      <c r="AM101" s="185" t="str">
        <f t="shared" si="203"/>
        <v/>
      </c>
      <c r="AN101" s="185" t="str">
        <f t="shared" si="204"/>
        <v/>
      </c>
    </row>
    <row r="102" spans="2:40" ht="24" customHeight="1" thickTop="1">
      <c r="B102" s="211"/>
      <c r="C102" s="211"/>
      <c r="D102" s="211"/>
      <c r="E102" s="211"/>
      <c r="F102" s="211"/>
      <c r="G102" s="211"/>
      <c r="H102" s="211"/>
      <c r="I102" s="211"/>
      <c r="J102" s="211"/>
      <c r="K102" s="211"/>
      <c r="L102" s="213" t="str">
        <f ca="1">_xlfn.CONCAT("]}, // ULTIMA LINEA DEL CANTO: ",L1)</f>
        <v>]}, // ULTIMA LINEA DEL CANTO: COMO LA CIERVA</v>
      </c>
      <c r="M102" s="211"/>
    </row>
    <row r="103" spans="2:40" ht="20.5">
      <c r="L103" s="214" t="s">
        <v>2316</v>
      </c>
      <c r="M103" s="166"/>
    </row>
    <row r="104" spans="2:40">
      <c r="M10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61</vt:i4>
      </vt:variant>
      <vt:variant>
        <vt:lpstr>Named Ranges</vt:lpstr>
      </vt:variant>
      <vt:variant>
        <vt:i4>1</vt:i4>
      </vt:variant>
    </vt:vector>
  </HeadingPairs>
  <TitlesOfParts>
    <vt:vector size="62" baseType="lpstr">
      <vt:lpstr>Indice</vt:lpstr>
      <vt:lpstr>HIMNO A LA CARIDAD</vt:lpstr>
      <vt:lpstr>PLEGARIA EUCARÍSTICA IIp1</vt:lpstr>
      <vt:lpstr>PLEGARIA EUCARÍSTICA IIp2</vt:lpstr>
      <vt:lpstr>PLEGARIA EUCARÍSTICA IIp3</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CÁNTICO DE LOS TRES JÓVENES</vt:lpstr>
      <vt:lpstr>CANTO DE MOISÉS</vt:lpstr>
      <vt:lpstr>CARITAS CHRISTI URGET NOS</vt:lpstr>
      <vt:lpstr>CAMEN 63</vt:lpstr>
      <vt:lpstr>COMO CONDENADOS A MUERTE</vt:lpstr>
      <vt:lpstr>CÓMO ES MARAVILLOSO</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2025-08-09T21:29:48Z</dcterms:modified>
</cp:coreProperties>
</file>