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0CF04B1-7C79-C246-A72B-1BA6B5D5C7D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5" i="1" l="1"/>
  <c r="B952" i="1"/>
  <c r="B319" i="1"/>
  <c r="B295" i="1"/>
  <c r="B269" i="1"/>
  <c r="B245" i="1"/>
  <c r="B221" i="1"/>
  <c r="B179" i="1"/>
  <c r="B155" i="1"/>
  <c r="B129" i="1"/>
  <c r="B85" i="1"/>
  <c r="B61" i="1"/>
  <c r="B1690" i="1"/>
  <c r="B1668" i="1" s="1"/>
  <c r="J1911" i="1"/>
  <c r="B1914" i="1"/>
  <c r="B1915" i="1"/>
  <c r="B1912" i="1" s="1"/>
  <c r="A1911" i="1"/>
  <c r="B1821" i="1"/>
  <c r="B1884" i="1" l="1"/>
  <c r="B1893" i="1" s="1"/>
  <c r="B1758" i="1"/>
  <c r="B1734" i="1"/>
  <c r="B1754" i="1"/>
  <c r="B1649" i="1"/>
  <c r="B1065" i="1"/>
  <c r="B1533" i="1"/>
  <c r="B1510" i="1"/>
  <c r="B1428" i="1"/>
  <c r="B1346" i="1"/>
  <c r="B1296" i="1" s="1"/>
  <c r="B1179" i="1"/>
  <c r="B1189" i="1" s="1"/>
  <c r="B1042" i="1"/>
  <c r="B1038" i="1" s="1"/>
  <c r="B959" i="1"/>
  <c r="B786" i="1"/>
  <c r="B796" i="1" s="1"/>
  <c r="B1377" i="1" l="1"/>
  <c r="B1426" i="1"/>
  <c r="B1459" i="1"/>
  <c r="B1508" i="1"/>
  <c r="B1531" i="1"/>
  <c r="B1543" i="1"/>
  <c r="B1063" i="1"/>
  <c r="B1075" i="1"/>
  <c r="B905" i="1"/>
  <c r="B955" i="1"/>
  <c r="B1710" i="1"/>
  <c r="B1728" i="1"/>
  <c r="B988" i="1"/>
</calcChain>
</file>

<file path=xl/sharedStrings.xml><?xml version="1.0" encoding="utf-8"?>
<sst xmlns="http://schemas.openxmlformats.org/spreadsheetml/2006/main" count="14699" uniqueCount="843">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</sst>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29"/>
  <sheetViews>
    <sheetView tabSelected="1" topLeftCell="A23" zoomScale="115" zoomScaleNormal="70" workbookViewId="0">
      <selection activeCell="C48" sqref="C48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756</v>
      </c>
      <c r="B41">
        <v>1</v>
      </c>
      <c r="C41" t="s">
        <v>4</v>
      </c>
      <c r="D41" t="s">
        <v>23</v>
      </c>
      <c r="E41" t="s">
        <v>140</v>
      </c>
      <c r="F41" t="s">
        <v>56</v>
      </c>
      <c r="G41">
        <v>0</v>
      </c>
      <c r="H41" t="s">
        <v>57</v>
      </c>
      <c r="I41" t="s">
        <v>756</v>
      </c>
    </row>
    <row r="42" spans="1:13" x14ac:dyDescent="0.2">
      <c r="A42" t="s">
        <v>775</v>
      </c>
      <c r="B42">
        <v>1</v>
      </c>
      <c r="C42" t="s">
        <v>4</v>
      </c>
      <c r="D42" t="s">
        <v>23</v>
      </c>
      <c r="E42" t="s">
        <v>58</v>
      </c>
      <c r="F42" t="s">
        <v>59</v>
      </c>
      <c r="G42">
        <v>0</v>
      </c>
      <c r="H42" t="s">
        <v>57</v>
      </c>
    </row>
    <row r="43" spans="1:13" x14ac:dyDescent="0.2">
      <c r="A43" t="s">
        <v>667</v>
      </c>
      <c r="B43">
        <v>6.9999999999999999E-6</v>
      </c>
      <c r="C43" t="s">
        <v>4</v>
      </c>
      <c r="D43" t="s">
        <v>23</v>
      </c>
      <c r="E43" t="s">
        <v>58</v>
      </c>
      <c r="F43" t="s">
        <v>59</v>
      </c>
      <c r="G43">
        <v>0</v>
      </c>
      <c r="H43" t="s">
        <v>141</v>
      </c>
    </row>
    <row r="44" spans="1:13" x14ac:dyDescent="0.2">
      <c r="A44" t="s">
        <v>122</v>
      </c>
      <c r="B44">
        <v>9.8600000000000003E-9</v>
      </c>
      <c r="C44" t="s">
        <v>4</v>
      </c>
      <c r="D44" t="s">
        <v>10</v>
      </c>
      <c r="E44" t="s">
        <v>58</v>
      </c>
      <c r="F44" t="s">
        <v>59</v>
      </c>
      <c r="G44">
        <v>0</v>
      </c>
      <c r="H44" t="s">
        <v>123</v>
      </c>
      <c r="I44" t="s">
        <v>606</v>
      </c>
    </row>
    <row r="45" spans="1:13" x14ac:dyDescent="0.2">
      <c r="A45" t="s">
        <v>124</v>
      </c>
      <c r="B45">
        <v>1.9700000000000001E-8</v>
      </c>
      <c r="C45" t="s">
        <v>61</v>
      </c>
      <c r="D45" t="s">
        <v>10</v>
      </c>
      <c r="E45" t="s">
        <v>58</v>
      </c>
      <c r="F45" t="s">
        <v>59</v>
      </c>
      <c r="G45">
        <v>0</v>
      </c>
      <c r="H45" t="s">
        <v>125</v>
      </c>
      <c r="I45" t="s">
        <v>607</v>
      </c>
    </row>
    <row r="46" spans="1:13" x14ac:dyDescent="0.2">
      <c r="A46" t="s">
        <v>129</v>
      </c>
      <c r="B46">
        <v>9.8600000000000003E-9</v>
      </c>
      <c r="C46" t="s">
        <v>61</v>
      </c>
      <c r="D46" t="s">
        <v>10</v>
      </c>
      <c r="E46" t="s">
        <v>58</v>
      </c>
      <c r="F46" t="s">
        <v>59</v>
      </c>
      <c r="G46">
        <v>0</v>
      </c>
      <c r="H46" t="s">
        <v>130</v>
      </c>
      <c r="I46" t="s">
        <v>608</v>
      </c>
    </row>
    <row r="47" spans="1:13" x14ac:dyDescent="0.2">
      <c r="A47" t="s">
        <v>131</v>
      </c>
      <c r="B47">
        <v>2.7299999999999999E-9</v>
      </c>
      <c r="C47" t="s">
        <v>61</v>
      </c>
      <c r="D47" t="s">
        <v>10</v>
      </c>
      <c r="E47" t="s">
        <v>58</v>
      </c>
      <c r="F47" t="s">
        <v>59</v>
      </c>
      <c r="G47">
        <v>0</v>
      </c>
      <c r="H47" t="s">
        <v>132</v>
      </c>
      <c r="I47" t="s">
        <v>609</v>
      </c>
    </row>
    <row r="48" spans="1:13" x14ac:dyDescent="0.2">
      <c r="A48" t="s">
        <v>135</v>
      </c>
      <c r="B48">
        <v>9.8600000000000003E-9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136</v>
      </c>
      <c r="I48" t="s">
        <v>610</v>
      </c>
    </row>
    <row r="49" spans="1:13" x14ac:dyDescent="0.2">
      <c r="A49" t="s">
        <v>138</v>
      </c>
      <c r="B49">
        <v>-6.9999999999999999E-6</v>
      </c>
      <c r="C49" t="s">
        <v>70</v>
      </c>
      <c r="D49" t="s">
        <v>23</v>
      </c>
      <c r="E49" t="s">
        <v>71</v>
      </c>
      <c r="F49" t="s">
        <v>59</v>
      </c>
      <c r="G49">
        <v>0</v>
      </c>
      <c r="H49" t="s">
        <v>142</v>
      </c>
      <c r="I49" t="s">
        <v>611</v>
      </c>
    </row>
    <row r="50" spans="1:13" x14ac:dyDescent="0.2">
      <c r="M50" t="s">
        <v>57</v>
      </c>
    </row>
    <row r="51" spans="1:13" ht="16" x14ac:dyDescent="0.2">
      <c r="A51" s="1" t="s">
        <v>2</v>
      </c>
      <c r="B51" s="1" t="s">
        <v>757</v>
      </c>
      <c r="M51" t="s">
        <v>57</v>
      </c>
    </row>
    <row r="52" spans="1:13" x14ac:dyDescent="0.2">
      <c r="A52" t="s">
        <v>3</v>
      </c>
      <c r="B52" t="s">
        <v>4</v>
      </c>
      <c r="M52" t="s">
        <v>57</v>
      </c>
    </row>
    <row r="53" spans="1:13" x14ac:dyDescent="0.2">
      <c r="A53" t="s">
        <v>5</v>
      </c>
      <c r="B53">
        <v>1</v>
      </c>
      <c r="M53" t="s">
        <v>57</v>
      </c>
    </row>
    <row r="54" spans="1:13" x14ac:dyDescent="0.2">
      <c r="A54" t="s">
        <v>6</v>
      </c>
      <c r="B54" t="s">
        <v>757</v>
      </c>
      <c r="M54" t="s">
        <v>57</v>
      </c>
    </row>
    <row r="55" spans="1:13" x14ac:dyDescent="0.2">
      <c r="A55" t="s">
        <v>8</v>
      </c>
      <c r="B55" t="s">
        <v>9</v>
      </c>
      <c r="M55" t="s">
        <v>57</v>
      </c>
    </row>
    <row r="56" spans="1:13" x14ac:dyDescent="0.2">
      <c r="A56" t="s">
        <v>10</v>
      </c>
      <c r="B56" t="s">
        <v>23</v>
      </c>
      <c r="M56" t="s">
        <v>57</v>
      </c>
    </row>
    <row r="57" spans="1:13" x14ac:dyDescent="0.2">
      <c r="A57" t="s">
        <v>542</v>
      </c>
      <c r="B57" t="s">
        <v>543</v>
      </c>
      <c r="M57" t="s">
        <v>57</v>
      </c>
    </row>
    <row r="58" spans="1:13" ht="16" x14ac:dyDescent="0.2">
      <c r="A58" s="1" t="s">
        <v>12</v>
      </c>
      <c r="M58" t="s">
        <v>57</v>
      </c>
    </row>
    <row r="59" spans="1:13" x14ac:dyDescent="0.2">
      <c r="A59" t="s">
        <v>13</v>
      </c>
      <c r="B59" t="s">
        <v>14</v>
      </c>
      <c r="C59" t="s">
        <v>3</v>
      </c>
      <c r="D59" t="s">
        <v>10</v>
      </c>
      <c r="E59" t="s">
        <v>15</v>
      </c>
      <c r="F59" t="s">
        <v>8</v>
      </c>
      <c r="G59" t="s">
        <v>16</v>
      </c>
      <c r="H59" t="s">
        <v>20</v>
      </c>
      <c r="I59" t="s">
        <v>6</v>
      </c>
    </row>
    <row r="60" spans="1:13" x14ac:dyDescent="0.2">
      <c r="A60" t="s">
        <v>118</v>
      </c>
      <c r="B60">
        <v>8.3199999999999996E-2</v>
      </c>
      <c r="D60" t="s">
        <v>68</v>
      </c>
      <c r="E60" t="s">
        <v>119</v>
      </c>
      <c r="F60" t="s">
        <v>25</v>
      </c>
      <c r="G60">
        <v>0</v>
      </c>
      <c r="H60" t="s">
        <v>120</v>
      </c>
      <c r="I60" t="s">
        <v>57</v>
      </c>
    </row>
    <row r="61" spans="1:13" x14ac:dyDescent="0.2">
      <c r="A61" t="s">
        <v>839</v>
      </c>
      <c r="B61" s="4">
        <f>((B60*1000)-(600*3.78541/1000))/1000</f>
        <v>8.0928753999999992E-2</v>
      </c>
      <c r="D61" t="s">
        <v>68</v>
      </c>
      <c r="E61" t="s">
        <v>840</v>
      </c>
      <c r="F61" t="s">
        <v>25</v>
      </c>
      <c r="H61" t="s">
        <v>841</v>
      </c>
    </row>
    <row r="62" spans="1:13" x14ac:dyDescent="0.2">
      <c r="A62" t="s">
        <v>757</v>
      </c>
      <c r="B62">
        <v>1</v>
      </c>
      <c r="C62" t="s">
        <v>4</v>
      </c>
      <c r="D62" t="s">
        <v>23</v>
      </c>
      <c r="E62" t="s">
        <v>140</v>
      </c>
      <c r="F62" t="s">
        <v>56</v>
      </c>
      <c r="G62">
        <v>0</v>
      </c>
      <c r="H62" t="s">
        <v>57</v>
      </c>
      <c r="I62" t="s">
        <v>57</v>
      </c>
    </row>
    <row r="63" spans="1:13" x14ac:dyDescent="0.2">
      <c r="A63" t="s">
        <v>776</v>
      </c>
      <c r="B63">
        <v>1</v>
      </c>
      <c r="C63" t="s">
        <v>4</v>
      </c>
      <c r="D63" t="s">
        <v>23</v>
      </c>
      <c r="E63" t="s">
        <v>58</v>
      </c>
      <c r="F63" t="s">
        <v>59</v>
      </c>
      <c r="G63">
        <v>0</v>
      </c>
      <c r="H63" t="s">
        <v>57</v>
      </c>
    </row>
    <row r="64" spans="1:13" x14ac:dyDescent="0.2">
      <c r="A64" t="s">
        <v>436</v>
      </c>
      <c r="B64">
        <v>0</v>
      </c>
      <c r="C64" t="s">
        <v>4</v>
      </c>
      <c r="D64" t="s">
        <v>106</v>
      </c>
      <c r="E64" t="s">
        <v>58</v>
      </c>
      <c r="F64" t="s">
        <v>59</v>
      </c>
      <c r="G64">
        <v>0</v>
      </c>
      <c r="H64" t="s">
        <v>121</v>
      </c>
      <c r="I64" t="s">
        <v>593</v>
      </c>
    </row>
    <row r="65" spans="1:13" x14ac:dyDescent="0.2">
      <c r="A65" t="s">
        <v>667</v>
      </c>
      <c r="B65">
        <v>6.9999999999999999E-6</v>
      </c>
      <c r="C65" t="s">
        <v>4</v>
      </c>
      <c r="D65" t="s">
        <v>23</v>
      </c>
      <c r="E65" t="s">
        <v>58</v>
      </c>
      <c r="F65" t="s">
        <v>59</v>
      </c>
      <c r="G65">
        <v>0</v>
      </c>
      <c r="H65" t="s">
        <v>141</v>
      </c>
    </row>
    <row r="66" spans="1:13" x14ac:dyDescent="0.2">
      <c r="A66" t="s">
        <v>122</v>
      </c>
      <c r="B66">
        <v>9.8600000000000003E-9</v>
      </c>
      <c r="C66" t="s">
        <v>4</v>
      </c>
      <c r="D66" t="s">
        <v>10</v>
      </c>
      <c r="E66" t="s">
        <v>58</v>
      </c>
      <c r="F66" t="s">
        <v>59</v>
      </c>
      <c r="G66">
        <v>0</v>
      </c>
      <c r="H66" t="s">
        <v>123</v>
      </c>
      <c r="I66" t="s">
        <v>606</v>
      </c>
    </row>
    <row r="67" spans="1:13" x14ac:dyDescent="0.2">
      <c r="A67" t="s">
        <v>124</v>
      </c>
      <c r="B67">
        <v>1.9700000000000001E-8</v>
      </c>
      <c r="C67" t="s">
        <v>61</v>
      </c>
      <c r="D67" t="s">
        <v>10</v>
      </c>
      <c r="E67" t="s">
        <v>58</v>
      </c>
      <c r="F67" t="s">
        <v>59</v>
      </c>
      <c r="G67">
        <v>0</v>
      </c>
      <c r="H67" t="s">
        <v>125</v>
      </c>
      <c r="I67" t="s">
        <v>607</v>
      </c>
    </row>
    <row r="68" spans="1:13" x14ac:dyDescent="0.2">
      <c r="A68" t="s">
        <v>129</v>
      </c>
      <c r="B68">
        <v>9.8600000000000003E-9</v>
      </c>
      <c r="C68" t="s">
        <v>61</v>
      </c>
      <c r="D68" t="s">
        <v>10</v>
      </c>
      <c r="E68" t="s">
        <v>58</v>
      </c>
      <c r="F68" t="s">
        <v>59</v>
      </c>
      <c r="G68">
        <v>0</v>
      </c>
      <c r="H68" t="s">
        <v>130</v>
      </c>
      <c r="I68" t="s">
        <v>608</v>
      </c>
    </row>
    <row r="69" spans="1:13" x14ac:dyDescent="0.2">
      <c r="A69" t="s">
        <v>131</v>
      </c>
      <c r="B69">
        <v>2.7299999999999999E-9</v>
      </c>
      <c r="C69" t="s">
        <v>61</v>
      </c>
      <c r="D69" t="s">
        <v>10</v>
      </c>
      <c r="E69" t="s">
        <v>58</v>
      </c>
      <c r="F69" t="s">
        <v>59</v>
      </c>
      <c r="G69">
        <v>0</v>
      </c>
      <c r="H69" t="s">
        <v>132</v>
      </c>
      <c r="I69" t="s">
        <v>609</v>
      </c>
    </row>
    <row r="70" spans="1:13" x14ac:dyDescent="0.2">
      <c r="A70" t="s">
        <v>135</v>
      </c>
      <c r="B70">
        <v>9.8600000000000003E-9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136</v>
      </c>
      <c r="I70" t="s">
        <v>610</v>
      </c>
    </row>
    <row r="71" spans="1:13" x14ac:dyDescent="0.2">
      <c r="A71" t="s">
        <v>138</v>
      </c>
      <c r="B71">
        <v>-6.9999999999999999E-6</v>
      </c>
      <c r="C71" t="s">
        <v>70</v>
      </c>
      <c r="D71" t="s">
        <v>23</v>
      </c>
      <c r="E71" t="s">
        <v>71</v>
      </c>
      <c r="F71" t="s">
        <v>59</v>
      </c>
      <c r="G71">
        <v>0</v>
      </c>
      <c r="H71" t="s">
        <v>142</v>
      </c>
      <c r="I71" t="s">
        <v>611</v>
      </c>
    </row>
    <row r="73" spans="1:13" ht="16" x14ac:dyDescent="0.2">
      <c r="A73" s="1" t="s">
        <v>2</v>
      </c>
      <c r="B73" s="1" t="s">
        <v>758</v>
      </c>
      <c r="M73" t="s">
        <v>57</v>
      </c>
    </row>
    <row r="74" spans="1:13" x14ac:dyDescent="0.2">
      <c r="A74" t="s">
        <v>3</v>
      </c>
      <c r="B74" t="s">
        <v>4</v>
      </c>
      <c r="M74" t="s">
        <v>57</v>
      </c>
    </row>
    <row r="75" spans="1:13" x14ac:dyDescent="0.2">
      <c r="A75" t="s">
        <v>5</v>
      </c>
      <c r="B75">
        <v>1</v>
      </c>
      <c r="M75" t="s">
        <v>57</v>
      </c>
    </row>
    <row r="76" spans="1:13" x14ac:dyDescent="0.2">
      <c r="A76" t="s">
        <v>6</v>
      </c>
      <c r="B76" t="s">
        <v>758</v>
      </c>
      <c r="M76" t="s">
        <v>57</v>
      </c>
    </row>
    <row r="77" spans="1:13" x14ac:dyDescent="0.2">
      <c r="A77" t="s">
        <v>8</v>
      </c>
      <c r="B77" t="s">
        <v>9</v>
      </c>
      <c r="M77" t="s">
        <v>57</v>
      </c>
    </row>
    <row r="78" spans="1:13" x14ac:dyDescent="0.2">
      <c r="A78" t="s">
        <v>10</v>
      </c>
      <c r="B78" t="s">
        <v>23</v>
      </c>
      <c r="M78" t="s">
        <v>57</v>
      </c>
    </row>
    <row r="79" spans="1:13" x14ac:dyDescent="0.2">
      <c r="A79" t="s">
        <v>542</v>
      </c>
      <c r="B79" t="s">
        <v>543</v>
      </c>
      <c r="M79" t="s">
        <v>57</v>
      </c>
    </row>
    <row r="80" spans="1:13" ht="16" x14ac:dyDescent="0.2">
      <c r="A80" s="1" t="s">
        <v>12</v>
      </c>
      <c r="M80" t="s">
        <v>57</v>
      </c>
    </row>
    <row r="81" spans="1:9" x14ac:dyDescent="0.2">
      <c r="A81" t="s">
        <v>13</v>
      </c>
      <c r="B81" t="s">
        <v>14</v>
      </c>
      <c r="C81" t="s">
        <v>3</v>
      </c>
      <c r="D81" t="s">
        <v>10</v>
      </c>
      <c r="E81" t="s">
        <v>15</v>
      </c>
      <c r="F81" t="s">
        <v>8</v>
      </c>
      <c r="G81" t="s">
        <v>16</v>
      </c>
      <c r="H81" t="s">
        <v>20</v>
      </c>
      <c r="I81" t="s">
        <v>6</v>
      </c>
    </row>
    <row r="82" spans="1:9" x14ac:dyDescent="0.2">
      <c r="A82" t="s">
        <v>114</v>
      </c>
      <c r="B82">
        <v>1.2300000000000001E-4</v>
      </c>
      <c r="D82" t="s">
        <v>23</v>
      </c>
      <c r="E82" t="s">
        <v>115</v>
      </c>
      <c r="F82" t="s">
        <v>25</v>
      </c>
      <c r="G82">
        <v>0</v>
      </c>
      <c r="H82" t="s">
        <v>116</v>
      </c>
      <c r="I82" t="s">
        <v>57</v>
      </c>
    </row>
    <row r="83" spans="1:9" x14ac:dyDescent="0.2">
      <c r="A83" t="s">
        <v>117</v>
      </c>
      <c r="B83">
        <v>6.0000000000000002E-6</v>
      </c>
      <c r="D83" t="s">
        <v>23</v>
      </c>
      <c r="E83" t="s">
        <v>115</v>
      </c>
      <c r="F83" t="s">
        <v>25</v>
      </c>
      <c r="G83">
        <v>0</v>
      </c>
      <c r="H83" t="s">
        <v>116</v>
      </c>
      <c r="I83" t="s">
        <v>57</v>
      </c>
    </row>
    <row r="84" spans="1:9" x14ac:dyDescent="0.2">
      <c r="A84" t="s">
        <v>118</v>
      </c>
      <c r="B84">
        <v>8.3199999999999996E-2</v>
      </c>
      <c r="D84" t="s">
        <v>68</v>
      </c>
      <c r="E84" t="s">
        <v>119</v>
      </c>
      <c r="F84" t="s">
        <v>25</v>
      </c>
      <c r="G84">
        <v>0</v>
      </c>
      <c r="H84" t="s">
        <v>120</v>
      </c>
      <c r="I84" t="s">
        <v>57</v>
      </c>
    </row>
    <row r="85" spans="1:9" x14ac:dyDescent="0.2">
      <c r="A85" t="s">
        <v>839</v>
      </c>
      <c r="B85" s="4">
        <f>((B84*1000)-(600*3.78541/1000))/1000</f>
        <v>8.0928753999999992E-2</v>
      </c>
      <c r="D85" t="s">
        <v>68</v>
      </c>
      <c r="E85" t="s">
        <v>840</v>
      </c>
      <c r="F85" t="s">
        <v>25</v>
      </c>
      <c r="H85" t="s">
        <v>841</v>
      </c>
    </row>
    <row r="86" spans="1:9" x14ac:dyDescent="0.2">
      <c r="A86" t="s">
        <v>758</v>
      </c>
      <c r="B86">
        <v>1</v>
      </c>
      <c r="C86" t="s">
        <v>4</v>
      </c>
      <c r="D86" t="s">
        <v>23</v>
      </c>
      <c r="E86" t="s">
        <v>143</v>
      </c>
      <c r="F86" t="s">
        <v>56</v>
      </c>
      <c r="G86">
        <v>0</v>
      </c>
      <c r="H86" t="s">
        <v>57</v>
      </c>
      <c r="I86" t="s">
        <v>758</v>
      </c>
    </row>
    <row r="87" spans="1:9" x14ac:dyDescent="0.2">
      <c r="A87" t="s">
        <v>777</v>
      </c>
      <c r="B87">
        <v>1</v>
      </c>
      <c r="C87" t="s">
        <v>4</v>
      </c>
      <c r="D87" t="s">
        <v>23</v>
      </c>
      <c r="E87" t="s">
        <v>58</v>
      </c>
      <c r="F87" t="s">
        <v>59</v>
      </c>
      <c r="G87">
        <v>0</v>
      </c>
      <c r="H87" t="s">
        <v>57</v>
      </c>
    </row>
    <row r="88" spans="1:9" x14ac:dyDescent="0.2">
      <c r="A88" t="s">
        <v>830</v>
      </c>
      <c r="B88">
        <v>0</v>
      </c>
      <c r="C88" t="s">
        <v>4</v>
      </c>
      <c r="D88" t="s">
        <v>106</v>
      </c>
      <c r="E88" t="s">
        <v>58</v>
      </c>
      <c r="F88" t="s">
        <v>59</v>
      </c>
      <c r="G88">
        <v>0</v>
      </c>
      <c r="H88" t="s">
        <v>121</v>
      </c>
    </row>
    <row r="89" spans="1:9" x14ac:dyDescent="0.2">
      <c r="A89" t="s">
        <v>122</v>
      </c>
      <c r="B89">
        <v>1.9099999999999998E-9</v>
      </c>
      <c r="C89" t="s">
        <v>4</v>
      </c>
      <c r="D89" t="s">
        <v>10</v>
      </c>
      <c r="E89" t="s">
        <v>58</v>
      </c>
      <c r="F89" t="s">
        <v>59</v>
      </c>
      <c r="G89">
        <v>0</v>
      </c>
      <c r="H89" t="s">
        <v>123</v>
      </c>
      <c r="I89" t="s">
        <v>606</v>
      </c>
    </row>
    <row r="90" spans="1:9" x14ac:dyDescent="0.2">
      <c r="A90" t="s">
        <v>124</v>
      </c>
      <c r="B90">
        <v>1.15E-8</v>
      </c>
      <c r="C90" t="s">
        <v>61</v>
      </c>
      <c r="D90" t="s">
        <v>10</v>
      </c>
      <c r="E90" t="s">
        <v>58</v>
      </c>
      <c r="F90" t="s">
        <v>59</v>
      </c>
      <c r="G90">
        <v>0</v>
      </c>
      <c r="H90" t="s">
        <v>125</v>
      </c>
      <c r="I90" t="s">
        <v>607</v>
      </c>
    </row>
    <row r="91" spans="1:9" x14ac:dyDescent="0.2">
      <c r="A91" t="s">
        <v>127</v>
      </c>
      <c r="B91">
        <v>8.2600000000000002E-5</v>
      </c>
      <c r="C91" t="s">
        <v>61</v>
      </c>
      <c r="D91" t="s">
        <v>23</v>
      </c>
      <c r="E91" t="s">
        <v>58</v>
      </c>
      <c r="F91" t="s">
        <v>59</v>
      </c>
      <c r="G91">
        <v>0</v>
      </c>
      <c r="H91" t="s">
        <v>120</v>
      </c>
      <c r="I91" t="s">
        <v>612</v>
      </c>
    </row>
    <row r="92" spans="1:9" x14ac:dyDescent="0.2">
      <c r="A92" t="s">
        <v>129</v>
      </c>
      <c r="B92">
        <v>1.9099999999999998E-9</v>
      </c>
      <c r="C92" t="s">
        <v>61</v>
      </c>
      <c r="D92" t="s">
        <v>10</v>
      </c>
      <c r="E92" t="s">
        <v>58</v>
      </c>
      <c r="F92" t="s">
        <v>59</v>
      </c>
      <c r="G92">
        <v>0</v>
      </c>
      <c r="H92" t="s">
        <v>130</v>
      </c>
      <c r="I92" t="s">
        <v>608</v>
      </c>
    </row>
    <row r="93" spans="1:9" x14ac:dyDescent="0.2">
      <c r="A93" t="s">
        <v>131</v>
      </c>
      <c r="B93">
        <v>6.4400000000000005E-10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132</v>
      </c>
      <c r="I93" t="s">
        <v>609</v>
      </c>
    </row>
    <row r="94" spans="1:9" x14ac:dyDescent="0.2">
      <c r="A94" t="s">
        <v>134</v>
      </c>
      <c r="B94">
        <v>2.8400000000000002E-4</v>
      </c>
      <c r="C94" t="s">
        <v>61</v>
      </c>
      <c r="D94" t="s">
        <v>23</v>
      </c>
      <c r="E94" t="s">
        <v>58</v>
      </c>
      <c r="F94" t="s">
        <v>59</v>
      </c>
      <c r="G94">
        <v>0</v>
      </c>
      <c r="H94" t="s">
        <v>116</v>
      </c>
      <c r="I94" t="s">
        <v>613</v>
      </c>
    </row>
    <row r="95" spans="1:9" x14ac:dyDescent="0.2">
      <c r="A95" t="s">
        <v>135</v>
      </c>
      <c r="B95">
        <v>1.3399999999999999E-8</v>
      </c>
      <c r="C95" t="s">
        <v>61</v>
      </c>
      <c r="D95" t="s">
        <v>10</v>
      </c>
      <c r="E95" t="s">
        <v>58</v>
      </c>
      <c r="F95" t="s">
        <v>59</v>
      </c>
      <c r="G95">
        <v>0</v>
      </c>
      <c r="H95" t="s">
        <v>136</v>
      </c>
      <c r="I95" t="s">
        <v>610</v>
      </c>
    </row>
    <row r="96" spans="1:9" x14ac:dyDescent="0.2">
      <c r="A96" t="s">
        <v>64</v>
      </c>
      <c r="B96">
        <v>3.0400000000000002E-4</v>
      </c>
      <c r="C96" t="s">
        <v>61</v>
      </c>
      <c r="D96" t="s">
        <v>23</v>
      </c>
      <c r="E96" t="s">
        <v>58</v>
      </c>
      <c r="F96" t="s">
        <v>59</v>
      </c>
      <c r="G96">
        <v>0</v>
      </c>
      <c r="H96" t="s">
        <v>120</v>
      </c>
      <c r="I96" t="s">
        <v>614</v>
      </c>
    </row>
    <row r="97" spans="1:13" x14ac:dyDescent="0.2">
      <c r="A97" t="s">
        <v>138</v>
      </c>
      <c r="B97">
        <v>-2.2699999999999999E-4</v>
      </c>
      <c r="C97" t="s">
        <v>70</v>
      </c>
      <c r="D97" t="s">
        <v>23</v>
      </c>
      <c r="E97" t="s">
        <v>71</v>
      </c>
      <c r="F97" t="s">
        <v>59</v>
      </c>
      <c r="G97">
        <v>0</v>
      </c>
      <c r="H97" t="s">
        <v>116</v>
      </c>
      <c r="I97" t="s">
        <v>611</v>
      </c>
    </row>
    <row r="98" spans="1:13" x14ac:dyDescent="0.2">
      <c r="M98" t="s">
        <v>57</v>
      </c>
    </row>
    <row r="99" spans="1:13" ht="16" x14ac:dyDescent="0.2">
      <c r="A99" s="1" t="s">
        <v>2</v>
      </c>
      <c r="B99" s="1" t="s">
        <v>759</v>
      </c>
      <c r="M99" t="s">
        <v>57</v>
      </c>
    </row>
    <row r="100" spans="1:13" x14ac:dyDescent="0.2">
      <c r="A100" t="s">
        <v>3</v>
      </c>
      <c r="B100" t="s">
        <v>4</v>
      </c>
      <c r="M100" t="s">
        <v>57</v>
      </c>
    </row>
    <row r="101" spans="1:13" x14ac:dyDescent="0.2">
      <c r="A101" t="s">
        <v>5</v>
      </c>
      <c r="B101">
        <v>1</v>
      </c>
      <c r="M101" t="s">
        <v>57</v>
      </c>
    </row>
    <row r="102" spans="1:13" x14ac:dyDescent="0.2">
      <c r="A102" t="s">
        <v>6</v>
      </c>
      <c r="B102" t="s">
        <v>759</v>
      </c>
      <c r="M102" t="s">
        <v>57</v>
      </c>
    </row>
    <row r="103" spans="1:13" x14ac:dyDescent="0.2">
      <c r="A103" t="s">
        <v>8</v>
      </c>
      <c r="B103" t="s">
        <v>9</v>
      </c>
      <c r="M103" t="s">
        <v>57</v>
      </c>
    </row>
    <row r="104" spans="1:13" x14ac:dyDescent="0.2">
      <c r="A104" t="s">
        <v>10</v>
      </c>
      <c r="B104" t="s">
        <v>23</v>
      </c>
      <c r="M104" t="s">
        <v>57</v>
      </c>
    </row>
    <row r="105" spans="1:13" x14ac:dyDescent="0.2">
      <c r="A105" t="s">
        <v>542</v>
      </c>
      <c r="B105" t="s">
        <v>543</v>
      </c>
      <c r="M105" t="s">
        <v>57</v>
      </c>
    </row>
    <row r="106" spans="1:13" ht="16" x14ac:dyDescent="0.2">
      <c r="A106" s="1" t="s">
        <v>12</v>
      </c>
      <c r="M106" t="s">
        <v>57</v>
      </c>
    </row>
    <row r="107" spans="1:13" x14ac:dyDescent="0.2">
      <c r="A107" t="s">
        <v>13</v>
      </c>
      <c r="B107" t="s">
        <v>14</v>
      </c>
      <c r="C107" t="s">
        <v>3</v>
      </c>
      <c r="D107" t="s">
        <v>10</v>
      </c>
      <c r="E107" t="s">
        <v>15</v>
      </c>
      <c r="F107" t="s">
        <v>8</v>
      </c>
      <c r="G107" t="s">
        <v>16</v>
      </c>
      <c r="H107" t="s">
        <v>20</v>
      </c>
      <c r="I107" t="s">
        <v>6</v>
      </c>
    </row>
    <row r="108" spans="1:13" x14ac:dyDescent="0.2">
      <c r="A108" t="s">
        <v>759</v>
      </c>
      <c r="B108">
        <v>1</v>
      </c>
      <c r="C108" t="s">
        <v>4</v>
      </c>
      <c r="D108" t="s">
        <v>23</v>
      </c>
      <c r="E108" t="s">
        <v>144</v>
      </c>
      <c r="F108" t="s">
        <v>56</v>
      </c>
      <c r="G108">
        <v>0</v>
      </c>
      <c r="H108" t="s">
        <v>57</v>
      </c>
      <c r="I108" t="s">
        <v>759</v>
      </c>
    </row>
    <row r="109" spans="1:13" x14ac:dyDescent="0.2">
      <c r="A109" t="s">
        <v>779</v>
      </c>
      <c r="B109">
        <v>1</v>
      </c>
      <c r="C109" t="s">
        <v>4</v>
      </c>
      <c r="D109" t="s">
        <v>23</v>
      </c>
      <c r="E109" t="s">
        <v>58</v>
      </c>
      <c r="F109" t="s">
        <v>59</v>
      </c>
      <c r="G109">
        <v>0</v>
      </c>
      <c r="H109" t="s">
        <v>57</v>
      </c>
    </row>
    <row r="110" spans="1:13" x14ac:dyDescent="0.2">
      <c r="A110" t="s">
        <v>717</v>
      </c>
      <c r="B110">
        <v>0</v>
      </c>
      <c r="C110" t="s">
        <v>4</v>
      </c>
      <c r="D110" t="s">
        <v>106</v>
      </c>
      <c r="E110" t="s">
        <v>58</v>
      </c>
      <c r="F110" t="s">
        <v>59</v>
      </c>
      <c r="G110">
        <v>0</v>
      </c>
      <c r="H110" t="s">
        <v>121</v>
      </c>
    </row>
    <row r="111" spans="1:13" x14ac:dyDescent="0.2">
      <c r="A111" t="s">
        <v>122</v>
      </c>
      <c r="B111">
        <v>4.5499999999999998E-11</v>
      </c>
      <c r="C111" t="s">
        <v>4</v>
      </c>
      <c r="D111" t="s">
        <v>10</v>
      </c>
      <c r="E111" t="s">
        <v>58</v>
      </c>
      <c r="F111" t="s">
        <v>59</v>
      </c>
      <c r="G111">
        <v>0</v>
      </c>
      <c r="H111" t="s">
        <v>145</v>
      </c>
      <c r="I111" t="s">
        <v>606</v>
      </c>
    </row>
    <row r="112" spans="1:13" x14ac:dyDescent="0.2">
      <c r="A112" t="s">
        <v>124</v>
      </c>
      <c r="B112">
        <v>1.3699999999999999E-10</v>
      </c>
      <c r="C112" t="s">
        <v>61</v>
      </c>
      <c r="D112" t="s">
        <v>10</v>
      </c>
      <c r="E112" t="s">
        <v>58</v>
      </c>
      <c r="F112" t="s">
        <v>59</v>
      </c>
      <c r="G112">
        <v>0</v>
      </c>
      <c r="H112" t="s">
        <v>125</v>
      </c>
      <c r="I112" t="s">
        <v>607</v>
      </c>
    </row>
    <row r="113" spans="1:13" x14ac:dyDescent="0.2">
      <c r="A113" t="s">
        <v>129</v>
      </c>
      <c r="B113">
        <v>1.8199999999999999E-10</v>
      </c>
      <c r="C113" t="s">
        <v>61</v>
      </c>
      <c r="D113" t="s">
        <v>10</v>
      </c>
      <c r="E113" t="s">
        <v>58</v>
      </c>
      <c r="F113" t="s">
        <v>59</v>
      </c>
      <c r="G113">
        <v>0</v>
      </c>
      <c r="H113" t="s">
        <v>130</v>
      </c>
      <c r="I113" t="s">
        <v>608</v>
      </c>
    </row>
    <row r="114" spans="1:13" x14ac:dyDescent="0.2">
      <c r="A114" t="s">
        <v>131</v>
      </c>
      <c r="B114">
        <v>1.5100000000000001E-11</v>
      </c>
      <c r="C114" t="s">
        <v>61</v>
      </c>
      <c r="D114" t="s">
        <v>10</v>
      </c>
      <c r="E114" t="s">
        <v>58</v>
      </c>
      <c r="F114" t="s">
        <v>59</v>
      </c>
      <c r="G114">
        <v>0</v>
      </c>
      <c r="H114" t="s">
        <v>132</v>
      </c>
      <c r="I114" t="s">
        <v>609</v>
      </c>
    </row>
    <row r="115" spans="1:13" x14ac:dyDescent="0.2">
      <c r="A115" t="s">
        <v>135</v>
      </c>
      <c r="B115">
        <v>4.5499999999999998E-11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136</v>
      </c>
      <c r="I115" t="s">
        <v>610</v>
      </c>
    </row>
    <row r="116" spans="1:13" x14ac:dyDescent="0.2">
      <c r="M116" t="s">
        <v>57</v>
      </c>
    </row>
    <row r="117" spans="1:13" ht="16" x14ac:dyDescent="0.2">
      <c r="A117" s="1" t="s">
        <v>2</v>
      </c>
      <c r="B117" s="1" t="s">
        <v>760</v>
      </c>
      <c r="M117" t="s">
        <v>57</v>
      </c>
    </row>
    <row r="118" spans="1:13" x14ac:dyDescent="0.2">
      <c r="A118" t="s">
        <v>3</v>
      </c>
      <c r="B118" t="s">
        <v>4</v>
      </c>
      <c r="M118" t="s">
        <v>57</v>
      </c>
    </row>
    <row r="119" spans="1:13" x14ac:dyDescent="0.2">
      <c r="A119" t="s">
        <v>5</v>
      </c>
      <c r="B119">
        <v>1</v>
      </c>
      <c r="M119" t="s">
        <v>57</v>
      </c>
    </row>
    <row r="120" spans="1:13" x14ac:dyDescent="0.2">
      <c r="A120" t="s">
        <v>6</v>
      </c>
      <c r="B120" t="s">
        <v>760</v>
      </c>
      <c r="M120" t="s">
        <v>57</v>
      </c>
    </row>
    <row r="121" spans="1:13" x14ac:dyDescent="0.2">
      <c r="A121" t="s">
        <v>8</v>
      </c>
      <c r="B121" t="s">
        <v>9</v>
      </c>
      <c r="M121" t="s">
        <v>57</v>
      </c>
    </row>
    <row r="122" spans="1:13" x14ac:dyDescent="0.2">
      <c r="A122" t="s">
        <v>10</v>
      </c>
      <c r="B122" t="s">
        <v>23</v>
      </c>
      <c r="M122" t="s">
        <v>57</v>
      </c>
    </row>
    <row r="123" spans="1:13" x14ac:dyDescent="0.2">
      <c r="A123" t="s">
        <v>542</v>
      </c>
      <c r="B123" t="s">
        <v>543</v>
      </c>
      <c r="M123" t="s">
        <v>57</v>
      </c>
    </row>
    <row r="124" spans="1:13" ht="16" x14ac:dyDescent="0.2">
      <c r="A124" s="1" t="s">
        <v>12</v>
      </c>
      <c r="M124" t="s">
        <v>57</v>
      </c>
    </row>
    <row r="125" spans="1:13" x14ac:dyDescent="0.2">
      <c r="A125" t="s">
        <v>13</v>
      </c>
      <c r="B125" t="s">
        <v>14</v>
      </c>
      <c r="C125" t="s">
        <v>3</v>
      </c>
      <c r="D125" t="s">
        <v>10</v>
      </c>
      <c r="E125" t="s">
        <v>15</v>
      </c>
      <c r="F125" t="s">
        <v>8</v>
      </c>
      <c r="G125" t="s">
        <v>16</v>
      </c>
      <c r="H125" t="s">
        <v>20</v>
      </c>
      <c r="I125" t="s">
        <v>6</v>
      </c>
    </row>
    <row r="126" spans="1:13" x14ac:dyDescent="0.2">
      <c r="A126" t="s">
        <v>114</v>
      </c>
      <c r="B126">
        <v>1.2300000000000001E-4</v>
      </c>
      <c r="D126" t="s">
        <v>23</v>
      </c>
      <c r="E126" t="s">
        <v>115</v>
      </c>
      <c r="F126" t="s">
        <v>25</v>
      </c>
      <c r="G126">
        <v>0</v>
      </c>
      <c r="H126" t="s">
        <v>116</v>
      </c>
      <c r="I126" t="s">
        <v>57</v>
      </c>
    </row>
    <row r="127" spans="1:13" x14ac:dyDescent="0.2">
      <c r="A127" t="s">
        <v>117</v>
      </c>
      <c r="B127">
        <v>6.0000000000000002E-6</v>
      </c>
      <c r="D127" t="s">
        <v>23</v>
      </c>
      <c r="E127" t="s">
        <v>115</v>
      </c>
      <c r="F127" t="s">
        <v>25</v>
      </c>
      <c r="G127">
        <v>0</v>
      </c>
      <c r="H127" t="s">
        <v>116</v>
      </c>
      <c r="I127" t="s">
        <v>57</v>
      </c>
    </row>
    <row r="128" spans="1:13" x14ac:dyDescent="0.2">
      <c r="A128" t="s">
        <v>118</v>
      </c>
      <c r="B128">
        <v>8.3199999999999996E-2</v>
      </c>
      <c r="D128" t="s">
        <v>68</v>
      </c>
      <c r="E128" t="s">
        <v>119</v>
      </c>
      <c r="F128" t="s">
        <v>25</v>
      </c>
      <c r="G128">
        <v>0</v>
      </c>
      <c r="H128" t="s">
        <v>120</v>
      </c>
      <c r="I128" t="s">
        <v>57</v>
      </c>
    </row>
    <row r="129" spans="1:13" x14ac:dyDescent="0.2">
      <c r="A129" t="s">
        <v>839</v>
      </c>
      <c r="B129" s="4">
        <f>((B128*1000)-(600*3.78541/1000))/1000</f>
        <v>8.0928753999999992E-2</v>
      </c>
      <c r="D129" t="s">
        <v>68</v>
      </c>
      <c r="E129" t="s">
        <v>840</v>
      </c>
      <c r="F129" t="s">
        <v>25</v>
      </c>
      <c r="H129" t="s">
        <v>841</v>
      </c>
    </row>
    <row r="130" spans="1:13" x14ac:dyDescent="0.2">
      <c r="A130" t="s">
        <v>760</v>
      </c>
      <c r="B130">
        <v>1</v>
      </c>
      <c r="C130" t="s">
        <v>4</v>
      </c>
      <c r="D130" t="s">
        <v>23</v>
      </c>
      <c r="E130" t="s">
        <v>144</v>
      </c>
      <c r="F130" t="s">
        <v>56</v>
      </c>
      <c r="G130">
        <v>0</v>
      </c>
      <c r="I130" t="s">
        <v>760</v>
      </c>
    </row>
    <row r="131" spans="1:13" x14ac:dyDescent="0.2">
      <c r="A131" t="s">
        <v>781</v>
      </c>
      <c r="B131">
        <v>1</v>
      </c>
      <c r="C131" t="s">
        <v>4</v>
      </c>
      <c r="D131" t="s">
        <v>23</v>
      </c>
      <c r="E131" t="s">
        <v>58</v>
      </c>
      <c r="F131" t="s">
        <v>59</v>
      </c>
      <c r="G131">
        <v>0</v>
      </c>
      <c r="H131" t="s">
        <v>57</v>
      </c>
    </row>
    <row r="132" spans="1:13" x14ac:dyDescent="0.2">
      <c r="A132" t="s">
        <v>718</v>
      </c>
      <c r="B132">
        <v>0</v>
      </c>
      <c r="C132" t="s">
        <v>4</v>
      </c>
      <c r="D132" t="s">
        <v>106</v>
      </c>
      <c r="E132" t="s">
        <v>58</v>
      </c>
      <c r="F132" t="s">
        <v>59</v>
      </c>
      <c r="G132">
        <v>0</v>
      </c>
      <c r="H132" t="s">
        <v>121</v>
      </c>
    </row>
    <row r="133" spans="1:13" x14ac:dyDescent="0.2">
      <c r="A133" t="s">
        <v>122</v>
      </c>
      <c r="B133">
        <v>8.4799999999999994E-11</v>
      </c>
      <c r="C133" t="s">
        <v>4</v>
      </c>
      <c r="D133" t="s">
        <v>10</v>
      </c>
      <c r="E133" t="s">
        <v>58</v>
      </c>
      <c r="F133" t="s">
        <v>59</v>
      </c>
      <c r="G133">
        <v>0</v>
      </c>
      <c r="H133" t="s">
        <v>123</v>
      </c>
      <c r="I133" t="s">
        <v>606</v>
      </c>
    </row>
    <row r="134" spans="1:13" x14ac:dyDescent="0.2">
      <c r="A134" t="s">
        <v>124</v>
      </c>
      <c r="B134">
        <v>5.09E-10</v>
      </c>
      <c r="C134" t="s">
        <v>61</v>
      </c>
      <c r="D134" t="s">
        <v>10</v>
      </c>
      <c r="E134" t="s">
        <v>58</v>
      </c>
      <c r="F134" t="s">
        <v>59</v>
      </c>
      <c r="G134">
        <v>0</v>
      </c>
      <c r="H134" t="s">
        <v>125</v>
      </c>
      <c r="I134" t="s">
        <v>607</v>
      </c>
    </row>
    <row r="135" spans="1:13" x14ac:dyDescent="0.2">
      <c r="A135" t="s">
        <v>127</v>
      </c>
      <c r="B135">
        <v>8.2600000000000002E-5</v>
      </c>
      <c r="C135" t="s">
        <v>61</v>
      </c>
      <c r="D135" t="s">
        <v>23</v>
      </c>
      <c r="E135" t="s">
        <v>58</v>
      </c>
      <c r="F135" t="s">
        <v>59</v>
      </c>
      <c r="G135">
        <v>0</v>
      </c>
      <c r="H135" t="s">
        <v>120</v>
      </c>
      <c r="I135" t="s">
        <v>612</v>
      </c>
    </row>
    <row r="136" spans="1:13" x14ac:dyDescent="0.2">
      <c r="A136" t="s">
        <v>129</v>
      </c>
      <c r="B136">
        <v>8.4799999999999994E-11</v>
      </c>
      <c r="C136" t="s">
        <v>61</v>
      </c>
      <c r="D136" t="s">
        <v>10</v>
      </c>
      <c r="E136" t="s">
        <v>58</v>
      </c>
      <c r="F136" t="s">
        <v>59</v>
      </c>
      <c r="G136">
        <v>0</v>
      </c>
      <c r="H136" t="s">
        <v>130</v>
      </c>
      <c r="I136" t="s">
        <v>608</v>
      </c>
    </row>
    <row r="137" spans="1:13" x14ac:dyDescent="0.2">
      <c r="A137" t="s">
        <v>131</v>
      </c>
      <c r="B137">
        <v>2.8499999999999999E-11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132</v>
      </c>
      <c r="I137" t="s">
        <v>609</v>
      </c>
    </row>
    <row r="138" spans="1:13" x14ac:dyDescent="0.2">
      <c r="A138" t="s">
        <v>134</v>
      </c>
      <c r="B138">
        <v>2.8400000000000002E-4</v>
      </c>
      <c r="C138" t="s">
        <v>61</v>
      </c>
      <c r="D138" t="s">
        <v>23</v>
      </c>
      <c r="E138" t="s">
        <v>58</v>
      </c>
      <c r="F138" t="s">
        <v>59</v>
      </c>
      <c r="G138">
        <v>0</v>
      </c>
      <c r="H138" t="s">
        <v>116</v>
      </c>
      <c r="I138" t="s">
        <v>613</v>
      </c>
    </row>
    <row r="139" spans="1:13" x14ac:dyDescent="0.2">
      <c r="A139" t="s">
        <v>135</v>
      </c>
      <c r="B139">
        <v>5.9400000000000002E-10</v>
      </c>
      <c r="C139" t="s">
        <v>61</v>
      </c>
      <c r="D139" t="s">
        <v>10</v>
      </c>
      <c r="E139" t="s">
        <v>58</v>
      </c>
      <c r="F139" t="s">
        <v>59</v>
      </c>
      <c r="G139">
        <v>0</v>
      </c>
      <c r="H139" t="s">
        <v>136</v>
      </c>
      <c r="I139" t="s">
        <v>610</v>
      </c>
    </row>
    <row r="140" spans="1:13" x14ac:dyDescent="0.2">
      <c r="A140" t="s">
        <v>64</v>
      </c>
      <c r="B140">
        <v>3.0400000000000002E-4</v>
      </c>
      <c r="C140" t="s">
        <v>61</v>
      </c>
      <c r="D140" t="s">
        <v>23</v>
      </c>
      <c r="E140" t="s">
        <v>58</v>
      </c>
      <c r="F140" t="s">
        <v>59</v>
      </c>
      <c r="G140">
        <v>0</v>
      </c>
      <c r="H140" t="s">
        <v>120</v>
      </c>
      <c r="I140" t="s">
        <v>614</v>
      </c>
    </row>
    <row r="141" spans="1:13" x14ac:dyDescent="0.2">
      <c r="A141" t="s">
        <v>138</v>
      </c>
      <c r="B141">
        <v>-2.2699999999999999E-4</v>
      </c>
      <c r="C141" t="s">
        <v>70</v>
      </c>
      <c r="D141" t="s">
        <v>23</v>
      </c>
      <c r="E141" t="s">
        <v>71</v>
      </c>
      <c r="F141" t="s">
        <v>59</v>
      </c>
      <c r="G141">
        <v>0</v>
      </c>
      <c r="H141" t="s">
        <v>116</v>
      </c>
      <c r="I141" t="s">
        <v>611</v>
      </c>
    </row>
    <row r="142" spans="1:13" x14ac:dyDescent="0.2">
      <c r="M142" t="s">
        <v>57</v>
      </c>
    </row>
    <row r="143" spans="1:13" ht="16" x14ac:dyDescent="0.2">
      <c r="A143" s="1" t="s">
        <v>2</v>
      </c>
      <c r="B143" s="1" t="s">
        <v>761</v>
      </c>
      <c r="M143" t="s">
        <v>57</v>
      </c>
    </row>
    <row r="144" spans="1:13" x14ac:dyDescent="0.2">
      <c r="A144" t="s">
        <v>3</v>
      </c>
      <c r="B144" t="s">
        <v>4</v>
      </c>
      <c r="M144" t="s">
        <v>57</v>
      </c>
    </row>
    <row r="145" spans="1:13" x14ac:dyDescent="0.2">
      <c r="A145" t="s">
        <v>5</v>
      </c>
      <c r="B145">
        <v>1</v>
      </c>
      <c r="M145" t="s">
        <v>57</v>
      </c>
    </row>
    <row r="146" spans="1:13" x14ac:dyDescent="0.2">
      <c r="A146" t="s">
        <v>6</v>
      </c>
      <c r="B146" t="s">
        <v>761</v>
      </c>
      <c r="M146" t="s">
        <v>57</v>
      </c>
    </row>
    <row r="147" spans="1:13" x14ac:dyDescent="0.2">
      <c r="A147" t="s">
        <v>8</v>
      </c>
      <c r="B147" t="s">
        <v>9</v>
      </c>
      <c r="M147" t="s">
        <v>57</v>
      </c>
    </row>
    <row r="148" spans="1:13" x14ac:dyDescent="0.2">
      <c r="A148" t="s">
        <v>10</v>
      </c>
      <c r="B148" t="s">
        <v>23</v>
      </c>
      <c r="M148" t="s">
        <v>57</v>
      </c>
    </row>
    <row r="149" spans="1:13" x14ac:dyDescent="0.2">
      <c r="A149" t="s">
        <v>542</v>
      </c>
      <c r="B149" t="s">
        <v>543</v>
      </c>
      <c r="M149" t="s">
        <v>57</v>
      </c>
    </row>
    <row r="150" spans="1:13" ht="16" x14ac:dyDescent="0.2">
      <c r="A150" s="1" t="s">
        <v>12</v>
      </c>
      <c r="M150" t="s">
        <v>57</v>
      </c>
    </row>
    <row r="151" spans="1:13" x14ac:dyDescent="0.2">
      <c r="A151" t="s">
        <v>13</v>
      </c>
      <c r="B151" t="s">
        <v>14</v>
      </c>
      <c r="C151" t="s">
        <v>3</v>
      </c>
      <c r="D151" t="s">
        <v>10</v>
      </c>
      <c r="E151" t="s">
        <v>15</v>
      </c>
      <c r="F151" t="s">
        <v>8</v>
      </c>
      <c r="G151" t="s">
        <v>16</v>
      </c>
      <c r="H151" t="s">
        <v>20</v>
      </c>
      <c r="I151" t="s">
        <v>6</v>
      </c>
    </row>
    <row r="152" spans="1:13" x14ac:dyDescent="0.2">
      <c r="A152" t="s">
        <v>114</v>
      </c>
      <c r="B152">
        <v>1.2300000000000001E-4</v>
      </c>
      <c r="D152" t="s">
        <v>23</v>
      </c>
      <c r="E152" t="s">
        <v>115</v>
      </c>
      <c r="F152" t="s">
        <v>25</v>
      </c>
      <c r="G152">
        <v>0</v>
      </c>
      <c r="H152" t="s">
        <v>116</v>
      </c>
      <c r="I152" t="s">
        <v>57</v>
      </c>
    </row>
    <row r="153" spans="1:13" x14ac:dyDescent="0.2">
      <c r="A153" t="s">
        <v>117</v>
      </c>
      <c r="B153">
        <v>6.0000000000000002E-6</v>
      </c>
      <c r="D153" t="s">
        <v>23</v>
      </c>
      <c r="E153" t="s">
        <v>115</v>
      </c>
      <c r="F153" t="s">
        <v>25</v>
      </c>
      <c r="G153">
        <v>0</v>
      </c>
      <c r="H153" t="s">
        <v>116</v>
      </c>
      <c r="I153" t="s">
        <v>57</v>
      </c>
    </row>
    <row r="154" spans="1:13" x14ac:dyDescent="0.2">
      <c r="A154" t="s">
        <v>118</v>
      </c>
      <c r="B154">
        <v>8.3199999999999996E-2</v>
      </c>
      <c r="D154" t="s">
        <v>68</v>
      </c>
      <c r="E154" t="s">
        <v>119</v>
      </c>
      <c r="F154" t="s">
        <v>25</v>
      </c>
      <c r="G154">
        <v>0</v>
      </c>
      <c r="H154" t="s">
        <v>120</v>
      </c>
      <c r="I154" t="s">
        <v>57</v>
      </c>
    </row>
    <row r="155" spans="1:13" x14ac:dyDescent="0.2">
      <c r="A155" t="s">
        <v>839</v>
      </c>
      <c r="B155" s="4">
        <f>((B154*1000)-(600*3.78541/1000))/1000</f>
        <v>8.0928753999999992E-2</v>
      </c>
      <c r="D155" t="s">
        <v>68</v>
      </c>
      <c r="E155" t="s">
        <v>840</v>
      </c>
      <c r="F155" t="s">
        <v>25</v>
      </c>
      <c r="H155" t="s">
        <v>841</v>
      </c>
    </row>
    <row r="156" spans="1:13" x14ac:dyDescent="0.2">
      <c r="A156" t="s">
        <v>761</v>
      </c>
      <c r="B156">
        <v>1</v>
      </c>
      <c r="C156" t="s">
        <v>4</v>
      </c>
      <c r="D156" t="s">
        <v>23</v>
      </c>
      <c r="E156" t="s">
        <v>144</v>
      </c>
      <c r="F156" t="s">
        <v>56</v>
      </c>
      <c r="G156">
        <v>0</v>
      </c>
      <c r="H156" t="s">
        <v>57</v>
      </c>
      <c r="I156" t="s">
        <v>57</v>
      </c>
    </row>
    <row r="157" spans="1:13" x14ac:dyDescent="0.2">
      <c r="A157" t="s">
        <v>782</v>
      </c>
      <c r="B157">
        <v>1</v>
      </c>
      <c r="C157" t="s">
        <v>4</v>
      </c>
      <c r="D157" t="s">
        <v>23</v>
      </c>
      <c r="E157" t="s">
        <v>58</v>
      </c>
      <c r="F157" t="s">
        <v>59</v>
      </c>
      <c r="G157">
        <v>0</v>
      </c>
      <c r="H157" t="s">
        <v>57</v>
      </c>
    </row>
    <row r="158" spans="1:13" x14ac:dyDescent="0.2">
      <c r="A158" t="s">
        <v>718</v>
      </c>
      <c r="B158">
        <v>0</v>
      </c>
      <c r="C158" t="s">
        <v>4</v>
      </c>
      <c r="D158" t="s">
        <v>106</v>
      </c>
      <c r="E158" t="s">
        <v>58</v>
      </c>
      <c r="F158" t="s">
        <v>59</v>
      </c>
      <c r="G158">
        <v>0</v>
      </c>
      <c r="H158" t="s">
        <v>121</v>
      </c>
    </row>
    <row r="159" spans="1:13" x14ac:dyDescent="0.2">
      <c r="A159" t="s">
        <v>122</v>
      </c>
      <c r="B159">
        <v>8.4799999999999994E-11</v>
      </c>
      <c r="C159" t="s">
        <v>4</v>
      </c>
      <c r="D159" t="s">
        <v>10</v>
      </c>
      <c r="E159" t="s">
        <v>58</v>
      </c>
      <c r="F159" t="s">
        <v>59</v>
      </c>
      <c r="G159">
        <v>0</v>
      </c>
      <c r="H159" t="s">
        <v>123</v>
      </c>
      <c r="I159" t="s">
        <v>606</v>
      </c>
    </row>
    <row r="160" spans="1:13" x14ac:dyDescent="0.2">
      <c r="A160" t="s">
        <v>124</v>
      </c>
      <c r="B160">
        <v>5.09E-10</v>
      </c>
      <c r="C160" t="s">
        <v>61</v>
      </c>
      <c r="D160" t="s">
        <v>10</v>
      </c>
      <c r="E160" t="s">
        <v>58</v>
      </c>
      <c r="F160" t="s">
        <v>59</v>
      </c>
      <c r="G160">
        <v>0</v>
      </c>
      <c r="H160" t="s">
        <v>125</v>
      </c>
      <c r="I160" t="s">
        <v>607</v>
      </c>
    </row>
    <row r="161" spans="1:13" x14ac:dyDescent="0.2">
      <c r="A161" t="s">
        <v>127</v>
      </c>
      <c r="B161">
        <v>8.2600000000000002E-5</v>
      </c>
      <c r="C161" t="s">
        <v>61</v>
      </c>
      <c r="D161" t="s">
        <v>23</v>
      </c>
      <c r="E161" t="s">
        <v>58</v>
      </c>
      <c r="F161" t="s">
        <v>59</v>
      </c>
      <c r="G161">
        <v>0</v>
      </c>
      <c r="H161" t="s">
        <v>120</v>
      </c>
      <c r="I161" t="s">
        <v>612</v>
      </c>
    </row>
    <row r="162" spans="1:13" x14ac:dyDescent="0.2">
      <c r="A162" t="s">
        <v>129</v>
      </c>
      <c r="B162">
        <v>8.4799999999999994E-11</v>
      </c>
      <c r="C162" t="s">
        <v>61</v>
      </c>
      <c r="D162" t="s">
        <v>10</v>
      </c>
      <c r="E162" t="s">
        <v>58</v>
      </c>
      <c r="F162" t="s">
        <v>59</v>
      </c>
      <c r="G162">
        <v>0</v>
      </c>
      <c r="H162" t="s">
        <v>130</v>
      </c>
      <c r="I162" t="s">
        <v>608</v>
      </c>
    </row>
    <row r="163" spans="1:13" x14ac:dyDescent="0.2">
      <c r="A163" t="s">
        <v>131</v>
      </c>
      <c r="B163">
        <v>2.8499999999999999E-11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132</v>
      </c>
      <c r="I163" t="s">
        <v>609</v>
      </c>
    </row>
    <row r="164" spans="1:13" x14ac:dyDescent="0.2">
      <c r="A164" t="s">
        <v>134</v>
      </c>
      <c r="B164">
        <v>2.8400000000000002E-4</v>
      </c>
      <c r="C164" t="s">
        <v>61</v>
      </c>
      <c r="D164" t="s">
        <v>23</v>
      </c>
      <c r="E164" t="s">
        <v>58</v>
      </c>
      <c r="F164" t="s">
        <v>59</v>
      </c>
      <c r="G164">
        <v>0</v>
      </c>
      <c r="H164" t="s">
        <v>116</v>
      </c>
      <c r="I164" t="s">
        <v>613</v>
      </c>
    </row>
    <row r="165" spans="1:13" x14ac:dyDescent="0.2">
      <c r="A165" t="s">
        <v>135</v>
      </c>
      <c r="B165">
        <v>5.9400000000000002E-10</v>
      </c>
      <c r="C165" t="s">
        <v>61</v>
      </c>
      <c r="D165" t="s">
        <v>10</v>
      </c>
      <c r="E165" t="s">
        <v>58</v>
      </c>
      <c r="F165" t="s">
        <v>59</v>
      </c>
      <c r="G165">
        <v>0</v>
      </c>
      <c r="H165" t="s">
        <v>136</v>
      </c>
      <c r="I165" t="s">
        <v>610</v>
      </c>
    </row>
    <row r="166" spans="1:13" x14ac:dyDescent="0.2">
      <c r="A166" t="s">
        <v>64</v>
      </c>
      <c r="B166">
        <v>3.0400000000000002E-4</v>
      </c>
      <c r="C166" t="s">
        <v>61</v>
      </c>
      <c r="D166" t="s">
        <v>23</v>
      </c>
      <c r="E166" t="s">
        <v>58</v>
      </c>
      <c r="F166" t="s">
        <v>59</v>
      </c>
      <c r="G166">
        <v>0</v>
      </c>
      <c r="H166" t="s">
        <v>120</v>
      </c>
      <c r="I166" t="s">
        <v>614</v>
      </c>
    </row>
    <row r="167" spans="1:13" x14ac:dyDescent="0.2">
      <c r="A167" t="s">
        <v>138</v>
      </c>
      <c r="B167">
        <v>-2.2699999999999999E-4</v>
      </c>
      <c r="C167" t="s">
        <v>70</v>
      </c>
      <c r="D167" t="s">
        <v>23</v>
      </c>
      <c r="E167" t="s">
        <v>71</v>
      </c>
      <c r="F167" t="s">
        <v>59</v>
      </c>
      <c r="G167">
        <v>0</v>
      </c>
      <c r="H167" t="s">
        <v>116</v>
      </c>
      <c r="I167" t="s">
        <v>611</v>
      </c>
    </row>
    <row r="169" spans="1:13" ht="16" x14ac:dyDescent="0.2">
      <c r="A169" s="1" t="s">
        <v>2</v>
      </c>
      <c r="B169" s="1" t="s">
        <v>762</v>
      </c>
      <c r="M169" t="s">
        <v>57</v>
      </c>
    </row>
    <row r="170" spans="1:13" x14ac:dyDescent="0.2">
      <c r="A170" t="s">
        <v>3</v>
      </c>
      <c r="B170" t="s">
        <v>4</v>
      </c>
      <c r="M170" t="s">
        <v>57</v>
      </c>
    </row>
    <row r="171" spans="1:13" x14ac:dyDescent="0.2">
      <c r="A171" t="s">
        <v>5</v>
      </c>
      <c r="B171">
        <v>1</v>
      </c>
      <c r="M171" t="s">
        <v>57</v>
      </c>
    </row>
    <row r="172" spans="1:13" x14ac:dyDescent="0.2">
      <c r="A172" t="s">
        <v>6</v>
      </c>
      <c r="B172" t="s">
        <v>762</v>
      </c>
      <c r="M172" t="s">
        <v>57</v>
      </c>
    </row>
    <row r="173" spans="1:13" x14ac:dyDescent="0.2">
      <c r="A173" t="s">
        <v>8</v>
      </c>
      <c r="B173" t="s">
        <v>9</v>
      </c>
      <c r="M173" t="s">
        <v>57</v>
      </c>
    </row>
    <row r="174" spans="1:13" x14ac:dyDescent="0.2">
      <c r="A174" t="s">
        <v>10</v>
      </c>
      <c r="B174" t="s">
        <v>23</v>
      </c>
      <c r="M174" t="s">
        <v>57</v>
      </c>
    </row>
    <row r="175" spans="1:13" x14ac:dyDescent="0.2">
      <c r="A175" t="s">
        <v>542</v>
      </c>
      <c r="B175" t="s">
        <v>543</v>
      </c>
      <c r="M175" t="s">
        <v>57</v>
      </c>
    </row>
    <row r="176" spans="1:13" ht="16" x14ac:dyDescent="0.2">
      <c r="A176" s="1" t="s">
        <v>12</v>
      </c>
      <c r="M176" t="s">
        <v>57</v>
      </c>
    </row>
    <row r="177" spans="1:13" x14ac:dyDescent="0.2">
      <c r="A177" t="s">
        <v>13</v>
      </c>
      <c r="B177" t="s">
        <v>14</v>
      </c>
      <c r="C177" t="s">
        <v>3</v>
      </c>
      <c r="D177" t="s">
        <v>10</v>
      </c>
      <c r="E177" t="s">
        <v>15</v>
      </c>
      <c r="F177" t="s">
        <v>8</v>
      </c>
      <c r="G177" t="s">
        <v>16</v>
      </c>
      <c r="H177" t="s">
        <v>20</v>
      </c>
      <c r="I177" t="s">
        <v>6</v>
      </c>
    </row>
    <row r="178" spans="1:13" x14ac:dyDescent="0.2">
      <c r="A178" t="s">
        <v>118</v>
      </c>
      <c r="B178">
        <v>8.3199999999999996E-2</v>
      </c>
      <c r="D178" t="s">
        <v>68</v>
      </c>
      <c r="E178" t="s">
        <v>119</v>
      </c>
      <c r="F178" t="s">
        <v>25</v>
      </c>
      <c r="G178">
        <v>0</v>
      </c>
      <c r="H178" t="s">
        <v>146</v>
      </c>
      <c r="I178" t="s">
        <v>57</v>
      </c>
    </row>
    <row r="179" spans="1:13" x14ac:dyDescent="0.2">
      <c r="A179" t="s">
        <v>839</v>
      </c>
      <c r="B179" s="4">
        <f>((B178*1000)-(600*3.78541/1000))/1000</f>
        <v>8.0928753999999992E-2</v>
      </c>
      <c r="D179" t="s">
        <v>68</v>
      </c>
      <c r="E179" t="s">
        <v>840</v>
      </c>
      <c r="F179" t="s">
        <v>25</v>
      </c>
      <c r="H179" t="s">
        <v>841</v>
      </c>
    </row>
    <row r="180" spans="1:13" x14ac:dyDescent="0.2">
      <c r="A180" t="s">
        <v>762</v>
      </c>
      <c r="B180">
        <v>1</v>
      </c>
      <c r="C180" t="s">
        <v>4</v>
      </c>
      <c r="D180" t="s">
        <v>23</v>
      </c>
      <c r="E180" t="s">
        <v>144</v>
      </c>
      <c r="F180" t="s">
        <v>56</v>
      </c>
      <c r="H180" t="s">
        <v>57</v>
      </c>
      <c r="I180" t="s">
        <v>762</v>
      </c>
    </row>
    <row r="181" spans="1:13" x14ac:dyDescent="0.2">
      <c r="A181" t="s">
        <v>784</v>
      </c>
      <c r="B181">
        <v>1</v>
      </c>
      <c r="C181" t="s">
        <v>4</v>
      </c>
      <c r="D181" t="s">
        <v>23</v>
      </c>
      <c r="E181" t="s">
        <v>58</v>
      </c>
      <c r="F181" t="s">
        <v>59</v>
      </c>
      <c r="G181">
        <v>0</v>
      </c>
      <c r="H181" t="s">
        <v>57</v>
      </c>
    </row>
    <row r="182" spans="1:13" x14ac:dyDescent="0.2">
      <c r="A182" t="s">
        <v>812</v>
      </c>
      <c r="B182">
        <v>0</v>
      </c>
      <c r="C182" t="s">
        <v>4</v>
      </c>
      <c r="D182" t="s">
        <v>106</v>
      </c>
      <c r="E182" t="s">
        <v>58</v>
      </c>
      <c r="F182" t="s">
        <v>59</v>
      </c>
      <c r="G182">
        <v>0</v>
      </c>
      <c r="H182" t="s">
        <v>121</v>
      </c>
    </row>
    <row r="183" spans="1:13" x14ac:dyDescent="0.2">
      <c r="A183" t="s">
        <v>667</v>
      </c>
      <c r="B183">
        <v>6.9999999999999999E-6</v>
      </c>
      <c r="C183" t="s">
        <v>4</v>
      </c>
      <c r="D183" t="s">
        <v>23</v>
      </c>
      <c r="E183" t="s">
        <v>58</v>
      </c>
      <c r="F183" t="s">
        <v>59</v>
      </c>
      <c r="G183">
        <v>0</v>
      </c>
      <c r="H183" t="s">
        <v>141</v>
      </c>
    </row>
    <row r="184" spans="1:13" x14ac:dyDescent="0.2">
      <c r="A184" t="s">
        <v>122</v>
      </c>
      <c r="B184">
        <v>1.1800000000000001E-10</v>
      </c>
      <c r="C184" t="s">
        <v>4</v>
      </c>
      <c r="D184" t="s">
        <v>10</v>
      </c>
      <c r="E184" t="s">
        <v>58</v>
      </c>
      <c r="F184" t="s">
        <v>59</v>
      </c>
      <c r="G184">
        <v>0</v>
      </c>
      <c r="H184" t="s">
        <v>123</v>
      </c>
      <c r="I184" t="s">
        <v>606</v>
      </c>
    </row>
    <row r="185" spans="1:13" x14ac:dyDescent="0.2">
      <c r="A185" t="s">
        <v>124</v>
      </c>
      <c r="B185">
        <v>2.3500000000000002E-10</v>
      </c>
      <c r="C185" t="s">
        <v>61</v>
      </c>
      <c r="D185" t="s">
        <v>10</v>
      </c>
      <c r="E185" t="s">
        <v>58</v>
      </c>
      <c r="F185" t="s">
        <v>59</v>
      </c>
      <c r="G185">
        <v>0</v>
      </c>
      <c r="H185" t="s">
        <v>125</v>
      </c>
      <c r="I185" t="s">
        <v>607</v>
      </c>
    </row>
    <row r="186" spans="1:13" x14ac:dyDescent="0.2">
      <c r="A186" t="s">
        <v>129</v>
      </c>
      <c r="B186">
        <v>1.1800000000000001E-10</v>
      </c>
      <c r="C186" t="s">
        <v>61</v>
      </c>
      <c r="D186" t="s">
        <v>10</v>
      </c>
      <c r="E186" t="s">
        <v>58</v>
      </c>
      <c r="F186" t="s">
        <v>59</v>
      </c>
      <c r="G186">
        <v>0</v>
      </c>
      <c r="H186" t="s">
        <v>130</v>
      </c>
      <c r="I186" t="s">
        <v>608</v>
      </c>
    </row>
    <row r="187" spans="1:13" x14ac:dyDescent="0.2">
      <c r="A187" t="s">
        <v>131</v>
      </c>
      <c r="B187">
        <v>3.2600000000000002E-11</v>
      </c>
      <c r="C187" t="s">
        <v>61</v>
      </c>
      <c r="D187" t="s">
        <v>10</v>
      </c>
      <c r="E187" t="s">
        <v>58</v>
      </c>
      <c r="F187" t="s">
        <v>59</v>
      </c>
      <c r="G187">
        <v>0</v>
      </c>
      <c r="H187" t="s">
        <v>132</v>
      </c>
      <c r="I187" t="s">
        <v>609</v>
      </c>
    </row>
    <row r="188" spans="1:13" x14ac:dyDescent="0.2">
      <c r="A188" t="s">
        <v>135</v>
      </c>
      <c r="B188">
        <v>1.1800000000000001E-10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136</v>
      </c>
      <c r="I188" t="s">
        <v>610</v>
      </c>
    </row>
    <row r="189" spans="1:13" x14ac:dyDescent="0.2">
      <c r="A189" t="s">
        <v>138</v>
      </c>
      <c r="B189">
        <v>-6.9999999999999999E-6</v>
      </c>
      <c r="C189" t="s">
        <v>70</v>
      </c>
      <c r="D189" t="s">
        <v>23</v>
      </c>
      <c r="E189" t="s">
        <v>71</v>
      </c>
      <c r="F189" t="s">
        <v>59</v>
      </c>
      <c r="G189">
        <v>0</v>
      </c>
      <c r="H189" t="s">
        <v>147</v>
      </c>
      <c r="I189" t="s">
        <v>611</v>
      </c>
    </row>
    <row r="191" spans="1:13" ht="16" x14ac:dyDescent="0.2">
      <c r="A191" s="1" t="s">
        <v>2</v>
      </c>
      <c r="B191" s="1" t="s">
        <v>763</v>
      </c>
      <c r="M191" t="s">
        <v>57</v>
      </c>
    </row>
    <row r="192" spans="1:13" x14ac:dyDescent="0.2">
      <c r="A192" t="s">
        <v>3</v>
      </c>
      <c r="B192" t="s">
        <v>4</v>
      </c>
      <c r="M192" t="s">
        <v>57</v>
      </c>
    </row>
    <row r="193" spans="1:13" x14ac:dyDescent="0.2">
      <c r="A193" t="s">
        <v>5</v>
      </c>
      <c r="B193">
        <v>1</v>
      </c>
      <c r="M193" t="s">
        <v>57</v>
      </c>
    </row>
    <row r="194" spans="1:13" x14ac:dyDescent="0.2">
      <c r="A194" t="s">
        <v>6</v>
      </c>
      <c r="B194" t="s">
        <v>763</v>
      </c>
      <c r="M194" t="s">
        <v>57</v>
      </c>
    </row>
    <row r="195" spans="1:13" x14ac:dyDescent="0.2">
      <c r="A195" t="s">
        <v>8</v>
      </c>
      <c r="B195" t="s">
        <v>9</v>
      </c>
      <c r="M195" t="s">
        <v>57</v>
      </c>
    </row>
    <row r="196" spans="1:13" x14ac:dyDescent="0.2">
      <c r="A196" t="s">
        <v>10</v>
      </c>
      <c r="B196" t="s">
        <v>23</v>
      </c>
      <c r="M196" t="s">
        <v>57</v>
      </c>
    </row>
    <row r="197" spans="1:13" x14ac:dyDescent="0.2">
      <c r="A197" t="s">
        <v>542</v>
      </c>
      <c r="B197" t="s">
        <v>543</v>
      </c>
      <c r="M197" t="s">
        <v>57</v>
      </c>
    </row>
    <row r="198" spans="1:13" ht="16" x14ac:dyDescent="0.2">
      <c r="A198" s="1" t="s">
        <v>12</v>
      </c>
      <c r="M198" t="s">
        <v>57</v>
      </c>
    </row>
    <row r="199" spans="1:13" x14ac:dyDescent="0.2">
      <c r="A199" t="s">
        <v>13</v>
      </c>
      <c r="B199" t="s">
        <v>14</v>
      </c>
      <c r="C199" t="s">
        <v>3</v>
      </c>
      <c r="D199" t="s">
        <v>10</v>
      </c>
      <c r="E199" t="s">
        <v>15</v>
      </c>
      <c r="F199" t="s">
        <v>8</v>
      </c>
      <c r="G199" t="s">
        <v>16</v>
      </c>
      <c r="H199" t="s">
        <v>20</v>
      </c>
      <c r="I199" t="s">
        <v>6</v>
      </c>
    </row>
    <row r="200" spans="1:13" x14ac:dyDescent="0.2">
      <c r="A200" t="s">
        <v>763</v>
      </c>
      <c r="B200">
        <v>1</v>
      </c>
      <c r="C200" t="s">
        <v>4</v>
      </c>
      <c r="D200" t="s">
        <v>23</v>
      </c>
      <c r="E200" t="s">
        <v>148</v>
      </c>
      <c r="F200" t="s">
        <v>56</v>
      </c>
      <c r="G200">
        <v>0</v>
      </c>
      <c r="H200" t="s">
        <v>57</v>
      </c>
      <c r="I200" t="s">
        <v>57</v>
      </c>
    </row>
    <row r="201" spans="1:13" x14ac:dyDescent="0.2">
      <c r="A201" t="s">
        <v>786</v>
      </c>
      <c r="B201">
        <v>1</v>
      </c>
      <c r="C201" t="s">
        <v>4</v>
      </c>
      <c r="D201" t="s">
        <v>23</v>
      </c>
      <c r="E201" t="s">
        <v>58</v>
      </c>
      <c r="F201" t="s">
        <v>59</v>
      </c>
      <c r="G201">
        <v>0</v>
      </c>
      <c r="H201" t="s">
        <v>57</v>
      </c>
    </row>
    <row r="202" spans="1:13" x14ac:dyDescent="0.2">
      <c r="A202" t="s">
        <v>722</v>
      </c>
      <c r="B202">
        <v>0</v>
      </c>
      <c r="C202" t="s">
        <v>4</v>
      </c>
      <c r="D202" t="s">
        <v>106</v>
      </c>
      <c r="E202" t="s">
        <v>58</v>
      </c>
      <c r="F202" t="s">
        <v>59</v>
      </c>
      <c r="G202">
        <v>0</v>
      </c>
      <c r="H202" t="s">
        <v>121</v>
      </c>
    </row>
    <row r="203" spans="1:13" x14ac:dyDescent="0.2">
      <c r="A203" t="s">
        <v>122</v>
      </c>
      <c r="B203">
        <v>2.7E-11</v>
      </c>
      <c r="C203" t="s">
        <v>4</v>
      </c>
      <c r="D203" t="s">
        <v>10</v>
      </c>
      <c r="E203" t="s">
        <v>58</v>
      </c>
      <c r="F203" t="s">
        <v>59</v>
      </c>
      <c r="G203">
        <v>0</v>
      </c>
      <c r="H203" t="s">
        <v>145</v>
      </c>
      <c r="I203" t="s">
        <v>606</v>
      </c>
    </row>
    <row r="204" spans="1:13" x14ac:dyDescent="0.2">
      <c r="A204" t="s">
        <v>124</v>
      </c>
      <c r="B204">
        <v>8.1099999999999997E-11</v>
      </c>
      <c r="C204" t="s">
        <v>61</v>
      </c>
      <c r="D204" t="s">
        <v>10</v>
      </c>
      <c r="E204" t="s">
        <v>58</v>
      </c>
      <c r="F204" t="s">
        <v>59</v>
      </c>
      <c r="G204">
        <v>0</v>
      </c>
      <c r="H204" t="s">
        <v>125</v>
      </c>
      <c r="I204" t="s">
        <v>607</v>
      </c>
    </row>
    <row r="205" spans="1:13" x14ac:dyDescent="0.2">
      <c r="A205" t="s">
        <v>129</v>
      </c>
      <c r="B205">
        <v>1.08E-10</v>
      </c>
      <c r="C205" t="s">
        <v>61</v>
      </c>
      <c r="D205" t="s">
        <v>10</v>
      </c>
      <c r="E205" t="s">
        <v>58</v>
      </c>
      <c r="F205" t="s">
        <v>59</v>
      </c>
      <c r="G205">
        <v>0</v>
      </c>
      <c r="H205" t="s">
        <v>130</v>
      </c>
      <c r="I205" t="s">
        <v>608</v>
      </c>
    </row>
    <row r="206" spans="1:13" x14ac:dyDescent="0.2">
      <c r="A206" t="s">
        <v>131</v>
      </c>
      <c r="B206">
        <v>8.9500000000000004E-12</v>
      </c>
      <c r="C206" t="s">
        <v>61</v>
      </c>
      <c r="D206" t="s">
        <v>10</v>
      </c>
      <c r="E206" t="s">
        <v>58</v>
      </c>
      <c r="F206" t="s">
        <v>59</v>
      </c>
      <c r="G206">
        <v>0</v>
      </c>
      <c r="H206" t="s">
        <v>132</v>
      </c>
      <c r="I206" t="s">
        <v>609</v>
      </c>
    </row>
    <row r="207" spans="1:13" x14ac:dyDescent="0.2">
      <c r="A207" t="s">
        <v>135</v>
      </c>
      <c r="B207">
        <v>2.7E-11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136</v>
      </c>
      <c r="I207" t="s">
        <v>610</v>
      </c>
    </row>
    <row r="208" spans="1:13" x14ac:dyDescent="0.2">
      <c r="M208" t="s">
        <v>57</v>
      </c>
    </row>
    <row r="209" spans="1:13" ht="16" x14ac:dyDescent="0.2">
      <c r="A209" s="1" t="s">
        <v>2</v>
      </c>
      <c r="B209" s="1" t="s">
        <v>764</v>
      </c>
      <c r="M209" t="s">
        <v>57</v>
      </c>
    </row>
    <row r="210" spans="1:13" x14ac:dyDescent="0.2">
      <c r="A210" t="s">
        <v>3</v>
      </c>
      <c r="B210" t="s">
        <v>4</v>
      </c>
      <c r="M210" t="s">
        <v>57</v>
      </c>
    </row>
    <row r="211" spans="1:13" x14ac:dyDescent="0.2">
      <c r="A211" t="s">
        <v>5</v>
      </c>
      <c r="B211">
        <v>1</v>
      </c>
      <c r="M211" t="s">
        <v>57</v>
      </c>
    </row>
    <row r="212" spans="1:13" x14ac:dyDescent="0.2">
      <c r="A212" t="s">
        <v>6</v>
      </c>
      <c r="B212" t="s">
        <v>764</v>
      </c>
      <c r="M212" t="s">
        <v>57</v>
      </c>
    </row>
    <row r="213" spans="1:13" x14ac:dyDescent="0.2">
      <c r="A213" t="s">
        <v>8</v>
      </c>
      <c r="B213" t="s">
        <v>9</v>
      </c>
      <c r="M213" t="s">
        <v>57</v>
      </c>
    </row>
    <row r="214" spans="1:13" x14ac:dyDescent="0.2">
      <c r="A214" t="s">
        <v>10</v>
      </c>
      <c r="B214" t="s">
        <v>23</v>
      </c>
      <c r="M214" t="s">
        <v>57</v>
      </c>
    </row>
    <row r="215" spans="1:13" x14ac:dyDescent="0.2">
      <c r="A215" t="s">
        <v>542</v>
      </c>
      <c r="B215" t="s">
        <v>543</v>
      </c>
      <c r="M215" t="s">
        <v>57</v>
      </c>
    </row>
    <row r="216" spans="1:13" ht="16" x14ac:dyDescent="0.2">
      <c r="A216" s="1" t="s">
        <v>12</v>
      </c>
      <c r="M216" t="s">
        <v>57</v>
      </c>
    </row>
    <row r="217" spans="1:13" x14ac:dyDescent="0.2">
      <c r="A217" t="s">
        <v>13</v>
      </c>
      <c r="B217" t="s">
        <v>14</v>
      </c>
      <c r="C217" t="s">
        <v>3</v>
      </c>
      <c r="D217" t="s">
        <v>10</v>
      </c>
      <c r="E217" t="s">
        <v>15</v>
      </c>
      <c r="F217" t="s">
        <v>8</v>
      </c>
      <c r="G217" t="s">
        <v>16</v>
      </c>
      <c r="H217" t="s">
        <v>20</v>
      </c>
      <c r="I217" t="s">
        <v>6</v>
      </c>
    </row>
    <row r="218" spans="1:13" x14ac:dyDescent="0.2">
      <c r="A218" t="s">
        <v>114</v>
      </c>
      <c r="B218">
        <v>1.2300000000000001E-4</v>
      </c>
      <c r="D218" t="s">
        <v>23</v>
      </c>
      <c r="E218" t="s">
        <v>115</v>
      </c>
      <c r="F218" t="s">
        <v>25</v>
      </c>
      <c r="G218">
        <v>0</v>
      </c>
      <c r="H218" t="s">
        <v>116</v>
      </c>
      <c r="I218" t="s">
        <v>57</v>
      </c>
    </row>
    <row r="219" spans="1:13" x14ac:dyDescent="0.2">
      <c r="A219" t="s">
        <v>117</v>
      </c>
      <c r="B219">
        <v>6.0000000000000002E-6</v>
      </c>
      <c r="D219" t="s">
        <v>23</v>
      </c>
      <c r="E219" t="s">
        <v>115</v>
      </c>
      <c r="F219" t="s">
        <v>25</v>
      </c>
      <c r="G219">
        <v>0</v>
      </c>
      <c r="H219" t="s">
        <v>116</v>
      </c>
      <c r="I219" t="s">
        <v>57</v>
      </c>
    </row>
    <row r="220" spans="1:13" x14ac:dyDescent="0.2">
      <c r="A220" t="s">
        <v>118</v>
      </c>
      <c r="B220">
        <v>8.3199999999999996E-2</v>
      </c>
      <c r="D220" t="s">
        <v>68</v>
      </c>
      <c r="E220" t="s">
        <v>119</v>
      </c>
      <c r="F220" t="s">
        <v>25</v>
      </c>
      <c r="G220">
        <v>0</v>
      </c>
      <c r="H220" t="s">
        <v>120</v>
      </c>
      <c r="I220" t="s">
        <v>57</v>
      </c>
    </row>
    <row r="221" spans="1:13" x14ac:dyDescent="0.2">
      <c r="A221" t="s">
        <v>839</v>
      </c>
      <c r="B221" s="4">
        <f>((B220*1000)-(600*3.78541/1000))/1000</f>
        <v>8.0928753999999992E-2</v>
      </c>
      <c r="D221" t="s">
        <v>68</v>
      </c>
      <c r="E221" t="s">
        <v>840</v>
      </c>
      <c r="F221" t="s">
        <v>25</v>
      </c>
      <c r="H221" t="s">
        <v>841</v>
      </c>
    </row>
    <row r="222" spans="1:13" x14ac:dyDescent="0.2">
      <c r="A222" t="s">
        <v>764</v>
      </c>
      <c r="B222">
        <v>1</v>
      </c>
      <c r="C222" t="s">
        <v>4</v>
      </c>
      <c r="D222" t="s">
        <v>23</v>
      </c>
      <c r="E222" t="s">
        <v>148</v>
      </c>
      <c r="F222" t="s">
        <v>56</v>
      </c>
      <c r="G222">
        <v>0</v>
      </c>
      <c r="H222" t="s">
        <v>57</v>
      </c>
      <c r="I222" t="s">
        <v>57</v>
      </c>
    </row>
    <row r="223" spans="1:13" x14ac:dyDescent="0.2">
      <c r="A223" t="s">
        <v>788</v>
      </c>
      <c r="B223">
        <v>1</v>
      </c>
      <c r="C223" t="s">
        <v>4</v>
      </c>
      <c r="D223" t="s">
        <v>23</v>
      </c>
      <c r="E223" t="s">
        <v>58</v>
      </c>
      <c r="F223" t="s">
        <v>59</v>
      </c>
      <c r="G223">
        <v>0</v>
      </c>
      <c r="H223" t="s">
        <v>57</v>
      </c>
    </row>
    <row r="224" spans="1:13" x14ac:dyDescent="0.2">
      <c r="A224" t="s">
        <v>723</v>
      </c>
      <c r="B224">
        <v>0</v>
      </c>
      <c r="C224" t="s">
        <v>4</v>
      </c>
      <c r="D224" t="s">
        <v>106</v>
      </c>
      <c r="E224" t="s">
        <v>58</v>
      </c>
      <c r="F224" t="s">
        <v>59</v>
      </c>
      <c r="G224">
        <v>0</v>
      </c>
      <c r="H224" t="s">
        <v>121</v>
      </c>
    </row>
    <row r="225" spans="1:13" x14ac:dyDescent="0.2">
      <c r="A225" t="s">
        <v>122</v>
      </c>
      <c r="B225">
        <v>5.3900000000000003E-11</v>
      </c>
      <c r="C225" t="s">
        <v>4</v>
      </c>
      <c r="D225" t="s">
        <v>10</v>
      </c>
      <c r="E225" t="s">
        <v>58</v>
      </c>
      <c r="F225" t="s">
        <v>59</v>
      </c>
      <c r="G225">
        <v>0</v>
      </c>
      <c r="H225" t="s">
        <v>123</v>
      </c>
      <c r="I225" t="s">
        <v>606</v>
      </c>
    </row>
    <row r="226" spans="1:13" x14ac:dyDescent="0.2">
      <c r="A226" t="s">
        <v>124</v>
      </c>
      <c r="B226">
        <v>3.2300000000000002E-10</v>
      </c>
      <c r="C226" t="s">
        <v>61</v>
      </c>
      <c r="D226" t="s">
        <v>10</v>
      </c>
      <c r="E226" t="s">
        <v>58</v>
      </c>
      <c r="F226" t="s">
        <v>59</v>
      </c>
      <c r="G226">
        <v>0</v>
      </c>
      <c r="H226" t="s">
        <v>125</v>
      </c>
      <c r="I226" t="s">
        <v>607</v>
      </c>
    </row>
    <row r="227" spans="1:13" x14ac:dyDescent="0.2">
      <c r="A227" t="s">
        <v>127</v>
      </c>
      <c r="B227">
        <v>8.2600000000000002E-5</v>
      </c>
      <c r="C227" t="s">
        <v>61</v>
      </c>
      <c r="D227" t="s">
        <v>23</v>
      </c>
      <c r="E227" t="s">
        <v>58</v>
      </c>
      <c r="F227" t="s">
        <v>59</v>
      </c>
      <c r="G227">
        <v>0</v>
      </c>
      <c r="H227" t="s">
        <v>120</v>
      </c>
      <c r="I227" t="s">
        <v>612</v>
      </c>
    </row>
    <row r="228" spans="1:13" x14ac:dyDescent="0.2">
      <c r="A228" t="s">
        <v>129</v>
      </c>
      <c r="B228">
        <v>5.3900000000000003E-11</v>
      </c>
      <c r="C228" t="s">
        <v>61</v>
      </c>
      <c r="D228" t="s">
        <v>10</v>
      </c>
      <c r="E228" t="s">
        <v>58</v>
      </c>
      <c r="F228" t="s">
        <v>59</v>
      </c>
      <c r="G228">
        <v>0</v>
      </c>
      <c r="H228" t="s">
        <v>130</v>
      </c>
      <c r="I228" t="s">
        <v>608</v>
      </c>
    </row>
    <row r="229" spans="1:13" x14ac:dyDescent="0.2">
      <c r="A229" t="s">
        <v>131</v>
      </c>
      <c r="B229">
        <v>1.8100000000000001E-11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132</v>
      </c>
      <c r="I229" t="s">
        <v>609</v>
      </c>
    </row>
    <row r="230" spans="1:13" x14ac:dyDescent="0.2">
      <c r="A230" t="s">
        <v>134</v>
      </c>
      <c r="B230">
        <v>2.8400000000000002E-4</v>
      </c>
      <c r="C230" t="s">
        <v>61</v>
      </c>
      <c r="D230" t="s">
        <v>23</v>
      </c>
      <c r="E230" t="s">
        <v>58</v>
      </c>
      <c r="F230" t="s">
        <v>59</v>
      </c>
      <c r="G230">
        <v>0</v>
      </c>
      <c r="H230" t="s">
        <v>116</v>
      </c>
      <c r="I230" t="s">
        <v>613</v>
      </c>
    </row>
    <row r="231" spans="1:13" x14ac:dyDescent="0.2">
      <c r="A231" t="s">
        <v>135</v>
      </c>
      <c r="B231">
        <v>3.7699999999999999E-10</v>
      </c>
      <c r="C231" t="s">
        <v>61</v>
      </c>
      <c r="D231" t="s">
        <v>10</v>
      </c>
      <c r="E231" t="s">
        <v>58</v>
      </c>
      <c r="F231" t="s">
        <v>59</v>
      </c>
      <c r="G231">
        <v>0</v>
      </c>
      <c r="H231" t="s">
        <v>136</v>
      </c>
      <c r="I231" t="s">
        <v>610</v>
      </c>
    </row>
    <row r="232" spans="1:13" x14ac:dyDescent="0.2">
      <c r="A232" t="s">
        <v>64</v>
      </c>
      <c r="B232">
        <v>3.0400000000000002E-4</v>
      </c>
      <c r="C232" t="s">
        <v>61</v>
      </c>
      <c r="D232" t="s">
        <v>23</v>
      </c>
      <c r="E232" t="s">
        <v>58</v>
      </c>
      <c r="F232" t="s">
        <v>59</v>
      </c>
      <c r="G232">
        <v>0</v>
      </c>
      <c r="H232" t="s">
        <v>120</v>
      </c>
      <c r="I232" t="s">
        <v>614</v>
      </c>
    </row>
    <row r="233" spans="1:13" x14ac:dyDescent="0.2">
      <c r="A233" t="s">
        <v>138</v>
      </c>
      <c r="B233">
        <v>-2.2699999999999999E-4</v>
      </c>
      <c r="C233" t="s">
        <v>70</v>
      </c>
      <c r="D233" t="s">
        <v>23</v>
      </c>
      <c r="E233" t="s">
        <v>71</v>
      </c>
      <c r="F233" t="s">
        <v>59</v>
      </c>
      <c r="G233">
        <v>0</v>
      </c>
      <c r="H233" t="s">
        <v>149</v>
      </c>
      <c r="I233" t="s">
        <v>611</v>
      </c>
    </row>
    <row r="235" spans="1:13" ht="16" x14ac:dyDescent="0.2">
      <c r="A235" s="1" t="s">
        <v>2</v>
      </c>
      <c r="B235" s="1" t="s">
        <v>765</v>
      </c>
      <c r="M235" t="s">
        <v>57</v>
      </c>
    </row>
    <row r="236" spans="1:13" x14ac:dyDescent="0.2">
      <c r="A236" t="s">
        <v>3</v>
      </c>
      <c r="B236" t="s">
        <v>4</v>
      </c>
      <c r="M236" t="s">
        <v>57</v>
      </c>
    </row>
    <row r="237" spans="1:13" x14ac:dyDescent="0.2">
      <c r="A237" t="s">
        <v>5</v>
      </c>
      <c r="B237">
        <v>1</v>
      </c>
      <c r="M237" t="s">
        <v>57</v>
      </c>
    </row>
    <row r="238" spans="1:13" x14ac:dyDescent="0.2">
      <c r="A238" t="s">
        <v>6</v>
      </c>
      <c r="B238" t="s">
        <v>765</v>
      </c>
      <c r="M238" t="s">
        <v>57</v>
      </c>
    </row>
    <row r="239" spans="1:13" x14ac:dyDescent="0.2">
      <c r="A239" t="s">
        <v>8</v>
      </c>
      <c r="B239" t="s">
        <v>9</v>
      </c>
      <c r="M239" t="s">
        <v>57</v>
      </c>
    </row>
    <row r="240" spans="1:13" x14ac:dyDescent="0.2">
      <c r="A240" t="s">
        <v>10</v>
      </c>
      <c r="B240" t="s">
        <v>23</v>
      </c>
      <c r="M240" t="s">
        <v>57</v>
      </c>
    </row>
    <row r="241" spans="1:13" x14ac:dyDescent="0.2">
      <c r="A241" t="s">
        <v>542</v>
      </c>
      <c r="B241" t="s">
        <v>543</v>
      </c>
      <c r="M241" t="s">
        <v>57</v>
      </c>
    </row>
    <row r="242" spans="1:13" ht="16" x14ac:dyDescent="0.2">
      <c r="A242" s="1" t="s">
        <v>12</v>
      </c>
      <c r="M242" t="s">
        <v>57</v>
      </c>
    </row>
    <row r="243" spans="1:13" x14ac:dyDescent="0.2">
      <c r="A243" t="s">
        <v>13</v>
      </c>
      <c r="B243" t="s">
        <v>14</v>
      </c>
      <c r="C243" t="s">
        <v>3</v>
      </c>
      <c r="D243" t="s">
        <v>10</v>
      </c>
      <c r="E243" t="s">
        <v>15</v>
      </c>
      <c r="F243" t="s">
        <v>8</v>
      </c>
      <c r="G243" t="s">
        <v>16</v>
      </c>
      <c r="H243" t="s">
        <v>20</v>
      </c>
      <c r="I243" t="s">
        <v>6</v>
      </c>
    </row>
    <row r="244" spans="1:13" x14ac:dyDescent="0.2">
      <c r="A244" t="s">
        <v>118</v>
      </c>
      <c r="B244">
        <v>8.3199999999999996E-2</v>
      </c>
      <c r="D244" t="s">
        <v>68</v>
      </c>
      <c r="E244" t="s">
        <v>119</v>
      </c>
      <c r="F244" t="s">
        <v>25</v>
      </c>
      <c r="G244">
        <v>0</v>
      </c>
      <c r="H244" t="s">
        <v>146</v>
      </c>
      <c r="I244" t="s">
        <v>57</v>
      </c>
    </row>
    <row r="245" spans="1:13" x14ac:dyDescent="0.2">
      <c r="A245" t="s">
        <v>839</v>
      </c>
      <c r="B245" s="4">
        <f>((B244*1000)-(600*3.78541/1000))/1000</f>
        <v>8.0928753999999992E-2</v>
      </c>
      <c r="D245" t="s">
        <v>68</v>
      </c>
      <c r="E245" t="s">
        <v>840</v>
      </c>
      <c r="F245" t="s">
        <v>25</v>
      </c>
      <c r="H245" t="s">
        <v>841</v>
      </c>
    </row>
    <row r="246" spans="1:13" x14ac:dyDescent="0.2">
      <c r="A246" t="s">
        <v>765</v>
      </c>
      <c r="B246">
        <v>1</v>
      </c>
      <c r="C246" t="s">
        <v>4</v>
      </c>
      <c r="D246" t="s">
        <v>23</v>
      </c>
      <c r="E246" t="s">
        <v>148</v>
      </c>
      <c r="F246" t="s">
        <v>56</v>
      </c>
      <c r="H246" t="s">
        <v>57</v>
      </c>
      <c r="I246" t="s">
        <v>57</v>
      </c>
    </row>
    <row r="247" spans="1:13" x14ac:dyDescent="0.2">
      <c r="A247" t="s">
        <v>790</v>
      </c>
      <c r="B247">
        <v>1</v>
      </c>
      <c r="C247" t="s">
        <v>4</v>
      </c>
      <c r="D247" t="s">
        <v>23</v>
      </c>
      <c r="E247" t="s">
        <v>58</v>
      </c>
      <c r="F247" t="s">
        <v>59</v>
      </c>
      <c r="G247">
        <v>0</v>
      </c>
      <c r="H247" t="s">
        <v>57</v>
      </c>
    </row>
    <row r="248" spans="1:13" x14ac:dyDescent="0.2">
      <c r="A248" t="s">
        <v>810</v>
      </c>
      <c r="B248">
        <v>0</v>
      </c>
      <c r="C248" t="s">
        <v>4</v>
      </c>
      <c r="D248" t="s">
        <v>106</v>
      </c>
      <c r="E248" t="s">
        <v>58</v>
      </c>
      <c r="F248" t="s">
        <v>59</v>
      </c>
      <c r="G248">
        <v>0</v>
      </c>
      <c r="H248" t="s">
        <v>121</v>
      </c>
    </row>
    <row r="249" spans="1:13" x14ac:dyDescent="0.2">
      <c r="A249" t="s">
        <v>667</v>
      </c>
      <c r="B249">
        <v>6.9999999999999999E-6</v>
      </c>
      <c r="C249" t="s">
        <v>4</v>
      </c>
      <c r="D249" t="s">
        <v>23</v>
      </c>
      <c r="E249" t="s">
        <v>58</v>
      </c>
      <c r="F249" t="s">
        <v>59</v>
      </c>
      <c r="G249">
        <v>0</v>
      </c>
      <c r="H249" t="s">
        <v>141</v>
      </c>
    </row>
    <row r="250" spans="1:13" x14ac:dyDescent="0.2">
      <c r="A250" t="s">
        <v>122</v>
      </c>
      <c r="B250">
        <v>1.13E-10</v>
      </c>
      <c r="C250" t="s">
        <v>4</v>
      </c>
      <c r="D250" t="s">
        <v>10</v>
      </c>
      <c r="E250" t="s">
        <v>58</v>
      </c>
      <c r="F250" t="s">
        <v>59</v>
      </c>
      <c r="G250">
        <v>0</v>
      </c>
      <c r="H250" t="s">
        <v>123</v>
      </c>
      <c r="I250" t="s">
        <v>606</v>
      </c>
    </row>
    <row r="251" spans="1:13" x14ac:dyDescent="0.2">
      <c r="A251" t="s">
        <v>124</v>
      </c>
      <c r="B251">
        <v>2.25E-10</v>
      </c>
      <c r="C251" t="s">
        <v>61</v>
      </c>
      <c r="D251" t="s">
        <v>10</v>
      </c>
      <c r="E251" t="s">
        <v>58</v>
      </c>
      <c r="F251" t="s">
        <v>59</v>
      </c>
      <c r="G251">
        <v>0</v>
      </c>
      <c r="H251" t="s">
        <v>125</v>
      </c>
      <c r="I251" t="s">
        <v>607</v>
      </c>
    </row>
    <row r="252" spans="1:13" x14ac:dyDescent="0.2">
      <c r="A252" t="s">
        <v>129</v>
      </c>
      <c r="B252">
        <v>1.13E-10</v>
      </c>
      <c r="C252" t="s">
        <v>61</v>
      </c>
      <c r="D252" t="s">
        <v>10</v>
      </c>
      <c r="E252" t="s">
        <v>58</v>
      </c>
      <c r="F252" t="s">
        <v>59</v>
      </c>
      <c r="G252">
        <v>0</v>
      </c>
      <c r="H252" t="s">
        <v>130</v>
      </c>
      <c r="I252" t="s">
        <v>608</v>
      </c>
    </row>
    <row r="253" spans="1:13" x14ac:dyDescent="0.2">
      <c r="A253" t="s">
        <v>131</v>
      </c>
      <c r="B253">
        <v>3.12E-11</v>
      </c>
      <c r="C253" t="s">
        <v>61</v>
      </c>
      <c r="D253" t="s">
        <v>10</v>
      </c>
      <c r="E253" t="s">
        <v>58</v>
      </c>
      <c r="F253" t="s">
        <v>59</v>
      </c>
      <c r="G253">
        <v>0</v>
      </c>
      <c r="H253" t="s">
        <v>132</v>
      </c>
      <c r="I253" t="s">
        <v>609</v>
      </c>
    </row>
    <row r="254" spans="1:13" x14ac:dyDescent="0.2">
      <c r="A254" t="s">
        <v>135</v>
      </c>
      <c r="B254">
        <v>1.13E-10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136</v>
      </c>
      <c r="I254" t="s">
        <v>610</v>
      </c>
    </row>
    <row r="255" spans="1:13" x14ac:dyDescent="0.2">
      <c r="A255" t="s">
        <v>138</v>
      </c>
      <c r="B255">
        <v>-6.9999999999999999E-6</v>
      </c>
      <c r="C255" t="s">
        <v>70</v>
      </c>
      <c r="D255" t="s">
        <v>23</v>
      </c>
      <c r="E255" t="s">
        <v>71</v>
      </c>
      <c r="F255" t="s">
        <v>59</v>
      </c>
      <c r="G255">
        <v>0</v>
      </c>
      <c r="H255" t="s">
        <v>147</v>
      </c>
      <c r="I255" t="s">
        <v>611</v>
      </c>
    </row>
    <row r="257" spans="1:13" ht="16" x14ac:dyDescent="0.2">
      <c r="A257" s="1" t="s">
        <v>2</v>
      </c>
      <c r="B257" s="1" t="s">
        <v>766</v>
      </c>
      <c r="M257" t="s">
        <v>57</v>
      </c>
    </row>
    <row r="258" spans="1:13" x14ac:dyDescent="0.2">
      <c r="A258" t="s">
        <v>3</v>
      </c>
      <c r="B258" t="s">
        <v>4</v>
      </c>
      <c r="M258" t="s">
        <v>57</v>
      </c>
    </row>
    <row r="259" spans="1:13" x14ac:dyDescent="0.2">
      <c r="A259" t="s">
        <v>5</v>
      </c>
      <c r="B259">
        <v>1</v>
      </c>
      <c r="M259" t="s">
        <v>57</v>
      </c>
    </row>
    <row r="260" spans="1:13" x14ac:dyDescent="0.2">
      <c r="A260" t="s">
        <v>6</v>
      </c>
      <c r="B260" t="s">
        <v>766</v>
      </c>
      <c r="M260" t="s">
        <v>57</v>
      </c>
    </row>
    <row r="261" spans="1:13" x14ac:dyDescent="0.2">
      <c r="A261" t="s">
        <v>8</v>
      </c>
      <c r="B261" t="s">
        <v>9</v>
      </c>
      <c r="M261" t="s">
        <v>57</v>
      </c>
    </row>
    <row r="262" spans="1:13" x14ac:dyDescent="0.2">
      <c r="A262" t="s">
        <v>10</v>
      </c>
      <c r="B262" t="s">
        <v>23</v>
      </c>
      <c r="M262" t="s">
        <v>57</v>
      </c>
    </row>
    <row r="263" spans="1:13" x14ac:dyDescent="0.2">
      <c r="A263" t="s">
        <v>542</v>
      </c>
      <c r="B263" t="s">
        <v>543</v>
      </c>
      <c r="M263" t="s">
        <v>57</v>
      </c>
    </row>
    <row r="264" spans="1:13" ht="16" x14ac:dyDescent="0.2">
      <c r="A264" s="1" t="s">
        <v>12</v>
      </c>
      <c r="M264" t="s">
        <v>57</v>
      </c>
    </row>
    <row r="265" spans="1:13" x14ac:dyDescent="0.2">
      <c r="A265" t="s">
        <v>13</v>
      </c>
      <c r="B265" t="s">
        <v>14</v>
      </c>
      <c r="C265" t="s">
        <v>3</v>
      </c>
      <c r="D265" t="s">
        <v>10</v>
      </c>
      <c r="E265" t="s">
        <v>15</v>
      </c>
      <c r="F265" t="s">
        <v>8</v>
      </c>
      <c r="G265" t="s">
        <v>16</v>
      </c>
      <c r="H265" t="s">
        <v>20</v>
      </c>
      <c r="I265" t="s">
        <v>7</v>
      </c>
      <c r="J265" t="s">
        <v>21</v>
      </c>
      <c r="K265" t="s">
        <v>6</v>
      </c>
    </row>
    <row r="266" spans="1:13" x14ac:dyDescent="0.2">
      <c r="A266" t="s">
        <v>114</v>
      </c>
      <c r="B266">
        <v>1.2300000000000001E-4</v>
      </c>
      <c r="D266" t="s">
        <v>23</v>
      </c>
      <c r="E266" t="s">
        <v>115</v>
      </c>
      <c r="F266" t="s">
        <v>25</v>
      </c>
      <c r="G266">
        <v>0</v>
      </c>
      <c r="H266" t="s">
        <v>116</v>
      </c>
      <c r="K266" t="s">
        <v>57</v>
      </c>
    </row>
    <row r="267" spans="1:13" x14ac:dyDescent="0.2">
      <c r="A267" t="s">
        <v>117</v>
      </c>
      <c r="B267">
        <v>6.0000000000000002E-6</v>
      </c>
      <c r="D267" t="s">
        <v>23</v>
      </c>
      <c r="E267" t="s">
        <v>115</v>
      </c>
      <c r="F267" t="s">
        <v>25</v>
      </c>
      <c r="G267">
        <v>0</v>
      </c>
      <c r="H267" t="s">
        <v>116</v>
      </c>
      <c r="K267" t="s">
        <v>57</v>
      </c>
    </row>
    <row r="268" spans="1:13" x14ac:dyDescent="0.2">
      <c r="A268" t="s">
        <v>118</v>
      </c>
      <c r="B268">
        <v>8.3199999999999996E-2</v>
      </c>
      <c r="D268" t="s">
        <v>68</v>
      </c>
      <c r="E268" t="s">
        <v>119</v>
      </c>
      <c r="F268" t="s">
        <v>25</v>
      </c>
      <c r="G268">
        <v>0</v>
      </c>
      <c r="H268" t="s">
        <v>120</v>
      </c>
      <c r="K268" t="s">
        <v>57</v>
      </c>
    </row>
    <row r="269" spans="1:13" x14ac:dyDescent="0.2">
      <c r="A269" t="s">
        <v>839</v>
      </c>
      <c r="B269" s="4">
        <f>((B268*1000)-(600*3.78541/1000))/1000</f>
        <v>8.0928753999999992E-2</v>
      </c>
      <c r="D269" t="s">
        <v>68</v>
      </c>
      <c r="E269" t="s">
        <v>840</v>
      </c>
      <c r="F269" t="s">
        <v>25</v>
      </c>
      <c r="H269" t="s">
        <v>841</v>
      </c>
    </row>
    <row r="270" spans="1:13" x14ac:dyDescent="0.2">
      <c r="A270" t="s">
        <v>766</v>
      </c>
      <c r="B270">
        <v>1</v>
      </c>
      <c r="C270" t="s">
        <v>4</v>
      </c>
      <c r="D270" t="s">
        <v>23</v>
      </c>
      <c r="E270" t="s">
        <v>150</v>
      </c>
      <c r="F270" t="s">
        <v>56</v>
      </c>
      <c r="G270">
        <v>0</v>
      </c>
      <c r="H270" t="s">
        <v>57</v>
      </c>
      <c r="I270" t="s">
        <v>767</v>
      </c>
      <c r="K270" t="s">
        <v>766</v>
      </c>
    </row>
    <row r="271" spans="1:13" x14ac:dyDescent="0.2">
      <c r="A271" t="s">
        <v>792</v>
      </c>
      <c r="B271">
        <v>1</v>
      </c>
      <c r="C271" t="s">
        <v>4</v>
      </c>
      <c r="D271" t="s">
        <v>23</v>
      </c>
      <c r="E271" t="s">
        <v>58</v>
      </c>
      <c r="F271" t="s">
        <v>59</v>
      </c>
      <c r="G271">
        <v>0</v>
      </c>
      <c r="H271" t="s">
        <v>793</v>
      </c>
      <c r="I271" t="s">
        <v>794</v>
      </c>
    </row>
    <row r="272" spans="1:13" x14ac:dyDescent="0.2">
      <c r="A272" t="s">
        <v>824</v>
      </c>
      <c r="B272">
        <v>0</v>
      </c>
      <c r="C272" t="s">
        <v>4</v>
      </c>
      <c r="D272" t="s">
        <v>106</v>
      </c>
      <c r="E272" t="s">
        <v>58</v>
      </c>
      <c r="F272" t="s">
        <v>59</v>
      </c>
      <c r="G272">
        <v>0</v>
      </c>
      <c r="H272" t="s">
        <v>121</v>
      </c>
      <c r="I272" t="s">
        <v>727</v>
      </c>
    </row>
    <row r="273" spans="1:13" x14ac:dyDescent="0.2">
      <c r="A273" t="s">
        <v>122</v>
      </c>
      <c r="B273">
        <v>8.2699999999999996E-11</v>
      </c>
      <c r="C273" t="s">
        <v>4</v>
      </c>
      <c r="D273" t="s">
        <v>10</v>
      </c>
      <c r="E273" t="s">
        <v>58</v>
      </c>
      <c r="F273" t="s">
        <v>59</v>
      </c>
      <c r="G273">
        <v>0</v>
      </c>
      <c r="H273" t="s">
        <v>123</v>
      </c>
      <c r="I273" t="s">
        <v>668</v>
      </c>
      <c r="K273" t="s">
        <v>606</v>
      </c>
    </row>
    <row r="274" spans="1:13" x14ac:dyDescent="0.2">
      <c r="A274" t="s">
        <v>124</v>
      </c>
      <c r="B274">
        <v>7.4400000000000002E-10</v>
      </c>
      <c r="C274" t="s">
        <v>61</v>
      </c>
      <c r="D274" t="s">
        <v>10</v>
      </c>
      <c r="E274" t="s">
        <v>58</v>
      </c>
      <c r="F274" t="s">
        <v>59</v>
      </c>
      <c r="G274">
        <v>0</v>
      </c>
      <c r="H274" t="s">
        <v>125</v>
      </c>
      <c r="I274" t="s">
        <v>126</v>
      </c>
      <c r="K274" t="s">
        <v>607</v>
      </c>
    </row>
    <row r="275" spans="1:13" x14ac:dyDescent="0.2">
      <c r="A275" t="s">
        <v>127</v>
      </c>
      <c r="B275">
        <v>8.2600000000000002E-5</v>
      </c>
      <c r="C275" t="s">
        <v>61</v>
      </c>
      <c r="D275" t="s">
        <v>23</v>
      </c>
      <c r="E275" t="s">
        <v>58</v>
      </c>
      <c r="F275" t="s">
        <v>59</v>
      </c>
      <c r="G275">
        <v>0</v>
      </c>
      <c r="H275" t="s">
        <v>120</v>
      </c>
      <c r="I275" t="s">
        <v>128</v>
      </c>
      <c r="K275" t="s">
        <v>612</v>
      </c>
    </row>
    <row r="276" spans="1:13" x14ac:dyDescent="0.2">
      <c r="A276" t="s">
        <v>129</v>
      </c>
      <c r="B276">
        <v>3.3099999999999999E-10</v>
      </c>
      <c r="C276" t="s">
        <v>61</v>
      </c>
      <c r="D276" t="s">
        <v>10</v>
      </c>
      <c r="E276" t="s">
        <v>58</v>
      </c>
      <c r="F276" t="s">
        <v>59</v>
      </c>
      <c r="G276">
        <v>0</v>
      </c>
      <c r="H276" t="s">
        <v>130</v>
      </c>
      <c r="I276" t="s">
        <v>669</v>
      </c>
      <c r="K276" t="s">
        <v>608</v>
      </c>
    </row>
    <row r="277" spans="1:13" x14ac:dyDescent="0.2">
      <c r="A277" t="s">
        <v>131</v>
      </c>
      <c r="B277">
        <v>5.1400000000000003E-12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132</v>
      </c>
      <c r="I277" t="s">
        <v>133</v>
      </c>
      <c r="K277" t="s">
        <v>609</v>
      </c>
    </row>
    <row r="278" spans="1:13" x14ac:dyDescent="0.2">
      <c r="A278" t="s">
        <v>134</v>
      </c>
      <c r="B278">
        <v>2.8400000000000002E-4</v>
      </c>
      <c r="C278" t="s">
        <v>61</v>
      </c>
      <c r="D278" t="s">
        <v>23</v>
      </c>
      <c r="E278" t="s">
        <v>58</v>
      </c>
      <c r="F278" t="s">
        <v>59</v>
      </c>
      <c r="G278">
        <v>0</v>
      </c>
      <c r="H278" t="s">
        <v>116</v>
      </c>
      <c r="I278" t="s">
        <v>670</v>
      </c>
      <c r="K278" t="s">
        <v>613</v>
      </c>
    </row>
    <row r="279" spans="1:13" x14ac:dyDescent="0.2">
      <c r="A279" t="s">
        <v>135</v>
      </c>
      <c r="B279">
        <v>5.7899999999999997E-10</v>
      </c>
      <c r="C279" t="s">
        <v>61</v>
      </c>
      <c r="D279" t="s">
        <v>10</v>
      </c>
      <c r="E279" t="s">
        <v>58</v>
      </c>
      <c r="F279" t="s">
        <v>59</v>
      </c>
      <c r="G279">
        <v>0</v>
      </c>
      <c r="H279" t="s">
        <v>136</v>
      </c>
      <c r="I279" t="s">
        <v>137</v>
      </c>
      <c r="K279" t="s">
        <v>610</v>
      </c>
    </row>
    <row r="280" spans="1:13" x14ac:dyDescent="0.2">
      <c r="A280" t="s">
        <v>64</v>
      </c>
      <c r="B280">
        <v>3.0400000000000002E-4</v>
      </c>
      <c r="C280" t="s">
        <v>61</v>
      </c>
      <c r="D280" t="s">
        <v>23</v>
      </c>
      <c r="E280" t="s">
        <v>58</v>
      </c>
      <c r="F280" t="s">
        <v>59</v>
      </c>
      <c r="G280">
        <v>0</v>
      </c>
      <c r="H280" t="s">
        <v>120</v>
      </c>
      <c r="I280" t="s">
        <v>748</v>
      </c>
      <c r="K280" t="s">
        <v>614</v>
      </c>
    </row>
    <row r="281" spans="1:13" x14ac:dyDescent="0.2">
      <c r="A281" t="s">
        <v>138</v>
      </c>
      <c r="B281">
        <v>-2.2699999999999999E-4</v>
      </c>
      <c r="C281" t="s">
        <v>70</v>
      </c>
      <c r="D281" t="s">
        <v>23</v>
      </c>
      <c r="E281" t="s">
        <v>71</v>
      </c>
      <c r="F281" t="s">
        <v>59</v>
      </c>
      <c r="G281">
        <v>0</v>
      </c>
      <c r="H281" t="s">
        <v>149</v>
      </c>
      <c r="I281" t="s">
        <v>139</v>
      </c>
      <c r="K281" t="s">
        <v>611</v>
      </c>
    </row>
    <row r="282" spans="1:13" x14ac:dyDescent="0.2">
      <c r="M282" t="s">
        <v>57</v>
      </c>
    </row>
    <row r="283" spans="1:13" ht="16" x14ac:dyDescent="0.2">
      <c r="A283" s="1" t="s">
        <v>2</v>
      </c>
      <c r="B283" s="1" t="s">
        <v>768</v>
      </c>
      <c r="M283" t="s">
        <v>57</v>
      </c>
    </row>
    <row r="284" spans="1:13" x14ac:dyDescent="0.2">
      <c r="A284" t="s">
        <v>3</v>
      </c>
      <c r="B284" t="s">
        <v>4</v>
      </c>
      <c r="M284" t="s">
        <v>57</v>
      </c>
    </row>
    <row r="285" spans="1:13" x14ac:dyDescent="0.2">
      <c r="A285" t="s">
        <v>5</v>
      </c>
      <c r="B285">
        <v>1</v>
      </c>
      <c r="M285" t="s">
        <v>57</v>
      </c>
    </row>
    <row r="286" spans="1:13" x14ac:dyDescent="0.2">
      <c r="A286" t="s">
        <v>6</v>
      </c>
      <c r="B286" t="s">
        <v>768</v>
      </c>
      <c r="M286" t="s">
        <v>57</v>
      </c>
    </row>
    <row r="287" spans="1:13" x14ac:dyDescent="0.2">
      <c r="A287" t="s">
        <v>8</v>
      </c>
      <c r="B287" t="s">
        <v>9</v>
      </c>
      <c r="M287" t="s">
        <v>57</v>
      </c>
    </row>
    <row r="288" spans="1:13" x14ac:dyDescent="0.2">
      <c r="A288" t="s">
        <v>10</v>
      </c>
      <c r="B288" t="s">
        <v>23</v>
      </c>
      <c r="M288" t="s">
        <v>57</v>
      </c>
    </row>
    <row r="289" spans="1:13" x14ac:dyDescent="0.2">
      <c r="A289" t="s">
        <v>542</v>
      </c>
      <c r="B289" t="s">
        <v>543</v>
      </c>
      <c r="M289" t="s">
        <v>57</v>
      </c>
    </row>
    <row r="290" spans="1:13" ht="16" x14ac:dyDescent="0.2">
      <c r="A290" s="1" t="s">
        <v>12</v>
      </c>
      <c r="M290" t="s">
        <v>57</v>
      </c>
    </row>
    <row r="291" spans="1:13" x14ac:dyDescent="0.2">
      <c r="A291" t="s">
        <v>13</v>
      </c>
      <c r="B291" t="s">
        <v>14</v>
      </c>
      <c r="C291" t="s">
        <v>3</v>
      </c>
      <c r="D291" t="s">
        <v>10</v>
      </c>
      <c r="E291" t="s">
        <v>15</v>
      </c>
      <c r="F291" t="s">
        <v>8</v>
      </c>
      <c r="G291" t="s">
        <v>16</v>
      </c>
      <c r="H291" t="s">
        <v>20</v>
      </c>
      <c r="I291" t="s">
        <v>7</v>
      </c>
      <c r="J291" t="s">
        <v>21</v>
      </c>
      <c r="K291" t="s">
        <v>6</v>
      </c>
    </row>
    <row r="292" spans="1:13" x14ac:dyDescent="0.2">
      <c r="A292" t="s">
        <v>114</v>
      </c>
      <c r="B292">
        <v>1.2300000000000001E-4</v>
      </c>
      <c r="D292" t="s">
        <v>23</v>
      </c>
      <c r="E292" t="s">
        <v>115</v>
      </c>
      <c r="F292" t="s">
        <v>25</v>
      </c>
      <c r="G292">
        <v>0</v>
      </c>
      <c r="H292" t="s">
        <v>116</v>
      </c>
      <c r="K292" t="s">
        <v>57</v>
      </c>
    </row>
    <row r="293" spans="1:13" x14ac:dyDescent="0.2">
      <c r="A293" t="s">
        <v>117</v>
      </c>
      <c r="B293">
        <v>6.0000000000000002E-6</v>
      </c>
      <c r="D293" t="s">
        <v>23</v>
      </c>
      <c r="E293" t="s">
        <v>115</v>
      </c>
      <c r="F293" t="s">
        <v>25</v>
      </c>
      <c r="G293">
        <v>0</v>
      </c>
      <c r="H293" t="s">
        <v>116</v>
      </c>
      <c r="K293" t="s">
        <v>57</v>
      </c>
    </row>
    <row r="294" spans="1:13" x14ac:dyDescent="0.2">
      <c r="A294" t="s">
        <v>118</v>
      </c>
      <c r="B294">
        <v>8.3199999999999996E-2</v>
      </c>
      <c r="D294" t="s">
        <v>68</v>
      </c>
      <c r="E294" t="s">
        <v>119</v>
      </c>
      <c r="F294" t="s">
        <v>25</v>
      </c>
      <c r="G294">
        <v>0</v>
      </c>
      <c r="H294" t="s">
        <v>120</v>
      </c>
      <c r="K294" t="s">
        <v>57</v>
      </c>
    </row>
    <row r="295" spans="1:13" x14ac:dyDescent="0.2">
      <c r="A295" t="s">
        <v>839</v>
      </c>
      <c r="B295" s="4">
        <f>((B294*1000)-(600*3.78541/1000))/1000</f>
        <v>8.0928753999999992E-2</v>
      </c>
      <c r="D295" t="s">
        <v>68</v>
      </c>
      <c r="E295" t="s">
        <v>840</v>
      </c>
      <c r="F295" t="s">
        <v>25</v>
      </c>
      <c r="H295" t="s">
        <v>841</v>
      </c>
    </row>
    <row r="296" spans="1:13" x14ac:dyDescent="0.2">
      <c r="A296" t="s">
        <v>768</v>
      </c>
      <c r="B296">
        <v>1</v>
      </c>
      <c r="C296" t="s">
        <v>4</v>
      </c>
      <c r="D296" t="s">
        <v>23</v>
      </c>
      <c r="E296" t="s">
        <v>150</v>
      </c>
      <c r="F296" t="s">
        <v>56</v>
      </c>
      <c r="H296" t="s">
        <v>57</v>
      </c>
      <c r="I296" t="s">
        <v>769</v>
      </c>
      <c r="K296" t="s">
        <v>57</v>
      </c>
    </row>
    <row r="297" spans="1:13" x14ac:dyDescent="0.2">
      <c r="A297" t="s">
        <v>795</v>
      </c>
      <c r="B297">
        <v>1</v>
      </c>
      <c r="C297" t="s">
        <v>4</v>
      </c>
      <c r="D297" t="s">
        <v>23</v>
      </c>
      <c r="E297" t="s">
        <v>58</v>
      </c>
      <c r="F297" t="s">
        <v>59</v>
      </c>
      <c r="G297">
        <v>0</v>
      </c>
      <c r="H297" t="s">
        <v>793</v>
      </c>
      <c r="I297" t="s">
        <v>796</v>
      </c>
    </row>
    <row r="298" spans="1:13" x14ac:dyDescent="0.2">
      <c r="A298" t="s">
        <v>824</v>
      </c>
      <c r="B298">
        <v>0</v>
      </c>
      <c r="C298" t="s">
        <v>4</v>
      </c>
      <c r="D298" t="s">
        <v>106</v>
      </c>
      <c r="E298" t="s">
        <v>58</v>
      </c>
      <c r="F298" t="s">
        <v>59</v>
      </c>
      <c r="G298">
        <v>0</v>
      </c>
      <c r="H298" t="s">
        <v>121</v>
      </c>
      <c r="I298" t="s">
        <v>727</v>
      </c>
    </row>
    <row r="299" spans="1:13" x14ac:dyDescent="0.2">
      <c r="A299" t="s">
        <v>122</v>
      </c>
      <c r="B299">
        <v>8.2699999999999996E-11</v>
      </c>
      <c r="C299" t="s">
        <v>4</v>
      </c>
      <c r="D299" t="s">
        <v>10</v>
      </c>
      <c r="E299" t="s">
        <v>58</v>
      </c>
      <c r="F299" t="s">
        <v>59</v>
      </c>
      <c r="G299">
        <v>0</v>
      </c>
      <c r="H299" t="s">
        <v>123</v>
      </c>
      <c r="I299" t="s">
        <v>668</v>
      </c>
      <c r="K299" t="s">
        <v>606</v>
      </c>
    </row>
    <row r="300" spans="1:13" x14ac:dyDescent="0.2">
      <c r="A300" t="s">
        <v>124</v>
      </c>
      <c r="B300">
        <v>7.4400000000000002E-10</v>
      </c>
      <c r="C300" t="s">
        <v>61</v>
      </c>
      <c r="D300" t="s">
        <v>10</v>
      </c>
      <c r="E300" t="s">
        <v>58</v>
      </c>
      <c r="F300" t="s">
        <v>59</v>
      </c>
      <c r="G300">
        <v>0</v>
      </c>
      <c r="H300" t="s">
        <v>125</v>
      </c>
      <c r="I300" t="s">
        <v>126</v>
      </c>
      <c r="K300" t="s">
        <v>607</v>
      </c>
    </row>
    <row r="301" spans="1:13" x14ac:dyDescent="0.2">
      <c r="A301" t="s">
        <v>127</v>
      </c>
      <c r="B301">
        <v>8.2600000000000002E-5</v>
      </c>
      <c r="C301" t="s">
        <v>61</v>
      </c>
      <c r="D301" t="s">
        <v>23</v>
      </c>
      <c r="E301" t="s">
        <v>58</v>
      </c>
      <c r="F301" t="s">
        <v>59</v>
      </c>
      <c r="G301">
        <v>0</v>
      </c>
      <c r="H301" t="s">
        <v>120</v>
      </c>
      <c r="I301" t="s">
        <v>128</v>
      </c>
      <c r="K301" t="s">
        <v>612</v>
      </c>
    </row>
    <row r="302" spans="1:13" x14ac:dyDescent="0.2">
      <c r="A302" t="s">
        <v>129</v>
      </c>
      <c r="B302">
        <v>3.3099999999999999E-10</v>
      </c>
      <c r="C302" t="s">
        <v>61</v>
      </c>
      <c r="D302" t="s">
        <v>10</v>
      </c>
      <c r="E302" t="s">
        <v>58</v>
      </c>
      <c r="F302" t="s">
        <v>59</v>
      </c>
      <c r="G302">
        <v>0</v>
      </c>
      <c r="H302" t="s">
        <v>130</v>
      </c>
      <c r="I302" t="s">
        <v>669</v>
      </c>
      <c r="K302" t="s">
        <v>608</v>
      </c>
    </row>
    <row r="303" spans="1:13" x14ac:dyDescent="0.2">
      <c r="A303" t="s">
        <v>131</v>
      </c>
      <c r="B303">
        <v>5.1400000000000003E-12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132</v>
      </c>
      <c r="I303" t="s">
        <v>133</v>
      </c>
      <c r="K303" t="s">
        <v>609</v>
      </c>
    </row>
    <row r="304" spans="1:13" x14ac:dyDescent="0.2">
      <c r="A304" t="s">
        <v>134</v>
      </c>
      <c r="B304">
        <v>2.8400000000000002E-4</v>
      </c>
      <c r="C304" t="s">
        <v>61</v>
      </c>
      <c r="D304" t="s">
        <v>23</v>
      </c>
      <c r="E304" t="s">
        <v>58</v>
      </c>
      <c r="F304" t="s">
        <v>59</v>
      </c>
      <c r="G304">
        <v>0</v>
      </c>
      <c r="H304" t="s">
        <v>116</v>
      </c>
      <c r="I304" t="s">
        <v>670</v>
      </c>
      <c r="K304" t="s">
        <v>613</v>
      </c>
    </row>
    <row r="305" spans="1:13" x14ac:dyDescent="0.2">
      <c r="A305" t="s">
        <v>135</v>
      </c>
      <c r="B305">
        <v>5.7899999999999997E-10</v>
      </c>
      <c r="C305" t="s">
        <v>61</v>
      </c>
      <c r="D305" t="s">
        <v>10</v>
      </c>
      <c r="E305" t="s">
        <v>58</v>
      </c>
      <c r="F305" t="s">
        <v>59</v>
      </c>
      <c r="G305">
        <v>0</v>
      </c>
      <c r="H305" t="s">
        <v>136</v>
      </c>
      <c r="I305" t="s">
        <v>137</v>
      </c>
      <c r="K305" t="s">
        <v>610</v>
      </c>
    </row>
    <row r="306" spans="1:13" x14ac:dyDescent="0.2">
      <c r="A306" t="s">
        <v>64</v>
      </c>
      <c r="B306">
        <v>3.0400000000000002E-4</v>
      </c>
      <c r="C306" t="s">
        <v>61</v>
      </c>
      <c r="D306" t="s">
        <v>23</v>
      </c>
      <c r="E306" t="s">
        <v>58</v>
      </c>
      <c r="F306" t="s">
        <v>59</v>
      </c>
      <c r="G306">
        <v>0</v>
      </c>
      <c r="H306" t="s">
        <v>120</v>
      </c>
      <c r="I306" t="s">
        <v>748</v>
      </c>
      <c r="K306" t="s">
        <v>614</v>
      </c>
    </row>
    <row r="307" spans="1:13" x14ac:dyDescent="0.2">
      <c r="A307" t="s">
        <v>138</v>
      </c>
      <c r="B307">
        <v>-2.2699999999999999E-4</v>
      </c>
      <c r="C307" t="s">
        <v>70</v>
      </c>
      <c r="D307" t="s">
        <v>23</v>
      </c>
      <c r="E307" t="s">
        <v>71</v>
      </c>
      <c r="F307" t="s">
        <v>59</v>
      </c>
      <c r="G307">
        <v>0</v>
      </c>
      <c r="H307" t="s">
        <v>149</v>
      </c>
      <c r="I307" t="s">
        <v>139</v>
      </c>
      <c r="K307" t="s">
        <v>611</v>
      </c>
    </row>
    <row r="308" spans="1:13" x14ac:dyDescent="0.2">
      <c r="M308" t="s">
        <v>57</v>
      </c>
    </row>
    <row r="309" spans="1:13" ht="16" x14ac:dyDescent="0.2">
      <c r="A309" s="1" t="s">
        <v>2</v>
      </c>
      <c r="B309" s="1" t="s">
        <v>770</v>
      </c>
      <c r="M309" t="s">
        <v>57</v>
      </c>
    </row>
    <row r="310" spans="1:13" x14ac:dyDescent="0.2">
      <c r="A310" t="s">
        <v>3</v>
      </c>
      <c r="B310" t="s">
        <v>4</v>
      </c>
      <c r="M310" t="s">
        <v>57</v>
      </c>
    </row>
    <row r="311" spans="1:13" x14ac:dyDescent="0.2">
      <c r="A311" t="s">
        <v>5</v>
      </c>
      <c r="B311">
        <v>1</v>
      </c>
      <c r="M311" t="s">
        <v>57</v>
      </c>
    </row>
    <row r="312" spans="1:13" x14ac:dyDescent="0.2">
      <c r="A312" t="s">
        <v>6</v>
      </c>
      <c r="B312" t="s">
        <v>770</v>
      </c>
      <c r="M312" t="s">
        <v>57</v>
      </c>
    </row>
    <row r="313" spans="1:13" x14ac:dyDescent="0.2">
      <c r="A313" t="s">
        <v>8</v>
      </c>
      <c r="B313" t="s">
        <v>9</v>
      </c>
      <c r="M313" t="s">
        <v>57</v>
      </c>
    </row>
    <row r="314" spans="1:13" x14ac:dyDescent="0.2">
      <c r="A314" t="s">
        <v>10</v>
      </c>
      <c r="B314" t="s">
        <v>23</v>
      </c>
      <c r="M314" t="s">
        <v>57</v>
      </c>
    </row>
    <row r="315" spans="1:13" x14ac:dyDescent="0.2">
      <c r="A315" t="s">
        <v>542</v>
      </c>
      <c r="B315" t="s">
        <v>543</v>
      </c>
      <c r="M315" t="s">
        <v>57</v>
      </c>
    </row>
    <row r="316" spans="1:13" ht="16" x14ac:dyDescent="0.2">
      <c r="A316" s="1" t="s">
        <v>12</v>
      </c>
      <c r="M316" t="s">
        <v>57</v>
      </c>
    </row>
    <row r="317" spans="1:13" x14ac:dyDescent="0.2">
      <c r="A317" t="s">
        <v>13</v>
      </c>
      <c r="B317" t="s">
        <v>14</v>
      </c>
      <c r="C317" t="s">
        <v>3</v>
      </c>
      <c r="D317" t="s">
        <v>10</v>
      </c>
      <c r="E317" t="s">
        <v>15</v>
      </c>
      <c r="F317" t="s">
        <v>8</v>
      </c>
      <c r="G317" t="s">
        <v>16</v>
      </c>
      <c r="H317" t="s">
        <v>20</v>
      </c>
      <c r="I317" t="s">
        <v>7</v>
      </c>
      <c r="J317" t="s">
        <v>21</v>
      </c>
      <c r="K317" t="s">
        <v>6</v>
      </c>
    </row>
    <row r="318" spans="1:13" x14ac:dyDescent="0.2">
      <c r="A318" t="s">
        <v>118</v>
      </c>
      <c r="B318">
        <v>8.3199999999999996E-2</v>
      </c>
      <c r="D318" t="s">
        <v>68</v>
      </c>
      <c r="E318" t="s">
        <v>119</v>
      </c>
      <c r="F318" t="s">
        <v>25</v>
      </c>
      <c r="G318">
        <v>0</v>
      </c>
      <c r="H318" t="s">
        <v>120</v>
      </c>
      <c r="K318" t="s">
        <v>57</v>
      </c>
    </row>
    <row r="319" spans="1:13" x14ac:dyDescent="0.2">
      <c r="A319" t="s">
        <v>839</v>
      </c>
      <c r="B319" s="4">
        <f>((B318*1000)-(600*3.78541/1000))/1000</f>
        <v>8.0928753999999992E-2</v>
      </c>
      <c r="D319" t="s">
        <v>68</v>
      </c>
      <c r="E319" t="s">
        <v>840</v>
      </c>
      <c r="F319" t="s">
        <v>25</v>
      </c>
      <c r="H319" t="s">
        <v>841</v>
      </c>
    </row>
    <row r="320" spans="1:13" x14ac:dyDescent="0.2">
      <c r="A320" t="s">
        <v>770</v>
      </c>
      <c r="B320">
        <v>1</v>
      </c>
      <c r="C320" t="s">
        <v>4</v>
      </c>
      <c r="D320" t="s">
        <v>23</v>
      </c>
      <c r="E320" t="s">
        <v>150</v>
      </c>
      <c r="F320" t="s">
        <v>56</v>
      </c>
      <c r="H320" t="s">
        <v>57</v>
      </c>
      <c r="I320" t="s">
        <v>771</v>
      </c>
      <c r="K320" t="s">
        <v>770</v>
      </c>
    </row>
    <row r="321" spans="1:13" x14ac:dyDescent="0.2">
      <c r="A321" t="s">
        <v>798</v>
      </c>
      <c r="B321">
        <v>1</v>
      </c>
      <c r="C321" t="s">
        <v>4</v>
      </c>
      <c r="D321" t="s">
        <v>23</v>
      </c>
      <c r="E321" t="s">
        <v>58</v>
      </c>
      <c r="F321" t="s">
        <v>59</v>
      </c>
      <c r="G321">
        <v>0</v>
      </c>
      <c r="H321" t="s">
        <v>793</v>
      </c>
      <c r="I321" t="s">
        <v>799</v>
      </c>
    </row>
    <row r="322" spans="1:13" x14ac:dyDescent="0.2">
      <c r="A322" t="s">
        <v>826</v>
      </c>
      <c r="B322">
        <v>0</v>
      </c>
      <c r="C322" t="s">
        <v>4</v>
      </c>
      <c r="D322" t="s">
        <v>106</v>
      </c>
      <c r="E322" t="s">
        <v>58</v>
      </c>
      <c r="F322" t="s">
        <v>59</v>
      </c>
      <c r="G322">
        <v>0</v>
      </c>
      <c r="H322" t="s">
        <v>121</v>
      </c>
      <c r="I322" t="s">
        <v>728</v>
      </c>
    </row>
    <row r="323" spans="1:13" x14ac:dyDescent="0.2">
      <c r="A323" t="s">
        <v>667</v>
      </c>
      <c r="B323">
        <v>6.9999999999999999E-6</v>
      </c>
      <c r="C323" t="s">
        <v>4</v>
      </c>
      <c r="D323" t="s">
        <v>23</v>
      </c>
      <c r="E323" t="s">
        <v>58</v>
      </c>
      <c r="F323" t="s">
        <v>59</v>
      </c>
      <c r="G323">
        <v>0</v>
      </c>
      <c r="H323" t="s">
        <v>141</v>
      </c>
    </row>
    <row r="324" spans="1:13" x14ac:dyDescent="0.2">
      <c r="A324" t="s">
        <v>122</v>
      </c>
      <c r="B324">
        <v>1.5299999999999999E-10</v>
      </c>
      <c r="C324" t="s">
        <v>4</v>
      </c>
      <c r="D324" t="s">
        <v>10</v>
      </c>
      <c r="E324" t="s">
        <v>58</v>
      </c>
      <c r="F324" t="s">
        <v>59</v>
      </c>
      <c r="G324">
        <v>0</v>
      </c>
      <c r="H324" t="s">
        <v>123</v>
      </c>
      <c r="I324" t="s">
        <v>668</v>
      </c>
      <c r="K324" t="s">
        <v>606</v>
      </c>
    </row>
    <row r="325" spans="1:13" x14ac:dyDescent="0.2">
      <c r="A325" t="s">
        <v>124</v>
      </c>
      <c r="B325">
        <v>5.3600000000000001E-10</v>
      </c>
      <c r="C325" t="s">
        <v>61</v>
      </c>
      <c r="D325" t="s">
        <v>10</v>
      </c>
      <c r="E325" t="s">
        <v>58</v>
      </c>
      <c r="F325" t="s">
        <v>59</v>
      </c>
      <c r="G325">
        <v>0</v>
      </c>
      <c r="H325" t="s">
        <v>125</v>
      </c>
      <c r="I325" t="s">
        <v>126</v>
      </c>
      <c r="K325" t="s">
        <v>607</v>
      </c>
    </row>
    <row r="326" spans="1:13" x14ac:dyDescent="0.2">
      <c r="A326" t="s">
        <v>129</v>
      </c>
      <c r="B326">
        <v>3.8300000000000002E-10</v>
      </c>
      <c r="C326" t="s">
        <v>61</v>
      </c>
      <c r="D326" t="s">
        <v>10</v>
      </c>
      <c r="E326" t="s">
        <v>58</v>
      </c>
      <c r="F326" t="s">
        <v>59</v>
      </c>
      <c r="G326">
        <v>0</v>
      </c>
      <c r="H326" t="s">
        <v>130</v>
      </c>
      <c r="I326" t="s">
        <v>669</v>
      </c>
      <c r="K326" t="s">
        <v>608</v>
      </c>
    </row>
    <row r="327" spans="1:13" x14ac:dyDescent="0.2">
      <c r="A327" t="s">
        <v>131</v>
      </c>
      <c r="B327">
        <v>7.1399999999999999E-12</v>
      </c>
      <c r="C327" t="s">
        <v>61</v>
      </c>
      <c r="D327" t="s">
        <v>10</v>
      </c>
      <c r="E327" t="s">
        <v>58</v>
      </c>
      <c r="F327" t="s">
        <v>59</v>
      </c>
      <c r="G327">
        <v>0</v>
      </c>
      <c r="H327" t="s">
        <v>132</v>
      </c>
      <c r="I327" t="s">
        <v>133</v>
      </c>
      <c r="K327" t="s">
        <v>609</v>
      </c>
    </row>
    <row r="328" spans="1:13" x14ac:dyDescent="0.2">
      <c r="A328" t="s">
        <v>135</v>
      </c>
      <c r="B328">
        <v>1.5299999999999999E-10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136</v>
      </c>
      <c r="I328" t="s">
        <v>137</v>
      </c>
      <c r="K328" t="s">
        <v>610</v>
      </c>
    </row>
    <row r="329" spans="1:13" x14ac:dyDescent="0.2">
      <c r="A329" t="s">
        <v>138</v>
      </c>
      <c r="B329">
        <v>-6.9999999999999999E-6</v>
      </c>
      <c r="C329" t="s">
        <v>70</v>
      </c>
      <c r="D329" t="s">
        <v>23</v>
      </c>
      <c r="E329" t="s">
        <v>71</v>
      </c>
      <c r="F329" t="s">
        <v>59</v>
      </c>
      <c r="G329">
        <v>0</v>
      </c>
      <c r="H329" t="s">
        <v>147</v>
      </c>
      <c r="I329" t="s">
        <v>139</v>
      </c>
      <c r="K329" t="s">
        <v>611</v>
      </c>
    </row>
    <row r="330" spans="1:13" x14ac:dyDescent="0.2">
      <c r="M330" t="s">
        <v>57</v>
      </c>
    </row>
    <row r="331" spans="1:13" ht="16" x14ac:dyDescent="0.2">
      <c r="A331" s="1" t="s">
        <v>2</v>
      </c>
      <c r="B331" s="1" t="s">
        <v>836</v>
      </c>
      <c r="M331" t="s">
        <v>57</v>
      </c>
    </row>
    <row r="332" spans="1:13" x14ac:dyDescent="0.2">
      <c r="A332" t="s">
        <v>3</v>
      </c>
      <c r="B332" t="s">
        <v>4</v>
      </c>
      <c r="M332" t="s">
        <v>57</v>
      </c>
    </row>
    <row r="333" spans="1:13" x14ac:dyDescent="0.2">
      <c r="A333" t="s">
        <v>5</v>
      </c>
      <c r="B333">
        <v>1</v>
      </c>
      <c r="M333" t="s">
        <v>57</v>
      </c>
    </row>
    <row r="334" spans="1:13" x14ac:dyDescent="0.2">
      <c r="A334" t="s">
        <v>6</v>
      </c>
      <c r="B334" t="s">
        <v>836</v>
      </c>
      <c r="M334" t="s">
        <v>57</v>
      </c>
    </row>
    <row r="335" spans="1:13" x14ac:dyDescent="0.2">
      <c r="A335" t="s">
        <v>8</v>
      </c>
      <c r="B335" t="s">
        <v>9</v>
      </c>
      <c r="M335" t="s">
        <v>57</v>
      </c>
    </row>
    <row r="336" spans="1:13" x14ac:dyDescent="0.2">
      <c r="A336" t="s">
        <v>10</v>
      </c>
      <c r="B336" t="s">
        <v>23</v>
      </c>
      <c r="M336" t="s">
        <v>57</v>
      </c>
    </row>
    <row r="337" spans="1:13" x14ac:dyDescent="0.2">
      <c r="A337" t="s">
        <v>542</v>
      </c>
      <c r="B337" t="s">
        <v>543</v>
      </c>
      <c r="M337" t="s">
        <v>57</v>
      </c>
    </row>
    <row r="338" spans="1:13" ht="16" x14ac:dyDescent="0.2">
      <c r="A338" s="1" t="s">
        <v>12</v>
      </c>
      <c r="M338" t="s">
        <v>57</v>
      </c>
    </row>
    <row r="339" spans="1:13" x14ac:dyDescent="0.2">
      <c r="A339" t="s">
        <v>13</v>
      </c>
      <c r="B339" t="s">
        <v>14</v>
      </c>
      <c r="C339" t="s">
        <v>3</v>
      </c>
      <c r="D339" t="s">
        <v>10</v>
      </c>
      <c r="E339" t="s">
        <v>15</v>
      </c>
      <c r="F339" t="s">
        <v>8</v>
      </c>
      <c r="G339" t="s">
        <v>16</v>
      </c>
      <c r="H339" t="s">
        <v>20</v>
      </c>
      <c r="I339" t="s">
        <v>21</v>
      </c>
      <c r="J339" t="s">
        <v>6</v>
      </c>
    </row>
    <row r="340" spans="1:13" x14ac:dyDescent="0.2">
      <c r="A340" t="s">
        <v>836</v>
      </c>
      <c r="B340">
        <v>1</v>
      </c>
      <c r="C340" t="s">
        <v>4</v>
      </c>
      <c r="D340" t="s">
        <v>23</v>
      </c>
      <c r="E340" t="s">
        <v>55</v>
      </c>
      <c r="F340" t="s">
        <v>56</v>
      </c>
      <c r="H340" t="s">
        <v>57</v>
      </c>
      <c r="J340" t="s">
        <v>57</v>
      </c>
    </row>
    <row r="341" spans="1:13" x14ac:dyDescent="0.2">
      <c r="A341" t="s">
        <v>660</v>
      </c>
      <c r="B341">
        <v>1.6899999999999999E-8</v>
      </c>
      <c r="C341" t="s">
        <v>4</v>
      </c>
      <c r="D341" t="s">
        <v>151</v>
      </c>
      <c r="E341" t="s">
        <v>58</v>
      </c>
      <c r="F341" t="s">
        <v>59</v>
      </c>
      <c r="G341">
        <v>0</v>
      </c>
      <c r="H341" t="s">
        <v>152</v>
      </c>
    </row>
    <row r="342" spans="1:13" x14ac:dyDescent="0.2">
      <c r="A342" t="s">
        <v>129</v>
      </c>
      <c r="B342">
        <v>2.5400000000000001E-11</v>
      </c>
      <c r="C342" t="s">
        <v>61</v>
      </c>
      <c r="D342" t="s">
        <v>10</v>
      </c>
      <c r="E342" t="s">
        <v>58</v>
      </c>
      <c r="F342" t="s">
        <v>59</v>
      </c>
      <c r="G342">
        <v>0</v>
      </c>
      <c r="H342" t="s">
        <v>153</v>
      </c>
      <c r="I342">
        <v>0</v>
      </c>
      <c r="J342" t="s">
        <v>608</v>
      </c>
    </row>
    <row r="343" spans="1:13" x14ac:dyDescent="0.2">
      <c r="A343" t="s">
        <v>104</v>
      </c>
      <c r="B343">
        <v>9.4800000000000006E-3</v>
      </c>
      <c r="C343" t="s">
        <v>105</v>
      </c>
      <c r="D343" t="s">
        <v>106</v>
      </c>
      <c r="E343" t="s">
        <v>58</v>
      </c>
      <c r="F343" t="s">
        <v>59</v>
      </c>
      <c r="G343">
        <v>0</v>
      </c>
      <c r="H343" t="s">
        <v>664</v>
      </c>
      <c r="I343">
        <v>0</v>
      </c>
      <c r="J343" t="s">
        <v>544</v>
      </c>
    </row>
    <row r="344" spans="1:13" x14ac:dyDescent="0.2">
      <c r="A344" t="s">
        <v>801</v>
      </c>
      <c r="B344">
        <v>2.9700000000000001E-2</v>
      </c>
      <c r="C344" t="s">
        <v>4</v>
      </c>
      <c r="D344" t="s">
        <v>154</v>
      </c>
      <c r="E344" t="s">
        <v>58</v>
      </c>
      <c r="F344" t="s">
        <v>59</v>
      </c>
      <c r="G344">
        <v>0</v>
      </c>
      <c r="H344" t="s">
        <v>155</v>
      </c>
      <c r="I344">
        <v>0</v>
      </c>
    </row>
    <row r="345" spans="1:13" x14ac:dyDescent="0.2">
      <c r="M345" t="s">
        <v>57</v>
      </c>
    </row>
    <row r="346" spans="1:13" ht="16" x14ac:dyDescent="0.2">
      <c r="A346" s="1" t="s">
        <v>2</v>
      </c>
      <c r="B346" s="1" t="s">
        <v>837</v>
      </c>
      <c r="M346" t="s">
        <v>57</v>
      </c>
    </row>
    <row r="347" spans="1:13" x14ac:dyDescent="0.2">
      <c r="A347" t="s">
        <v>3</v>
      </c>
      <c r="B347" t="s">
        <v>4</v>
      </c>
      <c r="M347" t="s">
        <v>57</v>
      </c>
    </row>
    <row r="348" spans="1:13" x14ac:dyDescent="0.2">
      <c r="A348" t="s">
        <v>5</v>
      </c>
      <c r="B348">
        <v>1</v>
      </c>
      <c r="M348" t="s">
        <v>57</v>
      </c>
    </row>
    <row r="349" spans="1:13" x14ac:dyDescent="0.2">
      <c r="A349" t="s">
        <v>6</v>
      </c>
      <c r="B349" t="s">
        <v>837</v>
      </c>
      <c r="M349" t="s">
        <v>57</v>
      </c>
    </row>
    <row r="350" spans="1:13" x14ac:dyDescent="0.2">
      <c r="A350" t="s">
        <v>8</v>
      </c>
      <c r="B350" t="s">
        <v>9</v>
      </c>
      <c r="M350" t="s">
        <v>57</v>
      </c>
    </row>
    <row r="351" spans="1:13" x14ac:dyDescent="0.2">
      <c r="A351" t="s">
        <v>10</v>
      </c>
      <c r="B351" t="s">
        <v>23</v>
      </c>
      <c r="M351" t="s">
        <v>57</v>
      </c>
    </row>
    <row r="352" spans="1:13" x14ac:dyDescent="0.2">
      <c r="A352" t="s">
        <v>542</v>
      </c>
      <c r="B352" t="s">
        <v>543</v>
      </c>
      <c r="M352" t="s">
        <v>57</v>
      </c>
    </row>
    <row r="353" spans="1:13" ht="16" x14ac:dyDescent="0.2">
      <c r="A353" s="1" t="s">
        <v>12</v>
      </c>
      <c r="M353" t="s">
        <v>57</v>
      </c>
    </row>
    <row r="354" spans="1:13" x14ac:dyDescent="0.2">
      <c r="A354" t="s">
        <v>13</v>
      </c>
      <c r="B354" t="s">
        <v>14</v>
      </c>
      <c r="C354" t="s">
        <v>3</v>
      </c>
      <c r="D354" t="s">
        <v>10</v>
      </c>
      <c r="E354" t="s">
        <v>15</v>
      </c>
      <c r="F354" t="s">
        <v>8</v>
      </c>
      <c r="G354" t="s">
        <v>16</v>
      </c>
      <c r="H354" t="s">
        <v>20</v>
      </c>
      <c r="I354" t="s">
        <v>21</v>
      </c>
      <c r="J354" t="s">
        <v>6</v>
      </c>
    </row>
    <row r="355" spans="1:13" x14ac:dyDescent="0.2">
      <c r="A355" t="s">
        <v>837</v>
      </c>
      <c r="B355">
        <v>1</v>
      </c>
      <c r="C355" t="s">
        <v>4</v>
      </c>
      <c r="D355" t="s">
        <v>23</v>
      </c>
      <c r="E355" t="s">
        <v>55</v>
      </c>
      <c r="F355" t="s">
        <v>56</v>
      </c>
      <c r="H355" t="s">
        <v>57</v>
      </c>
      <c r="J355" t="s">
        <v>57</v>
      </c>
    </row>
    <row r="356" spans="1:13" x14ac:dyDescent="0.2">
      <c r="A356" t="s">
        <v>660</v>
      </c>
      <c r="B356">
        <v>5.0699999999999997E-8</v>
      </c>
      <c r="C356" t="s">
        <v>4</v>
      </c>
      <c r="D356" t="s">
        <v>151</v>
      </c>
      <c r="E356" t="s">
        <v>58</v>
      </c>
      <c r="F356" t="s">
        <v>59</v>
      </c>
      <c r="G356">
        <v>0</v>
      </c>
      <c r="H356" t="s">
        <v>152</v>
      </c>
    </row>
    <row r="357" spans="1:13" x14ac:dyDescent="0.2">
      <c r="A357" t="s">
        <v>129</v>
      </c>
      <c r="B357">
        <v>2.5400000000000001E-11</v>
      </c>
      <c r="C357" t="s">
        <v>61</v>
      </c>
      <c r="D357" t="s">
        <v>10</v>
      </c>
      <c r="E357" t="s">
        <v>58</v>
      </c>
      <c r="F357" t="s">
        <v>59</v>
      </c>
      <c r="G357">
        <v>0</v>
      </c>
      <c r="H357" t="s">
        <v>153</v>
      </c>
      <c r="I357">
        <v>0</v>
      </c>
      <c r="J357" t="s">
        <v>608</v>
      </c>
    </row>
    <row r="358" spans="1:13" x14ac:dyDescent="0.2">
      <c r="A358" t="s">
        <v>104</v>
      </c>
      <c r="B358">
        <v>3.3399999999999999E-2</v>
      </c>
      <c r="C358" t="s">
        <v>105</v>
      </c>
      <c r="D358" t="s">
        <v>106</v>
      </c>
      <c r="E358" t="s">
        <v>58</v>
      </c>
      <c r="F358" t="s">
        <v>59</v>
      </c>
      <c r="G358">
        <v>0</v>
      </c>
      <c r="H358" t="s">
        <v>664</v>
      </c>
      <c r="I358">
        <v>0</v>
      </c>
      <c r="J358" t="s">
        <v>544</v>
      </c>
    </row>
    <row r="359" spans="1:13" x14ac:dyDescent="0.2">
      <c r="A359" t="s">
        <v>802</v>
      </c>
      <c r="B359">
        <v>2.9700000000000001E-2</v>
      </c>
      <c r="C359" t="s">
        <v>4</v>
      </c>
      <c r="D359" t="s">
        <v>154</v>
      </c>
      <c r="E359" t="s">
        <v>58</v>
      </c>
      <c r="F359" t="s">
        <v>59</v>
      </c>
      <c r="G359">
        <v>0</v>
      </c>
      <c r="H359" t="s">
        <v>155</v>
      </c>
    </row>
    <row r="360" spans="1:13" x14ac:dyDescent="0.2">
      <c r="A360" t="s">
        <v>801</v>
      </c>
      <c r="B360">
        <v>2.9700000000000001E-2</v>
      </c>
      <c r="C360" t="s">
        <v>4</v>
      </c>
      <c r="D360" t="s">
        <v>154</v>
      </c>
      <c r="E360" t="s">
        <v>58</v>
      </c>
      <c r="F360" t="s">
        <v>59</v>
      </c>
      <c r="G360">
        <v>0</v>
      </c>
      <c r="H360" t="s">
        <v>155</v>
      </c>
      <c r="I360">
        <v>0</v>
      </c>
    </row>
    <row r="361" spans="1:13" x14ac:dyDescent="0.2">
      <c r="M361" t="s">
        <v>57</v>
      </c>
    </row>
    <row r="362" spans="1:13" ht="16" x14ac:dyDescent="0.2">
      <c r="A362" s="1" t="s">
        <v>2</v>
      </c>
      <c r="B362" s="1" t="s">
        <v>776</v>
      </c>
      <c r="M362" t="s">
        <v>57</v>
      </c>
    </row>
    <row r="363" spans="1:13" x14ac:dyDescent="0.2">
      <c r="A363" t="s">
        <v>3</v>
      </c>
      <c r="B363" t="s">
        <v>4</v>
      </c>
      <c r="M363" t="s">
        <v>57</v>
      </c>
    </row>
    <row r="364" spans="1:13" x14ac:dyDescent="0.2">
      <c r="A364" t="s">
        <v>5</v>
      </c>
      <c r="B364">
        <v>1</v>
      </c>
      <c r="M364" t="s">
        <v>57</v>
      </c>
    </row>
    <row r="365" spans="1:13" x14ac:dyDescent="0.2">
      <c r="A365" t="s">
        <v>6</v>
      </c>
      <c r="B365" t="s">
        <v>776</v>
      </c>
      <c r="M365" t="s">
        <v>57</v>
      </c>
    </row>
    <row r="366" spans="1:13" x14ac:dyDescent="0.2">
      <c r="A366" t="s">
        <v>8</v>
      </c>
      <c r="B366" t="s">
        <v>9</v>
      </c>
      <c r="M366" t="s">
        <v>57</v>
      </c>
    </row>
    <row r="367" spans="1:13" x14ac:dyDescent="0.2">
      <c r="A367" t="s">
        <v>10</v>
      </c>
      <c r="B367" t="s">
        <v>23</v>
      </c>
      <c r="M367" t="s">
        <v>57</v>
      </c>
    </row>
    <row r="368" spans="1:13" x14ac:dyDescent="0.2">
      <c r="A368" t="s">
        <v>542</v>
      </c>
      <c r="B368" t="s">
        <v>543</v>
      </c>
      <c r="M368" t="s">
        <v>57</v>
      </c>
    </row>
    <row r="369" spans="1:13" ht="16" x14ac:dyDescent="0.2">
      <c r="A369" s="1" t="s">
        <v>12</v>
      </c>
      <c r="M369" t="s">
        <v>57</v>
      </c>
    </row>
    <row r="370" spans="1:13" x14ac:dyDescent="0.2">
      <c r="A370" t="s">
        <v>13</v>
      </c>
      <c r="B370" t="s">
        <v>14</v>
      </c>
      <c r="C370" t="s">
        <v>3</v>
      </c>
      <c r="D370" t="s">
        <v>10</v>
      </c>
      <c r="E370" t="s">
        <v>15</v>
      </c>
      <c r="F370" t="s">
        <v>8</v>
      </c>
      <c r="G370" t="s">
        <v>16</v>
      </c>
      <c r="H370" t="s">
        <v>20</v>
      </c>
      <c r="I370" t="s">
        <v>21</v>
      </c>
      <c r="J370" t="s">
        <v>6</v>
      </c>
    </row>
    <row r="371" spans="1:13" x14ac:dyDescent="0.2">
      <c r="A371" t="s">
        <v>776</v>
      </c>
      <c r="B371">
        <v>1</v>
      </c>
      <c r="C371" t="s">
        <v>4</v>
      </c>
      <c r="D371" t="s">
        <v>23</v>
      </c>
      <c r="E371" t="s">
        <v>140</v>
      </c>
      <c r="F371" t="s">
        <v>56</v>
      </c>
      <c r="H371" t="s">
        <v>57</v>
      </c>
      <c r="J371" t="s">
        <v>776</v>
      </c>
    </row>
    <row r="372" spans="1:13" x14ac:dyDescent="0.2">
      <c r="A372" t="s">
        <v>660</v>
      </c>
      <c r="B372">
        <v>5.0699999999999997E-8</v>
      </c>
      <c r="C372" t="s">
        <v>4</v>
      </c>
      <c r="D372" t="s">
        <v>151</v>
      </c>
      <c r="E372" t="s">
        <v>58</v>
      </c>
      <c r="F372" t="s">
        <v>59</v>
      </c>
      <c r="G372">
        <v>0</v>
      </c>
      <c r="H372" t="s">
        <v>152</v>
      </c>
    </row>
    <row r="373" spans="1:13" x14ac:dyDescent="0.2">
      <c r="A373" t="s">
        <v>129</v>
      </c>
      <c r="B373">
        <v>2.5400000000000001E-11</v>
      </c>
      <c r="C373" t="s">
        <v>61</v>
      </c>
      <c r="D373" t="s">
        <v>10</v>
      </c>
      <c r="E373" t="s">
        <v>58</v>
      </c>
      <c r="F373" t="s">
        <v>59</v>
      </c>
      <c r="G373">
        <v>0</v>
      </c>
      <c r="H373" t="s">
        <v>153</v>
      </c>
      <c r="I373">
        <v>0</v>
      </c>
      <c r="J373" t="s">
        <v>608</v>
      </c>
    </row>
    <row r="374" spans="1:13" x14ac:dyDescent="0.2">
      <c r="A374" t="s">
        <v>104</v>
      </c>
      <c r="B374">
        <v>3.3399999999999999E-2</v>
      </c>
      <c r="C374" t="s">
        <v>105</v>
      </c>
      <c r="D374" t="s">
        <v>106</v>
      </c>
      <c r="E374" t="s">
        <v>58</v>
      </c>
      <c r="F374" t="s">
        <v>59</v>
      </c>
      <c r="G374">
        <v>0</v>
      </c>
      <c r="H374" t="s">
        <v>664</v>
      </c>
      <c r="I374">
        <v>0</v>
      </c>
      <c r="J374" t="s">
        <v>544</v>
      </c>
    </row>
    <row r="375" spans="1:13" x14ac:dyDescent="0.2">
      <c r="A375" t="s">
        <v>802</v>
      </c>
      <c r="B375">
        <v>1.5200000000000001E-3</v>
      </c>
      <c r="C375" t="s">
        <v>4</v>
      </c>
      <c r="D375" t="s">
        <v>154</v>
      </c>
      <c r="E375" t="s">
        <v>58</v>
      </c>
      <c r="F375" t="s">
        <v>59</v>
      </c>
      <c r="G375">
        <v>0</v>
      </c>
      <c r="H375" t="s">
        <v>57</v>
      </c>
    </row>
    <row r="376" spans="1:13" x14ac:dyDescent="0.2">
      <c r="A376" t="s">
        <v>801</v>
      </c>
      <c r="B376">
        <v>1.5200000000000001E-3</v>
      </c>
      <c r="C376" t="s">
        <v>4</v>
      </c>
      <c r="D376" t="s">
        <v>154</v>
      </c>
      <c r="E376" t="s">
        <v>58</v>
      </c>
      <c r="F376" t="s">
        <v>59</v>
      </c>
      <c r="G376">
        <v>0</v>
      </c>
      <c r="H376" t="s">
        <v>155</v>
      </c>
      <c r="I376">
        <v>0</v>
      </c>
    </row>
    <row r="377" spans="1:13" x14ac:dyDescent="0.2">
      <c r="M377" t="s">
        <v>57</v>
      </c>
    </row>
    <row r="378" spans="1:13" ht="16" x14ac:dyDescent="0.2">
      <c r="A378" s="1" t="s">
        <v>2</v>
      </c>
      <c r="B378" s="1" t="s">
        <v>777</v>
      </c>
      <c r="M378" t="s">
        <v>57</v>
      </c>
    </row>
    <row r="379" spans="1:13" x14ac:dyDescent="0.2">
      <c r="A379" t="s">
        <v>3</v>
      </c>
      <c r="B379" t="s">
        <v>4</v>
      </c>
      <c r="M379" t="s">
        <v>57</v>
      </c>
    </row>
    <row r="380" spans="1:13" x14ac:dyDescent="0.2">
      <c r="A380" t="s">
        <v>5</v>
      </c>
      <c r="B380">
        <v>1</v>
      </c>
      <c r="M380" t="s">
        <v>57</v>
      </c>
    </row>
    <row r="381" spans="1:13" x14ac:dyDescent="0.2">
      <c r="A381" t="s">
        <v>6</v>
      </c>
      <c r="B381" t="s">
        <v>777</v>
      </c>
      <c r="M381" t="s">
        <v>57</v>
      </c>
    </row>
    <row r="382" spans="1:13" x14ac:dyDescent="0.2">
      <c r="A382" t="s">
        <v>8</v>
      </c>
      <c r="B382" t="s">
        <v>9</v>
      </c>
      <c r="M382" t="s">
        <v>57</v>
      </c>
    </row>
    <row r="383" spans="1:13" x14ac:dyDescent="0.2">
      <c r="A383" t="s">
        <v>10</v>
      </c>
      <c r="B383" t="s">
        <v>23</v>
      </c>
      <c r="M383" t="s">
        <v>57</v>
      </c>
    </row>
    <row r="384" spans="1:13" x14ac:dyDescent="0.2">
      <c r="A384" t="s">
        <v>542</v>
      </c>
      <c r="B384" t="s">
        <v>543</v>
      </c>
      <c r="M384" t="s">
        <v>57</v>
      </c>
    </row>
    <row r="385" spans="1:13" ht="16" x14ac:dyDescent="0.2">
      <c r="A385" s="1" t="s">
        <v>12</v>
      </c>
      <c r="M385" t="s">
        <v>57</v>
      </c>
    </row>
    <row r="386" spans="1:13" x14ac:dyDescent="0.2">
      <c r="A386" t="s">
        <v>13</v>
      </c>
      <c r="B386" t="s">
        <v>14</v>
      </c>
      <c r="C386" t="s">
        <v>3</v>
      </c>
      <c r="D386" t="s">
        <v>10</v>
      </c>
      <c r="E386" t="s">
        <v>15</v>
      </c>
      <c r="F386" t="s">
        <v>8</v>
      </c>
      <c r="G386" t="s">
        <v>16</v>
      </c>
      <c r="H386" t="s">
        <v>20</v>
      </c>
      <c r="I386" t="s">
        <v>21</v>
      </c>
      <c r="J386" t="s">
        <v>6</v>
      </c>
    </row>
    <row r="387" spans="1:13" x14ac:dyDescent="0.2">
      <c r="A387" t="s">
        <v>777</v>
      </c>
      <c r="B387">
        <v>1</v>
      </c>
      <c r="C387" t="s">
        <v>4</v>
      </c>
      <c r="D387" t="s">
        <v>23</v>
      </c>
      <c r="E387" t="s">
        <v>143</v>
      </c>
      <c r="F387" t="s">
        <v>56</v>
      </c>
      <c r="H387" t="s">
        <v>57</v>
      </c>
      <c r="J387" t="s">
        <v>777</v>
      </c>
    </row>
    <row r="388" spans="1:13" x14ac:dyDescent="0.2">
      <c r="A388" t="s">
        <v>660</v>
      </c>
      <c r="B388">
        <v>1.6899999999999999E-8</v>
      </c>
      <c r="C388" t="s">
        <v>4</v>
      </c>
      <c r="D388" t="s">
        <v>151</v>
      </c>
      <c r="E388" t="s">
        <v>58</v>
      </c>
      <c r="F388" t="s">
        <v>59</v>
      </c>
      <c r="G388">
        <v>0</v>
      </c>
      <c r="H388" t="s">
        <v>152</v>
      </c>
    </row>
    <row r="389" spans="1:13" x14ac:dyDescent="0.2">
      <c r="A389" t="s">
        <v>129</v>
      </c>
      <c r="B389">
        <v>2.5400000000000001E-11</v>
      </c>
      <c r="C389" t="s">
        <v>61</v>
      </c>
      <c r="D389" t="s">
        <v>10</v>
      </c>
      <c r="E389" t="s">
        <v>58</v>
      </c>
      <c r="F389" t="s">
        <v>59</v>
      </c>
      <c r="G389">
        <v>0</v>
      </c>
      <c r="H389" t="s">
        <v>153</v>
      </c>
      <c r="I389">
        <v>0</v>
      </c>
      <c r="J389" t="s">
        <v>608</v>
      </c>
    </row>
    <row r="390" spans="1:13" x14ac:dyDescent="0.2">
      <c r="A390" t="s">
        <v>104</v>
      </c>
      <c r="B390">
        <v>9.4800000000000006E-3</v>
      </c>
      <c r="C390" t="s">
        <v>105</v>
      </c>
      <c r="D390" t="s">
        <v>106</v>
      </c>
      <c r="E390" t="s">
        <v>58</v>
      </c>
      <c r="F390" t="s">
        <v>59</v>
      </c>
      <c r="G390">
        <v>0</v>
      </c>
      <c r="H390" t="s">
        <v>664</v>
      </c>
      <c r="I390">
        <v>0</v>
      </c>
      <c r="J390" t="s">
        <v>544</v>
      </c>
    </row>
    <row r="391" spans="1:13" x14ac:dyDescent="0.2">
      <c r="A391" t="s">
        <v>801</v>
      </c>
      <c r="B391">
        <v>4.3099999999999996E-3</v>
      </c>
      <c r="C391" t="s">
        <v>4</v>
      </c>
      <c r="D391" t="s">
        <v>154</v>
      </c>
      <c r="E391" t="s">
        <v>58</v>
      </c>
      <c r="F391" t="s">
        <v>59</v>
      </c>
      <c r="G391">
        <v>0</v>
      </c>
      <c r="H391" t="s">
        <v>155</v>
      </c>
      <c r="I391">
        <v>0</v>
      </c>
    </row>
    <row r="392" spans="1:13" x14ac:dyDescent="0.2">
      <c r="M392" t="s">
        <v>57</v>
      </c>
    </row>
    <row r="393" spans="1:13" ht="16" x14ac:dyDescent="0.2">
      <c r="A393" s="1" t="s">
        <v>2</v>
      </c>
      <c r="B393" s="1" t="s">
        <v>778</v>
      </c>
      <c r="M393" t="s">
        <v>57</v>
      </c>
    </row>
    <row r="394" spans="1:13" x14ac:dyDescent="0.2">
      <c r="A394" t="s">
        <v>3</v>
      </c>
      <c r="B394" t="s">
        <v>4</v>
      </c>
      <c r="M394" t="s">
        <v>57</v>
      </c>
    </row>
    <row r="395" spans="1:13" x14ac:dyDescent="0.2">
      <c r="A395" t="s">
        <v>5</v>
      </c>
      <c r="B395">
        <v>1</v>
      </c>
      <c r="M395" t="s">
        <v>57</v>
      </c>
    </row>
    <row r="396" spans="1:13" x14ac:dyDescent="0.2">
      <c r="A396" t="s">
        <v>6</v>
      </c>
      <c r="B396" t="s">
        <v>778</v>
      </c>
      <c r="M396" t="s">
        <v>57</v>
      </c>
    </row>
    <row r="397" spans="1:13" x14ac:dyDescent="0.2">
      <c r="A397" t="s">
        <v>8</v>
      </c>
      <c r="B397" t="s">
        <v>9</v>
      </c>
      <c r="M397" t="s">
        <v>57</v>
      </c>
    </row>
    <row r="398" spans="1:13" x14ac:dyDescent="0.2">
      <c r="A398" t="s">
        <v>10</v>
      </c>
      <c r="B398" t="s">
        <v>23</v>
      </c>
      <c r="M398" t="s">
        <v>57</v>
      </c>
    </row>
    <row r="399" spans="1:13" x14ac:dyDescent="0.2">
      <c r="A399" t="s">
        <v>542</v>
      </c>
      <c r="B399" t="s">
        <v>543</v>
      </c>
      <c r="M399" t="s">
        <v>57</v>
      </c>
    </row>
    <row r="400" spans="1:13" ht="16" x14ac:dyDescent="0.2">
      <c r="A400" s="1" t="s">
        <v>12</v>
      </c>
      <c r="M400" t="s">
        <v>57</v>
      </c>
    </row>
    <row r="401" spans="1:13" x14ac:dyDescent="0.2">
      <c r="A401" t="s">
        <v>13</v>
      </c>
      <c r="B401" t="s">
        <v>14</v>
      </c>
      <c r="C401" t="s">
        <v>3</v>
      </c>
      <c r="D401" t="s">
        <v>10</v>
      </c>
      <c r="E401" t="s">
        <v>15</v>
      </c>
      <c r="F401" t="s">
        <v>8</v>
      </c>
      <c r="G401" t="s">
        <v>16</v>
      </c>
      <c r="H401" t="s">
        <v>20</v>
      </c>
      <c r="I401" t="s">
        <v>21</v>
      </c>
      <c r="J401" t="s">
        <v>6</v>
      </c>
    </row>
    <row r="402" spans="1:13" x14ac:dyDescent="0.2">
      <c r="A402" t="s">
        <v>778</v>
      </c>
      <c r="B402">
        <v>1</v>
      </c>
      <c r="C402" t="s">
        <v>4</v>
      </c>
      <c r="D402" t="s">
        <v>23</v>
      </c>
      <c r="E402" t="s">
        <v>143</v>
      </c>
      <c r="F402" t="s">
        <v>56</v>
      </c>
      <c r="H402" t="s">
        <v>57</v>
      </c>
      <c r="J402" t="s">
        <v>57</v>
      </c>
    </row>
    <row r="403" spans="1:13" x14ac:dyDescent="0.2">
      <c r="A403" t="s">
        <v>660</v>
      </c>
      <c r="B403">
        <v>5.0699999999999997E-8</v>
      </c>
      <c r="C403" t="s">
        <v>4</v>
      </c>
      <c r="D403" t="s">
        <v>151</v>
      </c>
      <c r="E403" t="s">
        <v>58</v>
      </c>
      <c r="F403" t="s">
        <v>59</v>
      </c>
      <c r="G403">
        <v>0</v>
      </c>
      <c r="H403" t="s">
        <v>152</v>
      </c>
    </row>
    <row r="404" spans="1:13" x14ac:dyDescent="0.2">
      <c r="A404" t="s">
        <v>129</v>
      </c>
      <c r="B404">
        <v>2.5400000000000001E-11</v>
      </c>
      <c r="C404" t="s">
        <v>61</v>
      </c>
      <c r="D404" t="s">
        <v>10</v>
      </c>
      <c r="E404" t="s">
        <v>58</v>
      </c>
      <c r="F404" t="s">
        <v>59</v>
      </c>
      <c r="G404">
        <v>0</v>
      </c>
      <c r="H404" t="s">
        <v>153</v>
      </c>
      <c r="I404">
        <v>0</v>
      </c>
      <c r="J404" t="s">
        <v>608</v>
      </c>
    </row>
    <row r="405" spans="1:13" x14ac:dyDescent="0.2">
      <c r="A405" t="s">
        <v>104</v>
      </c>
      <c r="B405">
        <v>3.3399999999999999E-2</v>
      </c>
      <c r="C405" t="s">
        <v>105</v>
      </c>
      <c r="D405" t="s">
        <v>106</v>
      </c>
      <c r="E405" t="s">
        <v>58</v>
      </c>
      <c r="F405" t="s">
        <v>59</v>
      </c>
      <c r="G405">
        <v>0</v>
      </c>
      <c r="H405" t="s">
        <v>664</v>
      </c>
      <c r="I405">
        <v>0</v>
      </c>
      <c r="J405" t="s">
        <v>544</v>
      </c>
    </row>
    <row r="406" spans="1:13" x14ac:dyDescent="0.2">
      <c r="A406" t="s">
        <v>802</v>
      </c>
      <c r="B406">
        <v>4.3099999999999996E-3</v>
      </c>
      <c r="C406" t="s">
        <v>4</v>
      </c>
      <c r="D406" t="s">
        <v>154</v>
      </c>
      <c r="E406" t="s">
        <v>58</v>
      </c>
      <c r="F406" t="s">
        <v>59</v>
      </c>
      <c r="G406">
        <v>0</v>
      </c>
      <c r="H406" t="s">
        <v>155</v>
      </c>
    </row>
    <row r="407" spans="1:13" x14ac:dyDescent="0.2">
      <c r="A407" t="s">
        <v>801</v>
      </c>
      <c r="B407">
        <v>4.3099999999999996E-3</v>
      </c>
      <c r="C407" t="s">
        <v>4</v>
      </c>
      <c r="D407" t="s">
        <v>154</v>
      </c>
      <c r="E407" t="s">
        <v>58</v>
      </c>
      <c r="F407" t="s">
        <v>59</v>
      </c>
      <c r="G407">
        <v>0</v>
      </c>
      <c r="H407" t="s">
        <v>155</v>
      </c>
      <c r="I407">
        <v>0</v>
      </c>
    </row>
    <row r="408" spans="1:13" x14ac:dyDescent="0.2">
      <c r="M408" t="s">
        <v>57</v>
      </c>
    </row>
    <row r="409" spans="1:13" ht="16" x14ac:dyDescent="0.2">
      <c r="A409" s="1" t="s">
        <v>2</v>
      </c>
      <c r="B409" s="1" t="s">
        <v>779</v>
      </c>
      <c r="M409" t="s">
        <v>57</v>
      </c>
    </row>
    <row r="410" spans="1:13" x14ac:dyDescent="0.2">
      <c r="A410" t="s">
        <v>3</v>
      </c>
      <c r="B410" t="s">
        <v>4</v>
      </c>
      <c r="M410" t="s">
        <v>57</v>
      </c>
    </row>
    <row r="411" spans="1:13" x14ac:dyDescent="0.2">
      <c r="A411" t="s">
        <v>5</v>
      </c>
      <c r="B411">
        <v>1</v>
      </c>
      <c r="M411" t="s">
        <v>57</v>
      </c>
    </row>
    <row r="412" spans="1:13" x14ac:dyDescent="0.2">
      <c r="A412" t="s">
        <v>6</v>
      </c>
      <c r="B412" t="s">
        <v>779</v>
      </c>
      <c r="M412" t="s">
        <v>57</v>
      </c>
    </row>
    <row r="413" spans="1:13" x14ac:dyDescent="0.2">
      <c r="A413" t="s">
        <v>8</v>
      </c>
      <c r="B413" t="s">
        <v>9</v>
      </c>
      <c r="M413" t="s">
        <v>57</v>
      </c>
    </row>
    <row r="414" spans="1:13" x14ac:dyDescent="0.2">
      <c r="A414" t="s">
        <v>10</v>
      </c>
      <c r="B414" t="s">
        <v>23</v>
      </c>
      <c r="M414" t="s">
        <v>57</v>
      </c>
    </row>
    <row r="415" spans="1:13" x14ac:dyDescent="0.2">
      <c r="A415" t="s">
        <v>542</v>
      </c>
      <c r="B415" t="s">
        <v>543</v>
      </c>
      <c r="M415" t="s">
        <v>57</v>
      </c>
    </row>
    <row r="416" spans="1:13" ht="16" x14ac:dyDescent="0.2">
      <c r="A416" s="1" t="s">
        <v>12</v>
      </c>
      <c r="M416" t="s">
        <v>57</v>
      </c>
    </row>
    <row r="417" spans="1:13" x14ac:dyDescent="0.2">
      <c r="A417" t="s">
        <v>13</v>
      </c>
      <c r="B417" t="s">
        <v>14</v>
      </c>
      <c r="C417" t="s">
        <v>3</v>
      </c>
      <c r="D417" t="s">
        <v>10</v>
      </c>
      <c r="E417" t="s">
        <v>15</v>
      </c>
      <c r="F417" t="s">
        <v>8</v>
      </c>
      <c r="G417" t="s">
        <v>16</v>
      </c>
      <c r="H417" t="s">
        <v>20</v>
      </c>
      <c r="I417" t="s">
        <v>21</v>
      </c>
      <c r="J417" t="s">
        <v>6</v>
      </c>
    </row>
    <row r="418" spans="1:13" x14ac:dyDescent="0.2">
      <c r="A418" t="s">
        <v>779</v>
      </c>
      <c r="B418">
        <v>1</v>
      </c>
      <c r="C418" t="s">
        <v>4</v>
      </c>
      <c r="D418" t="s">
        <v>23</v>
      </c>
      <c r="E418" t="s">
        <v>144</v>
      </c>
      <c r="F418" t="s">
        <v>56</v>
      </c>
      <c r="H418" t="s">
        <v>57</v>
      </c>
      <c r="J418" t="s">
        <v>57</v>
      </c>
    </row>
    <row r="419" spans="1:13" x14ac:dyDescent="0.2">
      <c r="A419" t="s">
        <v>660</v>
      </c>
      <c r="B419">
        <v>1.6899999999999999E-8</v>
      </c>
      <c r="C419" t="s">
        <v>4</v>
      </c>
      <c r="D419" t="s">
        <v>151</v>
      </c>
      <c r="E419" t="s">
        <v>58</v>
      </c>
      <c r="F419" t="s">
        <v>59</v>
      </c>
      <c r="G419">
        <v>0</v>
      </c>
      <c r="H419" t="s">
        <v>152</v>
      </c>
    </row>
    <row r="420" spans="1:13" x14ac:dyDescent="0.2">
      <c r="A420" t="s">
        <v>129</v>
      </c>
      <c r="B420">
        <v>2.5400000000000001E-11</v>
      </c>
      <c r="C420" t="s">
        <v>61</v>
      </c>
      <c r="D420" t="s">
        <v>10</v>
      </c>
      <c r="E420" t="s">
        <v>58</v>
      </c>
      <c r="F420" t="s">
        <v>59</v>
      </c>
      <c r="G420">
        <v>0</v>
      </c>
      <c r="H420" t="s">
        <v>153</v>
      </c>
      <c r="I420">
        <v>0</v>
      </c>
      <c r="J420" t="s">
        <v>608</v>
      </c>
    </row>
    <row r="421" spans="1:13" x14ac:dyDescent="0.2">
      <c r="A421" t="s">
        <v>104</v>
      </c>
      <c r="B421">
        <v>9.4800000000000006E-3</v>
      </c>
      <c r="C421" t="s">
        <v>105</v>
      </c>
      <c r="D421" t="s">
        <v>106</v>
      </c>
      <c r="E421" t="s">
        <v>58</v>
      </c>
      <c r="F421" t="s">
        <v>59</v>
      </c>
      <c r="G421">
        <v>0</v>
      </c>
      <c r="H421" t="s">
        <v>664</v>
      </c>
      <c r="I421">
        <v>0</v>
      </c>
      <c r="J421" t="s">
        <v>544</v>
      </c>
    </row>
    <row r="422" spans="1:13" x14ac:dyDescent="0.2">
      <c r="A422" t="s">
        <v>801</v>
      </c>
      <c r="B422">
        <v>9.2100000000000001E-2</v>
      </c>
      <c r="C422" t="s">
        <v>4</v>
      </c>
      <c r="D422" t="s">
        <v>154</v>
      </c>
      <c r="E422" t="s">
        <v>58</v>
      </c>
      <c r="F422" t="s">
        <v>59</v>
      </c>
      <c r="G422">
        <v>0</v>
      </c>
      <c r="H422" t="s">
        <v>155</v>
      </c>
      <c r="I422">
        <v>0</v>
      </c>
    </row>
    <row r="423" spans="1:13" x14ac:dyDescent="0.2">
      <c r="M423" t="s">
        <v>57</v>
      </c>
    </row>
    <row r="424" spans="1:13" ht="16" x14ac:dyDescent="0.2">
      <c r="A424" s="1" t="s">
        <v>2</v>
      </c>
      <c r="B424" s="1" t="s">
        <v>780</v>
      </c>
      <c r="M424" t="s">
        <v>57</v>
      </c>
    </row>
    <row r="425" spans="1:13" x14ac:dyDescent="0.2">
      <c r="A425" t="s">
        <v>3</v>
      </c>
      <c r="B425" t="s">
        <v>4</v>
      </c>
      <c r="M425" t="s">
        <v>57</v>
      </c>
    </row>
    <row r="426" spans="1:13" x14ac:dyDescent="0.2">
      <c r="A426" t="s">
        <v>5</v>
      </c>
      <c r="B426">
        <v>1</v>
      </c>
      <c r="M426" t="s">
        <v>57</v>
      </c>
    </row>
    <row r="427" spans="1:13" x14ac:dyDescent="0.2">
      <c r="A427" t="s">
        <v>6</v>
      </c>
      <c r="B427" t="s">
        <v>780</v>
      </c>
      <c r="M427" t="s">
        <v>57</v>
      </c>
    </row>
    <row r="428" spans="1:13" x14ac:dyDescent="0.2">
      <c r="A428" t="s">
        <v>8</v>
      </c>
      <c r="B428" t="s">
        <v>9</v>
      </c>
      <c r="M428" t="s">
        <v>57</v>
      </c>
    </row>
    <row r="429" spans="1:13" x14ac:dyDescent="0.2">
      <c r="A429" t="s">
        <v>10</v>
      </c>
      <c r="B429" t="s">
        <v>23</v>
      </c>
      <c r="M429" t="s">
        <v>57</v>
      </c>
    </row>
    <row r="430" spans="1:13" x14ac:dyDescent="0.2">
      <c r="A430" t="s">
        <v>542</v>
      </c>
      <c r="B430" t="s">
        <v>543</v>
      </c>
      <c r="M430" t="s">
        <v>57</v>
      </c>
    </row>
    <row r="431" spans="1:13" ht="16" x14ac:dyDescent="0.2">
      <c r="A431" s="1" t="s">
        <v>12</v>
      </c>
      <c r="M431" t="s">
        <v>57</v>
      </c>
    </row>
    <row r="432" spans="1:13" x14ac:dyDescent="0.2">
      <c r="A432" t="s">
        <v>13</v>
      </c>
      <c r="B432" t="s">
        <v>14</v>
      </c>
      <c r="C432" t="s">
        <v>3</v>
      </c>
      <c r="D432" t="s">
        <v>10</v>
      </c>
      <c r="E432" t="s">
        <v>15</v>
      </c>
      <c r="F432" t="s">
        <v>8</v>
      </c>
      <c r="G432" t="s">
        <v>16</v>
      </c>
      <c r="H432" t="s">
        <v>20</v>
      </c>
      <c r="I432" t="s">
        <v>21</v>
      </c>
      <c r="J432" t="s">
        <v>6</v>
      </c>
    </row>
    <row r="433" spans="1:13" x14ac:dyDescent="0.2">
      <c r="A433" t="s">
        <v>780</v>
      </c>
      <c r="B433">
        <v>1</v>
      </c>
      <c r="C433" t="s">
        <v>4</v>
      </c>
      <c r="D433" t="s">
        <v>23</v>
      </c>
      <c r="E433" t="s">
        <v>144</v>
      </c>
      <c r="F433" t="s">
        <v>56</v>
      </c>
      <c r="H433" t="s">
        <v>57</v>
      </c>
      <c r="J433" t="s">
        <v>57</v>
      </c>
    </row>
    <row r="434" spans="1:13" x14ac:dyDescent="0.2">
      <c r="A434" t="s">
        <v>660</v>
      </c>
      <c r="B434">
        <v>5.0699999999999997E-8</v>
      </c>
      <c r="C434" t="s">
        <v>4</v>
      </c>
      <c r="D434" t="s">
        <v>151</v>
      </c>
      <c r="E434" t="s">
        <v>58</v>
      </c>
      <c r="F434" t="s">
        <v>59</v>
      </c>
      <c r="G434">
        <v>0</v>
      </c>
      <c r="H434" t="s">
        <v>152</v>
      </c>
    </row>
    <row r="435" spans="1:13" x14ac:dyDescent="0.2">
      <c r="A435" t="s">
        <v>129</v>
      </c>
      <c r="B435">
        <v>2.5400000000000001E-11</v>
      </c>
      <c r="C435" t="s">
        <v>61</v>
      </c>
      <c r="D435" t="s">
        <v>10</v>
      </c>
      <c r="E435" t="s">
        <v>58</v>
      </c>
      <c r="F435" t="s">
        <v>59</v>
      </c>
      <c r="G435">
        <v>0</v>
      </c>
      <c r="H435" t="s">
        <v>153</v>
      </c>
      <c r="I435">
        <v>0</v>
      </c>
      <c r="J435" t="s">
        <v>608</v>
      </c>
    </row>
    <row r="436" spans="1:13" x14ac:dyDescent="0.2">
      <c r="A436" t="s">
        <v>104</v>
      </c>
      <c r="B436">
        <v>3.3399999999999999E-2</v>
      </c>
      <c r="C436" t="s">
        <v>105</v>
      </c>
      <c r="D436" t="s">
        <v>106</v>
      </c>
      <c r="E436" t="s">
        <v>58</v>
      </c>
      <c r="F436" t="s">
        <v>59</v>
      </c>
      <c r="G436">
        <v>0</v>
      </c>
      <c r="H436" t="s">
        <v>664</v>
      </c>
      <c r="I436">
        <v>0</v>
      </c>
      <c r="J436" t="s">
        <v>544</v>
      </c>
    </row>
    <row r="437" spans="1:13" x14ac:dyDescent="0.2">
      <c r="A437" t="s">
        <v>802</v>
      </c>
      <c r="B437">
        <v>9.2100000000000001E-2</v>
      </c>
      <c r="C437" t="s">
        <v>4</v>
      </c>
      <c r="D437" t="s">
        <v>154</v>
      </c>
      <c r="E437" t="s">
        <v>58</v>
      </c>
      <c r="F437" t="s">
        <v>59</v>
      </c>
      <c r="G437">
        <v>0</v>
      </c>
      <c r="H437" t="s">
        <v>156</v>
      </c>
      <c r="I437">
        <v>0</v>
      </c>
    </row>
    <row r="438" spans="1:13" x14ac:dyDescent="0.2">
      <c r="A438" t="s">
        <v>801</v>
      </c>
      <c r="B438">
        <v>9.2100000000000001E-2</v>
      </c>
      <c r="C438" t="s">
        <v>4</v>
      </c>
      <c r="D438" t="s">
        <v>154</v>
      </c>
      <c r="E438" t="s">
        <v>58</v>
      </c>
      <c r="F438" t="s">
        <v>59</v>
      </c>
      <c r="G438">
        <v>0</v>
      </c>
      <c r="H438" t="s">
        <v>155</v>
      </c>
      <c r="I438">
        <v>0</v>
      </c>
    </row>
    <row r="439" spans="1:13" x14ac:dyDescent="0.2">
      <c r="M439" t="s">
        <v>57</v>
      </c>
    </row>
    <row r="440" spans="1:13" ht="16" x14ac:dyDescent="0.2">
      <c r="A440" s="1" t="s">
        <v>2</v>
      </c>
      <c r="B440" s="1" t="s">
        <v>781</v>
      </c>
      <c r="M440" t="s">
        <v>57</v>
      </c>
    </row>
    <row r="441" spans="1:13" x14ac:dyDescent="0.2">
      <c r="A441" t="s">
        <v>3</v>
      </c>
      <c r="B441" t="s">
        <v>4</v>
      </c>
      <c r="M441" t="s">
        <v>57</v>
      </c>
    </row>
    <row r="442" spans="1:13" x14ac:dyDescent="0.2">
      <c r="A442" t="s">
        <v>5</v>
      </c>
      <c r="B442">
        <v>1</v>
      </c>
      <c r="M442" t="s">
        <v>57</v>
      </c>
    </row>
    <row r="443" spans="1:13" x14ac:dyDescent="0.2">
      <c r="A443" t="s">
        <v>6</v>
      </c>
      <c r="B443" t="s">
        <v>781</v>
      </c>
      <c r="M443" t="s">
        <v>57</v>
      </c>
    </row>
    <row r="444" spans="1:13" x14ac:dyDescent="0.2">
      <c r="A444" t="s">
        <v>8</v>
      </c>
      <c r="B444" t="s">
        <v>9</v>
      </c>
      <c r="M444" t="s">
        <v>57</v>
      </c>
    </row>
    <row r="445" spans="1:13" x14ac:dyDescent="0.2">
      <c r="A445" t="s">
        <v>10</v>
      </c>
      <c r="B445" t="s">
        <v>23</v>
      </c>
      <c r="M445" t="s">
        <v>57</v>
      </c>
    </row>
    <row r="446" spans="1:13" x14ac:dyDescent="0.2">
      <c r="A446" t="s">
        <v>542</v>
      </c>
      <c r="B446" t="s">
        <v>543</v>
      </c>
      <c r="M446" t="s">
        <v>57</v>
      </c>
    </row>
    <row r="447" spans="1:13" ht="16" x14ac:dyDescent="0.2">
      <c r="A447" s="1" t="s">
        <v>12</v>
      </c>
      <c r="M447" t="s">
        <v>57</v>
      </c>
    </row>
    <row r="448" spans="1:13" x14ac:dyDescent="0.2">
      <c r="A448" t="s">
        <v>13</v>
      </c>
      <c r="B448" t="s">
        <v>14</v>
      </c>
      <c r="C448" t="s">
        <v>3</v>
      </c>
      <c r="D448" t="s">
        <v>10</v>
      </c>
      <c r="E448" t="s">
        <v>15</v>
      </c>
      <c r="F448" t="s">
        <v>8</v>
      </c>
      <c r="G448" t="s">
        <v>16</v>
      </c>
      <c r="H448" t="s">
        <v>20</v>
      </c>
      <c r="I448" t="s">
        <v>6</v>
      </c>
    </row>
    <row r="449" spans="1:13" x14ac:dyDescent="0.2">
      <c r="A449" t="s">
        <v>781</v>
      </c>
      <c r="B449">
        <v>1</v>
      </c>
      <c r="C449" t="s">
        <v>4</v>
      </c>
      <c r="D449" t="s">
        <v>23</v>
      </c>
      <c r="E449" t="s">
        <v>144</v>
      </c>
      <c r="F449" t="s">
        <v>56</v>
      </c>
      <c r="H449" t="s">
        <v>57</v>
      </c>
      <c r="I449" t="s">
        <v>781</v>
      </c>
    </row>
    <row r="450" spans="1:13" x14ac:dyDescent="0.2">
      <c r="A450" t="s">
        <v>660</v>
      </c>
      <c r="B450">
        <v>1.6899999999999999E-8</v>
      </c>
      <c r="C450" t="s">
        <v>4</v>
      </c>
      <c r="D450" t="s">
        <v>151</v>
      </c>
      <c r="E450" t="s">
        <v>58</v>
      </c>
      <c r="F450" t="s">
        <v>59</v>
      </c>
      <c r="G450">
        <v>0</v>
      </c>
      <c r="H450" t="s">
        <v>152</v>
      </c>
    </row>
    <row r="451" spans="1:13" x14ac:dyDescent="0.2">
      <c r="A451" t="s">
        <v>129</v>
      </c>
      <c r="B451">
        <v>2.5400000000000001E-11</v>
      </c>
      <c r="C451" t="s">
        <v>61</v>
      </c>
      <c r="D451" t="s">
        <v>10</v>
      </c>
      <c r="E451" t="s">
        <v>58</v>
      </c>
      <c r="F451" t="s">
        <v>59</v>
      </c>
      <c r="G451">
        <v>0</v>
      </c>
      <c r="H451" t="s">
        <v>153</v>
      </c>
      <c r="I451" t="s">
        <v>608</v>
      </c>
    </row>
    <row r="452" spans="1:13" x14ac:dyDescent="0.2">
      <c r="A452" t="s">
        <v>104</v>
      </c>
      <c r="B452">
        <v>9.4800000000000006E-3</v>
      </c>
      <c r="C452" t="s">
        <v>105</v>
      </c>
      <c r="D452" t="s">
        <v>106</v>
      </c>
      <c r="E452" t="s">
        <v>58</v>
      </c>
      <c r="F452" t="s">
        <v>59</v>
      </c>
      <c r="G452">
        <v>0</v>
      </c>
      <c r="H452" t="s">
        <v>664</v>
      </c>
      <c r="I452" t="s">
        <v>544</v>
      </c>
    </row>
    <row r="453" spans="1:13" x14ac:dyDescent="0.2">
      <c r="A453" t="s">
        <v>801</v>
      </c>
      <c r="B453">
        <v>9.7299999999999998E-2</v>
      </c>
      <c r="C453" t="s">
        <v>4</v>
      </c>
      <c r="D453" t="s">
        <v>154</v>
      </c>
      <c r="E453" t="s">
        <v>58</v>
      </c>
      <c r="F453" t="s">
        <v>59</v>
      </c>
      <c r="G453">
        <v>0</v>
      </c>
      <c r="H453" t="s">
        <v>155</v>
      </c>
    </row>
    <row r="454" spans="1:13" x14ac:dyDescent="0.2">
      <c r="M454" t="s">
        <v>57</v>
      </c>
    </row>
    <row r="455" spans="1:13" ht="16" x14ac:dyDescent="0.2">
      <c r="A455" s="1" t="s">
        <v>2</v>
      </c>
      <c r="B455" s="1" t="s">
        <v>782</v>
      </c>
      <c r="M455" t="s">
        <v>57</v>
      </c>
    </row>
    <row r="456" spans="1:13" x14ac:dyDescent="0.2">
      <c r="A456" t="s">
        <v>3</v>
      </c>
      <c r="B456" t="s">
        <v>4</v>
      </c>
      <c r="M456" t="s">
        <v>57</v>
      </c>
    </row>
    <row r="457" spans="1:13" x14ac:dyDescent="0.2">
      <c r="A457" t="s">
        <v>5</v>
      </c>
      <c r="B457">
        <v>1</v>
      </c>
      <c r="M457" t="s">
        <v>57</v>
      </c>
    </row>
    <row r="458" spans="1:13" x14ac:dyDescent="0.2">
      <c r="A458" t="s">
        <v>6</v>
      </c>
      <c r="B458" t="s">
        <v>782</v>
      </c>
      <c r="M458" t="s">
        <v>57</v>
      </c>
    </row>
    <row r="459" spans="1:13" x14ac:dyDescent="0.2">
      <c r="A459" t="s">
        <v>8</v>
      </c>
      <c r="B459" t="s">
        <v>9</v>
      </c>
      <c r="M459" t="s">
        <v>57</v>
      </c>
    </row>
    <row r="460" spans="1:13" x14ac:dyDescent="0.2">
      <c r="A460" t="s">
        <v>10</v>
      </c>
      <c r="B460" t="s">
        <v>23</v>
      </c>
      <c r="M460" t="s">
        <v>57</v>
      </c>
    </row>
    <row r="461" spans="1:13" x14ac:dyDescent="0.2">
      <c r="A461" t="s">
        <v>542</v>
      </c>
      <c r="B461" t="s">
        <v>543</v>
      </c>
      <c r="M461" t="s">
        <v>57</v>
      </c>
    </row>
    <row r="462" spans="1:13" ht="16" x14ac:dyDescent="0.2">
      <c r="A462" s="1" t="s">
        <v>12</v>
      </c>
      <c r="M462" t="s">
        <v>57</v>
      </c>
    </row>
    <row r="463" spans="1:13" x14ac:dyDescent="0.2">
      <c r="A463" t="s">
        <v>13</v>
      </c>
      <c r="B463" t="s">
        <v>14</v>
      </c>
      <c r="C463" t="s">
        <v>3</v>
      </c>
      <c r="D463" t="s">
        <v>10</v>
      </c>
      <c r="E463" t="s">
        <v>15</v>
      </c>
      <c r="F463" t="s">
        <v>8</v>
      </c>
      <c r="G463" t="s">
        <v>16</v>
      </c>
      <c r="H463" t="s">
        <v>20</v>
      </c>
      <c r="I463" t="s">
        <v>6</v>
      </c>
    </row>
    <row r="464" spans="1:13" x14ac:dyDescent="0.2">
      <c r="A464" t="s">
        <v>782</v>
      </c>
      <c r="B464">
        <v>1</v>
      </c>
      <c r="C464" t="s">
        <v>4</v>
      </c>
      <c r="D464" t="s">
        <v>23</v>
      </c>
      <c r="E464" t="s">
        <v>144</v>
      </c>
      <c r="F464" t="s">
        <v>56</v>
      </c>
      <c r="H464" t="s">
        <v>57</v>
      </c>
      <c r="I464" t="s">
        <v>57</v>
      </c>
    </row>
    <row r="465" spans="1:13" x14ac:dyDescent="0.2">
      <c r="A465" t="s">
        <v>660</v>
      </c>
      <c r="B465">
        <v>1.6899999999999999E-8</v>
      </c>
      <c r="C465" t="s">
        <v>4</v>
      </c>
      <c r="D465" t="s">
        <v>151</v>
      </c>
      <c r="E465" t="s">
        <v>58</v>
      </c>
      <c r="F465" t="s">
        <v>59</v>
      </c>
      <c r="G465">
        <v>0</v>
      </c>
      <c r="H465" t="s">
        <v>152</v>
      </c>
    </row>
    <row r="466" spans="1:13" x14ac:dyDescent="0.2">
      <c r="A466" t="s">
        <v>129</v>
      </c>
      <c r="B466">
        <v>2.5400000000000001E-11</v>
      </c>
      <c r="C466" t="s">
        <v>61</v>
      </c>
      <c r="D466" t="s">
        <v>10</v>
      </c>
      <c r="E466" t="s">
        <v>58</v>
      </c>
      <c r="F466" t="s">
        <v>59</v>
      </c>
      <c r="G466">
        <v>0</v>
      </c>
      <c r="H466" t="s">
        <v>153</v>
      </c>
      <c r="I466" t="s">
        <v>608</v>
      </c>
    </row>
    <row r="467" spans="1:13" x14ac:dyDescent="0.2">
      <c r="A467" t="s">
        <v>104</v>
      </c>
      <c r="B467">
        <v>9.4800000000000006E-3</v>
      </c>
      <c r="C467" t="s">
        <v>105</v>
      </c>
      <c r="D467" t="s">
        <v>106</v>
      </c>
      <c r="E467" t="s">
        <v>58</v>
      </c>
      <c r="F467" t="s">
        <v>59</v>
      </c>
      <c r="G467">
        <v>0</v>
      </c>
      <c r="H467" t="s">
        <v>664</v>
      </c>
      <c r="I467" t="s">
        <v>544</v>
      </c>
    </row>
    <row r="468" spans="1:13" x14ac:dyDescent="0.2">
      <c r="A468" t="s">
        <v>802</v>
      </c>
      <c r="B468">
        <v>9.7299999999999998E-2</v>
      </c>
      <c r="C468" t="s">
        <v>4</v>
      </c>
      <c r="D468" t="s">
        <v>154</v>
      </c>
      <c r="E468" t="s">
        <v>58</v>
      </c>
      <c r="F468" t="s">
        <v>59</v>
      </c>
      <c r="G468">
        <v>0</v>
      </c>
      <c r="H468" t="s">
        <v>57</v>
      </c>
    </row>
    <row r="469" spans="1:13" x14ac:dyDescent="0.2">
      <c r="A469" t="s">
        <v>801</v>
      </c>
      <c r="B469">
        <v>9.7299999999999998E-2</v>
      </c>
      <c r="C469" t="s">
        <v>4</v>
      </c>
      <c r="D469" t="s">
        <v>154</v>
      </c>
      <c r="E469" t="s">
        <v>58</v>
      </c>
      <c r="F469" t="s">
        <v>59</v>
      </c>
      <c r="G469">
        <v>0</v>
      </c>
      <c r="H469" t="s">
        <v>155</v>
      </c>
    </row>
    <row r="470" spans="1:13" x14ac:dyDescent="0.2">
      <c r="M470" t="s">
        <v>57</v>
      </c>
    </row>
    <row r="471" spans="1:13" ht="16" x14ac:dyDescent="0.2">
      <c r="A471" s="1" t="s">
        <v>2</v>
      </c>
      <c r="B471" s="1" t="s">
        <v>783</v>
      </c>
      <c r="M471" t="s">
        <v>57</v>
      </c>
    </row>
    <row r="472" spans="1:13" x14ac:dyDescent="0.2">
      <c r="A472" t="s">
        <v>3</v>
      </c>
      <c r="B472" t="s">
        <v>4</v>
      </c>
      <c r="M472" t="s">
        <v>57</v>
      </c>
    </row>
    <row r="473" spans="1:13" x14ac:dyDescent="0.2">
      <c r="A473" t="s">
        <v>5</v>
      </c>
      <c r="B473">
        <v>1</v>
      </c>
      <c r="M473" t="s">
        <v>57</v>
      </c>
    </row>
    <row r="474" spans="1:13" x14ac:dyDescent="0.2">
      <c r="A474" t="s">
        <v>6</v>
      </c>
      <c r="B474" t="s">
        <v>783</v>
      </c>
      <c r="M474" t="s">
        <v>57</v>
      </c>
    </row>
    <row r="475" spans="1:13" x14ac:dyDescent="0.2">
      <c r="A475" t="s">
        <v>8</v>
      </c>
      <c r="B475" t="s">
        <v>9</v>
      </c>
      <c r="M475" t="s">
        <v>57</v>
      </c>
    </row>
    <row r="476" spans="1:13" x14ac:dyDescent="0.2">
      <c r="A476" t="s">
        <v>10</v>
      </c>
      <c r="B476" t="s">
        <v>23</v>
      </c>
      <c r="M476" t="s">
        <v>57</v>
      </c>
    </row>
    <row r="477" spans="1:13" x14ac:dyDescent="0.2">
      <c r="A477" t="s">
        <v>542</v>
      </c>
      <c r="B477" t="s">
        <v>543</v>
      </c>
      <c r="M477" t="s">
        <v>57</v>
      </c>
    </row>
    <row r="478" spans="1:13" ht="16" x14ac:dyDescent="0.2">
      <c r="A478" s="1" t="s">
        <v>12</v>
      </c>
      <c r="M478" t="s">
        <v>57</v>
      </c>
    </row>
    <row r="479" spans="1:13" x14ac:dyDescent="0.2">
      <c r="A479" t="s">
        <v>13</v>
      </c>
      <c r="B479" t="s">
        <v>14</v>
      </c>
      <c r="C479" t="s">
        <v>3</v>
      </c>
      <c r="D479" t="s">
        <v>10</v>
      </c>
      <c r="E479" t="s">
        <v>15</v>
      </c>
      <c r="F479" t="s">
        <v>8</v>
      </c>
      <c r="G479" t="s">
        <v>16</v>
      </c>
      <c r="H479" t="s">
        <v>20</v>
      </c>
      <c r="I479" t="s">
        <v>6</v>
      </c>
    </row>
    <row r="480" spans="1:13" x14ac:dyDescent="0.2">
      <c r="A480" t="s">
        <v>783</v>
      </c>
      <c r="B480">
        <v>1</v>
      </c>
      <c r="C480" t="s">
        <v>4</v>
      </c>
      <c r="D480" t="s">
        <v>23</v>
      </c>
      <c r="E480" t="s">
        <v>144</v>
      </c>
      <c r="F480" t="s">
        <v>56</v>
      </c>
      <c r="H480" t="s">
        <v>57</v>
      </c>
      <c r="I480" t="s">
        <v>57</v>
      </c>
    </row>
    <row r="481" spans="1:13" x14ac:dyDescent="0.2">
      <c r="A481" t="s">
        <v>660</v>
      </c>
      <c r="B481">
        <v>5.0699999999999997E-8</v>
      </c>
      <c r="C481" t="s">
        <v>4</v>
      </c>
      <c r="D481" t="s">
        <v>151</v>
      </c>
      <c r="E481" t="s">
        <v>58</v>
      </c>
      <c r="F481" t="s">
        <v>59</v>
      </c>
      <c r="G481">
        <v>0</v>
      </c>
      <c r="H481" t="s">
        <v>152</v>
      </c>
    </row>
    <row r="482" spans="1:13" x14ac:dyDescent="0.2">
      <c r="A482" t="s">
        <v>129</v>
      </c>
      <c r="B482">
        <v>2.5400000000000001E-11</v>
      </c>
      <c r="C482" t="s">
        <v>61</v>
      </c>
      <c r="D482" t="s">
        <v>10</v>
      </c>
      <c r="E482" t="s">
        <v>58</v>
      </c>
      <c r="F482" t="s">
        <v>59</v>
      </c>
      <c r="G482">
        <v>0</v>
      </c>
      <c r="H482" t="s">
        <v>153</v>
      </c>
      <c r="I482" t="s">
        <v>608</v>
      </c>
    </row>
    <row r="483" spans="1:13" x14ac:dyDescent="0.2">
      <c r="A483" t="s">
        <v>104</v>
      </c>
      <c r="B483">
        <v>3.3399999999999999E-2</v>
      </c>
      <c r="C483" t="s">
        <v>105</v>
      </c>
      <c r="D483" t="s">
        <v>106</v>
      </c>
      <c r="E483" t="s">
        <v>58</v>
      </c>
      <c r="F483" t="s">
        <v>59</v>
      </c>
      <c r="G483">
        <v>0</v>
      </c>
      <c r="H483" t="s">
        <v>664</v>
      </c>
      <c r="I483" t="s">
        <v>544</v>
      </c>
    </row>
    <row r="484" spans="1:13" x14ac:dyDescent="0.2">
      <c r="A484" t="s">
        <v>802</v>
      </c>
      <c r="B484">
        <v>9.7299999999999998E-2</v>
      </c>
      <c r="C484" t="s">
        <v>4</v>
      </c>
      <c r="D484" t="s">
        <v>154</v>
      </c>
      <c r="E484" t="s">
        <v>58</v>
      </c>
      <c r="F484" t="s">
        <v>59</v>
      </c>
      <c r="G484">
        <v>0</v>
      </c>
      <c r="H484" t="s">
        <v>156</v>
      </c>
    </row>
    <row r="485" spans="1:13" x14ac:dyDescent="0.2">
      <c r="A485" t="s">
        <v>801</v>
      </c>
      <c r="B485">
        <v>9.7299999999999998E-2</v>
      </c>
      <c r="C485" t="s">
        <v>4</v>
      </c>
      <c r="D485" t="s">
        <v>154</v>
      </c>
      <c r="E485" t="s">
        <v>58</v>
      </c>
      <c r="F485" t="s">
        <v>59</v>
      </c>
      <c r="G485">
        <v>0</v>
      </c>
      <c r="H485" t="s">
        <v>155</v>
      </c>
    </row>
    <row r="486" spans="1:13" x14ac:dyDescent="0.2">
      <c r="M486" t="s">
        <v>57</v>
      </c>
    </row>
    <row r="487" spans="1:13" ht="16" x14ac:dyDescent="0.2">
      <c r="A487" s="1" t="s">
        <v>2</v>
      </c>
      <c r="B487" s="1" t="s">
        <v>784</v>
      </c>
      <c r="M487" t="s">
        <v>57</v>
      </c>
    </row>
    <row r="488" spans="1:13" x14ac:dyDescent="0.2">
      <c r="A488" t="s">
        <v>3</v>
      </c>
      <c r="B488" t="s">
        <v>4</v>
      </c>
      <c r="M488" t="s">
        <v>57</v>
      </c>
    </row>
    <row r="489" spans="1:13" x14ac:dyDescent="0.2">
      <c r="A489" t="s">
        <v>5</v>
      </c>
      <c r="B489">
        <v>1</v>
      </c>
      <c r="M489" t="s">
        <v>57</v>
      </c>
    </row>
    <row r="490" spans="1:13" x14ac:dyDescent="0.2">
      <c r="A490" t="s">
        <v>6</v>
      </c>
      <c r="B490" t="s">
        <v>784</v>
      </c>
      <c r="M490" t="s">
        <v>57</v>
      </c>
    </row>
    <row r="491" spans="1:13" x14ac:dyDescent="0.2">
      <c r="A491" t="s">
        <v>8</v>
      </c>
      <c r="B491" t="s">
        <v>9</v>
      </c>
      <c r="M491" t="s">
        <v>57</v>
      </c>
    </row>
    <row r="492" spans="1:13" x14ac:dyDescent="0.2">
      <c r="A492" t="s">
        <v>10</v>
      </c>
      <c r="B492" t="s">
        <v>23</v>
      </c>
      <c r="M492" t="s">
        <v>57</v>
      </c>
    </row>
    <row r="493" spans="1:13" x14ac:dyDescent="0.2">
      <c r="A493" t="s">
        <v>542</v>
      </c>
      <c r="B493" t="s">
        <v>543</v>
      </c>
      <c r="M493" t="s">
        <v>57</v>
      </c>
    </row>
    <row r="494" spans="1:13" ht="16" x14ac:dyDescent="0.2">
      <c r="A494" s="1" t="s">
        <v>12</v>
      </c>
      <c r="M494" t="s">
        <v>57</v>
      </c>
    </row>
    <row r="495" spans="1:13" x14ac:dyDescent="0.2">
      <c r="A495" t="s">
        <v>13</v>
      </c>
      <c r="B495" t="s">
        <v>14</v>
      </c>
      <c r="C495" t="s">
        <v>3</v>
      </c>
      <c r="D495" t="s">
        <v>10</v>
      </c>
      <c r="E495" t="s">
        <v>15</v>
      </c>
      <c r="F495" t="s">
        <v>8</v>
      </c>
      <c r="G495" t="s">
        <v>16</v>
      </c>
      <c r="H495" t="s">
        <v>20</v>
      </c>
      <c r="I495" t="s">
        <v>6</v>
      </c>
    </row>
    <row r="496" spans="1:13" x14ac:dyDescent="0.2">
      <c r="A496" t="s">
        <v>784</v>
      </c>
      <c r="B496">
        <v>1</v>
      </c>
      <c r="C496" t="s">
        <v>4</v>
      </c>
      <c r="D496" t="s">
        <v>23</v>
      </c>
      <c r="E496" t="s">
        <v>144</v>
      </c>
      <c r="F496" t="s">
        <v>56</v>
      </c>
      <c r="H496" t="s">
        <v>57</v>
      </c>
      <c r="I496" t="s">
        <v>57</v>
      </c>
    </row>
    <row r="497" spans="1:13" x14ac:dyDescent="0.2">
      <c r="A497" t="s">
        <v>660</v>
      </c>
      <c r="B497">
        <v>1.6899999999999999E-8</v>
      </c>
      <c r="C497" t="s">
        <v>4</v>
      </c>
      <c r="D497" t="s">
        <v>151</v>
      </c>
      <c r="E497" t="s">
        <v>58</v>
      </c>
      <c r="F497" t="s">
        <v>59</v>
      </c>
      <c r="G497">
        <v>0</v>
      </c>
      <c r="H497" t="s">
        <v>152</v>
      </c>
    </row>
    <row r="498" spans="1:13" x14ac:dyDescent="0.2">
      <c r="A498" t="s">
        <v>129</v>
      </c>
      <c r="B498">
        <v>2.5400000000000001E-11</v>
      </c>
      <c r="C498" t="s">
        <v>61</v>
      </c>
      <c r="D498" t="s">
        <v>10</v>
      </c>
      <c r="E498" t="s">
        <v>58</v>
      </c>
      <c r="F498" t="s">
        <v>59</v>
      </c>
      <c r="G498">
        <v>0</v>
      </c>
      <c r="H498" t="s">
        <v>153</v>
      </c>
      <c r="I498" t="s">
        <v>608</v>
      </c>
    </row>
    <row r="499" spans="1:13" x14ac:dyDescent="0.2">
      <c r="A499" t="s">
        <v>104</v>
      </c>
      <c r="B499">
        <v>9.4800000000000006E-3</v>
      </c>
      <c r="C499" t="s">
        <v>105</v>
      </c>
      <c r="D499" t="s">
        <v>106</v>
      </c>
      <c r="E499" t="s">
        <v>58</v>
      </c>
      <c r="F499" t="s">
        <v>59</v>
      </c>
      <c r="G499">
        <v>0</v>
      </c>
      <c r="H499" t="s">
        <v>664</v>
      </c>
      <c r="I499" t="s">
        <v>544</v>
      </c>
    </row>
    <row r="500" spans="1:13" x14ac:dyDescent="0.2">
      <c r="A500" t="s">
        <v>801</v>
      </c>
      <c r="B500">
        <v>0.128</v>
      </c>
      <c r="C500" t="s">
        <v>4</v>
      </c>
      <c r="D500" t="s">
        <v>154</v>
      </c>
      <c r="E500" t="s">
        <v>58</v>
      </c>
      <c r="F500" t="s">
        <v>59</v>
      </c>
      <c r="G500">
        <v>0</v>
      </c>
      <c r="H500" t="s">
        <v>155</v>
      </c>
    </row>
    <row r="501" spans="1:13" x14ac:dyDescent="0.2">
      <c r="M501" t="s">
        <v>57</v>
      </c>
    </row>
    <row r="502" spans="1:13" ht="16" x14ac:dyDescent="0.2">
      <c r="A502" s="1" t="s">
        <v>2</v>
      </c>
      <c r="B502" s="1" t="s">
        <v>785</v>
      </c>
      <c r="M502" t="s">
        <v>57</v>
      </c>
    </row>
    <row r="503" spans="1:13" x14ac:dyDescent="0.2">
      <c r="A503" t="s">
        <v>3</v>
      </c>
      <c r="B503" t="s">
        <v>4</v>
      </c>
      <c r="M503" t="s">
        <v>57</v>
      </c>
    </row>
    <row r="504" spans="1:13" x14ac:dyDescent="0.2">
      <c r="A504" t="s">
        <v>5</v>
      </c>
      <c r="B504">
        <v>1</v>
      </c>
      <c r="M504" t="s">
        <v>57</v>
      </c>
    </row>
    <row r="505" spans="1:13" x14ac:dyDescent="0.2">
      <c r="A505" t="s">
        <v>6</v>
      </c>
      <c r="B505" t="s">
        <v>785</v>
      </c>
      <c r="M505" t="s">
        <v>57</v>
      </c>
    </row>
    <row r="506" spans="1:13" x14ac:dyDescent="0.2">
      <c r="A506" t="s">
        <v>8</v>
      </c>
      <c r="B506" t="s">
        <v>9</v>
      </c>
      <c r="M506" t="s">
        <v>57</v>
      </c>
    </row>
    <row r="507" spans="1:13" x14ac:dyDescent="0.2">
      <c r="A507" t="s">
        <v>10</v>
      </c>
      <c r="B507" t="s">
        <v>23</v>
      </c>
      <c r="M507" t="s">
        <v>57</v>
      </c>
    </row>
    <row r="508" spans="1:13" x14ac:dyDescent="0.2">
      <c r="A508" t="s">
        <v>542</v>
      </c>
      <c r="B508" t="s">
        <v>543</v>
      </c>
      <c r="M508" t="s">
        <v>57</v>
      </c>
    </row>
    <row r="509" spans="1:13" ht="16" x14ac:dyDescent="0.2">
      <c r="A509" s="1" t="s">
        <v>12</v>
      </c>
      <c r="M509" t="s">
        <v>57</v>
      </c>
    </row>
    <row r="510" spans="1:13" x14ac:dyDescent="0.2">
      <c r="A510" t="s">
        <v>13</v>
      </c>
      <c r="B510" t="s">
        <v>14</v>
      </c>
      <c r="C510" t="s">
        <v>3</v>
      </c>
      <c r="D510" t="s">
        <v>10</v>
      </c>
      <c r="E510" t="s">
        <v>15</v>
      </c>
      <c r="F510" t="s">
        <v>8</v>
      </c>
      <c r="G510" t="s">
        <v>16</v>
      </c>
      <c r="H510" t="s">
        <v>17</v>
      </c>
      <c r="I510" t="s">
        <v>18</v>
      </c>
      <c r="J510" t="s">
        <v>19</v>
      </c>
      <c r="K510" t="s">
        <v>20</v>
      </c>
      <c r="L510" t="s">
        <v>21</v>
      </c>
      <c r="M510" t="s">
        <v>6</v>
      </c>
    </row>
    <row r="511" spans="1:13" x14ac:dyDescent="0.2">
      <c r="A511" t="s">
        <v>785</v>
      </c>
      <c r="B511">
        <v>1</v>
      </c>
      <c r="C511" t="s">
        <v>4</v>
      </c>
      <c r="D511" t="s">
        <v>23</v>
      </c>
      <c r="E511" t="s">
        <v>144</v>
      </c>
      <c r="F511" t="s">
        <v>56</v>
      </c>
      <c r="J511">
        <v>100</v>
      </c>
      <c r="K511" t="s">
        <v>57</v>
      </c>
      <c r="M511" t="s">
        <v>57</v>
      </c>
    </row>
    <row r="512" spans="1:13" x14ac:dyDescent="0.2">
      <c r="A512" t="s">
        <v>660</v>
      </c>
      <c r="B512">
        <v>5.0699999999999997E-8</v>
      </c>
      <c r="C512" t="s">
        <v>4</v>
      </c>
      <c r="D512" t="s">
        <v>151</v>
      </c>
      <c r="E512" t="s">
        <v>58</v>
      </c>
      <c r="F512" t="s">
        <v>59</v>
      </c>
      <c r="G512">
        <v>0</v>
      </c>
      <c r="H512">
        <v>5.0699999999999997E-8</v>
      </c>
      <c r="K512" t="s">
        <v>152</v>
      </c>
    </row>
    <row r="513" spans="1:13" x14ac:dyDescent="0.2">
      <c r="A513" t="s">
        <v>129</v>
      </c>
      <c r="B513">
        <v>2.5400000000000001E-11</v>
      </c>
      <c r="C513" t="s">
        <v>61</v>
      </c>
      <c r="D513" t="s">
        <v>10</v>
      </c>
      <c r="E513" t="s">
        <v>58</v>
      </c>
      <c r="F513" t="s">
        <v>59</v>
      </c>
      <c r="G513">
        <v>0</v>
      </c>
      <c r="H513">
        <v>-24.396271941904061</v>
      </c>
      <c r="I513">
        <v>0</v>
      </c>
      <c r="K513" t="s">
        <v>153</v>
      </c>
      <c r="L513">
        <v>0</v>
      </c>
      <c r="M513" t="s">
        <v>608</v>
      </c>
    </row>
    <row r="514" spans="1:13" x14ac:dyDescent="0.2">
      <c r="A514" t="s">
        <v>104</v>
      </c>
      <c r="B514">
        <v>3.3399999999999999E-2</v>
      </c>
      <c r="C514" t="s">
        <v>105</v>
      </c>
      <c r="D514" t="s">
        <v>106</v>
      </c>
      <c r="E514" t="s">
        <v>58</v>
      </c>
      <c r="F514" t="s">
        <v>59</v>
      </c>
      <c r="G514">
        <v>0</v>
      </c>
      <c r="H514">
        <v>-3.3991993789994819</v>
      </c>
      <c r="I514">
        <v>0</v>
      </c>
      <c r="K514" t="s">
        <v>664</v>
      </c>
      <c r="L514">
        <v>0</v>
      </c>
      <c r="M514" t="s">
        <v>544</v>
      </c>
    </row>
    <row r="515" spans="1:13" x14ac:dyDescent="0.2">
      <c r="A515" t="s">
        <v>802</v>
      </c>
      <c r="B515">
        <v>0.128</v>
      </c>
      <c r="C515" t="s">
        <v>4</v>
      </c>
      <c r="D515" t="s">
        <v>154</v>
      </c>
      <c r="E515" t="s">
        <v>58</v>
      </c>
      <c r="F515" t="s">
        <v>59</v>
      </c>
      <c r="G515">
        <v>0</v>
      </c>
      <c r="H515">
        <v>-2.0557250150625199</v>
      </c>
      <c r="I515">
        <v>0</v>
      </c>
      <c r="K515" t="s">
        <v>156</v>
      </c>
      <c r="L515">
        <v>0</v>
      </c>
    </row>
    <row r="516" spans="1:13" x14ac:dyDescent="0.2">
      <c r="A516" t="s">
        <v>801</v>
      </c>
      <c r="B516">
        <v>0.128</v>
      </c>
      <c r="C516" t="s">
        <v>4</v>
      </c>
      <c r="D516" t="s">
        <v>154</v>
      </c>
      <c r="E516" t="s">
        <v>58</v>
      </c>
      <c r="F516" t="s">
        <v>59</v>
      </c>
      <c r="G516">
        <v>0</v>
      </c>
      <c r="H516">
        <v>-2.0557250150625199</v>
      </c>
      <c r="I516">
        <v>0</v>
      </c>
      <c r="K516" t="s">
        <v>155</v>
      </c>
      <c r="L516">
        <v>0</v>
      </c>
    </row>
    <row r="517" spans="1:13" x14ac:dyDescent="0.2">
      <c r="M517" t="s">
        <v>57</v>
      </c>
    </row>
    <row r="518" spans="1:13" ht="16" x14ac:dyDescent="0.2">
      <c r="A518" s="1" t="s">
        <v>2</v>
      </c>
      <c r="B518" s="1" t="s">
        <v>786</v>
      </c>
      <c r="M518" t="s">
        <v>57</v>
      </c>
    </row>
    <row r="519" spans="1:13" x14ac:dyDescent="0.2">
      <c r="A519" t="s">
        <v>3</v>
      </c>
      <c r="B519" t="s">
        <v>4</v>
      </c>
      <c r="M519" t="s">
        <v>57</v>
      </c>
    </row>
    <row r="520" spans="1:13" x14ac:dyDescent="0.2">
      <c r="A520" t="s">
        <v>5</v>
      </c>
      <c r="B520">
        <v>1</v>
      </c>
      <c r="M520" t="s">
        <v>57</v>
      </c>
    </row>
    <row r="521" spans="1:13" x14ac:dyDescent="0.2">
      <c r="A521" t="s">
        <v>6</v>
      </c>
      <c r="B521" t="s">
        <v>786</v>
      </c>
      <c r="M521" t="s">
        <v>57</v>
      </c>
    </row>
    <row r="522" spans="1:13" x14ac:dyDescent="0.2">
      <c r="A522" t="s">
        <v>8</v>
      </c>
      <c r="B522" t="s">
        <v>9</v>
      </c>
      <c r="M522" t="s">
        <v>57</v>
      </c>
    </row>
    <row r="523" spans="1:13" x14ac:dyDescent="0.2">
      <c r="A523" t="s">
        <v>10</v>
      </c>
      <c r="B523" t="s">
        <v>23</v>
      </c>
      <c r="M523" t="s">
        <v>57</v>
      </c>
    </row>
    <row r="524" spans="1:13" x14ac:dyDescent="0.2">
      <c r="A524" t="s">
        <v>542</v>
      </c>
      <c r="B524" t="s">
        <v>543</v>
      </c>
      <c r="M524" t="s">
        <v>57</v>
      </c>
    </row>
    <row r="525" spans="1:13" ht="16" x14ac:dyDescent="0.2">
      <c r="A525" s="1" t="s">
        <v>12</v>
      </c>
      <c r="M525" t="s">
        <v>57</v>
      </c>
    </row>
    <row r="526" spans="1:13" x14ac:dyDescent="0.2">
      <c r="A526" t="s">
        <v>13</v>
      </c>
      <c r="B526" t="s">
        <v>14</v>
      </c>
      <c r="C526" t="s">
        <v>3</v>
      </c>
      <c r="D526" t="s">
        <v>10</v>
      </c>
      <c r="E526" t="s">
        <v>15</v>
      </c>
      <c r="F526" t="s">
        <v>8</v>
      </c>
      <c r="G526" t="s">
        <v>16</v>
      </c>
      <c r="H526" t="s">
        <v>17</v>
      </c>
      <c r="I526" t="s">
        <v>18</v>
      </c>
      <c r="J526" t="s">
        <v>19</v>
      </c>
      <c r="K526" t="s">
        <v>20</v>
      </c>
      <c r="L526" t="s">
        <v>21</v>
      </c>
      <c r="M526" t="s">
        <v>6</v>
      </c>
    </row>
    <row r="527" spans="1:13" x14ac:dyDescent="0.2">
      <c r="A527" t="s">
        <v>786</v>
      </c>
      <c r="B527">
        <v>1</v>
      </c>
      <c r="C527" t="s">
        <v>4</v>
      </c>
      <c r="D527" t="s">
        <v>23</v>
      </c>
      <c r="E527" t="s">
        <v>148</v>
      </c>
      <c r="F527" t="s">
        <v>56</v>
      </c>
      <c r="J527">
        <v>100</v>
      </c>
      <c r="K527" t="s">
        <v>57</v>
      </c>
      <c r="M527" t="s">
        <v>57</v>
      </c>
    </row>
    <row r="528" spans="1:13" x14ac:dyDescent="0.2">
      <c r="A528" t="s">
        <v>660</v>
      </c>
      <c r="B528">
        <v>1.6899999999999999E-8</v>
      </c>
      <c r="C528" t="s">
        <v>4</v>
      </c>
      <c r="D528" t="s">
        <v>151</v>
      </c>
      <c r="E528" t="s">
        <v>58</v>
      </c>
      <c r="F528" t="s">
        <v>59</v>
      </c>
      <c r="G528">
        <v>0</v>
      </c>
      <c r="H528">
        <v>1.6899999999999999E-8</v>
      </c>
      <c r="K528" t="s">
        <v>152</v>
      </c>
    </row>
    <row r="529" spans="1:13" x14ac:dyDescent="0.2">
      <c r="A529" t="s">
        <v>129</v>
      </c>
      <c r="B529">
        <v>2.5400000000000001E-11</v>
      </c>
      <c r="C529" t="s">
        <v>61</v>
      </c>
      <c r="D529" t="s">
        <v>10</v>
      </c>
      <c r="E529" t="s">
        <v>58</v>
      </c>
      <c r="F529" t="s">
        <v>59</v>
      </c>
      <c r="G529">
        <v>0</v>
      </c>
      <c r="H529">
        <v>-24.396271941904061</v>
      </c>
      <c r="I529">
        <v>0</v>
      </c>
      <c r="K529" t="s">
        <v>153</v>
      </c>
      <c r="L529">
        <v>0</v>
      </c>
      <c r="M529" t="s">
        <v>608</v>
      </c>
    </row>
    <row r="530" spans="1:13" x14ac:dyDescent="0.2">
      <c r="A530" t="s">
        <v>104</v>
      </c>
      <c r="B530">
        <v>9.4800000000000006E-3</v>
      </c>
      <c r="C530" t="s">
        <v>105</v>
      </c>
      <c r="D530" t="s">
        <v>106</v>
      </c>
      <c r="E530" t="s">
        <v>58</v>
      </c>
      <c r="F530" t="s">
        <v>59</v>
      </c>
      <c r="G530">
        <v>0</v>
      </c>
      <c r="H530">
        <v>-4.6585709627152063</v>
      </c>
      <c r="I530">
        <v>0</v>
      </c>
      <c r="K530" t="s">
        <v>664</v>
      </c>
      <c r="L530">
        <v>0</v>
      </c>
      <c r="M530" t="s">
        <v>544</v>
      </c>
    </row>
    <row r="531" spans="1:13" x14ac:dyDescent="0.2">
      <c r="A531" t="s">
        <v>801</v>
      </c>
      <c r="B531">
        <v>0.155</v>
      </c>
      <c r="C531" t="s">
        <v>4</v>
      </c>
      <c r="D531" t="s">
        <v>154</v>
      </c>
      <c r="E531" t="s">
        <v>58</v>
      </c>
      <c r="F531" t="s">
        <v>59</v>
      </c>
      <c r="G531">
        <v>0</v>
      </c>
      <c r="H531">
        <v>-1.86433016206289</v>
      </c>
      <c r="I531">
        <v>0</v>
      </c>
      <c r="K531" t="s">
        <v>155</v>
      </c>
      <c r="L531">
        <v>0</v>
      </c>
    </row>
    <row r="532" spans="1:13" x14ac:dyDescent="0.2">
      <c r="M532" t="s">
        <v>57</v>
      </c>
    </row>
    <row r="533" spans="1:13" ht="16" x14ac:dyDescent="0.2">
      <c r="A533" s="1" t="s">
        <v>2</v>
      </c>
      <c r="B533" s="1" t="s">
        <v>787</v>
      </c>
      <c r="M533" t="s">
        <v>57</v>
      </c>
    </row>
    <row r="534" spans="1:13" x14ac:dyDescent="0.2">
      <c r="A534" t="s">
        <v>3</v>
      </c>
      <c r="B534" t="s">
        <v>4</v>
      </c>
      <c r="M534" t="s">
        <v>57</v>
      </c>
    </row>
    <row r="535" spans="1:13" x14ac:dyDescent="0.2">
      <c r="A535" t="s">
        <v>5</v>
      </c>
      <c r="B535">
        <v>1</v>
      </c>
      <c r="M535" t="s">
        <v>57</v>
      </c>
    </row>
    <row r="536" spans="1:13" x14ac:dyDescent="0.2">
      <c r="A536" t="s">
        <v>6</v>
      </c>
      <c r="B536" t="s">
        <v>787</v>
      </c>
      <c r="M536" t="s">
        <v>57</v>
      </c>
    </row>
    <row r="537" spans="1:13" x14ac:dyDescent="0.2">
      <c r="A537" t="s">
        <v>8</v>
      </c>
      <c r="B537" t="s">
        <v>9</v>
      </c>
      <c r="M537" t="s">
        <v>57</v>
      </c>
    </row>
    <row r="538" spans="1:13" x14ac:dyDescent="0.2">
      <c r="A538" t="s">
        <v>10</v>
      </c>
      <c r="B538" t="s">
        <v>23</v>
      </c>
      <c r="M538" t="s">
        <v>57</v>
      </c>
    </row>
    <row r="539" spans="1:13" x14ac:dyDescent="0.2">
      <c r="A539" t="s">
        <v>542</v>
      </c>
      <c r="B539" t="s">
        <v>543</v>
      </c>
      <c r="M539" t="s">
        <v>57</v>
      </c>
    </row>
    <row r="540" spans="1:13" ht="16" x14ac:dyDescent="0.2">
      <c r="A540" s="1" t="s">
        <v>12</v>
      </c>
      <c r="M540" t="s">
        <v>57</v>
      </c>
    </row>
    <row r="541" spans="1:13" x14ac:dyDescent="0.2">
      <c r="A541" t="s">
        <v>13</v>
      </c>
      <c r="B541" t="s">
        <v>14</v>
      </c>
      <c r="C541" t="s">
        <v>3</v>
      </c>
      <c r="D541" t="s">
        <v>10</v>
      </c>
      <c r="E541" t="s">
        <v>15</v>
      </c>
      <c r="F541" t="s">
        <v>8</v>
      </c>
      <c r="G541" t="s">
        <v>16</v>
      </c>
      <c r="H541" t="s">
        <v>17</v>
      </c>
      <c r="I541" t="s">
        <v>18</v>
      </c>
      <c r="J541" t="s">
        <v>19</v>
      </c>
      <c r="K541" t="s">
        <v>20</v>
      </c>
      <c r="L541" t="s">
        <v>21</v>
      </c>
      <c r="M541" t="s">
        <v>6</v>
      </c>
    </row>
    <row r="542" spans="1:13" x14ac:dyDescent="0.2">
      <c r="A542" t="s">
        <v>787</v>
      </c>
      <c r="B542">
        <v>1</v>
      </c>
      <c r="C542" t="s">
        <v>4</v>
      </c>
      <c r="D542" t="s">
        <v>23</v>
      </c>
      <c r="E542" t="s">
        <v>148</v>
      </c>
      <c r="F542" t="s">
        <v>56</v>
      </c>
      <c r="J542">
        <v>100</v>
      </c>
      <c r="K542" t="s">
        <v>57</v>
      </c>
      <c r="M542" t="s">
        <v>57</v>
      </c>
    </row>
    <row r="543" spans="1:13" x14ac:dyDescent="0.2">
      <c r="A543" t="s">
        <v>660</v>
      </c>
      <c r="B543">
        <v>5.0699999999999997E-8</v>
      </c>
      <c r="C543" t="s">
        <v>4</v>
      </c>
      <c r="D543" t="s">
        <v>151</v>
      </c>
      <c r="E543" t="s">
        <v>58</v>
      </c>
      <c r="F543" t="s">
        <v>59</v>
      </c>
      <c r="G543">
        <v>0</v>
      </c>
      <c r="H543">
        <v>5.0699999999999997E-8</v>
      </c>
      <c r="K543" t="s">
        <v>152</v>
      </c>
    </row>
    <row r="544" spans="1:13" x14ac:dyDescent="0.2">
      <c r="A544" t="s">
        <v>129</v>
      </c>
      <c r="B544">
        <v>2.5400000000000001E-11</v>
      </c>
      <c r="C544" t="s">
        <v>61</v>
      </c>
      <c r="D544" t="s">
        <v>10</v>
      </c>
      <c r="E544" t="s">
        <v>58</v>
      </c>
      <c r="F544" t="s">
        <v>59</v>
      </c>
      <c r="G544">
        <v>0</v>
      </c>
      <c r="H544">
        <v>-24.396271941904061</v>
      </c>
      <c r="I544">
        <v>0</v>
      </c>
      <c r="K544" t="s">
        <v>153</v>
      </c>
      <c r="L544">
        <v>0</v>
      </c>
      <c r="M544" t="s">
        <v>608</v>
      </c>
    </row>
    <row r="545" spans="1:13" x14ac:dyDescent="0.2">
      <c r="A545" t="s">
        <v>104</v>
      </c>
      <c r="B545">
        <v>3.3399999999999999E-2</v>
      </c>
      <c r="C545" t="s">
        <v>105</v>
      </c>
      <c r="D545" t="s">
        <v>106</v>
      </c>
      <c r="E545" t="s">
        <v>58</v>
      </c>
      <c r="F545" t="s">
        <v>59</v>
      </c>
      <c r="G545">
        <v>0</v>
      </c>
      <c r="H545">
        <v>-3.3991993789994819</v>
      </c>
      <c r="I545">
        <v>0</v>
      </c>
      <c r="K545" t="s">
        <v>664</v>
      </c>
      <c r="L545">
        <v>0</v>
      </c>
      <c r="M545" t="s">
        <v>544</v>
      </c>
    </row>
    <row r="546" spans="1:13" x14ac:dyDescent="0.2">
      <c r="A546" t="s">
        <v>802</v>
      </c>
      <c r="B546">
        <v>0.155</v>
      </c>
      <c r="C546" t="s">
        <v>4</v>
      </c>
      <c r="D546" t="s">
        <v>154</v>
      </c>
      <c r="E546" t="s">
        <v>58</v>
      </c>
      <c r="F546" t="s">
        <v>59</v>
      </c>
      <c r="G546">
        <v>0</v>
      </c>
      <c r="H546">
        <v>-1.86433016206289</v>
      </c>
      <c r="I546">
        <v>0</v>
      </c>
      <c r="K546" t="s">
        <v>156</v>
      </c>
      <c r="L546">
        <v>0</v>
      </c>
    </row>
    <row r="547" spans="1:13" x14ac:dyDescent="0.2">
      <c r="A547" t="s">
        <v>801</v>
      </c>
      <c r="B547">
        <v>0.155</v>
      </c>
      <c r="C547" t="s">
        <v>4</v>
      </c>
      <c r="D547" t="s">
        <v>154</v>
      </c>
      <c r="E547" t="s">
        <v>58</v>
      </c>
      <c r="F547" t="s">
        <v>59</v>
      </c>
      <c r="G547">
        <v>0</v>
      </c>
      <c r="H547">
        <v>-1.86433016206289</v>
      </c>
      <c r="I547">
        <v>0</v>
      </c>
      <c r="K547" t="s">
        <v>155</v>
      </c>
      <c r="L547">
        <v>0</v>
      </c>
    </row>
    <row r="548" spans="1:13" x14ac:dyDescent="0.2">
      <c r="M548" t="s">
        <v>57</v>
      </c>
    </row>
    <row r="549" spans="1:13" ht="16" x14ac:dyDescent="0.2">
      <c r="A549" s="1" t="s">
        <v>2</v>
      </c>
      <c r="B549" s="1" t="s">
        <v>788</v>
      </c>
      <c r="M549" t="s">
        <v>57</v>
      </c>
    </row>
    <row r="550" spans="1:13" x14ac:dyDescent="0.2">
      <c r="A550" t="s">
        <v>3</v>
      </c>
      <c r="B550" t="s">
        <v>4</v>
      </c>
      <c r="M550" t="s">
        <v>57</v>
      </c>
    </row>
    <row r="551" spans="1:13" x14ac:dyDescent="0.2">
      <c r="A551" t="s">
        <v>5</v>
      </c>
      <c r="B551">
        <v>1</v>
      </c>
      <c r="M551" t="s">
        <v>57</v>
      </c>
    </row>
    <row r="552" spans="1:13" x14ac:dyDescent="0.2">
      <c r="A552" t="s">
        <v>6</v>
      </c>
      <c r="B552" t="s">
        <v>788</v>
      </c>
      <c r="M552" t="s">
        <v>57</v>
      </c>
    </row>
    <row r="553" spans="1:13" x14ac:dyDescent="0.2">
      <c r="A553" t="s">
        <v>8</v>
      </c>
      <c r="B553" t="s">
        <v>9</v>
      </c>
      <c r="M553" t="s">
        <v>57</v>
      </c>
    </row>
    <row r="554" spans="1:13" x14ac:dyDescent="0.2">
      <c r="A554" t="s">
        <v>10</v>
      </c>
      <c r="B554" t="s">
        <v>23</v>
      </c>
      <c r="M554" t="s">
        <v>57</v>
      </c>
    </row>
    <row r="555" spans="1:13" x14ac:dyDescent="0.2">
      <c r="A555" t="s">
        <v>542</v>
      </c>
      <c r="B555" t="s">
        <v>543</v>
      </c>
      <c r="M555" t="s">
        <v>57</v>
      </c>
    </row>
    <row r="556" spans="1:13" ht="16" x14ac:dyDescent="0.2">
      <c r="A556" s="1" t="s">
        <v>12</v>
      </c>
      <c r="M556" t="s">
        <v>57</v>
      </c>
    </row>
    <row r="557" spans="1:13" x14ac:dyDescent="0.2">
      <c r="A557" t="s">
        <v>13</v>
      </c>
      <c r="B557" t="s">
        <v>14</v>
      </c>
      <c r="C557" t="s">
        <v>3</v>
      </c>
      <c r="D557" t="s">
        <v>10</v>
      </c>
      <c r="E557" t="s">
        <v>15</v>
      </c>
      <c r="F557" t="s">
        <v>8</v>
      </c>
      <c r="G557" t="s">
        <v>16</v>
      </c>
      <c r="H557" t="s">
        <v>17</v>
      </c>
      <c r="I557" t="s">
        <v>18</v>
      </c>
      <c r="J557" t="s">
        <v>19</v>
      </c>
      <c r="K557" t="s">
        <v>20</v>
      </c>
      <c r="L557" t="s">
        <v>21</v>
      </c>
      <c r="M557" t="s">
        <v>6</v>
      </c>
    </row>
    <row r="558" spans="1:13" x14ac:dyDescent="0.2">
      <c r="A558" t="s">
        <v>788</v>
      </c>
      <c r="B558">
        <v>1</v>
      </c>
      <c r="C558" t="s">
        <v>4</v>
      </c>
      <c r="D558" t="s">
        <v>23</v>
      </c>
      <c r="E558" t="s">
        <v>148</v>
      </c>
      <c r="F558" t="s">
        <v>56</v>
      </c>
      <c r="J558">
        <v>100</v>
      </c>
      <c r="K558" t="s">
        <v>57</v>
      </c>
      <c r="M558" t="s">
        <v>57</v>
      </c>
    </row>
    <row r="559" spans="1:13" x14ac:dyDescent="0.2">
      <c r="A559" t="s">
        <v>660</v>
      </c>
      <c r="B559">
        <v>1.6899999999999999E-8</v>
      </c>
      <c r="C559" t="s">
        <v>4</v>
      </c>
      <c r="D559" t="s">
        <v>151</v>
      </c>
      <c r="E559" t="s">
        <v>58</v>
      </c>
      <c r="F559" t="s">
        <v>59</v>
      </c>
      <c r="G559">
        <v>0</v>
      </c>
      <c r="H559">
        <v>1.6899999999999999E-8</v>
      </c>
      <c r="K559" t="s">
        <v>152</v>
      </c>
    </row>
    <row r="560" spans="1:13" x14ac:dyDescent="0.2">
      <c r="A560" t="s">
        <v>129</v>
      </c>
      <c r="B560">
        <v>2.5400000000000001E-11</v>
      </c>
      <c r="C560" t="s">
        <v>61</v>
      </c>
      <c r="D560" t="s">
        <v>10</v>
      </c>
      <c r="E560" t="s">
        <v>58</v>
      </c>
      <c r="F560" t="s">
        <v>59</v>
      </c>
      <c r="G560">
        <v>0</v>
      </c>
      <c r="H560">
        <v>-24.396271941904061</v>
      </c>
      <c r="I560">
        <v>0</v>
      </c>
      <c r="K560" t="s">
        <v>153</v>
      </c>
      <c r="L560">
        <v>0</v>
      </c>
      <c r="M560" t="s">
        <v>608</v>
      </c>
    </row>
    <row r="561" spans="1:13" x14ac:dyDescent="0.2">
      <c r="A561" t="s">
        <v>104</v>
      </c>
      <c r="B561">
        <v>9.4800000000000006E-3</v>
      </c>
      <c r="C561" t="s">
        <v>105</v>
      </c>
      <c r="D561" t="s">
        <v>106</v>
      </c>
      <c r="E561" t="s">
        <v>58</v>
      </c>
      <c r="F561" t="s">
        <v>59</v>
      </c>
      <c r="G561">
        <v>0</v>
      </c>
      <c r="H561">
        <v>-4.6585709627152063</v>
      </c>
      <c r="I561">
        <v>0</v>
      </c>
      <c r="K561" t="s">
        <v>664</v>
      </c>
      <c r="L561">
        <v>0</v>
      </c>
      <c r="M561" t="s">
        <v>544</v>
      </c>
    </row>
    <row r="562" spans="1:13" x14ac:dyDescent="0.2">
      <c r="A562" t="s">
        <v>801</v>
      </c>
      <c r="B562">
        <v>0.153</v>
      </c>
      <c r="C562" t="s">
        <v>4</v>
      </c>
      <c r="D562" t="s">
        <v>154</v>
      </c>
      <c r="E562" t="s">
        <v>58</v>
      </c>
      <c r="F562" t="s">
        <v>59</v>
      </c>
      <c r="G562">
        <v>0</v>
      </c>
      <c r="H562">
        <v>-1.877317357589702</v>
      </c>
      <c r="I562">
        <v>0</v>
      </c>
      <c r="K562" t="s">
        <v>155</v>
      </c>
      <c r="L562">
        <v>0</v>
      </c>
    </row>
    <row r="563" spans="1:13" x14ac:dyDescent="0.2">
      <c r="M563" t="s">
        <v>57</v>
      </c>
    </row>
    <row r="564" spans="1:13" ht="16" x14ac:dyDescent="0.2">
      <c r="A564" s="1" t="s">
        <v>2</v>
      </c>
      <c r="B564" s="1" t="s">
        <v>789</v>
      </c>
      <c r="M564" t="s">
        <v>57</v>
      </c>
    </row>
    <row r="565" spans="1:13" x14ac:dyDescent="0.2">
      <c r="A565" t="s">
        <v>3</v>
      </c>
      <c r="B565" t="s">
        <v>4</v>
      </c>
      <c r="M565" t="s">
        <v>57</v>
      </c>
    </row>
    <row r="566" spans="1:13" x14ac:dyDescent="0.2">
      <c r="A566" t="s">
        <v>5</v>
      </c>
      <c r="B566">
        <v>1</v>
      </c>
      <c r="M566" t="s">
        <v>57</v>
      </c>
    </row>
    <row r="567" spans="1:13" x14ac:dyDescent="0.2">
      <c r="A567" t="s">
        <v>6</v>
      </c>
      <c r="B567" t="s">
        <v>789</v>
      </c>
      <c r="M567" t="s">
        <v>57</v>
      </c>
    </row>
    <row r="568" spans="1:13" x14ac:dyDescent="0.2">
      <c r="A568" t="s">
        <v>8</v>
      </c>
      <c r="B568" t="s">
        <v>9</v>
      </c>
      <c r="M568" t="s">
        <v>57</v>
      </c>
    </row>
    <row r="569" spans="1:13" x14ac:dyDescent="0.2">
      <c r="A569" t="s">
        <v>10</v>
      </c>
      <c r="B569" t="s">
        <v>23</v>
      </c>
      <c r="M569" t="s">
        <v>57</v>
      </c>
    </row>
    <row r="570" spans="1:13" x14ac:dyDescent="0.2">
      <c r="A570" t="s">
        <v>542</v>
      </c>
      <c r="B570" t="s">
        <v>543</v>
      </c>
      <c r="M570" t="s">
        <v>57</v>
      </c>
    </row>
    <row r="571" spans="1:13" ht="16" x14ac:dyDescent="0.2">
      <c r="A571" s="1" t="s">
        <v>12</v>
      </c>
      <c r="M571" t="s">
        <v>57</v>
      </c>
    </row>
    <row r="572" spans="1:13" x14ac:dyDescent="0.2">
      <c r="A572" t="s">
        <v>13</v>
      </c>
      <c r="B572" t="s">
        <v>14</v>
      </c>
      <c r="C572" t="s">
        <v>3</v>
      </c>
      <c r="D572" t="s">
        <v>10</v>
      </c>
      <c r="E572" t="s">
        <v>15</v>
      </c>
      <c r="F572" t="s">
        <v>8</v>
      </c>
      <c r="G572" t="s">
        <v>16</v>
      </c>
      <c r="H572" t="s">
        <v>17</v>
      </c>
      <c r="I572" t="s">
        <v>18</v>
      </c>
      <c r="J572" t="s">
        <v>19</v>
      </c>
      <c r="K572" t="s">
        <v>20</v>
      </c>
      <c r="L572" t="s">
        <v>21</v>
      </c>
      <c r="M572" t="s">
        <v>6</v>
      </c>
    </row>
    <row r="573" spans="1:13" x14ac:dyDescent="0.2">
      <c r="A573" t="s">
        <v>789</v>
      </c>
      <c r="B573">
        <v>1</v>
      </c>
      <c r="C573" t="s">
        <v>4</v>
      </c>
      <c r="D573" t="s">
        <v>23</v>
      </c>
      <c r="E573" t="s">
        <v>148</v>
      </c>
      <c r="F573" t="s">
        <v>56</v>
      </c>
      <c r="J573">
        <v>100</v>
      </c>
      <c r="K573" t="s">
        <v>57</v>
      </c>
      <c r="M573" t="s">
        <v>57</v>
      </c>
    </row>
    <row r="574" spans="1:13" x14ac:dyDescent="0.2">
      <c r="A574" t="s">
        <v>660</v>
      </c>
      <c r="B574">
        <v>5.0699999999999997E-8</v>
      </c>
      <c r="C574" t="s">
        <v>4</v>
      </c>
      <c r="D574" t="s">
        <v>151</v>
      </c>
      <c r="E574" t="s">
        <v>58</v>
      </c>
      <c r="F574" t="s">
        <v>59</v>
      </c>
      <c r="G574">
        <v>0</v>
      </c>
      <c r="H574">
        <v>5.0699999999999997E-8</v>
      </c>
      <c r="K574" t="s">
        <v>152</v>
      </c>
    </row>
    <row r="575" spans="1:13" x14ac:dyDescent="0.2">
      <c r="A575" t="s">
        <v>129</v>
      </c>
      <c r="B575">
        <v>2.5400000000000001E-11</v>
      </c>
      <c r="C575" t="s">
        <v>61</v>
      </c>
      <c r="D575" t="s">
        <v>10</v>
      </c>
      <c r="E575" t="s">
        <v>58</v>
      </c>
      <c r="F575" t="s">
        <v>59</v>
      </c>
      <c r="G575">
        <v>0</v>
      </c>
      <c r="H575">
        <v>-24.396271941904061</v>
      </c>
      <c r="I575">
        <v>0</v>
      </c>
      <c r="K575" t="s">
        <v>153</v>
      </c>
      <c r="L575">
        <v>0</v>
      </c>
      <c r="M575" t="s">
        <v>608</v>
      </c>
    </row>
    <row r="576" spans="1:13" x14ac:dyDescent="0.2">
      <c r="A576" t="s">
        <v>104</v>
      </c>
      <c r="B576">
        <v>3.3399999999999999E-2</v>
      </c>
      <c r="C576" t="s">
        <v>105</v>
      </c>
      <c r="D576" t="s">
        <v>106</v>
      </c>
      <c r="E576" t="s">
        <v>58</v>
      </c>
      <c r="F576" t="s">
        <v>59</v>
      </c>
      <c r="G576">
        <v>0</v>
      </c>
      <c r="H576">
        <v>-3.3991993789994819</v>
      </c>
      <c r="I576">
        <v>0</v>
      </c>
      <c r="K576" t="s">
        <v>664</v>
      </c>
      <c r="L576">
        <v>0</v>
      </c>
      <c r="M576" t="s">
        <v>544</v>
      </c>
    </row>
    <row r="577" spans="1:13" x14ac:dyDescent="0.2">
      <c r="A577" t="s">
        <v>802</v>
      </c>
      <c r="B577">
        <v>0.153</v>
      </c>
      <c r="C577" t="s">
        <v>4</v>
      </c>
      <c r="D577" t="s">
        <v>154</v>
      </c>
      <c r="E577" t="s">
        <v>58</v>
      </c>
      <c r="F577" t="s">
        <v>59</v>
      </c>
      <c r="G577">
        <v>0</v>
      </c>
      <c r="H577">
        <v>-1.877317357589702</v>
      </c>
      <c r="I577">
        <v>0</v>
      </c>
      <c r="K577" t="s">
        <v>156</v>
      </c>
      <c r="L577">
        <v>0</v>
      </c>
    </row>
    <row r="578" spans="1:13" x14ac:dyDescent="0.2">
      <c r="A578" t="s">
        <v>801</v>
      </c>
      <c r="B578">
        <v>0.153</v>
      </c>
      <c r="C578" t="s">
        <v>4</v>
      </c>
      <c r="D578" t="s">
        <v>154</v>
      </c>
      <c r="E578" t="s">
        <v>58</v>
      </c>
      <c r="F578" t="s">
        <v>59</v>
      </c>
      <c r="G578">
        <v>0</v>
      </c>
      <c r="H578">
        <v>-1.877317357589702</v>
      </c>
      <c r="I578">
        <v>0</v>
      </c>
      <c r="K578" t="s">
        <v>155</v>
      </c>
      <c r="L578">
        <v>0</v>
      </c>
    </row>
    <row r="579" spans="1:13" x14ac:dyDescent="0.2">
      <c r="M579" t="s">
        <v>57</v>
      </c>
    </row>
    <row r="580" spans="1:13" ht="16" x14ac:dyDescent="0.2">
      <c r="A580" s="1" t="s">
        <v>2</v>
      </c>
      <c r="B580" s="1" t="s">
        <v>790</v>
      </c>
      <c r="M580" t="s">
        <v>57</v>
      </c>
    </row>
    <row r="581" spans="1:13" x14ac:dyDescent="0.2">
      <c r="A581" t="s">
        <v>3</v>
      </c>
      <c r="B581" t="s">
        <v>4</v>
      </c>
      <c r="M581" t="s">
        <v>57</v>
      </c>
    </row>
    <row r="582" spans="1:13" x14ac:dyDescent="0.2">
      <c r="A582" t="s">
        <v>5</v>
      </c>
      <c r="B582">
        <v>1</v>
      </c>
      <c r="M582" t="s">
        <v>57</v>
      </c>
    </row>
    <row r="583" spans="1:13" x14ac:dyDescent="0.2">
      <c r="A583" t="s">
        <v>6</v>
      </c>
      <c r="B583" t="s">
        <v>790</v>
      </c>
      <c r="M583" t="s">
        <v>57</v>
      </c>
    </row>
    <row r="584" spans="1:13" x14ac:dyDescent="0.2">
      <c r="A584" t="s">
        <v>8</v>
      </c>
      <c r="B584" t="s">
        <v>9</v>
      </c>
      <c r="M584" t="s">
        <v>57</v>
      </c>
    </row>
    <row r="585" spans="1:13" x14ac:dyDescent="0.2">
      <c r="A585" t="s">
        <v>10</v>
      </c>
      <c r="B585" t="s">
        <v>23</v>
      </c>
      <c r="M585" t="s">
        <v>57</v>
      </c>
    </row>
    <row r="586" spans="1:13" x14ac:dyDescent="0.2">
      <c r="A586" t="s">
        <v>542</v>
      </c>
      <c r="B586" t="s">
        <v>543</v>
      </c>
      <c r="M586" t="s">
        <v>57</v>
      </c>
    </row>
    <row r="587" spans="1:13" ht="16" x14ac:dyDescent="0.2">
      <c r="A587" s="1" t="s">
        <v>12</v>
      </c>
      <c r="M587" t="s">
        <v>57</v>
      </c>
    </row>
    <row r="588" spans="1:13" x14ac:dyDescent="0.2">
      <c r="A588" t="s">
        <v>13</v>
      </c>
      <c r="B588" t="s">
        <v>14</v>
      </c>
      <c r="C588" t="s">
        <v>3</v>
      </c>
      <c r="D588" t="s">
        <v>10</v>
      </c>
      <c r="E588" t="s">
        <v>15</v>
      </c>
      <c r="F588" t="s">
        <v>8</v>
      </c>
      <c r="G588" t="s">
        <v>16</v>
      </c>
      <c r="H588" t="s">
        <v>17</v>
      </c>
      <c r="I588" t="s">
        <v>18</v>
      </c>
      <c r="J588" t="s">
        <v>19</v>
      </c>
      <c r="K588" t="s">
        <v>20</v>
      </c>
      <c r="L588" t="s">
        <v>21</v>
      </c>
      <c r="M588" t="s">
        <v>6</v>
      </c>
    </row>
    <row r="589" spans="1:13" x14ac:dyDescent="0.2">
      <c r="A589" t="s">
        <v>790</v>
      </c>
      <c r="B589">
        <v>1</v>
      </c>
      <c r="C589" t="s">
        <v>4</v>
      </c>
      <c r="D589" t="s">
        <v>23</v>
      </c>
      <c r="E589" t="s">
        <v>148</v>
      </c>
      <c r="F589" t="s">
        <v>56</v>
      </c>
      <c r="J589">
        <v>100</v>
      </c>
      <c r="K589" t="s">
        <v>57</v>
      </c>
      <c r="M589" t="s">
        <v>57</v>
      </c>
    </row>
    <row r="590" spans="1:13" x14ac:dyDescent="0.2">
      <c r="A590" t="s">
        <v>660</v>
      </c>
      <c r="B590">
        <v>1.6899999999999999E-8</v>
      </c>
      <c r="C590" t="s">
        <v>4</v>
      </c>
      <c r="D590" t="s">
        <v>151</v>
      </c>
      <c r="E590" t="s">
        <v>58</v>
      </c>
      <c r="F590" t="s">
        <v>59</v>
      </c>
      <c r="G590">
        <v>0</v>
      </c>
      <c r="H590">
        <v>1.6899999999999999E-8</v>
      </c>
      <c r="K590" t="s">
        <v>152</v>
      </c>
    </row>
    <row r="591" spans="1:13" x14ac:dyDescent="0.2">
      <c r="A591" t="s">
        <v>129</v>
      </c>
      <c r="B591">
        <v>2.5400000000000001E-11</v>
      </c>
      <c r="C591" t="s">
        <v>61</v>
      </c>
      <c r="D591" t="s">
        <v>10</v>
      </c>
      <c r="E591" t="s">
        <v>58</v>
      </c>
      <c r="F591" t="s">
        <v>59</v>
      </c>
      <c r="G591">
        <v>0</v>
      </c>
      <c r="H591">
        <v>-24.396271941904061</v>
      </c>
      <c r="I591">
        <v>0</v>
      </c>
      <c r="K591" t="s">
        <v>153</v>
      </c>
      <c r="L591">
        <v>0</v>
      </c>
      <c r="M591" t="s">
        <v>608</v>
      </c>
    </row>
    <row r="592" spans="1:13" x14ac:dyDescent="0.2">
      <c r="A592" t="s">
        <v>104</v>
      </c>
      <c r="B592">
        <v>9.4800000000000006E-3</v>
      </c>
      <c r="C592" t="s">
        <v>105</v>
      </c>
      <c r="D592" t="s">
        <v>106</v>
      </c>
      <c r="E592" t="s">
        <v>58</v>
      </c>
      <c r="F592" t="s">
        <v>59</v>
      </c>
      <c r="G592">
        <v>0</v>
      </c>
      <c r="H592">
        <v>-4.6585709627152063</v>
      </c>
      <c r="I592">
        <v>0</v>
      </c>
      <c r="K592" t="s">
        <v>664</v>
      </c>
      <c r="L592">
        <v>0</v>
      </c>
      <c r="M592" t="s">
        <v>544</v>
      </c>
    </row>
    <row r="593" spans="1:13" x14ac:dyDescent="0.2">
      <c r="A593" t="s">
        <v>801</v>
      </c>
      <c r="B593">
        <v>0.13400000000000001</v>
      </c>
      <c r="C593" t="s">
        <v>4</v>
      </c>
      <c r="D593" t="s">
        <v>154</v>
      </c>
      <c r="E593" t="s">
        <v>58</v>
      </c>
      <c r="F593" t="s">
        <v>59</v>
      </c>
      <c r="G593">
        <v>0</v>
      </c>
      <c r="H593">
        <v>-2.0099154790312261</v>
      </c>
      <c r="I593">
        <v>0</v>
      </c>
      <c r="K593" t="s">
        <v>155</v>
      </c>
      <c r="L593">
        <v>0</v>
      </c>
    </row>
    <row r="594" spans="1:13" x14ac:dyDescent="0.2">
      <c r="M594" t="s">
        <v>57</v>
      </c>
    </row>
    <row r="595" spans="1:13" ht="16" x14ac:dyDescent="0.2">
      <c r="A595" s="1" t="s">
        <v>2</v>
      </c>
      <c r="B595" s="1" t="s">
        <v>791</v>
      </c>
      <c r="M595" t="s">
        <v>57</v>
      </c>
    </row>
    <row r="596" spans="1:13" x14ac:dyDescent="0.2">
      <c r="A596" t="s">
        <v>3</v>
      </c>
      <c r="B596" t="s">
        <v>4</v>
      </c>
      <c r="M596" t="s">
        <v>57</v>
      </c>
    </row>
    <row r="597" spans="1:13" x14ac:dyDescent="0.2">
      <c r="A597" t="s">
        <v>5</v>
      </c>
      <c r="B597">
        <v>1</v>
      </c>
      <c r="M597" t="s">
        <v>57</v>
      </c>
    </row>
    <row r="598" spans="1:13" x14ac:dyDescent="0.2">
      <c r="A598" t="s">
        <v>6</v>
      </c>
      <c r="B598" t="s">
        <v>791</v>
      </c>
      <c r="M598" t="s">
        <v>57</v>
      </c>
    </row>
    <row r="599" spans="1:13" x14ac:dyDescent="0.2">
      <c r="A599" t="s">
        <v>8</v>
      </c>
      <c r="B599" t="s">
        <v>9</v>
      </c>
      <c r="M599" t="s">
        <v>57</v>
      </c>
    </row>
    <row r="600" spans="1:13" x14ac:dyDescent="0.2">
      <c r="A600" t="s">
        <v>10</v>
      </c>
      <c r="B600" t="s">
        <v>23</v>
      </c>
      <c r="M600" t="s">
        <v>57</v>
      </c>
    </row>
    <row r="601" spans="1:13" x14ac:dyDescent="0.2">
      <c r="A601" t="s">
        <v>542</v>
      </c>
      <c r="B601" t="s">
        <v>543</v>
      </c>
      <c r="M601" t="s">
        <v>57</v>
      </c>
    </row>
    <row r="602" spans="1:13" ht="16" x14ac:dyDescent="0.2">
      <c r="A602" s="1" t="s">
        <v>12</v>
      </c>
      <c r="M602" t="s">
        <v>57</v>
      </c>
    </row>
    <row r="603" spans="1:13" x14ac:dyDescent="0.2">
      <c r="A603" t="s">
        <v>13</v>
      </c>
      <c r="B603" t="s">
        <v>14</v>
      </c>
      <c r="C603" t="s">
        <v>3</v>
      </c>
      <c r="D603" t="s">
        <v>10</v>
      </c>
      <c r="E603" t="s">
        <v>15</v>
      </c>
      <c r="F603" t="s">
        <v>8</v>
      </c>
      <c r="G603" t="s">
        <v>16</v>
      </c>
      <c r="H603" t="s">
        <v>17</v>
      </c>
      <c r="I603" t="s">
        <v>18</v>
      </c>
      <c r="J603" t="s">
        <v>19</v>
      </c>
      <c r="K603" t="s">
        <v>20</v>
      </c>
      <c r="L603" t="s">
        <v>21</v>
      </c>
      <c r="M603" t="s">
        <v>6</v>
      </c>
    </row>
    <row r="604" spans="1:13" x14ac:dyDescent="0.2">
      <c r="A604" t="s">
        <v>791</v>
      </c>
      <c r="B604">
        <v>1</v>
      </c>
      <c r="C604" t="s">
        <v>4</v>
      </c>
      <c r="D604" t="s">
        <v>23</v>
      </c>
      <c r="E604" t="s">
        <v>148</v>
      </c>
      <c r="F604" t="s">
        <v>56</v>
      </c>
      <c r="J604">
        <v>100</v>
      </c>
      <c r="K604" t="s">
        <v>57</v>
      </c>
      <c r="M604" t="s">
        <v>57</v>
      </c>
    </row>
    <row r="605" spans="1:13" x14ac:dyDescent="0.2">
      <c r="A605" t="s">
        <v>660</v>
      </c>
      <c r="B605">
        <v>5.0699999999999997E-8</v>
      </c>
      <c r="C605" t="s">
        <v>4</v>
      </c>
      <c r="D605" t="s">
        <v>151</v>
      </c>
      <c r="E605" t="s">
        <v>58</v>
      </c>
      <c r="F605" t="s">
        <v>59</v>
      </c>
      <c r="G605">
        <v>0</v>
      </c>
      <c r="H605">
        <v>5.0699999999999997E-8</v>
      </c>
      <c r="K605" t="s">
        <v>152</v>
      </c>
    </row>
    <row r="606" spans="1:13" x14ac:dyDescent="0.2">
      <c r="A606" t="s">
        <v>129</v>
      </c>
      <c r="B606">
        <v>2.5400000000000001E-11</v>
      </c>
      <c r="C606" t="s">
        <v>61</v>
      </c>
      <c r="D606" t="s">
        <v>10</v>
      </c>
      <c r="E606" t="s">
        <v>58</v>
      </c>
      <c r="F606" t="s">
        <v>59</v>
      </c>
      <c r="G606">
        <v>0</v>
      </c>
      <c r="H606">
        <v>-24.396271941904061</v>
      </c>
      <c r="I606">
        <v>0</v>
      </c>
      <c r="K606" t="s">
        <v>153</v>
      </c>
      <c r="L606">
        <v>0</v>
      </c>
      <c r="M606" t="s">
        <v>608</v>
      </c>
    </row>
    <row r="607" spans="1:13" x14ac:dyDescent="0.2">
      <c r="A607" t="s">
        <v>104</v>
      </c>
      <c r="B607">
        <v>3.3399999999999999E-2</v>
      </c>
      <c r="C607" t="s">
        <v>105</v>
      </c>
      <c r="D607" t="s">
        <v>106</v>
      </c>
      <c r="E607" t="s">
        <v>58</v>
      </c>
      <c r="F607" t="s">
        <v>59</v>
      </c>
      <c r="G607">
        <v>0</v>
      </c>
      <c r="H607">
        <v>-3.3991993789994819</v>
      </c>
      <c r="I607">
        <v>0</v>
      </c>
      <c r="K607" t="s">
        <v>664</v>
      </c>
      <c r="L607">
        <v>0</v>
      </c>
      <c r="M607" t="s">
        <v>544</v>
      </c>
    </row>
    <row r="608" spans="1:13" x14ac:dyDescent="0.2">
      <c r="A608" t="s">
        <v>802</v>
      </c>
      <c r="B608">
        <v>0.13400000000000001</v>
      </c>
      <c r="C608" t="s">
        <v>4</v>
      </c>
      <c r="D608" t="s">
        <v>154</v>
      </c>
      <c r="E608" t="s">
        <v>58</v>
      </c>
      <c r="F608" t="s">
        <v>59</v>
      </c>
      <c r="G608">
        <v>0</v>
      </c>
      <c r="H608">
        <v>-2.0099154790312261</v>
      </c>
      <c r="I608">
        <v>0</v>
      </c>
      <c r="K608" t="s">
        <v>156</v>
      </c>
      <c r="L608">
        <v>0</v>
      </c>
    </row>
    <row r="609" spans="1:13" x14ac:dyDescent="0.2">
      <c r="A609" t="s">
        <v>801</v>
      </c>
      <c r="B609">
        <v>0.13400000000000001</v>
      </c>
      <c r="C609" t="s">
        <v>4</v>
      </c>
      <c r="D609" t="s">
        <v>154</v>
      </c>
      <c r="E609" t="s">
        <v>58</v>
      </c>
      <c r="F609" t="s">
        <v>59</v>
      </c>
      <c r="G609">
        <v>0</v>
      </c>
      <c r="H609">
        <v>-2.0099154790312261</v>
      </c>
      <c r="I609">
        <v>0</v>
      </c>
      <c r="K609" t="s">
        <v>155</v>
      </c>
      <c r="L609">
        <v>0</v>
      </c>
    </row>
    <row r="610" spans="1:13" x14ac:dyDescent="0.2">
      <c r="M610" t="s">
        <v>57</v>
      </c>
    </row>
    <row r="611" spans="1:13" ht="16" x14ac:dyDescent="0.2">
      <c r="A611" s="1" t="s">
        <v>2</v>
      </c>
      <c r="B611" s="1" t="s">
        <v>792</v>
      </c>
      <c r="M611" t="s">
        <v>57</v>
      </c>
    </row>
    <row r="612" spans="1:13" x14ac:dyDescent="0.2">
      <c r="A612" t="s">
        <v>3</v>
      </c>
      <c r="B612" t="s">
        <v>4</v>
      </c>
      <c r="M612" t="s">
        <v>57</v>
      </c>
    </row>
    <row r="613" spans="1:13" x14ac:dyDescent="0.2">
      <c r="A613" t="s">
        <v>5</v>
      </c>
      <c r="B613">
        <v>1</v>
      </c>
      <c r="M613" t="s">
        <v>57</v>
      </c>
    </row>
    <row r="614" spans="1:13" x14ac:dyDescent="0.2">
      <c r="A614" t="s">
        <v>6</v>
      </c>
      <c r="B614" t="s">
        <v>792</v>
      </c>
      <c r="M614" t="s">
        <v>57</v>
      </c>
    </row>
    <row r="615" spans="1:13" x14ac:dyDescent="0.2">
      <c r="A615" t="s">
        <v>8</v>
      </c>
      <c r="B615" t="s">
        <v>9</v>
      </c>
      <c r="M615" t="s">
        <v>57</v>
      </c>
    </row>
    <row r="616" spans="1:13" x14ac:dyDescent="0.2">
      <c r="A616" t="s">
        <v>10</v>
      </c>
      <c r="B616" t="s">
        <v>23</v>
      </c>
      <c r="M616" t="s">
        <v>57</v>
      </c>
    </row>
    <row r="617" spans="1:13" x14ac:dyDescent="0.2">
      <c r="A617" t="s">
        <v>542</v>
      </c>
      <c r="B617" t="s">
        <v>543</v>
      </c>
      <c r="M617" t="s">
        <v>57</v>
      </c>
    </row>
    <row r="618" spans="1:13" ht="16" x14ac:dyDescent="0.2">
      <c r="A618" s="1" t="s">
        <v>12</v>
      </c>
      <c r="M618" t="s">
        <v>57</v>
      </c>
    </row>
    <row r="619" spans="1:13" x14ac:dyDescent="0.2">
      <c r="A619" t="s">
        <v>13</v>
      </c>
      <c r="B619" t="s">
        <v>14</v>
      </c>
      <c r="C619" t="s">
        <v>3</v>
      </c>
      <c r="D619" t="s">
        <v>10</v>
      </c>
      <c r="E619" t="s">
        <v>15</v>
      </c>
      <c r="F619" t="s">
        <v>8</v>
      </c>
      <c r="G619" t="s">
        <v>16</v>
      </c>
      <c r="H619" t="s">
        <v>17</v>
      </c>
      <c r="I619" t="s">
        <v>18</v>
      </c>
      <c r="J619" t="s">
        <v>19</v>
      </c>
      <c r="K619" t="s">
        <v>20</v>
      </c>
      <c r="L619" t="s">
        <v>21</v>
      </c>
      <c r="M619" t="s">
        <v>6</v>
      </c>
    </row>
    <row r="620" spans="1:13" x14ac:dyDescent="0.2">
      <c r="A620" t="s">
        <v>792</v>
      </c>
      <c r="B620">
        <v>1</v>
      </c>
      <c r="C620" t="s">
        <v>4</v>
      </c>
      <c r="D620" t="s">
        <v>23</v>
      </c>
      <c r="E620" t="s">
        <v>150</v>
      </c>
      <c r="F620" t="s">
        <v>56</v>
      </c>
      <c r="J620">
        <v>100</v>
      </c>
      <c r="K620" t="s">
        <v>57</v>
      </c>
      <c r="M620" t="s">
        <v>57</v>
      </c>
    </row>
    <row r="621" spans="1:13" x14ac:dyDescent="0.2">
      <c r="A621" t="s">
        <v>660</v>
      </c>
      <c r="B621">
        <v>1.6899999999999999E-8</v>
      </c>
      <c r="C621" t="s">
        <v>4</v>
      </c>
      <c r="D621" t="s">
        <v>151</v>
      </c>
      <c r="E621" t="s">
        <v>58</v>
      </c>
      <c r="F621" t="s">
        <v>59</v>
      </c>
      <c r="G621">
        <v>0</v>
      </c>
      <c r="H621">
        <v>1.6899999999999999E-8</v>
      </c>
      <c r="K621" t="s">
        <v>152</v>
      </c>
    </row>
    <row r="622" spans="1:13" x14ac:dyDescent="0.2">
      <c r="A622" t="s">
        <v>129</v>
      </c>
      <c r="B622">
        <v>2.5400000000000001E-11</v>
      </c>
      <c r="C622" t="s">
        <v>61</v>
      </c>
      <c r="D622" t="s">
        <v>10</v>
      </c>
      <c r="E622" t="s">
        <v>58</v>
      </c>
      <c r="F622" t="s">
        <v>59</v>
      </c>
      <c r="G622">
        <v>0</v>
      </c>
      <c r="H622">
        <v>-24.396271941904061</v>
      </c>
      <c r="I622">
        <v>0</v>
      </c>
      <c r="K622" t="s">
        <v>153</v>
      </c>
      <c r="L622">
        <v>0</v>
      </c>
      <c r="M622" t="s">
        <v>608</v>
      </c>
    </row>
    <row r="623" spans="1:13" x14ac:dyDescent="0.2">
      <c r="A623" t="s">
        <v>104</v>
      </c>
      <c r="B623">
        <v>9.4800000000000006E-3</v>
      </c>
      <c r="C623" t="s">
        <v>105</v>
      </c>
      <c r="D623" t="s">
        <v>106</v>
      </c>
      <c r="E623" t="s">
        <v>58</v>
      </c>
      <c r="F623" t="s">
        <v>59</v>
      </c>
      <c r="G623">
        <v>0</v>
      </c>
      <c r="H623">
        <v>-4.6585709627152063</v>
      </c>
      <c r="I623">
        <v>0</v>
      </c>
      <c r="K623" t="s">
        <v>664</v>
      </c>
      <c r="L623">
        <v>0</v>
      </c>
      <c r="M623" t="s">
        <v>544</v>
      </c>
    </row>
    <row r="624" spans="1:13" x14ac:dyDescent="0.2">
      <c r="A624" t="s">
        <v>801</v>
      </c>
      <c r="B624">
        <v>3.0700000000000002E-2</v>
      </c>
      <c r="C624" t="s">
        <v>4</v>
      </c>
      <c r="D624" t="s">
        <v>154</v>
      </c>
      <c r="E624" t="s">
        <v>58</v>
      </c>
      <c r="F624" t="s">
        <v>59</v>
      </c>
      <c r="G624">
        <v>0</v>
      </c>
      <c r="H624">
        <v>-3.483492624388985</v>
      </c>
      <c r="I624">
        <v>0</v>
      </c>
      <c r="K624" t="s">
        <v>155</v>
      </c>
      <c r="L624">
        <v>0</v>
      </c>
    </row>
    <row r="625" spans="1:13" x14ac:dyDescent="0.2">
      <c r="M625" t="s">
        <v>57</v>
      </c>
    </row>
    <row r="626" spans="1:13" ht="16" x14ac:dyDescent="0.2">
      <c r="A626" s="1" t="s">
        <v>2</v>
      </c>
      <c r="B626" s="1" t="s">
        <v>795</v>
      </c>
      <c r="M626" t="s">
        <v>57</v>
      </c>
    </row>
    <row r="627" spans="1:13" x14ac:dyDescent="0.2">
      <c r="A627" t="s">
        <v>3</v>
      </c>
      <c r="B627" t="s">
        <v>4</v>
      </c>
      <c r="M627" t="s">
        <v>57</v>
      </c>
    </row>
    <row r="628" spans="1:13" x14ac:dyDescent="0.2">
      <c r="A628" t="s">
        <v>5</v>
      </c>
      <c r="B628">
        <v>1</v>
      </c>
      <c r="M628" t="s">
        <v>57</v>
      </c>
    </row>
    <row r="629" spans="1:13" x14ac:dyDescent="0.2">
      <c r="A629" t="s">
        <v>6</v>
      </c>
      <c r="B629" t="s">
        <v>795</v>
      </c>
      <c r="M629" t="s">
        <v>57</v>
      </c>
    </row>
    <row r="630" spans="1:13" x14ac:dyDescent="0.2">
      <c r="A630" t="s">
        <v>8</v>
      </c>
      <c r="B630" t="s">
        <v>9</v>
      </c>
      <c r="M630" t="s">
        <v>57</v>
      </c>
    </row>
    <row r="631" spans="1:13" x14ac:dyDescent="0.2">
      <c r="A631" t="s">
        <v>10</v>
      </c>
      <c r="B631" t="s">
        <v>23</v>
      </c>
      <c r="M631" t="s">
        <v>57</v>
      </c>
    </row>
    <row r="632" spans="1:13" x14ac:dyDescent="0.2">
      <c r="A632" t="s">
        <v>542</v>
      </c>
      <c r="B632" t="s">
        <v>543</v>
      </c>
      <c r="M632" t="s">
        <v>57</v>
      </c>
    </row>
    <row r="633" spans="1:13" ht="16" x14ac:dyDescent="0.2">
      <c r="A633" s="1" t="s">
        <v>12</v>
      </c>
      <c r="M633" t="s">
        <v>57</v>
      </c>
    </row>
    <row r="634" spans="1:13" x14ac:dyDescent="0.2">
      <c r="A634" t="s">
        <v>13</v>
      </c>
      <c r="B634" t="s">
        <v>14</v>
      </c>
      <c r="C634" t="s">
        <v>3</v>
      </c>
      <c r="D634" t="s">
        <v>10</v>
      </c>
      <c r="E634" t="s">
        <v>15</v>
      </c>
      <c r="F634" t="s">
        <v>8</v>
      </c>
      <c r="G634" t="s">
        <v>16</v>
      </c>
      <c r="H634" t="s">
        <v>17</v>
      </c>
      <c r="I634" t="s">
        <v>18</v>
      </c>
      <c r="J634" t="s">
        <v>19</v>
      </c>
      <c r="K634" t="s">
        <v>20</v>
      </c>
      <c r="L634" t="s">
        <v>21</v>
      </c>
      <c r="M634" t="s">
        <v>6</v>
      </c>
    </row>
    <row r="635" spans="1:13" x14ac:dyDescent="0.2">
      <c r="A635" t="s">
        <v>795</v>
      </c>
      <c r="B635">
        <v>1</v>
      </c>
      <c r="C635" t="s">
        <v>4</v>
      </c>
      <c r="D635" t="s">
        <v>23</v>
      </c>
      <c r="E635" t="s">
        <v>150</v>
      </c>
      <c r="F635" t="s">
        <v>56</v>
      </c>
      <c r="J635">
        <v>100</v>
      </c>
      <c r="K635" t="s">
        <v>57</v>
      </c>
      <c r="M635" t="s">
        <v>57</v>
      </c>
    </row>
    <row r="636" spans="1:13" x14ac:dyDescent="0.2">
      <c r="A636" t="s">
        <v>660</v>
      </c>
      <c r="B636">
        <v>1.6899999999999999E-8</v>
      </c>
      <c r="C636" t="s">
        <v>4</v>
      </c>
      <c r="D636" t="s">
        <v>151</v>
      </c>
      <c r="E636" t="s">
        <v>58</v>
      </c>
      <c r="F636" t="s">
        <v>59</v>
      </c>
      <c r="G636">
        <v>0</v>
      </c>
      <c r="H636">
        <v>1.6899999999999999E-8</v>
      </c>
      <c r="K636" t="s">
        <v>152</v>
      </c>
    </row>
    <row r="637" spans="1:13" x14ac:dyDescent="0.2">
      <c r="A637" t="s">
        <v>129</v>
      </c>
      <c r="B637">
        <v>2.5400000000000001E-11</v>
      </c>
      <c r="C637" t="s">
        <v>61</v>
      </c>
      <c r="D637" t="s">
        <v>10</v>
      </c>
      <c r="E637" t="s">
        <v>58</v>
      </c>
      <c r="F637" t="s">
        <v>59</v>
      </c>
      <c r="G637">
        <v>0</v>
      </c>
      <c r="H637">
        <v>-24.396271941904061</v>
      </c>
      <c r="I637">
        <v>0</v>
      </c>
      <c r="K637" t="s">
        <v>153</v>
      </c>
      <c r="L637">
        <v>0</v>
      </c>
      <c r="M637" t="s">
        <v>608</v>
      </c>
    </row>
    <row r="638" spans="1:13" x14ac:dyDescent="0.2">
      <c r="A638" t="s">
        <v>104</v>
      </c>
      <c r="B638">
        <v>9.4800000000000006E-3</v>
      </c>
      <c r="C638" t="s">
        <v>105</v>
      </c>
      <c r="D638" t="s">
        <v>106</v>
      </c>
      <c r="E638" t="s">
        <v>58</v>
      </c>
      <c r="F638" t="s">
        <v>59</v>
      </c>
      <c r="G638">
        <v>0</v>
      </c>
      <c r="H638">
        <v>-4.6585709627152063</v>
      </c>
      <c r="I638">
        <v>0</v>
      </c>
      <c r="K638" t="s">
        <v>664</v>
      </c>
      <c r="L638">
        <v>0</v>
      </c>
      <c r="M638" t="s">
        <v>544</v>
      </c>
    </row>
    <row r="639" spans="1:13" x14ac:dyDescent="0.2">
      <c r="A639" t="s">
        <v>802</v>
      </c>
      <c r="B639">
        <v>2.3400000000000001E-2</v>
      </c>
      <c r="C639" t="s">
        <v>4</v>
      </c>
      <c r="D639" t="s">
        <v>154</v>
      </c>
      <c r="E639" t="s">
        <v>58</v>
      </c>
      <c r="F639" t="s">
        <v>59</v>
      </c>
      <c r="G639">
        <v>0</v>
      </c>
      <c r="H639">
        <v>2.3400000000000001E-2</v>
      </c>
      <c r="K639" t="s">
        <v>57</v>
      </c>
    </row>
    <row r="640" spans="1:13" x14ac:dyDescent="0.2">
      <c r="A640" t="s">
        <v>801</v>
      </c>
      <c r="B640">
        <v>2.3400000000000001E-2</v>
      </c>
      <c r="C640" t="s">
        <v>4</v>
      </c>
      <c r="D640" t="s">
        <v>154</v>
      </c>
      <c r="E640" t="s">
        <v>58</v>
      </c>
      <c r="F640" t="s">
        <v>59</v>
      </c>
      <c r="G640">
        <v>0</v>
      </c>
      <c r="H640">
        <v>-3.755019256618481</v>
      </c>
      <c r="I640">
        <v>0</v>
      </c>
      <c r="K640" t="s">
        <v>155</v>
      </c>
      <c r="L640">
        <v>0</v>
      </c>
    </row>
    <row r="641" spans="1:13" x14ac:dyDescent="0.2">
      <c r="M641" t="s">
        <v>57</v>
      </c>
    </row>
    <row r="642" spans="1:13" ht="16" x14ac:dyDescent="0.2">
      <c r="A642" s="1" t="s">
        <v>2</v>
      </c>
      <c r="B642" s="1" t="s">
        <v>797</v>
      </c>
      <c r="M642" t="s">
        <v>57</v>
      </c>
    </row>
    <row r="643" spans="1:13" x14ac:dyDescent="0.2">
      <c r="A643" t="s">
        <v>3</v>
      </c>
      <c r="B643" t="s">
        <v>4</v>
      </c>
      <c r="M643" t="s">
        <v>57</v>
      </c>
    </row>
    <row r="644" spans="1:13" x14ac:dyDescent="0.2">
      <c r="A644" t="s">
        <v>5</v>
      </c>
      <c r="B644">
        <v>1</v>
      </c>
      <c r="M644" t="s">
        <v>57</v>
      </c>
    </row>
    <row r="645" spans="1:13" x14ac:dyDescent="0.2">
      <c r="A645" t="s">
        <v>6</v>
      </c>
      <c r="B645" t="s">
        <v>797</v>
      </c>
      <c r="M645" t="s">
        <v>57</v>
      </c>
    </row>
    <row r="646" spans="1:13" x14ac:dyDescent="0.2">
      <c r="A646" t="s">
        <v>8</v>
      </c>
      <c r="B646" t="s">
        <v>9</v>
      </c>
      <c r="M646" t="s">
        <v>57</v>
      </c>
    </row>
    <row r="647" spans="1:13" x14ac:dyDescent="0.2">
      <c r="A647" t="s">
        <v>10</v>
      </c>
      <c r="B647" t="s">
        <v>23</v>
      </c>
      <c r="M647" t="s">
        <v>57</v>
      </c>
    </row>
    <row r="648" spans="1:13" x14ac:dyDescent="0.2">
      <c r="A648" t="s">
        <v>542</v>
      </c>
      <c r="B648" t="s">
        <v>543</v>
      </c>
      <c r="M648" t="s">
        <v>57</v>
      </c>
    </row>
    <row r="649" spans="1:13" ht="16" x14ac:dyDescent="0.2">
      <c r="A649" s="1" t="s">
        <v>12</v>
      </c>
      <c r="M649" t="s">
        <v>57</v>
      </c>
    </row>
    <row r="650" spans="1:13" x14ac:dyDescent="0.2">
      <c r="A650" t="s">
        <v>13</v>
      </c>
      <c r="B650" t="s">
        <v>14</v>
      </c>
      <c r="C650" t="s">
        <v>3</v>
      </c>
      <c r="D650" t="s">
        <v>10</v>
      </c>
      <c r="E650" t="s">
        <v>15</v>
      </c>
      <c r="F650" t="s">
        <v>8</v>
      </c>
      <c r="G650" t="s">
        <v>16</v>
      </c>
      <c r="H650" t="s">
        <v>17</v>
      </c>
      <c r="I650" t="s">
        <v>18</v>
      </c>
      <c r="J650" t="s">
        <v>19</v>
      </c>
      <c r="K650" t="s">
        <v>20</v>
      </c>
      <c r="L650" t="s">
        <v>21</v>
      </c>
      <c r="M650" t="s">
        <v>6</v>
      </c>
    </row>
    <row r="651" spans="1:13" x14ac:dyDescent="0.2">
      <c r="A651" t="s">
        <v>797</v>
      </c>
      <c r="B651">
        <v>1</v>
      </c>
      <c r="C651" t="s">
        <v>4</v>
      </c>
      <c r="D651" t="s">
        <v>23</v>
      </c>
      <c r="E651" t="s">
        <v>150</v>
      </c>
      <c r="F651" t="s">
        <v>56</v>
      </c>
      <c r="J651">
        <v>100</v>
      </c>
      <c r="K651" t="s">
        <v>57</v>
      </c>
      <c r="M651" t="s">
        <v>57</v>
      </c>
    </row>
    <row r="652" spans="1:13" x14ac:dyDescent="0.2">
      <c r="A652" t="s">
        <v>660</v>
      </c>
      <c r="B652">
        <v>5.0699999999999997E-8</v>
      </c>
      <c r="C652" t="s">
        <v>4</v>
      </c>
      <c r="D652" t="s">
        <v>151</v>
      </c>
      <c r="E652" t="s">
        <v>58</v>
      </c>
      <c r="F652" t="s">
        <v>59</v>
      </c>
      <c r="G652">
        <v>0</v>
      </c>
      <c r="H652">
        <v>5.0699999999999997E-8</v>
      </c>
      <c r="K652" t="s">
        <v>152</v>
      </c>
    </row>
    <row r="653" spans="1:13" x14ac:dyDescent="0.2">
      <c r="A653" t="s">
        <v>129</v>
      </c>
      <c r="B653">
        <v>2.5400000000000001E-11</v>
      </c>
      <c r="C653" t="s">
        <v>61</v>
      </c>
      <c r="D653" t="s">
        <v>10</v>
      </c>
      <c r="E653" t="s">
        <v>58</v>
      </c>
      <c r="F653" t="s">
        <v>59</v>
      </c>
      <c r="G653">
        <v>0</v>
      </c>
      <c r="H653">
        <v>-24.396271941904061</v>
      </c>
      <c r="I653">
        <v>0</v>
      </c>
      <c r="K653" t="s">
        <v>153</v>
      </c>
      <c r="L653">
        <v>0</v>
      </c>
      <c r="M653" t="s">
        <v>608</v>
      </c>
    </row>
    <row r="654" spans="1:13" x14ac:dyDescent="0.2">
      <c r="A654" t="s">
        <v>104</v>
      </c>
      <c r="B654">
        <v>3.3399999999999999E-2</v>
      </c>
      <c r="C654" t="s">
        <v>105</v>
      </c>
      <c r="D654" t="s">
        <v>106</v>
      </c>
      <c r="E654" t="s">
        <v>58</v>
      </c>
      <c r="F654" t="s">
        <v>59</v>
      </c>
      <c r="G654">
        <v>0</v>
      </c>
      <c r="H654">
        <v>-3.3991993789994819</v>
      </c>
      <c r="I654">
        <v>0</v>
      </c>
      <c r="K654" t="s">
        <v>664</v>
      </c>
      <c r="L654">
        <v>0</v>
      </c>
      <c r="M654" t="s">
        <v>544</v>
      </c>
    </row>
    <row r="655" spans="1:13" x14ac:dyDescent="0.2">
      <c r="A655" t="s">
        <v>802</v>
      </c>
      <c r="B655">
        <v>3.0700000000000002E-2</v>
      </c>
      <c r="C655" t="s">
        <v>4</v>
      </c>
      <c r="D655" t="s">
        <v>154</v>
      </c>
      <c r="E655" t="s">
        <v>58</v>
      </c>
      <c r="F655" t="s">
        <v>59</v>
      </c>
      <c r="G655">
        <v>0</v>
      </c>
      <c r="H655">
        <v>-3.483492624388985</v>
      </c>
      <c r="I655">
        <v>0</v>
      </c>
      <c r="K655" t="s">
        <v>156</v>
      </c>
      <c r="L655">
        <v>0</v>
      </c>
    </row>
    <row r="656" spans="1:13" x14ac:dyDescent="0.2">
      <c r="A656" t="s">
        <v>801</v>
      </c>
      <c r="B656">
        <v>3.0700000000000002E-2</v>
      </c>
      <c r="C656" t="s">
        <v>4</v>
      </c>
      <c r="D656" t="s">
        <v>154</v>
      </c>
      <c r="E656" t="s">
        <v>58</v>
      </c>
      <c r="F656" t="s">
        <v>59</v>
      </c>
      <c r="G656">
        <v>0</v>
      </c>
      <c r="H656">
        <v>-3.483492624388985</v>
      </c>
      <c r="I656">
        <v>0</v>
      </c>
      <c r="K656" t="s">
        <v>155</v>
      </c>
      <c r="L656">
        <v>0</v>
      </c>
    </row>
    <row r="657" spans="1:13" x14ac:dyDescent="0.2">
      <c r="M657" t="s">
        <v>57</v>
      </c>
    </row>
    <row r="658" spans="1:13" ht="16" x14ac:dyDescent="0.2">
      <c r="A658" s="1" t="s">
        <v>2</v>
      </c>
      <c r="B658" s="1" t="s">
        <v>798</v>
      </c>
      <c r="M658" t="s">
        <v>57</v>
      </c>
    </row>
    <row r="659" spans="1:13" x14ac:dyDescent="0.2">
      <c r="A659" t="s">
        <v>3</v>
      </c>
      <c r="B659" t="s">
        <v>4</v>
      </c>
      <c r="M659" t="s">
        <v>57</v>
      </c>
    </row>
    <row r="660" spans="1:13" x14ac:dyDescent="0.2">
      <c r="A660" t="s">
        <v>5</v>
      </c>
      <c r="B660">
        <v>1</v>
      </c>
      <c r="M660" t="s">
        <v>57</v>
      </c>
    </row>
    <row r="661" spans="1:13" x14ac:dyDescent="0.2">
      <c r="A661" t="s">
        <v>6</v>
      </c>
      <c r="B661" t="s">
        <v>798</v>
      </c>
      <c r="M661" t="s">
        <v>57</v>
      </c>
    </row>
    <row r="662" spans="1:13" x14ac:dyDescent="0.2">
      <c r="A662" t="s">
        <v>8</v>
      </c>
      <c r="B662" t="s">
        <v>9</v>
      </c>
      <c r="M662" t="s">
        <v>57</v>
      </c>
    </row>
    <row r="663" spans="1:13" x14ac:dyDescent="0.2">
      <c r="A663" t="s">
        <v>10</v>
      </c>
      <c r="B663" t="s">
        <v>23</v>
      </c>
      <c r="M663" t="s">
        <v>57</v>
      </c>
    </row>
    <row r="664" spans="1:13" x14ac:dyDescent="0.2">
      <c r="A664" t="s">
        <v>542</v>
      </c>
      <c r="B664" t="s">
        <v>543</v>
      </c>
      <c r="M664" t="s">
        <v>57</v>
      </c>
    </row>
    <row r="665" spans="1:13" ht="16" x14ac:dyDescent="0.2">
      <c r="A665" s="1" t="s">
        <v>12</v>
      </c>
      <c r="M665" t="s">
        <v>57</v>
      </c>
    </row>
    <row r="666" spans="1:13" x14ac:dyDescent="0.2">
      <c r="A666" t="s">
        <v>13</v>
      </c>
      <c r="B666" t="s">
        <v>14</v>
      </c>
      <c r="C666" t="s">
        <v>3</v>
      </c>
      <c r="D666" t="s">
        <v>10</v>
      </c>
      <c r="E666" t="s">
        <v>15</v>
      </c>
      <c r="F666" t="s">
        <v>8</v>
      </c>
      <c r="G666" t="s">
        <v>16</v>
      </c>
      <c r="H666" t="s">
        <v>17</v>
      </c>
      <c r="I666" t="s">
        <v>18</v>
      </c>
      <c r="J666" t="s">
        <v>19</v>
      </c>
      <c r="K666" t="s">
        <v>20</v>
      </c>
      <c r="L666" t="s">
        <v>21</v>
      </c>
      <c r="M666" t="s">
        <v>6</v>
      </c>
    </row>
    <row r="667" spans="1:13" x14ac:dyDescent="0.2">
      <c r="A667" t="s">
        <v>798</v>
      </c>
      <c r="B667">
        <v>1</v>
      </c>
      <c r="C667" t="s">
        <v>4</v>
      </c>
      <c r="D667" t="s">
        <v>23</v>
      </c>
      <c r="E667" t="s">
        <v>150</v>
      </c>
      <c r="F667" t="s">
        <v>56</v>
      </c>
      <c r="J667">
        <v>100</v>
      </c>
      <c r="K667" t="s">
        <v>57</v>
      </c>
      <c r="M667" t="s">
        <v>57</v>
      </c>
    </row>
    <row r="668" spans="1:13" x14ac:dyDescent="0.2">
      <c r="A668" t="s">
        <v>660</v>
      </c>
      <c r="B668">
        <v>1.6899999999999999E-8</v>
      </c>
      <c r="C668" t="s">
        <v>4</v>
      </c>
      <c r="D668" t="s">
        <v>151</v>
      </c>
      <c r="E668" t="s">
        <v>58</v>
      </c>
      <c r="F668" t="s">
        <v>59</v>
      </c>
      <c r="G668">
        <v>0</v>
      </c>
      <c r="H668">
        <v>1.6899999999999999E-8</v>
      </c>
      <c r="K668" t="s">
        <v>152</v>
      </c>
    </row>
    <row r="669" spans="1:13" x14ac:dyDescent="0.2">
      <c r="A669" t="s">
        <v>129</v>
      </c>
      <c r="B669">
        <v>2.5400000000000001E-11</v>
      </c>
      <c r="C669" t="s">
        <v>61</v>
      </c>
      <c r="D669" t="s">
        <v>10</v>
      </c>
      <c r="E669" t="s">
        <v>58</v>
      </c>
      <c r="F669" t="s">
        <v>59</v>
      </c>
      <c r="G669">
        <v>0</v>
      </c>
      <c r="H669">
        <v>-24.396271941904061</v>
      </c>
      <c r="I669">
        <v>0</v>
      </c>
      <c r="K669" t="s">
        <v>153</v>
      </c>
      <c r="L669">
        <v>0</v>
      </c>
      <c r="M669" t="s">
        <v>608</v>
      </c>
    </row>
    <row r="670" spans="1:13" x14ac:dyDescent="0.2">
      <c r="A670" t="s">
        <v>104</v>
      </c>
      <c r="B670">
        <v>9.4800000000000006E-3</v>
      </c>
      <c r="C670" t="s">
        <v>105</v>
      </c>
      <c r="D670" t="s">
        <v>106</v>
      </c>
      <c r="E670" t="s">
        <v>58</v>
      </c>
      <c r="F670" t="s">
        <v>59</v>
      </c>
      <c r="G670">
        <v>0</v>
      </c>
      <c r="H670">
        <v>-4.6585709627152063</v>
      </c>
      <c r="I670">
        <v>0</v>
      </c>
      <c r="K670" t="s">
        <v>664</v>
      </c>
      <c r="L670">
        <v>0</v>
      </c>
      <c r="M670" t="s">
        <v>544</v>
      </c>
    </row>
    <row r="671" spans="1:13" x14ac:dyDescent="0.2">
      <c r="A671" t="s">
        <v>801</v>
      </c>
      <c r="B671">
        <v>3.32E-2</v>
      </c>
      <c r="C671" t="s">
        <v>4</v>
      </c>
      <c r="D671" t="s">
        <v>154</v>
      </c>
      <c r="E671" t="s">
        <v>58</v>
      </c>
      <c r="F671" t="s">
        <v>59</v>
      </c>
      <c r="G671">
        <v>0</v>
      </c>
      <c r="H671">
        <v>-3.4052054030596941</v>
      </c>
      <c r="I671">
        <v>0</v>
      </c>
      <c r="K671" t="s">
        <v>155</v>
      </c>
      <c r="L671">
        <v>0</v>
      </c>
    </row>
    <row r="672" spans="1:13" x14ac:dyDescent="0.2">
      <c r="M672" t="s">
        <v>57</v>
      </c>
    </row>
    <row r="673" spans="1:13" ht="16" x14ac:dyDescent="0.2">
      <c r="A673" s="1" t="s">
        <v>2</v>
      </c>
      <c r="B673" s="1" t="s">
        <v>800</v>
      </c>
      <c r="M673" t="s">
        <v>57</v>
      </c>
    </row>
    <row r="674" spans="1:13" x14ac:dyDescent="0.2">
      <c r="A674" t="s">
        <v>3</v>
      </c>
      <c r="B674" t="s">
        <v>4</v>
      </c>
      <c r="M674" t="s">
        <v>57</v>
      </c>
    </row>
    <row r="675" spans="1:13" x14ac:dyDescent="0.2">
      <c r="A675" t="s">
        <v>5</v>
      </c>
      <c r="B675">
        <v>1</v>
      </c>
      <c r="M675" t="s">
        <v>57</v>
      </c>
    </row>
    <row r="676" spans="1:13" x14ac:dyDescent="0.2">
      <c r="A676" t="s">
        <v>6</v>
      </c>
      <c r="B676" t="s">
        <v>800</v>
      </c>
      <c r="M676" t="s">
        <v>57</v>
      </c>
    </row>
    <row r="677" spans="1:13" x14ac:dyDescent="0.2">
      <c r="A677" t="s">
        <v>8</v>
      </c>
      <c r="B677" t="s">
        <v>9</v>
      </c>
      <c r="M677" t="s">
        <v>57</v>
      </c>
    </row>
    <row r="678" spans="1:13" x14ac:dyDescent="0.2">
      <c r="A678" t="s">
        <v>10</v>
      </c>
      <c r="B678" t="s">
        <v>23</v>
      </c>
      <c r="M678" t="s">
        <v>57</v>
      </c>
    </row>
    <row r="679" spans="1:13" x14ac:dyDescent="0.2">
      <c r="A679" t="s">
        <v>542</v>
      </c>
      <c r="B679" t="s">
        <v>543</v>
      </c>
      <c r="M679" t="s">
        <v>57</v>
      </c>
    </row>
    <row r="680" spans="1:13" ht="16" x14ac:dyDescent="0.2">
      <c r="A680" s="1" t="s">
        <v>12</v>
      </c>
      <c r="M680" t="s">
        <v>57</v>
      </c>
    </row>
    <row r="681" spans="1:13" x14ac:dyDescent="0.2">
      <c r="A681" t="s">
        <v>13</v>
      </c>
      <c r="B681" t="s">
        <v>14</v>
      </c>
      <c r="C681" t="s">
        <v>3</v>
      </c>
      <c r="D681" t="s">
        <v>10</v>
      </c>
      <c r="E681" t="s">
        <v>15</v>
      </c>
      <c r="F681" t="s">
        <v>8</v>
      </c>
      <c r="G681" t="s">
        <v>16</v>
      </c>
      <c r="H681" t="s">
        <v>17</v>
      </c>
      <c r="I681" t="s">
        <v>18</v>
      </c>
      <c r="J681" t="s">
        <v>19</v>
      </c>
      <c r="K681" t="s">
        <v>20</v>
      </c>
      <c r="L681" t="s">
        <v>21</v>
      </c>
      <c r="M681" t="s">
        <v>6</v>
      </c>
    </row>
    <row r="682" spans="1:13" x14ac:dyDescent="0.2">
      <c r="A682" t="s">
        <v>800</v>
      </c>
      <c r="B682">
        <v>1</v>
      </c>
      <c r="C682" t="s">
        <v>4</v>
      </c>
      <c r="D682" t="s">
        <v>23</v>
      </c>
      <c r="E682" t="s">
        <v>150</v>
      </c>
      <c r="F682" t="s">
        <v>56</v>
      </c>
      <c r="J682">
        <v>100</v>
      </c>
      <c r="K682" t="s">
        <v>57</v>
      </c>
      <c r="M682" t="s">
        <v>57</v>
      </c>
    </row>
    <row r="683" spans="1:13" x14ac:dyDescent="0.2">
      <c r="A683" t="s">
        <v>660</v>
      </c>
      <c r="B683">
        <v>5.0699999999999997E-8</v>
      </c>
      <c r="C683" t="s">
        <v>4</v>
      </c>
      <c r="D683" t="s">
        <v>151</v>
      </c>
      <c r="E683" t="s">
        <v>58</v>
      </c>
      <c r="F683" t="s">
        <v>59</v>
      </c>
      <c r="G683">
        <v>0</v>
      </c>
      <c r="H683">
        <v>5.0699999999999997E-8</v>
      </c>
      <c r="K683" t="s">
        <v>152</v>
      </c>
    </row>
    <row r="684" spans="1:13" x14ac:dyDescent="0.2">
      <c r="A684" t="s">
        <v>129</v>
      </c>
      <c r="B684">
        <v>2.5400000000000001E-11</v>
      </c>
      <c r="C684" t="s">
        <v>61</v>
      </c>
      <c r="D684" t="s">
        <v>10</v>
      </c>
      <c r="E684" t="s">
        <v>58</v>
      </c>
      <c r="F684" t="s">
        <v>59</v>
      </c>
      <c r="G684">
        <v>0</v>
      </c>
      <c r="H684">
        <v>-24.396271941904061</v>
      </c>
      <c r="I684">
        <v>0</v>
      </c>
      <c r="K684" t="s">
        <v>153</v>
      </c>
      <c r="L684">
        <v>0</v>
      </c>
      <c r="M684" t="s">
        <v>608</v>
      </c>
    </row>
    <row r="685" spans="1:13" x14ac:dyDescent="0.2">
      <c r="A685" t="s">
        <v>104</v>
      </c>
      <c r="B685">
        <v>3.3399999999999999E-2</v>
      </c>
      <c r="C685" t="s">
        <v>105</v>
      </c>
      <c r="D685" t="s">
        <v>106</v>
      </c>
      <c r="E685" t="s">
        <v>58</v>
      </c>
      <c r="F685" t="s">
        <v>59</v>
      </c>
      <c r="G685">
        <v>0</v>
      </c>
      <c r="H685">
        <v>-3.3991993789994819</v>
      </c>
      <c r="I685">
        <v>0</v>
      </c>
      <c r="K685" t="s">
        <v>664</v>
      </c>
      <c r="L685">
        <v>0</v>
      </c>
      <c r="M685" t="s">
        <v>544</v>
      </c>
    </row>
    <row r="686" spans="1:13" x14ac:dyDescent="0.2">
      <c r="A686" t="s">
        <v>802</v>
      </c>
      <c r="B686">
        <v>3.32E-2</v>
      </c>
      <c r="C686" t="s">
        <v>4</v>
      </c>
      <c r="D686" t="s">
        <v>154</v>
      </c>
      <c r="E686" t="s">
        <v>58</v>
      </c>
      <c r="F686" t="s">
        <v>59</v>
      </c>
      <c r="G686">
        <v>0</v>
      </c>
      <c r="H686">
        <v>-3.4052054030596941</v>
      </c>
      <c r="I686">
        <v>0</v>
      </c>
      <c r="K686" t="s">
        <v>156</v>
      </c>
      <c r="L686">
        <v>0</v>
      </c>
    </row>
    <row r="687" spans="1:13" x14ac:dyDescent="0.2">
      <c r="A687" t="s">
        <v>801</v>
      </c>
      <c r="B687">
        <v>3.32E-2</v>
      </c>
      <c r="C687" t="s">
        <v>4</v>
      </c>
      <c r="D687" t="s">
        <v>154</v>
      </c>
      <c r="E687" t="s">
        <v>58</v>
      </c>
      <c r="F687" t="s">
        <v>59</v>
      </c>
      <c r="G687">
        <v>0</v>
      </c>
      <c r="H687">
        <v>-3.4052054030596941</v>
      </c>
      <c r="I687">
        <v>0</v>
      </c>
      <c r="K687" t="s">
        <v>155</v>
      </c>
      <c r="L687">
        <v>0</v>
      </c>
    </row>
    <row r="688" spans="1:13" x14ac:dyDescent="0.2">
      <c r="M688" t="s">
        <v>57</v>
      </c>
    </row>
    <row r="689" spans="1:13" ht="16" x14ac:dyDescent="0.2">
      <c r="A689" s="1" t="s">
        <v>2</v>
      </c>
      <c r="B689" s="1" t="s">
        <v>545</v>
      </c>
      <c r="M689" t="s">
        <v>57</v>
      </c>
    </row>
    <row r="690" spans="1:13" x14ac:dyDescent="0.2">
      <c r="A690" t="s">
        <v>3</v>
      </c>
      <c r="B690" t="s">
        <v>4</v>
      </c>
      <c r="M690" t="s">
        <v>57</v>
      </c>
    </row>
    <row r="691" spans="1:13" x14ac:dyDescent="0.2">
      <c r="A691" t="s">
        <v>5</v>
      </c>
      <c r="B691">
        <v>1</v>
      </c>
      <c r="M691" t="s">
        <v>57</v>
      </c>
    </row>
    <row r="692" spans="1:13" x14ac:dyDescent="0.2">
      <c r="A692" t="s">
        <v>6</v>
      </c>
      <c r="B692" t="s">
        <v>545</v>
      </c>
      <c r="M692" t="s">
        <v>57</v>
      </c>
    </row>
    <row r="693" spans="1:13" x14ac:dyDescent="0.2">
      <c r="A693" t="s">
        <v>8</v>
      </c>
      <c r="B693" t="s">
        <v>9</v>
      </c>
      <c r="M693" t="s">
        <v>57</v>
      </c>
    </row>
    <row r="694" spans="1:13" x14ac:dyDescent="0.2">
      <c r="A694" t="s">
        <v>10</v>
      </c>
      <c r="B694" t="s">
        <v>10</v>
      </c>
      <c r="M694" t="s">
        <v>57</v>
      </c>
    </row>
    <row r="695" spans="1:13" ht="16" x14ac:dyDescent="0.2">
      <c r="A695" s="1" t="s">
        <v>12</v>
      </c>
      <c r="M695" t="s">
        <v>57</v>
      </c>
    </row>
    <row r="696" spans="1:13" x14ac:dyDescent="0.2">
      <c r="A696" t="s">
        <v>13</v>
      </c>
      <c r="B696" t="s">
        <v>14</v>
      </c>
      <c r="C696" t="s">
        <v>3</v>
      </c>
      <c r="D696" t="s">
        <v>10</v>
      </c>
      <c r="E696" t="s">
        <v>15</v>
      </c>
      <c r="F696" t="s">
        <v>8</v>
      </c>
      <c r="G696" t="s">
        <v>16</v>
      </c>
      <c r="H696" t="s">
        <v>17</v>
      </c>
      <c r="I696" t="s">
        <v>18</v>
      </c>
      <c r="J696" t="s">
        <v>19</v>
      </c>
      <c r="K696" t="s">
        <v>20</v>
      </c>
      <c r="L696" t="s">
        <v>21</v>
      </c>
      <c r="M696" t="s">
        <v>6</v>
      </c>
    </row>
    <row r="697" spans="1:13" x14ac:dyDescent="0.2">
      <c r="A697" t="s">
        <v>157</v>
      </c>
      <c r="B697">
        <v>2170000</v>
      </c>
      <c r="D697" t="s">
        <v>78</v>
      </c>
      <c r="E697" t="s">
        <v>79</v>
      </c>
      <c r="F697" t="s">
        <v>25</v>
      </c>
      <c r="G697">
        <v>0</v>
      </c>
      <c r="H697">
        <v>14.590237725516641</v>
      </c>
      <c r="I697">
        <v>0</v>
      </c>
      <c r="K697" t="s">
        <v>57</v>
      </c>
      <c r="L697">
        <v>0</v>
      </c>
      <c r="M697" t="s">
        <v>57</v>
      </c>
    </row>
    <row r="698" spans="1:13" x14ac:dyDescent="0.2">
      <c r="A698" t="s">
        <v>158</v>
      </c>
      <c r="B698">
        <v>543000</v>
      </c>
      <c r="D698" t="s">
        <v>82</v>
      </c>
      <c r="E698" t="s">
        <v>79</v>
      </c>
      <c r="F698" t="s">
        <v>25</v>
      </c>
      <c r="G698">
        <v>0</v>
      </c>
      <c r="H698">
        <v>13.204864598916069</v>
      </c>
      <c r="I698">
        <v>0</v>
      </c>
      <c r="K698" t="s">
        <v>57</v>
      </c>
      <c r="L698">
        <v>0</v>
      </c>
      <c r="M698" t="s">
        <v>57</v>
      </c>
    </row>
    <row r="699" spans="1:13" x14ac:dyDescent="0.2">
      <c r="A699" t="s">
        <v>84</v>
      </c>
      <c r="B699">
        <v>81400</v>
      </c>
      <c r="D699" t="s">
        <v>82</v>
      </c>
      <c r="E699" t="s">
        <v>79</v>
      </c>
      <c r="F699" t="s">
        <v>25</v>
      </c>
      <c r="G699">
        <v>0</v>
      </c>
      <c r="H699">
        <v>11.30713055199063</v>
      </c>
      <c r="I699">
        <v>0</v>
      </c>
      <c r="K699" t="s">
        <v>57</v>
      </c>
      <c r="L699">
        <v>0</v>
      </c>
      <c r="M699" t="s">
        <v>57</v>
      </c>
    </row>
    <row r="700" spans="1:13" x14ac:dyDescent="0.2">
      <c r="A700" t="s">
        <v>84</v>
      </c>
      <c r="B700">
        <v>271000</v>
      </c>
      <c r="D700" t="s">
        <v>82</v>
      </c>
      <c r="E700" t="s">
        <v>79</v>
      </c>
      <c r="F700" t="s">
        <v>25</v>
      </c>
      <c r="G700">
        <v>0</v>
      </c>
      <c r="H700">
        <v>12.50987409986184</v>
      </c>
      <c r="I700">
        <v>0</v>
      </c>
      <c r="K700" t="s">
        <v>57</v>
      </c>
      <c r="L700">
        <v>0</v>
      </c>
      <c r="M700" t="s">
        <v>57</v>
      </c>
    </row>
    <row r="701" spans="1:13" x14ac:dyDescent="0.2">
      <c r="A701" t="s">
        <v>84</v>
      </c>
      <c r="B701">
        <v>109000</v>
      </c>
      <c r="D701" t="s">
        <v>82</v>
      </c>
      <c r="E701" t="s">
        <v>79</v>
      </c>
      <c r="F701" t="s">
        <v>25</v>
      </c>
      <c r="G701">
        <v>0</v>
      </c>
      <c r="H701">
        <v>11.59910316121128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159</v>
      </c>
      <c r="B702">
        <v>27100</v>
      </c>
      <c r="D702" t="s">
        <v>82</v>
      </c>
      <c r="E702" t="s">
        <v>79</v>
      </c>
      <c r="F702" t="s">
        <v>25</v>
      </c>
      <c r="G702">
        <v>0</v>
      </c>
      <c r="H702">
        <v>10.207289006867789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160</v>
      </c>
      <c r="B703">
        <v>81400</v>
      </c>
      <c r="D703" t="s">
        <v>82</v>
      </c>
      <c r="E703" t="s">
        <v>79</v>
      </c>
      <c r="F703" t="s">
        <v>25</v>
      </c>
      <c r="G703">
        <v>0</v>
      </c>
      <c r="H703">
        <v>11.30713055199063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545</v>
      </c>
      <c r="B704">
        <v>1</v>
      </c>
      <c r="C704" t="s">
        <v>4</v>
      </c>
      <c r="D704" t="s">
        <v>10</v>
      </c>
      <c r="F704" t="s">
        <v>56</v>
      </c>
      <c r="J704">
        <v>100</v>
      </c>
      <c r="K704" t="s">
        <v>57</v>
      </c>
      <c r="M704" t="s">
        <v>57</v>
      </c>
    </row>
    <row r="705" spans="1:13" x14ac:dyDescent="0.2">
      <c r="A705" t="s">
        <v>161</v>
      </c>
      <c r="B705">
        <v>35900</v>
      </c>
      <c r="C705" t="s">
        <v>4</v>
      </c>
      <c r="D705" t="s">
        <v>23</v>
      </c>
      <c r="F705" t="s">
        <v>59</v>
      </c>
      <c r="G705">
        <v>0</v>
      </c>
      <c r="H705">
        <v>10.48849257447637</v>
      </c>
      <c r="I705">
        <v>0</v>
      </c>
      <c r="K705" t="s">
        <v>57</v>
      </c>
      <c r="L705">
        <v>0</v>
      </c>
      <c r="M705" t="s">
        <v>162</v>
      </c>
    </row>
    <row r="706" spans="1:13" x14ac:dyDescent="0.2">
      <c r="A706" t="s">
        <v>163</v>
      </c>
      <c r="B706">
        <v>252000</v>
      </c>
      <c r="C706" t="s">
        <v>164</v>
      </c>
      <c r="D706" t="s">
        <v>23</v>
      </c>
      <c r="F706" t="s">
        <v>59</v>
      </c>
      <c r="G706">
        <v>0</v>
      </c>
      <c r="H706">
        <v>12.437184366493559</v>
      </c>
      <c r="I706">
        <v>0</v>
      </c>
      <c r="K706" t="s">
        <v>57</v>
      </c>
      <c r="L706">
        <v>0</v>
      </c>
      <c r="M706" t="s">
        <v>615</v>
      </c>
    </row>
    <row r="707" spans="1:13" x14ac:dyDescent="0.2">
      <c r="A707" t="s">
        <v>86</v>
      </c>
      <c r="B707">
        <v>6550</v>
      </c>
      <c r="C707" t="s">
        <v>70</v>
      </c>
      <c r="D707" t="s">
        <v>23</v>
      </c>
      <c r="F707" t="s">
        <v>59</v>
      </c>
      <c r="G707">
        <v>0</v>
      </c>
      <c r="H707">
        <v>8.7872203286292976</v>
      </c>
      <c r="I707">
        <v>0</v>
      </c>
      <c r="K707" t="s">
        <v>57</v>
      </c>
      <c r="L707">
        <v>0</v>
      </c>
      <c r="M707" t="s">
        <v>88</v>
      </c>
    </row>
    <row r="708" spans="1:13" x14ac:dyDescent="0.2">
      <c r="A708" t="s">
        <v>165</v>
      </c>
      <c r="B708">
        <v>880000</v>
      </c>
      <c r="C708" t="s">
        <v>4</v>
      </c>
      <c r="D708" t="s">
        <v>68</v>
      </c>
      <c r="F708" t="s">
        <v>59</v>
      </c>
      <c r="G708">
        <v>0</v>
      </c>
      <c r="H708">
        <v>13.68767718645439</v>
      </c>
      <c r="I708">
        <v>0</v>
      </c>
      <c r="K708" t="s">
        <v>57</v>
      </c>
      <c r="L708">
        <v>0</v>
      </c>
      <c r="M708" t="s">
        <v>165</v>
      </c>
    </row>
    <row r="709" spans="1:13" x14ac:dyDescent="0.2">
      <c r="A709" t="s">
        <v>166</v>
      </c>
      <c r="B709">
        <v>14100</v>
      </c>
      <c r="C709" t="s">
        <v>4</v>
      </c>
      <c r="D709" t="s">
        <v>23</v>
      </c>
      <c r="F709" t="s">
        <v>59</v>
      </c>
      <c r="G709">
        <v>0</v>
      </c>
      <c r="H709">
        <v>9.5539300763662602</v>
      </c>
      <c r="I709">
        <v>0</v>
      </c>
      <c r="K709" t="s">
        <v>57</v>
      </c>
      <c r="L709">
        <v>0</v>
      </c>
      <c r="M709" t="s">
        <v>167</v>
      </c>
    </row>
    <row r="710" spans="1:13" x14ac:dyDescent="0.2">
      <c r="A710" t="s">
        <v>168</v>
      </c>
      <c r="B710">
        <v>232000000</v>
      </c>
      <c r="C710" t="s">
        <v>67</v>
      </c>
      <c r="D710" t="s">
        <v>11</v>
      </c>
      <c r="F710" t="s">
        <v>59</v>
      </c>
      <c r="G710">
        <v>0</v>
      </c>
      <c r="H710">
        <v>19.262247929630579</v>
      </c>
      <c r="I710">
        <v>0</v>
      </c>
      <c r="K710" t="s">
        <v>57</v>
      </c>
      <c r="L710">
        <v>0</v>
      </c>
      <c r="M710" t="s">
        <v>616</v>
      </c>
    </row>
    <row r="711" spans="1:13" x14ac:dyDescent="0.2">
      <c r="A711" t="s">
        <v>169</v>
      </c>
      <c r="B711">
        <v>634000</v>
      </c>
      <c r="C711" t="s">
        <v>61</v>
      </c>
      <c r="D711" t="s">
        <v>23</v>
      </c>
      <c r="F711" t="s">
        <v>59</v>
      </c>
      <c r="G711">
        <v>0</v>
      </c>
      <c r="H711">
        <v>13.359804233419361</v>
      </c>
      <c r="I711">
        <v>0</v>
      </c>
      <c r="K711" t="s">
        <v>57</v>
      </c>
      <c r="L711">
        <v>0</v>
      </c>
      <c r="M711" t="s">
        <v>617</v>
      </c>
    </row>
    <row r="712" spans="1:13" x14ac:dyDescent="0.2">
      <c r="A712" t="s">
        <v>96</v>
      </c>
      <c r="B712">
        <v>127000</v>
      </c>
      <c r="C712" t="s">
        <v>70</v>
      </c>
      <c r="D712" t="s">
        <v>68</v>
      </c>
      <c r="F712" t="s">
        <v>59</v>
      </c>
      <c r="G712">
        <v>0</v>
      </c>
      <c r="H712">
        <v>11.75194236544073</v>
      </c>
      <c r="I712">
        <v>0</v>
      </c>
      <c r="K712" t="s">
        <v>57</v>
      </c>
      <c r="L712">
        <v>0</v>
      </c>
      <c r="M712" t="s">
        <v>603</v>
      </c>
    </row>
    <row r="713" spans="1:13" x14ac:dyDescent="0.2">
      <c r="A713" t="s">
        <v>97</v>
      </c>
      <c r="B713">
        <v>1380000</v>
      </c>
      <c r="C713" t="s">
        <v>61</v>
      </c>
      <c r="D713" t="s">
        <v>23</v>
      </c>
      <c r="F713" t="s">
        <v>59</v>
      </c>
      <c r="G713">
        <v>0</v>
      </c>
      <c r="H713">
        <v>14.13759405713339</v>
      </c>
      <c r="I713">
        <v>0</v>
      </c>
      <c r="K713" t="s">
        <v>57</v>
      </c>
      <c r="L713">
        <v>0</v>
      </c>
      <c r="M713" t="s">
        <v>599</v>
      </c>
    </row>
    <row r="714" spans="1:13" x14ac:dyDescent="0.2">
      <c r="A714" t="s">
        <v>170</v>
      </c>
      <c r="B714">
        <v>1720</v>
      </c>
      <c r="C714" t="s">
        <v>61</v>
      </c>
      <c r="D714" t="s">
        <v>23</v>
      </c>
      <c r="F714" t="s">
        <v>59</v>
      </c>
      <c r="G714">
        <v>0</v>
      </c>
      <c r="H714">
        <v>7.4500795698074986</v>
      </c>
      <c r="I714">
        <v>0</v>
      </c>
      <c r="K714" t="s">
        <v>57</v>
      </c>
      <c r="L714">
        <v>0</v>
      </c>
      <c r="M714" t="s">
        <v>618</v>
      </c>
    </row>
    <row r="715" spans="1:13" x14ac:dyDescent="0.2">
      <c r="A715" t="s">
        <v>171</v>
      </c>
      <c r="B715">
        <v>419000</v>
      </c>
      <c r="C715" t="s">
        <v>4</v>
      </c>
      <c r="D715" t="s">
        <v>23</v>
      </c>
      <c r="F715" t="s">
        <v>59</v>
      </c>
      <c r="G715">
        <v>0</v>
      </c>
      <c r="H715">
        <v>12.94562619890428</v>
      </c>
      <c r="I715">
        <v>0</v>
      </c>
      <c r="K715" t="s">
        <v>57</v>
      </c>
      <c r="L715">
        <v>0</v>
      </c>
      <c r="M715" t="s">
        <v>619</v>
      </c>
    </row>
    <row r="716" spans="1:13" x14ac:dyDescent="0.2">
      <c r="A716" t="s">
        <v>172</v>
      </c>
      <c r="B716">
        <v>790000</v>
      </c>
      <c r="C716" t="s">
        <v>61</v>
      </c>
      <c r="D716" t="s">
        <v>23</v>
      </c>
      <c r="F716" t="s">
        <v>59</v>
      </c>
      <c r="G716">
        <v>0</v>
      </c>
      <c r="H716">
        <v>13.579788224443201</v>
      </c>
      <c r="I716">
        <v>0</v>
      </c>
      <c r="K716" t="s">
        <v>57</v>
      </c>
      <c r="L716">
        <v>0</v>
      </c>
      <c r="M716" t="s">
        <v>620</v>
      </c>
    </row>
    <row r="717" spans="1:13" x14ac:dyDescent="0.2">
      <c r="A717" t="s">
        <v>173</v>
      </c>
      <c r="B717">
        <v>1250000</v>
      </c>
      <c r="C717" t="s">
        <v>61</v>
      </c>
      <c r="D717" t="s">
        <v>23</v>
      </c>
      <c r="F717" t="s">
        <v>59</v>
      </c>
      <c r="G717">
        <v>0</v>
      </c>
      <c r="H717">
        <v>14.038654109278481</v>
      </c>
      <c r="I717">
        <v>0</v>
      </c>
      <c r="K717" t="s">
        <v>57</v>
      </c>
      <c r="L717">
        <v>0</v>
      </c>
      <c r="M717" t="s">
        <v>174</v>
      </c>
    </row>
    <row r="718" spans="1:13" x14ac:dyDescent="0.2">
      <c r="A718" t="s">
        <v>176</v>
      </c>
      <c r="B718">
        <v>18200000</v>
      </c>
      <c r="C718" t="s">
        <v>105</v>
      </c>
      <c r="D718" t="s">
        <v>106</v>
      </c>
      <c r="F718" t="s">
        <v>59</v>
      </c>
      <c r="G718">
        <v>0</v>
      </c>
      <c r="H718">
        <v>16.716932152047029</v>
      </c>
      <c r="I718">
        <v>0</v>
      </c>
      <c r="K718" t="s">
        <v>57</v>
      </c>
      <c r="L718">
        <v>0</v>
      </c>
      <c r="M718" t="s">
        <v>621</v>
      </c>
    </row>
    <row r="719" spans="1:13" x14ac:dyDescent="0.2">
      <c r="A719" t="s">
        <v>177</v>
      </c>
      <c r="B719">
        <v>265000</v>
      </c>
      <c r="C719" t="s">
        <v>70</v>
      </c>
      <c r="D719" t="s">
        <v>23</v>
      </c>
      <c r="F719" t="s">
        <v>59</v>
      </c>
      <c r="G719">
        <v>0</v>
      </c>
      <c r="H719">
        <v>12.487485104968361</v>
      </c>
      <c r="I719">
        <v>0</v>
      </c>
      <c r="K719" t="s">
        <v>57</v>
      </c>
      <c r="L719">
        <v>0</v>
      </c>
      <c r="M719" t="s">
        <v>622</v>
      </c>
    </row>
    <row r="720" spans="1:13" x14ac:dyDescent="0.2">
      <c r="A720" t="s">
        <v>178</v>
      </c>
      <c r="B720">
        <v>1.55</v>
      </c>
      <c r="C720" t="s">
        <v>4</v>
      </c>
      <c r="D720" t="s">
        <v>68</v>
      </c>
      <c r="F720" t="s">
        <v>59</v>
      </c>
      <c r="G720">
        <v>0</v>
      </c>
      <c r="H720">
        <v>0.43825493093115531</v>
      </c>
      <c r="I720">
        <v>0</v>
      </c>
      <c r="K720" t="s">
        <v>57</v>
      </c>
      <c r="L720">
        <v>0</v>
      </c>
      <c r="M720" t="s">
        <v>658</v>
      </c>
    </row>
    <row r="721" spans="1:13" x14ac:dyDescent="0.2">
      <c r="A721" t="s">
        <v>110</v>
      </c>
      <c r="B721">
        <v>67700</v>
      </c>
      <c r="C721" t="s">
        <v>4</v>
      </c>
      <c r="D721" t="s">
        <v>23</v>
      </c>
      <c r="F721" t="s">
        <v>59</v>
      </c>
      <c r="G721">
        <v>0</v>
      </c>
      <c r="H721">
        <v>11.122841458900369</v>
      </c>
      <c r="I721">
        <v>0</v>
      </c>
      <c r="K721" t="s">
        <v>57</v>
      </c>
      <c r="L721">
        <v>0</v>
      </c>
      <c r="M721" t="s">
        <v>111</v>
      </c>
    </row>
    <row r="722" spans="1:13" x14ac:dyDescent="0.2">
      <c r="A722" t="s">
        <v>179</v>
      </c>
      <c r="B722">
        <v>33900</v>
      </c>
      <c r="C722" t="s">
        <v>4</v>
      </c>
      <c r="D722" t="s">
        <v>23</v>
      </c>
      <c r="F722" t="s">
        <v>59</v>
      </c>
      <c r="G722">
        <v>0</v>
      </c>
      <c r="H722">
        <v>10.43117029336854</v>
      </c>
      <c r="I722">
        <v>0</v>
      </c>
      <c r="K722" t="s">
        <v>57</v>
      </c>
      <c r="L722">
        <v>0</v>
      </c>
      <c r="M722" t="s">
        <v>180</v>
      </c>
    </row>
    <row r="723" spans="1:13" x14ac:dyDescent="0.2">
      <c r="A723" t="s">
        <v>181</v>
      </c>
      <c r="B723">
        <v>237000</v>
      </c>
      <c r="C723" t="s">
        <v>4</v>
      </c>
      <c r="D723" t="s">
        <v>23</v>
      </c>
      <c r="F723" t="s">
        <v>59</v>
      </c>
      <c r="G723">
        <v>0</v>
      </c>
      <c r="H723">
        <v>12.37581542011727</v>
      </c>
      <c r="I723">
        <v>0</v>
      </c>
      <c r="K723" t="s">
        <v>57</v>
      </c>
      <c r="L723">
        <v>0</v>
      </c>
      <c r="M723" t="s">
        <v>182</v>
      </c>
    </row>
    <row r="724" spans="1:13" x14ac:dyDescent="0.2">
      <c r="A724" t="s">
        <v>183</v>
      </c>
      <c r="B724">
        <v>7240</v>
      </c>
      <c r="C724" t="s">
        <v>92</v>
      </c>
      <c r="D724" t="s">
        <v>23</v>
      </c>
      <c r="F724" t="s">
        <v>59</v>
      </c>
      <c r="G724">
        <v>0</v>
      </c>
      <c r="H724">
        <v>8.8873764853797628</v>
      </c>
      <c r="I724">
        <v>0</v>
      </c>
      <c r="K724" t="s">
        <v>57</v>
      </c>
      <c r="L724">
        <v>0</v>
      </c>
      <c r="M724" t="s">
        <v>623</v>
      </c>
    </row>
    <row r="725" spans="1:13" x14ac:dyDescent="0.2">
      <c r="A725" t="s">
        <v>185</v>
      </c>
      <c r="B725">
        <v>17000000</v>
      </c>
      <c r="C725" t="s">
        <v>4</v>
      </c>
      <c r="D725" t="s">
        <v>23</v>
      </c>
      <c r="F725" t="s">
        <v>59</v>
      </c>
      <c r="G725">
        <v>0</v>
      </c>
      <c r="H725">
        <v>16.648723902020489</v>
      </c>
      <c r="I725">
        <v>0</v>
      </c>
      <c r="K725" t="s">
        <v>57</v>
      </c>
      <c r="L725">
        <v>0</v>
      </c>
      <c r="M725" t="s">
        <v>186</v>
      </c>
    </row>
    <row r="726" spans="1:13" x14ac:dyDescent="0.2">
      <c r="A726" t="s">
        <v>187</v>
      </c>
      <c r="B726">
        <v>17000000</v>
      </c>
      <c r="C726" t="s">
        <v>4</v>
      </c>
      <c r="D726" t="s">
        <v>23</v>
      </c>
      <c r="F726" t="s">
        <v>59</v>
      </c>
      <c r="G726">
        <v>0</v>
      </c>
      <c r="H726">
        <v>16.648723902020489</v>
      </c>
      <c r="I726">
        <v>0</v>
      </c>
      <c r="K726" t="s">
        <v>57</v>
      </c>
      <c r="L726">
        <v>0</v>
      </c>
      <c r="M726" t="s">
        <v>188</v>
      </c>
    </row>
    <row r="727" spans="1:13" x14ac:dyDescent="0.2">
      <c r="A727" t="s">
        <v>189</v>
      </c>
      <c r="B727">
        <v>3870000</v>
      </c>
      <c r="C727" t="s">
        <v>4</v>
      </c>
      <c r="D727" t="s">
        <v>23</v>
      </c>
      <c r="F727" t="s">
        <v>59</v>
      </c>
      <c r="G727">
        <v>0</v>
      </c>
      <c r="H727">
        <v>15.16876506500596</v>
      </c>
      <c r="I727">
        <v>0</v>
      </c>
      <c r="K727" t="s">
        <v>57</v>
      </c>
      <c r="L727">
        <v>0</v>
      </c>
      <c r="M727" t="s">
        <v>624</v>
      </c>
    </row>
    <row r="728" spans="1:13" x14ac:dyDescent="0.2">
      <c r="A728" t="s">
        <v>190</v>
      </c>
      <c r="B728">
        <v>26700000</v>
      </c>
      <c r="C728" t="s">
        <v>4</v>
      </c>
      <c r="D728" t="s">
        <v>154</v>
      </c>
      <c r="F728" t="s">
        <v>59</v>
      </c>
      <c r="G728">
        <v>0</v>
      </c>
      <c r="H728">
        <v>17.100174123370479</v>
      </c>
      <c r="I728">
        <v>0</v>
      </c>
      <c r="K728" t="s">
        <v>57</v>
      </c>
      <c r="L728">
        <v>0</v>
      </c>
      <c r="M728" t="s">
        <v>190</v>
      </c>
    </row>
    <row r="729" spans="1:13" x14ac:dyDescent="0.2">
      <c r="A729" t="s">
        <v>191</v>
      </c>
      <c r="B729">
        <v>-505000</v>
      </c>
      <c r="C729" t="s">
        <v>4</v>
      </c>
      <c r="D729" t="s">
        <v>23</v>
      </c>
      <c r="F729" t="s">
        <v>59</v>
      </c>
      <c r="G729">
        <v>0</v>
      </c>
      <c r="H729">
        <v>13.132313708257501</v>
      </c>
      <c r="I729">
        <v>0</v>
      </c>
      <c r="K729" t="s">
        <v>57</v>
      </c>
      <c r="L729">
        <v>0</v>
      </c>
      <c r="M729" t="s">
        <v>476</v>
      </c>
    </row>
    <row r="730" spans="1:13" x14ac:dyDescent="0.2">
      <c r="A730" t="s">
        <v>193</v>
      </c>
      <c r="B730">
        <v>-252000</v>
      </c>
      <c r="C730" t="s">
        <v>4</v>
      </c>
      <c r="D730" t="s">
        <v>23</v>
      </c>
      <c r="F730" t="s">
        <v>59</v>
      </c>
      <c r="G730">
        <v>0</v>
      </c>
      <c r="H730">
        <v>12.437184366493559</v>
      </c>
      <c r="I730">
        <v>0</v>
      </c>
      <c r="K730" t="s">
        <v>57</v>
      </c>
      <c r="L730">
        <v>0</v>
      </c>
      <c r="M730" t="s">
        <v>192</v>
      </c>
    </row>
    <row r="731" spans="1:13" x14ac:dyDescent="0.2">
      <c r="M731" t="s">
        <v>57</v>
      </c>
    </row>
    <row r="732" spans="1:13" ht="16" x14ac:dyDescent="0.2">
      <c r="A732" s="1" t="s">
        <v>2</v>
      </c>
      <c r="B732" s="1" t="s">
        <v>546</v>
      </c>
      <c r="M732" t="s">
        <v>57</v>
      </c>
    </row>
    <row r="733" spans="1:13" x14ac:dyDescent="0.2">
      <c r="A733" t="s">
        <v>3</v>
      </c>
      <c r="B733" t="s">
        <v>4</v>
      </c>
      <c r="M733" t="s">
        <v>57</v>
      </c>
    </row>
    <row r="734" spans="1:13" x14ac:dyDescent="0.2">
      <c r="A734" t="s">
        <v>5</v>
      </c>
      <c r="B734">
        <v>1</v>
      </c>
      <c r="M734" t="s">
        <v>57</v>
      </c>
    </row>
    <row r="735" spans="1:13" x14ac:dyDescent="0.2">
      <c r="A735" t="s">
        <v>6</v>
      </c>
      <c r="B735" t="s">
        <v>546</v>
      </c>
      <c r="M735" t="s">
        <v>57</v>
      </c>
    </row>
    <row r="736" spans="1:13" x14ac:dyDescent="0.2">
      <c r="A736" t="s">
        <v>8</v>
      </c>
      <c r="B736" t="s">
        <v>9</v>
      </c>
      <c r="M736" t="s">
        <v>57</v>
      </c>
    </row>
    <row r="737" spans="1:14" x14ac:dyDescent="0.2">
      <c r="A737" t="s">
        <v>10</v>
      </c>
      <c r="B737" t="s">
        <v>10</v>
      </c>
      <c r="M737" t="s">
        <v>57</v>
      </c>
    </row>
    <row r="738" spans="1:14" ht="16" x14ac:dyDescent="0.2">
      <c r="A738" s="1" t="s">
        <v>12</v>
      </c>
      <c r="M738" t="s">
        <v>57</v>
      </c>
    </row>
    <row r="739" spans="1:14" x14ac:dyDescent="0.2">
      <c r="A739" t="s">
        <v>13</v>
      </c>
      <c r="B739" t="s">
        <v>14</v>
      </c>
      <c r="C739" t="s">
        <v>3</v>
      </c>
      <c r="D739" t="s">
        <v>10</v>
      </c>
      <c r="E739" t="s">
        <v>15</v>
      </c>
      <c r="F739" t="s">
        <v>8</v>
      </c>
      <c r="G739" t="s">
        <v>16</v>
      </c>
      <c r="H739" t="s">
        <v>17</v>
      </c>
      <c r="I739" t="s">
        <v>18</v>
      </c>
      <c r="J739" t="s">
        <v>19</v>
      </c>
      <c r="K739" t="s">
        <v>20</v>
      </c>
      <c r="L739" t="s">
        <v>21</v>
      </c>
      <c r="M739" t="s">
        <v>6</v>
      </c>
    </row>
    <row r="740" spans="1:14" x14ac:dyDescent="0.2">
      <c r="A740" t="s">
        <v>157</v>
      </c>
      <c r="B740">
        <v>1090000</v>
      </c>
      <c r="D740" t="s">
        <v>78</v>
      </c>
      <c r="E740" t="s">
        <v>79</v>
      </c>
      <c r="F740" t="s">
        <v>25</v>
      </c>
      <c r="G740">
        <v>0</v>
      </c>
      <c r="H740">
        <v>13.901688254205331</v>
      </c>
      <c r="I740">
        <v>0</v>
      </c>
      <c r="K740" t="s">
        <v>57</v>
      </c>
      <c r="L740">
        <v>0</v>
      </c>
      <c r="M740" t="s">
        <v>57</v>
      </c>
    </row>
    <row r="741" spans="1:14" x14ac:dyDescent="0.2">
      <c r="A741" t="s">
        <v>194</v>
      </c>
      <c r="B741">
        <v>81400</v>
      </c>
      <c r="D741" t="s">
        <v>82</v>
      </c>
      <c r="E741" t="s">
        <v>79</v>
      </c>
      <c r="F741" t="s">
        <v>25</v>
      </c>
      <c r="G741">
        <v>0</v>
      </c>
      <c r="H741">
        <v>11.30713055199063</v>
      </c>
      <c r="I741">
        <v>0</v>
      </c>
      <c r="K741" t="s">
        <v>57</v>
      </c>
      <c r="L741">
        <v>0</v>
      </c>
      <c r="M741" t="s">
        <v>57</v>
      </c>
    </row>
    <row r="742" spans="1:14" x14ac:dyDescent="0.2">
      <c r="A742" t="s">
        <v>194</v>
      </c>
      <c r="B742">
        <v>271000</v>
      </c>
      <c r="D742" t="s">
        <v>82</v>
      </c>
      <c r="E742" t="s">
        <v>79</v>
      </c>
      <c r="F742" t="s">
        <v>25</v>
      </c>
      <c r="G742">
        <v>0</v>
      </c>
      <c r="H742">
        <v>12.50987409986184</v>
      </c>
      <c r="I742">
        <v>0</v>
      </c>
      <c r="K742" t="s">
        <v>57</v>
      </c>
      <c r="L742">
        <v>0</v>
      </c>
      <c r="M742" t="s">
        <v>57</v>
      </c>
    </row>
    <row r="743" spans="1:14" x14ac:dyDescent="0.2">
      <c r="A743" t="s">
        <v>194</v>
      </c>
      <c r="B743">
        <v>109000</v>
      </c>
      <c r="D743" t="s">
        <v>82</v>
      </c>
      <c r="E743" t="s">
        <v>79</v>
      </c>
      <c r="F743" t="s">
        <v>25</v>
      </c>
      <c r="G743">
        <v>0</v>
      </c>
      <c r="H743">
        <v>11.59910316121128</v>
      </c>
      <c r="I743">
        <v>0</v>
      </c>
      <c r="K743" t="s">
        <v>57</v>
      </c>
      <c r="L743">
        <v>0</v>
      </c>
      <c r="M743" t="s">
        <v>57</v>
      </c>
    </row>
    <row r="744" spans="1:14" x14ac:dyDescent="0.2">
      <c r="A744" t="s">
        <v>195</v>
      </c>
      <c r="B744">
        <v>543000</v>
      </c>
      <c r="D744" t="s">
        <v>82</v>
      </c>
      <c r="E744" t="s">
        <v>79</v>
      </c>
      <c r="F744" t="s">
        <v>25</v>
      </c>
      <c r="G744">
        <v>0</v>
      </c>
      <c r="H744">
        <v>13.204864598916069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546</v>
      </c>
      <c r="B745">
        <v>1</v>
      </c>
      <c r="C745" t="s">
        <v>4</v>
      </c>
      <c r="D745" t="s">
        <v>10</v>
      </c>
      <c r="E745" t="s">
        <v>85</v>
      </c>
      <c r="F745" t="s">
        <v>56</v>
      </c>
      <c r="J745">
        <v>100</v>
      </c>
      <c r="K745" t="s">
        <v>57</v>
      </c>
      <c r="M745" t="s">
        <v>57</v>
      </c>
      <c r="N745" t="s">
        <v>671</v>
      </c>
    </row>
    <row r="746" spans="1:14" x14ac:dyDescent="0.2">
      <c r="A746" t="s">
        <v>196</v>
      </c>
      <c r="B746">
        <v>-6550</v>
      </c>
      <c r="C746" t="s">
        <v>70</v>
      </c>
      <c r="D746" t="s">
        <v>23</v>
      </c>
      <c r="E746" t="s">
        <v>71</v>
      </c>
      <c r="F746" t="s">
        <v>59</v>
      </c>
      <c r="G746">
        <v>0</v>
      </c>
      <c r="H746">
        <v>8.7872203286292976</v>
      </c>
      <c r="I746">
        <v>0</v>
      </c>
      <c r="K746" t="s">
        <v>57</v>
      </c>
      <c r="L746">
        <v>0</v>
      </c>
      <c r="M746" t="s">
        <v>197</v>
      </c>
      <c r="N746" t="s">
        <v>198</v>
      </c>
    </row>
    <row r="747" spans="1:14" x14ac:dyDescent="0.2">
      <c r="A747" t="s">
        <v>199</v>
      </c>
      <c r="B747">
        <v>-1950</v>
      </c>
      <c r="C747" t="s">
        <v>70</v>
      </c>
      <c r="D747" t="s">
        <v>23</v>
      </c>
      <c r="E747" t="s">
        <v>71</v>
      </c>
      <c r="F747" t="s">
        <v>59</v>
      </c>
      <c r="G747">
        <v>0</v>
      </c>
      <c r="H747">
        <v>7.5755846515577927</v>
      </c>
      <c r="I747">
        <v>0</v>
      </c>
      <c r="K747" t="s">
        <v>57</v>
      </c>
      <c r="L747">
        <v>0</v>
      </c>
      <c r="M747" t="s">
        <v>200</v>
      </c>
      <c r="N747" t="s">
        <v>201</v>
      </c>
    </row>
    <row r="748" spans="1:14" x14ac:dyDescent="0.2">
      <c r="A748" t="s">
        <v>202</v>
      </c>
      <c r="B748">
        <v>-1500000</v>
      </c>
      <c r="C748" t="s">
        <v>70</v>
      </c>
      <c r="D748" t="s">
        <v>23</v>
      </c>
      <c r="E748" t="s">
        <v>71</v>
      </c>
      <c r="F748" t="s">
        <v>59</v>
      </c>
      <c r="G748">
        <v>0</v>
      </c>
      <c r="H748">
        <v>14.220975666072439</v>
      </c>
      <c r="I748">
        <v>0</v>
      </c>
      <c r="K748" t="s">
        <v>57</v>
      </c>
      <c r="L748">
        <v>0</v>
      </c>
      <c r="M748" t="s">
        <v>625</v>
      </c>
      <c r="N748" t="s">
        <v>203</v>
      </c>
    </row>
    <row r="749" spans="1:14" x14ac:dyDescent="0.2">
      <c r="A749" t="s">
        <v>204</v>
      </c>
      <c r="B749">
        <v>-407000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12.91656846442473</v>
      </c>
      <c r="I749">
        <v>0</v>
      </c>
      <c r="K749" t="s">
        <v>57</v>
      </c>
      <c r="L749">
        <v>0</v>
      </c>
      <c r="M749" t="s">
        <v>205</v>
      </c>
      <c r="N749" t="s">
        <v>206</v>
      </c>
    </row>
    <row r="750" spans="1:14" x14ac:dyDescent="0.2">
      <c r="A750" t="s">
        <v>207</v>
      </c>
      <c r="B750">
        <v>-1410000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14.15910026235435</v>
      </c>
      <c r="I750">
        <v>0</v>
      </c>
      <c r="K750" t="s">
        <v>57</v>
      </c>
      <c r="L750">
        <v>0</v>
      </c>
      <c r="M750" t="s">
        <v>208</v>
      </c>
      <c r="N750" t="s">
        <v>209</v>
      </c>
    </row>
    <row r="751" spans="1:14" x14ac:dyDescent="0.2">
      <c r="A751" t="s">
        <v>210</v>
      </c>
      <c r="B751">
        <v>-1960000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14.4884550312067</v>
      </c>
      <c r="I751">
        <v>0</v>
      </c>
      <c r="K751" t="s">
        <v>57</v>
      </c>
      <c r="L751">
        <v>0</v>
      </c>
      <c r="M751" t="s">
        <v>211</v>
      </c>
      <c r="N751" t="s">
        <v>212</v>
      </c>
    </row>
    <row r="752" spans="1:14" x14ac:dyDescent="0.2">
      <c r="A752" t="s">
        <v>213</v>
      </c>
      <c r="B752">
        <v>-102000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11.53272809226641</v>
      </c>
      <c r="I752">
        <v>0</v>
      </c>
      <c r="K752" t="s">
        <v>57</v>
      </c>
      <c r="L752">
        <v>0</v>
      </c>
      <c r="M752" t="s">
        <v>214</v>
      </c>
      <c r="N752" t="s">
        <v>215</v>
      </c>
    </row>
    <row r="753" spans="1:14" x14ac:dyDescent="0.2">
      <c r="A753" t="s">
        <v>216</v>
      </c>
      <c r="B753">
        <v>-5870000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15.58536519180428</v>
      </c>
      <c r="I753">
        <v>0</v>
      </c>
      <c r="K753" t="s">
        <v>57</v>
      </c>
      <c r="L753">
        <v>0</v>
      </c>
      <c r="M753" t="s">
        <v>217</v>
      </c>
      <c r="N753" t="s">
        <v>218</v>
      </c>
    </row>
    <row r="754" spans="1:14" x14ac:dyDescent="0.2">
      <c r="A754" t="s">
        <v>219</v>
      </c>
      <c r="B754">
        <v>-212000000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19.172096832636289</v>
      </c>
      <c r="I754">
        <v>0</v>
      </c>
      <c r="K754" t="s">
        <v>57</v>
      </c>
      <c r="L754">
        <v>0</v>
      </c>
      <c r="M754" t="s">
        <v>220</v>
      </c>
      <c r="N754" t="s">
        <v>221</v>
      </c>
    </row>
    <row r="755" spans="1:14" x14ac:dyDescent="0.2">
      <c r="A755" t="s">
        <v>222</v>
      </c>
      <c r="B755">
        <v>-90900000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18.325270559147711</v>
      </c>
      <c r="I755">
        <v>0</v>
      </c>
      <c r="K755" t="s">
        <v>57</v>
      </c>
      <c r="L755">
        <v>0</v>
      </c>
      <c r="M755" t="s">
        <v>220</v>
      </c>
      <c r="N755" t="s">
        <v>223</v>
      </c>
    </row>
    <row r="756" spans="1:14" x14ac:dyDescent="0.2">
      <c r="A756" t="s">
        <v>224</v>
      </c>
      <c r="B756">
        <v>-35900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10.48849257447637</v>
      </c>
      <c r="I756">
        <v>0</v>
      </c>
      <c r="K756" t="s">
        <v>57</v>
      </c>
      <c r="L756">
        <v>0</v>
      </c>
      <c r="M756" t="s">
        <v>225</v>
      </c>
      <c r="N756" t="s">
        <v>226</v>
      </c>
    </row>
    <row r="757" spans="1:14" x14ac:dyDescent="0.2">
      <c r="A757" t="s">
        <v>227</v>
      </c>
      <c r="B757">
        <v>-8440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9.0407375875900033</v>
      </c>
      <c r="I757">
        <v>0</v>
      </c>
      <c r="K757" t="s">
        <v>57</v>
      </c>
      <c r="L757">
        <v>0</v>
      </c>
      <c r="M757" t="s">
        <v>228</v>
      </c>
      <c r="N757" t="s">
        <v>229</v>
      </c>
    </row>
    <row r="758" spans="1:14" x14ac:dyDescent="0.2">
      <c r="A758" t="s">
        <v>230</v>
      </c>
      <c r="B758">
        <v>-5620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8.6340869428877376</v>
      </c>
      <c r="I758">
        <v>0</v>
      </c>
      <c r="K758" t="s">
        <v>57</v>
      </c>
      <c r="L758">
        <v>0</v>
      </c>
      <c r="M758" t="s">
        <v>228</v>
      </c>
      <c r="N758" t="s">
        <v>231</v>
      </c>
    </row>
    <row r="759" spans="1:14" x14ac:dyDescent="0.2">
      <c r="A759" t="s">
        <v>232</v>
      </c>
      <c r="B759">
        <v>-504000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13.13033154705351</v>
      </c>
      <c r="I759">
        <v>0</v>
      </c>
      <c r="K759" t="s">
        <v>57</v>
      </c>
      <c r="L759">
        <v>0</v>
      </c>
      <c r="M759" t="s">
        <v>233</v>
      </c>
      <c r="N759" t="s">
        <v>234</v>
      </c>
    </row>
    <row r="760" spans="1:14" x14ac:dyDescent="0.2">
      <c r="A760" t="s">
        <v>235</v>
      </c>
      <c r="B760">
        <v>-755000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13.53447302823116</v>
      </c>
      <c r="I760">
        <v>0</v>
      </c>
      <c r="K760" t="s">
        <v>57</v>
      </c>
      <c r="L760">
        <v>0</v>
      </c>
      <c r="M760" t="s">
        <v>233</v>
      </c>
      <c r="N760" t="s">
        <v>236</v>
      </c>
    </row>
    <row r="761" spans="1:14" x14ac:dyDescent="0.2">
      <c r="A761" t="s">
        <v>237</v>
      </c>
      <c r="B761">
        <v>-54600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10.907789161733</v>
      </c>
      <c r="I761">
        <v>0</v>
      </c>
      <c r="K761" t="s">
        <v>57</v>
      </c>
      <c r="L761">
        <v>0</v>
      </c>
      <c r="M761" t="s">
        <v>238</v>
      </c>
      <c r="N761" t="s">
        <v>239</v>
      </c>
    </row>
    <row r="762" spans="1:14" x14ac:dyDescent="0.2">
      <c r="A762" t="s">
        <v>240</v>
      </c>
      <c r="B762">
        <v>-13700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9.525151111816216</v>
      </c>
      <c r="I762">
        <v>0</v>
      </c>
      <c r="K762" t="s">
        <v>57</v>
      </c>
      <c r="L762">
        <v>0</v>
      </c>
      <c r="M762" t="s">
        <v>238</v>
      </c>
      <c r="N762" t="s">
        <v>241</v>
      </c>
    </row>
    <row r="763" spans="1:14" x14ac:dyDescent="0.2">
      <c r="A763" t="s">
        <v>242</v>
      </c>
      <c r="B763">
        <v>-27300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10.214641981173051</v>
      </c>
      <c r="I763">
        <v>0</v>
      </c>
      <c r="K763" t="s">
        <v>57</v>
      </c>
      <c r="L763">
        <v>0</v>
      </c>
      <c r="M763" t="s">
        <v>243</v>
      </c>
      <c r="N763" t="s">
        <v>244</v>
      </c>
    </row>
    <row r="764" spans="1:14" x14ac:dyDescent="0.2">
      <c r="A764" t="s">
        <v>245</v>
      </c>
      <c r="B764">
        <v>-6830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8.829079952564836</v>
      </c>
      <c r="I764">
        <v>0</v>
      </c>
      <c r="K764" t="s">
        <v>57</v>
      </c>
      <c r="L764">
        <v>0</v>
      </c>
      <c r="M764" t="s">
        <v>243</v>
      </c>
      <c r="N764" t="s">
        <v>246</v>
      </c>
    </row>
    <row r="765" spans="1:14" x14ac:dyDescent="0.2">
      <c r="A765" t="s">
        <v>247</v>
      </c>
      <c r="B765">
        <v>-189000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12.149502294041779</v>
      </c>
      <c r="I765">
        <v>0</v>
      </c>
      <c r="K765" t="s">
        <v>57</v>
      </c>
      <c r="L765">
        <v>0</v>
      </c>
      <c r="M765" t="s">
        <v>248</v>
      </c>
      <c r="N765" t="s">
        <v>249</v>
      </c>
    </row>
    <row r="766" spans="1:14" x14ac:dyDescent="0.2">
      <c r="A766" t="s">
        <v>250</v>
      </c>
      <c r="B766">
        <v>-47300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10.764265574480021</v>
      </c>
      <c r="I766">
        <v>0</v>
      </c>
      <c r="K766" t="s">
        <v>57</v>
      </c>
      <c r="L766">
        <v>0</v>
      </c>
      <c r="M766" t="s">
        <v>248</v>
      </c>
      <c r="N766" t="s">
        <v>251</v>
      </c>
    </row>
    <row r="767" spans="1:14" x14ac:dyDescent="0.2">
      <c r="A767" t="s">
        <v>252</v>
      </c>
      <c r="B767">
        <v>-289000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12.574181967094569</v>
      </c>
      <c r="I767">
        <v>0</v>
      </c>
      <c r="K767" t="s">
        <v>57</v>
      </c>
      <c r="L767">
        <v>0</v>
      </c>
      <c r="M767" t="s">
        <v>253</v>
      </c>
      <c r="N767" t="s">
        <v>254</v>
      </c>
    </row>
    <row r="768" spans="1:14" x14ac:dyDescent="0.2">
      <c r="A768" t="s">
        <v>255</v>
      </c>
      <c r="B768">
        <v>-72300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11.188579408146859</v>
      </c>
      <c r="I768">
        <v>0</v>
      </c>
      <c r="K768" t="s">
        <v>57</v>
      </c>
      <c r="L768">
        <v>0</v>
      </c>
      <c r="M768" t="s">
        <v>253</v>
      </c>
      <c r="N768" t="s">
        <v>256</v>
      </c>
    </row>
    <row r="769" spans="1:14" x14ac:dyDescent="0.2">
      <c r="A769" t="s">
        <v>257</v>
      </c>
      <c r="B769">
        <v>-1960000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14.4884550312067</v>
      </c>
      <c r="I769">
        <v>0</v>
      </c>
      <c r="K769" t="s">
        <v>57</v>
      </c>
      <c r="L769">
        <v>0</v>
      </c>
      <c r="M769" t="s">
        <v>258</v>
      </c>
      <c r="N769" t="s">
        <v>259</v>
      </c>
    </row>
    <row r="770" spans="1:14" x14ac:dyDescent="0.2">
      <c r="A770" t="s">
        <v>260</v>
      </c>
      <c r="B770">
        <v>-9780000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16.095850042011001</v>
      </c>
      <c r="I770">
        <v>0</v>
      </c>
      <c r="K770" t="s">
        <v>57</v>
      </c>
      <c r="L770">
        <v>0</v>
      </c>
      <c r="M770" t="s">
        <v>258</v>
      </c>
      <c r="N770" t="s">
        <v>261</v>
      </c>
    </row>
    <row r="771" spans="1:14" x14ac:dyDescent="0.2">
      <c r="A771" t="s">
        <v>262</v>
      </c>
      <c r="B771">
        <v>-1.55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0.43825493093115531</v>
      </c>
      <c r="I771">
        <v>0</v>
      </c>
      <c r="K771" t="s">
        <v>57</v>
      </c>
      <c r="L771">
        <v>0</v>
      </c>
      <c r="M771" t="s">
        <v>263</v>
      </c>
      <c r="N771" t="s">
        <v>264</v>
      </c>
    </row>
    <row r="772" spans="1:14" x14ac:dyDescent="0.2">
      <c r="A772" t="s">
        <v>265</v>
      </c>
      <c r="B772">
        <v>-7990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8.9859460387603196</v>
      </c>
      <c r="I772">
        <v>0</v>
      </c>
      <c r="K772" t="s">
        <v>57</v>
      </c>
      <c r="L772">
        <v>0</v>
      </c>
      <c r="M772" t="s">
        <v>266</v>
      </c>
      <c r="N772" t="s">
        <v>267</v>
      </c>
    </row>
    <row r="773" spans="1:14" x14ac:dyDescent="0.2">
      <c r="M773" t="s">
        <v>57</v>
      </c>
    </row>
    <row r="774" spans="1:14" ht="16" x14ac:dyDescent="0.2">
      <c r="A774" s="1" t="s">
        <v>2</v>
      </c>
      <c r="B774" s="1" t="s">
        <v>814</v>
      </c>
      <c r="M774" t="s">
        <v>57</v>
      </c>
    </row>
    <row r="775" spans="1:14" x14ac:dyDescent="0.2">
      <c r="A775" t="s">
        <v>3</v>
      </c>
      <c r="B775" t="s">
        <v>4</v>
      </c>
      <c r="M775" t="s">
        <v>57</v>
      </c>
    </row>
    <row r="776" spans="1:14" x14ac:dyDescent="0.2">
      <c r="A776" t="s">
        <v>5</v>
      </c>
      <c r="B776">
        <v>1</v>
      </c>
      <c r="M776" t="s">
        <v>57</v>
      </c>
    </row>
    <row r="777" spans="1:14" x14ac:dyDescent="0.2">
      <c r="A777" t="s">
        <v>20</v>
      </c>
      <c r="B777" t="s">
        <v>807</v>
      </c>
    </row>
    <row r="778" spans="1:14" x14ac:dyDescent="0.2">
      <c r="A778" t="s">
        <v>542</v>
      </c>
      <c r="B778" t="s">
        <v>806</v>
      </c>
    </row>
    <row r="779" spans="1:14" x14ac:dyDescent="0.2">
      <c r="A779" t="s">
        <v>6</v>
      </c>
      <c r="B779" t="s">
        <v>593</v>
      </c>
      <c r="M779" t="s">
        <v>57</v>
      </c>
    </row>
    <row r="780" spans="1:14" x14ac:dyDescent="0.2">
      <c r="A780" t="s">
        <v>8</v>
      </c>
      <c r="B780" t="s">
        <v>9</v>
      </c>
      <c r="M780" t="s">
        <v>57</v>
      </c>
    </row>
    <row r="781" spans="1:14" x14ac:dyDescent="0.2">
      <c r="A781" t="s">
        <v>10</v>
      </c>
      <c r="B781" t="s">
        <v>106</v>
      </c>
      <c r="M781" t="s">
        <v>57</v>
      </c>
    </row>
    <row r="782" spans="1:14" ht="16" x14ac:dyDescent="0.2">
      <c r="A782" s="1" t="s">
        <v>12</v>
      </c>
      <c r="M782" t="s">
        <v>57</v>
      </c>
    </row>
    <row r="783" spans="1:14" x14ac:dyDescent="0.2">
      <c r="A783" t="s">
        <v>13</v>
      </c>
      <c r="B783" t="s">
        <v>14</v>
      </c>
      <c r="C783" t="s">
        <v>3</v>
      </c>
      <c r="D783" t="s">
        <v>10</v>
      </c>
      <c r="E783" t="s">
        <v>15</v>
      </c>
      <c r="F783" t="s">
        <v>8</v>
      </c>
      <c r="G783" t="s">
        <v>16</v>
      </c>
      <c r="H783" t="s">
        <v>17</v>
      </c>
      <c r="I783" t="s">
        <v>19</v>
      </c>
      <c r="J783" t="s">
        <v>20</v>
      </c>
      <c r="K783" t="s">
        <v>7</v>
      </c>
      <c r="L783" t="s">
        <v>21</v>
      </c>
      <c r="M783" t="s">
        <v>6</v>
      </c>
    </row>
    <row r="784" spans="1:14" x14ac:dyDescent="0.2">
      <c r="A784" t="s">
        <v>814</v>
      </c>
      <c r="B784">
        <v>1</v>
      </c>
      <c r="C784" t="s">
        <v>4</v>
      </c>
      <c r="D784" t="s">
        <v>106</v>
      </c>
      <c r="E784" t="s">
        <v>270</v>
      </c>
      <c r="F784" t="s">
        <v>56</v>
      </c>
      <c r="I784">
        <v>100</v>
      </c>
      <c r="J784" t="s">
        <v>57</v>
      </c>
      <c r="K784" t="s">
        <v>731</v>
      </c>
      <c r="M784" t="s">
        <v>57</v>
      </c>
    </row>
    <row r="785" spans="1:13" x14ac:dyDescent="0.2">
      <c r="A785" t="s">
        <v>273</v>
      </c>
      <c r="B785">
        <v>3.7050000000000001E-12</v>
      </c>
      <c r="C785" t="s">
        <v>4</v>
      </c>
      <c r="D785" t="s">
        <v>10</v>
      </c>
      <c r="E785" t="s">
        <v>58</v>
      </c>
      <c r="F785" t="s">
        <v>59</v>
      </c>
      <c r="G785">
        <v>0</v>
      </c>
      <c r="H785">
        <v>4.9400000000000002E-13</v>
      </c>
      <c r="J785" t="s">
        <v>356</v>
      </c>
      <c r="K785" t="s">
        <v>672</v>
      </c>
    </row>
    <row r="786" spans="1:13" x14ac:dyDescent="0.2">
      <c r="A786" t="s">
        <v>357</v>
      </c>
      <c r="B786" s="4">
        <f>(3.6/26.4)/0.48</f>
        <v>0.28409090909090912</v>
      </c>
      <c r="C786" s="2" t="s">
        <v>541</v>
      </c>
      <c r="D786" t="s">
        <v>23</v>
      </c>
      <c r="E786" t="s">
        <v>58</v>
      </c>
      <c r="F786" t="s">
        <v>59</v>
      </c>
      <c r="G786">
        <v>0</v>
      </c>
      <c r="H786">
        <v>3.7900000000000003E-2</v>
      </c>
      <c r="J786" t="s">
        <v>358</v>
      </c>
      <c r="K786" t="s">
        <v>359</v>
      </c>
      <c r="M786" t="s">
        <v>638</v>
      </c>
    </row>
    <row r="787" spans="1:13" x14ac:dyDescent="0.2">
      <c r="A787" t="s">
        <v>274</v>
      </c>
      <c r="B787">
        <v>5.1749999999999992E-10</v>
      </c>
      <c r="D787" t="s">
        <v>23</v>
      </c>
      <c r="E787" t="s">
        <v>275</v>
      </c>
      <c r="F787" t="s">
        <v>25</v>
      </c>
      <c r="G787">
        <v>0</v>
      </c>
      <c r="H787">
        <v>6.8999999999999994E-11</v>
      </c>
      <c r="K787" t="s">
        <v>57</v>
      </c>
      <c r="M787" t="s">
        <v>57</v>
      </c>
    </row>
    <row r="788" spans="1:13" x14ac:dyDescent="0.2">
      <c r="A788" t="s">
        <v>276</v>
      </c>
      <c r="B788">
        <v>7.7249999999999997E-9</v>
      </c>
      <c r="D788" t="s">
        <v>23</v>
      </c>
      <c r="E788" t="s">
        <v>275</v>
      </c>
      <c r="F788" t="s">
        <v>25</v>
      </c>
      <c r="G788">
        <v>0</v>
      </c>
      <c r="H788">
        <v>1.03E-9</v>
      </c>
      <c r="K788" t="s">
        <v>57</v>
      </c>
      <c r="M788" t="s">
        <v>57</v>
      </c>
    </row>
    <row r="789" spans="1:13" x14ac:dyDescent="0.2">
      <c r="A789" t="s">
        <v>277</v>
      </c>
      <c r="B789">
        <v>3.4125000000000003E-8</v>
      </c>
      <c r="D789" t="s">
        <v>23</v>
      </c>
      <c r="E789" t="s">
        <v>275</v>
      </c>
      <c r="F789" t="s">
        <v>25</v>
      </c>
      <c r="G789">
        <v>0</v>
      </c>
      <c r="H789">
        <v>4.5500000000000002E-9</v>
      </c>
      <c r="K789" t="s">
        <v>57</v>
      </c>
      <c r="M789" t="s">
        <v>57</v>
      </c>
    </row>
    <row r="790" spans="1:13" x14ac:dyDescent="0.2">
      <c r="A790" t="s">
        <v>30</v>
      </c>
      <c r="B790">
        <v>1.2899999999999999E-6</v>
      </c>
      <c r="D790" t="s">
        <v>23</v>
      </c>
      <c r="E790" t="s">
        <v>275</v>
      </c>
      <c r="F790" t="s">
        <v>25</v>
      </c>
      <c r="G790">
        <v>0</v>
      </c>
      <c r="H790">
        <v>1.72E-7</v>
      </c>
      <c r="K790" t="s">
        <v>57</v>
      </c>
      <c r="M790" t="s">
        <v>57</v>
      </c>
    </row>
    <row r="791" spans="1:13" x14ac:dyDescent="0.2">
      <c r="A791" t="s">
        <v>31</v>
      </c>
      <c r="B791">
        <v>1.1999999999999999E-12</v>
      </c>
      <c r="D791" t="s">
        <v>23</v>
      </c>
      <c r="E791" t="s">
        <v>275</v>
      </c>
      <c r="F791" t="s">
        <v>25</v>
      </c>
      <c r="G791">
        <v>0</v>
      </c>
      <c r="H791">
        <v>1.6E-13</v>
      </c>
      <c r="K791" t="s">
        <v>57</v>
      </c>
      <c r="M791" t="s">
        <v>57</v>
      </c>
    </row>
    <row r="792" spans="1:13" x14ac:dyDescent="0.2">
      <c r="A792" t="s">
        <v>278</v>
      </c>
      <c r="B792">
        <v>7.3575000000000001E-7</v>
      </c>
      <c r="D792" t="s">
        <v>23</v>
      </c>
      <c r="E792" t="s">
        <v>275</v>
      </c>
      <c r="F792" t="s">
        <v>25</v>
      </c>
      <c r="G792">
        <v>0</v>
      </c>
      <c r="H792">
        <v>9.8099999999999998E-8</v>
      </c>
      <c r="K792" t="s">
        <v>57</v>
      </c>
      <c r="M792" t="s">
        <v>57</v>
      </c>
    </row>
    <row r="793" spans="1:13" x14ac:dyDescent="0.2">
      <c r="A793" t="s">
        <v>279</v>
      </c>
      <c r="B793">
        <v>3.8099999999999998E-7</v>
      </c>
      <c r="D793" t="s">
        <v>23</v>
      </c>
      <c r="E793" t="s">
        <v>275</v>
      </c>
      <c r="F793" t="s">
        <v>25</v>
      </c>
      <c r="G793">
        <v>0</v>
      </c>
      <c r="H793">
        <v>5.0799999999999998E-8</v>
      </c>
      <c r="K793" t="s">
        <v>57</v>
      </c>
      <c r="M793" t="s">
        <v>57</v>
      </c>
    </row>
    <row r="794" spans="1:13" x14ac:dyDescent="0.2">
      <c r="A794" t="s">
        <v>32</v>
      </c>
      <c r="B794">
        <v>1.1325E-7</v>
      </c>
      <c r="D794" t="s">
        <v>23</v>
      </c>
      <c r="E794" t="s">
        <v>275</v>
      </c>
      <c r="F794" t="s">
        <v>25</v>
      </c>
      <c r="G794">
        <v>0</v>
      </c>
      <c r="H794">
        <v>1.51E-8</v>
      </c>
      <c r="K794" t="s">
        <v>57</v>
      </c>
      <c r="M794" t="s">
        <v>57</v>
      </c>
    </row>
    <row r="795" spans="1:13" x14ac:dyDescent="0.2">
      <c r="A795" t="s">
        <v>280</v>
      </c>
      <c r="B795">
        <v>3.45E-10</v>
      </c>
      <c r="D795" t="s">
        <v>23</v>
      </c>
      <c r="E795" t="s">
        <v>275</v>
      </c>
      <c r="F795" t="s">
        <v>25</v>
      </c>
      <c r="G795">
        <v>0</v>
      </c>
      <c r="H795">
        <v>4.6000000000000003E-11</v>
      </c>
      <c r="K795" t="s">
        <v>57</v>
      </c>
      <c r="M795" t="s">
        <v>57</v>
      </c>
    </row>
    <row r="796" spans="1:13" x14ac:dyDescent="0.2">
      <c r="A796" t="s">
        <v>281</v>
      </c>
      <c r="B796">
        <f>B786*26.4*0.098</f>
        <v>0.73499999999999999</v>
      </c>
      <c r="D796" t="s">
        <v>23</v>
      </c>
      <c r="E796" t="s">
        <v>275</v>
      </c>
      <c r="F796" t="s">
        <v>25</v>
      </c>
      <c r="G796">
        <v>0</v>
      </c>
      <c r="H796">
        <v>-2.3848803357208759</v>
      </c>
      <c r="I796">
        <v>0</v>
      </c>
      <c r="K796" t="s">
        <v>282</v>
      </c>
      <c r="L796">
        <v>0</v>
      </c>
      <c r="M796" t="s">
        <v>57</v>
      </c>
    </row>
    <row r="797" spans="1:13" x14ac:dyDescent="0.2">
      <c r="A797" t="s">
        <v>283</v>
      </c>
      <c r="B797">
        <v>6.1875E-5</v>
      </c>
      <c r="D797" t="s">
        <v>23</v>
      </c>
      <c r="E797" t="s">
        <v>275</v>
      </c>
      <c r="F797" t="s">
        <v>25</v>
      </c>
      <c r="G797">
        <v>0</v>
      </c>
      <c r="H797">
        <v>8.2500000000000006E-6</v>
      </c>
      <c r="K797" t="s">
        <v>57</v>
      </c>
      <c r="M797" t="s">
        <v>57</v>
      </c>
    </row>
    <row r="798" spans="1:13" x14ac:dyDescent="0.2">
      <c r="A798" t="s">
        <v>284</v>
      </c>
      <c r="B798">
        <v>3.9300000000000003E-9</v>
      </c>
      <c r="D798" t="s">
        <v>23</v>
      </c>
      <c r="E798" t="s">
        <v>275</v>
      </c>
      <c r="F798" t="s">
        <v>25</v>
      </c>
      <c r="G798">
        <v>0</v>
      </c>
      <c r="H798">
        <v>5.2400000000000005E-10</v>
      </c>
      <c r="K798" t="s">
        <v>57</v>
      </c>
      <c r="M798" t="s">
        <v>57</v>
      </c>
    </row>
    <row r="799" spans="1:13" x14ac:dyDescent="0.2">
      <c r="A799" t="s">
        <v>285</v>
      </c>
      <c r="B799">
        <v>4.8524999999999995E-10</v>
      </c>
      <c r="D799" t="s">
        <v>23</v>
      </c>
      <c r="E799" t="s">
        <v>275</v>
      </c>
      <c r="F799" t="s">
        <v>25</v>
      </c>
      <c r="G799">
        <v>0</v>
      </c>
      <c r="H799">
        <v>6.4699999999999994E-11</v>
      </c>
      <c r="K799" t="s">
        <v>57</v>
      </c>
      <c r="M799" t="s">
        <v>57</v>
      </c>
    </row>
    <row r="800" spans="1:13" x14ac:dyDescent="0.2">
      <c r="A800" t="s">
        <v>286</v>
      </c>
      <c r="B800">
        <v>1.9499999999999997E-9</v>
      </c>
      <c r="D800" t="s">
        <v>23</v>
      </c>
      <c r="E800" t="s">
        <v>275</v>
      </c>
      <c r="F800" t="s">
        <v>25</v>
      </c>
      <c r="G800">
        <v>0</v>
      </c>
      <c r="H800">
        <v>2.5999999999999998E-10</v>
      </c>
      <c r="K800" t="s">
        <v>57</v>
      </c>
      <c r="M800" t="s">
        <v>57</v>
      </c>
    </row>
    <row r="801" spans="1:13" x14ac:dyDescent="0.2">
      <c r="A801" t="s">
        <v>287</v>
      </c>
      <c r="B801">
        <v>9.8250000000000003E-9</v>
      </c>
      <c r="D801" t="s">
        <v>23</v>
      </c>
      <c r="E801" t="s">
        <v>275</v>
      </c>
      <c r="F801" t="s">
        <v>25</v>
      </c>
      <c r="G801">
        <v>0</v>
      </c>
      <c r="H801">
        <v>1.31E-9</v>
      </c>
      <c r="K801" t="s">
        <v>57</v>
      </c>
      <c r="M801" t="s">
        <v>57</v>
      </c>
    </row>
    <row r="802" spans="1:13" x14ac:dyDescent="0.2">
      <c r="A802" t="s">
        <v>35</v>
      </c>
      <c r="B802">
        <v>2.8799999999999999E-5</v>
      </c>
      <c r="D802" t="s">
        <v>23</v>
      </c>
      <c r="E802" t="s">
        <v>275</v>
      </c>
      <c r="F802" t="s">
        <v>25</v>
      </c>
      <c r="G802">
        <v>0</v>
      </c>
      <c r="H802">
        <v>3.8399999999999997E-6</v>
      </c>
      <c r="K802" t="s">
        <v>57</v>
      </c>
      <c r="M802" t="s">
        <v>57</v>
      </c>
    </row>
    <row r="803" spans="1:13" x14ac:dyDescent="0.2">
      <c r="A803" t="s">
        <v>37</v>
      </c>
      <c r="B803">
        <v>4.1924999999999996E-14</v>
      </c>
      <c r="D803" t="s">
        <v>23</v>
      </c>
      <c r="E803" t="s">
        <v>275</v>
      </c>
      <c r="F803" t="s">
        <v>25</v>
      </c>
      <c r="G803">
        <v>0</v>
      </c>
      <c r="H803">
        <v>5.5899999999999997E-15</v>
      </c>
      <c r="K803" t="s">
        <v>57</v>
      </c>
      <c r="M803" t="s">
        <v>57</v>
      </c>
    </row>
    <row r="804" spans="1:13" x14ac:dyDescent="0.2">
      <c r="A804" t="s">
        <v>38</v>
      </c>
      <c r="B804">
        <v>2.4525E-7</v>
      </c>
      <c r="D804" t="s">
        <v>23</v>
      </c>
      <c r="E804" t="s">
        <v>275</v>
      </c>
      <c r="F804" t="s">
        <v>25</v>
      </c>
      <c r="G804">
        <v>0</v>
      </c>
      <c r="H804">
        <v>3.2700000000000002E-8</v>
      </c>
      <c r="K804" t="s">
        <v>57</v>
      </c>
      <c r="M804" t="s">
        <v>57</v>
      </c>
    </row>
    <row r="805" spans="1:13" x14ac:dyDescent="0.2">
      <c r="A805" t="s">
        <v>39</v>
      </c>
      <c r="B805">
        <v>3.4724999999999999E-7</v>
      </c>
      <c r="D805" t="s">
        <v>23</v>
      </c>
      <c r="E805" t="s">
        <v>275</v>
      </c>
      <c r="F805" t="s">
        <v>25</v>
      </c>
      <c r="G805">
        <v>0</v>
      </c>
      <c r="H805">
        <v>4.6299999999999998E-8</v>
      </c>
      <c r="K805" t="s">
        <v>57</v>
      </c>
      <c r="M805" t="s">
        <v>57</v>
      </c>
    </row>
    <row r="806" spans="1:13" x14ac:dyDescent="0.2">
      <c r="A806" t="s">
        <v>40</v>
      </c>
      <c r="B806">
        <v>2.6324999999999998</v>
      </c>
      <c r="D806" t="s">
        <v>11</v>
      </c>
      <c r="E806" t="s">
        <v>275</v>
      </c>
      <c r="F806" t="s">
        <v>25</v>
      </c>
      <c r="G806">
        <v>0</v>
      </c>
      <c r="H806">
        <v>0.35099999999999998</v>
      </c>
      <c r="K806" t="s">
        <v>57</v>
      </c>
      <c r="M806" t="s">
        <v>57</v>
      </c>
    </row>
    <row r="807" spans="1:13" x14ac:dyDescent="0.2">
      <c r="A807" t="s">
        <v>288</v>
      </c>
      <c r="B807">
        <v>1.3124999999999999E-6</v>
      </c>
      <c r="D807" t="s">
        <v>23</v>
      </c>
      <c r="E807" t="s">
        <v>275</v>
      </c>
      <c r="F807" t="s">
        <v>25</v>
      </c>
      <c r="G807">
        <v>0</v>
      </c>
      <c r="H807">
        <v>1.7499999999999999E-7</v>
      </c>
      <c r="K807" t="s">
        <v>57</v>
      </c>
      <c r="M807" t="s">
        <v>57</v>
      </c>
    </row>
    <row r="808" spans="1:13" x14ac:dyDescent="0.2">
      <c r="A808" t="s">
        <v>289</v>
      </c>
      <c r="B808">
        <v>1.2899999999999999E-6</v>
      </c>
      <c r="D808" t="s">
        <v>23</v>
      </c>
      <c r="E808" t="s">
        <v>275</v>
      </c>
      <c r="F808" t="s">
        <v>25</v>
      </c>
      <c r="G808">
        <v>0</v>
      </c>
      <c r="H808">
        <v>1.72E-7</v>
      </c>
      <c r="K808" t="s">
        <v>57</v>
      </c>
      <c r="M808" t="s">
        <v>57</v>
      </c>
    </row>
    <row r="809" spans="1:13" x14ac:dyDescent="0.2">
      <c r="A809" t="s">
        <v>290</v>
      </c>
      <c r="B809">
        <v>1.2449999999999999E-5</v>
      </c>
      <c r="D809" t="s">
        <v>23</v>
      </c>
      <c r="E809" t="s">
        <v>275</v>
      </c>
      <c r="F809" t="s">
        <v>25</v>
      </c>
      <c r="G809">
        <v>0</v>
      </c>
      <c r="H809">
        <v>1.66E-6</v>
      </c>
      <c r="K809" t="s">
        <v>57</v>
      </c>
      <c r="M809" t="s">
        <v>57</v>
      </c>
    </row>
    <row r="810" spans="1:13" x14ac:dyDescent="0.2">
      <c r="A810" t="s">
        <v>291</v>
      </c>
      <c r="B810">
        <v>7.7999999999999999E-6</v>
      </c>
      <c r="D810" t="s">
        <v>23</v>
      </c>
      <c r="E810" t="s">
        <v>275</v>
      </c>
      <c r="F810" t="s">
        <v>25</v>
      </c>
      <c r="G810">
        <v>0</v>
      </c>
      <c r="H810">
        <v>1.04E-6</v>
      </c>
      <c r="K810" t="s">
        <v>57</v>
      </c>
      <c r="M810" t="s">
        <v>57</v>
      </c>
    </row>
    <row r="811" spans="1:13" x14ac:dyDescent="0.2">
      <c r="A811" t="s">
        <v>292</v>
      </c>
      <c r="B811">
        <v>1.4175000000000001E-7</v>
      </c>
      <c r="D811" t="s">
        <v>23</v>
      </c>
      <c r="E811" t="s">
        <v>275</v>
      </c>
      <c r="F811" t="s">
        <v>25</v>
      </c>
      <c r="G811">
        <v>0</v>
      </c>
      <c r="H811">
        <v>1.89E-8</v>
      </c>
      <c r="K811" t="s">
        <v>57</v>
      </c>
      <c r="M811" t="s">
        <v>57</v>
      </c>
    </row>
    <row r="812" spans="1:13" x14ac:dyDescent="0.2">
      <c r="A812" t="s">
        <v>293</v>
      </c>
      <c r="B812">
        <v>3.3075000000000003E-8</v>
      </c>
      <c r="D812" t="s">
        <v>23</v>
      </c>
      <c r="E812" t="s">
        <v>275</v>
      </c>
      <c r="F812" t="s">
        <v>25</v>
      </c>
      <c r="G812">
        <v>0</v>
      </c>
      <c r="H812">
        <v>4.4100000000000003E-9</v>
      </c>
      <c r="K812" t="s">
        <v>57</v>
      </c>
      <c r="M812" t="s">
        <v>57</v>
      </c>
    </row>
    <row r="813" spans="1:13" x14ac:dyDescent="0.2">
      <c r="A813" t="s">
        <v>294</v>
      </c>
      <c r="B813">
        <v>9.6749999999999997E-6</v>
      </c>
      <c r="D813" t="s">
        <v>295</v>
      </c>
      <c r="E813" t="s">
        <v>275</v>
      </c>
      <c r="F813" t="s">
        <v>25</v>
      </c>
      <c r="G813">
        <v>0</v>
      </c>
      <c r="H813">
        <v>1.2899999999999999E-6</v>
      </c>
      <c r="K813" t="s">
        <v>57</v>
      </c>
      <c r="M813" t="s">
        <v>57</v>
      </c>
    </row>
    <row r="814" spans="1:13" x14ac:dyDescent="0.2">
      <c r="A814" t="s">
        <v>296</v>
      </c>
      <c r="B814">
        <v>7.3049999999999999E-9</v>
      </c>
      <c r="D814" t="s">
        <v>23</v>
      </c>
      <c r="E814" t="s">
        <v>275</v>
      </c>
      <c r="F814" t="s">
        <v>25</v>
      </c>
      <c r="G814">
        <v>0</v>
      </c>
      <c r="H814">
        <v>9.7399999999999995E-10</v>
      </c>
      <c r="K814" t="s">
        <v>57</v>
      </c>
      <c r="M814" t="s">
        <v>57</v>
      </c>
    </row>
    <row r="815" spans="1:13" x14ac:dyDescent="0.2">
      <c r="A815" t="s">
        <v>43</v>
      </c>
      <c r="B815">
        <v>2.4525E-8</v>
      </c>
      <c r="D815" t="s">
        <v>23</v>
      </c>
      <c r="E815" t="s">
        <v>275</v>
      </c>
      <c r="F815" t="s">
        <v>25</v>
      </c>
      <c r="G815">
        <v>0</v>
      </c>
      <c r="H815">
        <v>3.2700000000000001E-9</v>
      </c>
      <c r="K815" t="s">
        <v>57</v>
      </c>
      <c r="M815" t="s">
        <v>57</v>
      </c>
    </row>
    <row r="816" spans="1:13" x14ac:dyDescent="0.2">
      <c r="A816" t="s">
        <v>297</v>
      </c>
      <c r="B816">
        <v>1.2449999999999999E-5</v>
      </c>
      <c r="D816" t="s">
        <v>23</v>
      </c>
      <c r="E816" t="s">
        <v>275</v>
      </c>
      <c r="F816" t="s">
        <v>25</v>
      </c>
      <c r="G816">
        <v>0</v>
      </c>
      <c r="H816">
        <v>1.66E-6</v>
      </c>
      <c r="K816" t="s">
        <v>57</v>
      </c>
      <c r="M816" t="s">
        <v>57</v>
      </c>
    </row>
    <row r="817" spans="1:13" x14ac:dyDescent="0.2">
      <c r="A817" t="s">
        <v>298</v>
      </c>
      <c r="B817">
        <v>2.1674999999999998E-9</v>
      </c>
      <c r="D817" t="s">
        <v>23</v>
      </c>
      <c r="E817" t="s">
        <v>275</v>
      </c>
      <c r="F817" t="s">
        <v>25</v>
      </c>
      <c r="G817">
        <v>0</v>
      </c>
      <c r="H817">
        <v>2.8899999999999998E-10</v>
      </c>
      <c r="K817" t="s">
        <v>57</v>
      </c>
      <c r="M817" t="s">
        <v>57</v>
      </c>
    </row>
    <row r="818" spans="1:13" x14ac:dyDescent="0.2">
      <c r="A818" t="s">
        <v>299</v>
      </c>
      <c r="B818">
        <v>1.1925E-5</v>
      </c>
      <c r="D818" t="s">
        <v>23</v>
      </c>
      <c r="E818" t="s">
        <v>275</v>
      </c>
      <c r="F818" t="s">
        <v>25</v>
      </c>
      <c r="G818">
        <v>0</v>
      </c>
      <c r="H818">
        <v>1.59E-6</v>
      </c>
      <c r="K818" t="s">
        <v>57</v>
      </c>
      <c r="M818" t="s">
        <v>57</v>
      </c>
    </row>
    <row r="819" spans="1:13" x14ac:dyDescent="0.2">
      <c r="A819" t="s">
        <v>300</v>
      </c>
      <c r="B819">
        <v>1.4925E-8</v>
      </c>
      <c r="D819" t="s">
        <v>23</v>
      </c>
      <c r="E819" t="s">
        <v>275</v>
      </c>
      <c r="F819" t="s">
        <v>25</v>
      </c>
      <c r="G819">
        <v>0</v>
      </c>
      <c r="H819">
        <v>1.99E-9</v>
      </c>
      <c r="K819" t="s">
        <v>57</v>
      </c>
      <c r="M819" t="s">
        <v>57</v>
      </c>
    </row>
    <row r="820" spans="1:13" x14ac:dyDescent="0.2">
      <c r="A820" t="s">
        <v>47</v>
      </c>
      <c r="B820">
        <v>1.2825E-4</v>
      </c>
      <c r="D820" t="s">
        <v>23</v>
      </c>
      <c r="E820" t="s">
        <v>275</v>
      </c>
      <c r="F820" t="s">
        <v>25</v>
      </c>
      <c r="G820">
        <v>0</v>
      </c>
      <c r="H820">
        <v>-10.97643209445566</v>
      </c>
      <c r="I820">
        <v>0</v>
      </c>
      <c r="K820" t="s">
        <v>57</v>
      </c>
      <c r="L820">
        <v>0</v>
      </c>
      <c r="M820" t="s">
        <v>57</v>
      </c>
    </row>
    <row r="821" spans="1:13" x14ac:dyDescent="0.2">
      <c r="A821" t="s">
        <v>77</v>
      </c>
      <c r="B821">
        <v>7.5000000000000007E-5</v>
      </c>
      <c r="D821" t="s">
        <v>78</v>
      </c>
      <c r="E821" t="s">
        <v>79</v>
      </c>
      <c r="F821" t="s">
        <v>25</v>
      </c>
      <c r="G821">
        <v>0</v>
      </c>
      <c r="H821">
        <v>1.0000000000000001E-5</v>
      </c>
      <c r="K821" t="s">
        <v>57</v>
      </c>
      <c r="M821" t="s">
        <v>57</v>
      </c>
    </row>
    <row r="822" spans="1:13" x14ac:dyDescent="0.2">
      <c r="A822" t="s">
        <v>77</v>
      </c>
      <c r="B822">
        <v>3.0074999999999999E-5</v>
      </c>
      <c r="D822" t="s">
        <v>78</v>
      </c>
      <c r="E822" t="s">
        <v>79</v>
      </c>
      <c r="F822" t="s">
        <v>25</v>
      </c>
      <c r="G822">
        <v>0</v>
      </c>
      <c r="H822">
        <v>4.0099999999999997E-6</v>
      </c>
      <c r="K822" t="s">
        <v>57</v>
      </c>
      <c r="M822" t="s">
        <v>57</v>
      </c>
    </row>
    <row r="823" spans="1:13" x14ac:dyDescent="0.2">
      <c r="A823" t="s">
        <v>301</v>
      </c>
      <c r="B823">
        <v>7.4999999999999993E-6</v>
      </c>
      <c r="D823" t="s">
        <v>78</v>
      </c>
      <c r="E823" t="s">
        <v>79</v>
      </c>
      <c r="F823" t="s">
        <v>25</v>
      </c>
      <c r="G823">
        <v>0</v>
      </c>
      <c r="H823">
        <v>9.9999999999999995E-7</v>
      </c>
      <c r="K823" t="s">
        <v>57</v>
      </c>
      <c r="M823" t="s">
        <v>57</v>
      </c>
    </row>
    <row r="824" spans="1:13" x14ac:dyDescent="0.2">
      <c r="A824" t="s">
        <v>302</v>
      </c>
      <c r="B824">
        <v>1.4999999999999999E-5</v>
      </c>
      <c r="D824" t="s">
        <v>78</v>
      </c>
      <c r="E824" t="s">
        <v>79</v>
      </c>
      <c r="F824" t="s">
        <v>25</v>
      </c>
      <c r="G824">
        <v>0</v>
      </c>
      <c r="H824">
        <v>1.9999999999999999E-6</v>
      </c>
      <c r="K824" t="s">
        <v>57</v>
      </c>
      <c r="M824" t="s">
        <v>57</v>
      </c>
    </row>
    <row r="825" spans="1:13" x14ac:dyDescent="0.2">
      <c r="A825" t="s">
        <v>48</v>
      </c>
      <c r="B825">
        <v>5.9775000000000001E-9</v>
      </c>
      <c r="D825" t="s">
        <v>23</v>
      </c>
      <c r="E825" t="s">
        <v>275</v>
      </c>
      <c r="F825" t="s">
        <v>25</v>
      </c>
      <c r="G825">
        <v>0</v>
      </c>
      <c r="H825">
        <v>7.9700000000000004E-10</v>
      </c>
      <c r="K825" t="s">
        <v>57</v>
      </c>
      <c r="M825" t="s">
        <v>57</v>
      </c>
    </row>
    <row r="826" spans="1:13" x14ac:dyDescent="0.2">
      <c r="A826" t="s">
        <v>50</v>
      </c>
      <c r="B826">
        <v>8.7750000000000007E-7</v>
      </c>
      <c r="D826" t="s">
        <v>23</v>
      </c>
      <c r="E826" t="s">
        <v>275</v>
      </c>
      <c r="F826" t="s">
        <v>25</v>
      </c>
      <c r="G826">
        <v>0</v>
      </c>
      <c r="H826">
        <v>1.17E-7</v>
      </c>
      <c r="K826" t="s">
        <v>57</v>
      </c>
      <c r="M826" t="s">
        <v>57</v>
      </c>
    </row>
    <row r="827" spans="1:13" x14ac:dyDescent="0.2">
      <c r="A827" t="s">
        <v>305</v>
      </c>
      <c r="B827">
        <v>1.7624999999999998E-5</v>
      </c>
      <c r="D827" t="s">
        <v>295</v>
      </c>
      <c r="E827" t="s">
        <v>275</v>
      </c>
      <c r="F827" t="s">
        <v>25</v>
      </c>
      <c r="G827">
        <v>0</v>
      </c>
      <c r="H827">
        <v>2.3499999999999999E-6</v>
      </c>
      <c r="K827" t="s">
        <v>57</v>
      </c>
      <c r="M827" t="s">
        <v>57</v>
      </c>
    </row>
    <row r="828" spans="1:13" x14ac:dyDescent="0.2">
      <c r="A828" t="s">
        <v>306</v>
      </c>
      <c r="B828">
        <v>1.2675E-5</v>
      </c>
      <c r="D828" t="s">
        <v>295</v>
      </c>
      <c r="E828" t="s">
        <v>275</v>
      </c>
      <c r="F828" t="s">
        <v>25</v>
      </c>
      <c r="G828">
        <v>0</v>
      </c>
      <c r="H828">
        <v>1.6899999999999999E-6</v>
      </c>
      <c r="K828" t="s">
        <v>57</v>
      </c>
      <c r="M828" t="s">
        <v>57</v>
      </c>
    </row>
    <row r="829" spans="1:13" x14ac:dyDescent="0.2">
      <c r="A829" t="s">
        <v>51</v>
      </c>
      <c r="B829">
        <v>2.0925E-7</v>
      </c>
      <c r="D829" t="s">
        <v>23</v>
      </c>
      <c r="E829" t="s">
        <v>275</v>
      </c>
      <c r="F829" t="s">
        <v>25</v>
      </c>
      <c r="G829">
        <v>0</v>
      </c>
      <c r="H829">
        <v>2.7899999999999998E-8</v>
      </c>
      <c r="K829" t="s">
        <v>57</v>
      </c>
      <c r="M829" t="s">
        <v>57</v>
      </c>
    </row>
    <row r="830" spans="1:13" x14ac:dyDescent="0.2">
      <c r="A830" t="s">
        <v>307</v>
      </c>
      <c r="B830">
        <v>9.5999999999999999E-8</v>
      </c>
      <c r="D830" t="s">
        <v>23</v>
      </c>
      <c r="E830" t="s">
        <v>275</v>
      </c>
      <c r="F830" t="s">
        <v>25</v>
      </c>
      <c r="G830">
        <v>0</v>
      </c>
      <c r="H830">
        <v>1.28E-8</v>
      </c>
      <c r="K830" t="s">
        <v>57</v>
      </c>
      <c r="M830" t="s">
        <v>57</v>
      </c>
    </row>
    <row r="831" spans="1:13" x14ac:dyDescent="0.2">
      <c r="A831" t="s">
        <v>308</v>
      </c>
      <c r="B831">
        <v>2.4824999999999999E-6</v>
      </c>
      <c r="D831" t="s">
        <v>295</v>
      </c>
      <c r="E831" t="s">
        <v>275</v>
      </c>
      <c r="F831" t="s">
        <v>25</v>
      </c>
      <c r="G831">
        <v>0</v>
      </c>
      <c r="H831">
        <v>3.3099999999999999E-7</v>
      </c>
      <c r="K831" t="s">
        <v>57</v>
      </c>
      <c r="M831" t="s">
        <v>57</v>
      </c>
    </row>
    <row r="832" spans="1:13" x14ac:dyDescent="0.2">
      <c r="A832" t="s">
        <v>309</v>
      </c>
      <c r="B832">
        <v>1.2674999999999999E-6</v>
      </c>
      <c r="D832" t="s">
        <v>295</v>
      </c>
      <c r="E832" t="s">
        <v>275</v>
      </c>
      <c r="F832" t="s">
        <v>25</v>
      </c>
      <c r="G832">
        <v>0</v>
      </c>
      <c r="H832">
        <v>1.6899999999999999E-7</v>
      </c>
      <c r="K832" t="s">
        <v>57</v>
      </c>
      <c r="M832" t="s">
        <v>57</v>
      </c>
    </row>
    <row r="833" spans="1:14" x14ac:dyDescent="0.2">
      <c r="A833" t="s">
        <v>310</v>
      </c>
      <c r="B833">
        <v>3.2625000000000003E-8</v>
      </c>
      <c r="D833" t="s">
        <v>23</v>
      </c>
      <c r="E833" t="s">
        <v>275</v>
      </c>
      <c r="F833" t="s">
        <v>25</v>
      </c>
      <c r="G833">
        <v>0</v>
      </c>
      <c r="H833">
        <v>4.3500000000000001E-9</v>
      </c>
      <c r="K833" t="s">
        <v>57</v>
      </c>
      <c r="M833" t="s">
        <v>57</v>
      </c>
    </row>
    <row r="834" spans="1:14" x14ac:dyDescent="0.2">
      <c r="A834" t="s">
        <v>311</v>
      </c>
      <c r="B834">
        <v>4.2750000000000002E-9</v>
      </c>
      <c r="D834" t="s">
        <v>23</v>
      </c>
      <c r="E834" t="s">
        <v>275</v>
      </c>
      <c r="F834" t="s">
        <v>25</v>
      </c>
      <c r="G834">
        <v>0</v>
      </c>
      <c r="H834">
        <v>5.7E-10</v>
      </c>
      <c r="K834" t="s">
        <v>57</v>
      </c>
      <c r="M834" t="s">
        <v>57</v>
      </c>
    </row>
    <row r="835" spans="1:14" x14ac:dyDescent="0.2">
      <c r="A835" t="s">
        <v>53</v>
      </c>
      <c r="B835">
        <v>4.2975000000000001E-5</v>
      </c>
      <c r="D835" t="s">
        <v>23</v>
      </c>
      <c r="E835" t="s">
        <v>275</v>
      </c>
      <c r="F835" t="s">
        <v>25</v>
      </c>
      <c r="G835">
        <v>0</v>
      </c>
      <c r="H835">
        <v>-12.06979502723763</v>
      </c>
      <c r="I835">
        <v>0</v>
      </c>
      <c r="K835" t="s">
        <v>57</v>
      </c>
      <c r="L835">
        <v>0</v>
      </c>
      <c r="M835" t="s">
        <v>57</v>
      </c>
    </row>
    <row r="836" spans="1:14" x14ac:dyDescent="0.2">
      <c r="A836" t="s">
        <v>312</v>
      </c>
      <c r="B836">
        <v>6.8249999999999992E-7</v>
      </c>
      <c r="D836" t="s">
        <v>295</v>
      </c>
      <c r="E836" t="s">
        <v>275</v>
      </c>
      <c r="F836" t="s">
        <v>25</v>
      </c>
      <c r="G836">
        <v>0</v>
      </c>
      <c r="H836">
        <v>9.0999999999999994E-8</v>
      </c>
      <c r="K836" t="s">
        <v>57</v>
      </c>
      <c r="M836" t="s">
        <v>57</v>
      </c>
    </row>
    <row r="837" spans="1:14" x14ac:dyDescent="0.2">
      <c r="A837" t="s">
        <v>313</v>
      </c>
      <c r="B837">
        <v>1.0724999999999999E-6</v>
      </c>
      <c r="D837" t="s">
        <v>295</v>
      </c>
      <c r="E837" t="s">
        <v>275</v>
      </c>
      <c r="F837" t="s">
        <v>25</v>
      </c>
      <c r="G837">
        <v>0</v>
      </c>
      <c r="H837">
        <v>1.43E-7</v>
      </c>
      <c r="K837" t="s">
        <v>57</v>
      </c>
      <c r="M837" t="s">
        <v>57</v>
      </c>
    </row>
    <row r="838" spans="1:14" x14ac:dyDescent="0.2">
      <c r="A838" t="s">
        <v>54</v>
      </c>
      <c r="B838">
        <v>6.525E-7</v>
      </c>
      <c r="D838" t="s">
        <v>23</v>
      </c>
      <c r="E838" t="s">
        <v>275</v>
      </c>
      <c r="F838" t="s">
        <v>25</v>
      </c>
      <c r="G838">
        <v>0</v>
      </c>
      <c r="H838">
        <v>8.6999999999999998E-8</v>
      </c>
      <c r="K838" t="s">
        <v>57</v>
      </c>
      <c r="M838" t="s">
        <v>57</v>
      </c>
    </row>
    <row r="839" spans="1:14" x14ac:dyDescent="0.2">
      <c r="A839" t="s">
        <v>314</v>
      </c>
      <c r="B839">
        <v>2.0699999999999997E-6</v>
      </c>
      <c r="D839" t="s">
        <v>295</v>
      </c>
      <c r="E839" t="s">
        <v>275</v>
      </c>
      <c r="F839" t="s">
        <v>25</v>
      </c>
      <c r="G839">
        <v>0</v>
      </c>
      <c r="H839">
        <v>2.7599999999999998E-7</v>
      </c>
      <c r="K839" t="s">
        <v>57</v>
      </c>
      <c r="M839" t="s">
        <v>57</v>
      </c>
    </row>
    <row r="840" spans="1:14" x14ac:dyDescent="0.2">
      <c r="A840" t="s">
        <v>315</v>
      </c>
      <c r="B840">
        <v>3.9074999999999996E-9</v>
      </c>
      <c r="D840" t="s">
        <v>23</v>
      </c>
      <c r="E840" t="s">
        <v>275</v>
      </c>
      <c r="F840" t="s">
        <v>25</v>
      </c>
      <c r="G840">
        <v>0</v>
      </c>
      <c r="H840">
        <v>5.2099999999999996E-10</v>
      </c>
      <c r="K840" t="s">
        <v>57</v>
      </c>
      <c r="M840" t="s">
        <v>57</v>
      </c>
    </row>
    <row r="841" spans="1:14" x14ac:dyDescent="0.2">
      <c r="A841" t="s">
        <v>316</v>
      </c>
      <c r="B841">
        <v>5.5124999999999993E-6</v>
      </c>
      <c r="D841" t="s">
        <v>23</v>
      </c>
      <c r="E841" t="s">
        <v>275</v>
      </c>
      <c r="F841" t="s">
        <v>25</v>
      </c>
      <c r="G841">
        <v>0</v>
      </c>
      <c r="H841">
        <v>7.3499999999999995E-7</v>
      </c>
      <c r="K841" t="s">
        <v>57</v>
      </c>
      <c r="M841" t="s">
        <v>57</v>
      </c>
    </row>
    <row r="842" spans="1:14" x14ac:dyDescent="0.2">
      <c r="A842" t="s">
        <v>317</v>
      </c>
      <c r="B842">
        <v>2.4525E-8</v>
      </c>
      <c r="D842" t="s">
        <v>23</v>
      </c>
      <c r="E842" t="s">
        <v>275</v>
      </c>
      <c r="F842" t="s">
        <v>25</v>
      </c>
      <c r="G842">
        <v>0</v>
      </c>
      <c r="H842">
        <v>3.2700000000000001E-9</v>
      </c>
      <c r="K842" t="s">
        <v>57</v>
      </c>
      <c r="M842" t="s">
        <v>57</v>
      </c>
    </row>
    <row r="843" spans="1:14" x14ac:dyDescent="0.2">
      <c r="A843" t="s">
        <v>163</v>
      </c>
      <c r="B843">
        <v>1.5675E-8</v>
      </c>
      <c r="C843" t="s">
        <v>164</v>
      </c>
      <c r="D843" t="s">
        <v>23</v>
      </c>
      <c r="E843" t="s">
        <v>58</v>
      </c>
      <c r="F843" t="s">
        <v>59</v>
      </c>
      <c r="G843">
        <v>0</v>
      </c>
      <c r="H843">
        <v>2.09E-9</v>
      </c>
      <c r="K843" t="s">
        <v>57</v>
      </c>
      <c r="M843" t="s">
        <v>615</v>
      </c>
      <c r="N843" t="s">
        <v>673</v>
      </c>
    </row>
    <row r="844" spans="1:14" x14ac:dyDescent="0.2">
      <c r="A844" t="s">
        <v>168</v>
      </c>
      <c r="B844">
        <v>7.3499999999999998E-4</v>
      </c>
      <c r="C844" t="s">
        <v>67</v>
      </c>
      <c r="D844" t="s">
        <v>11</v>
      </c>
      <c r="E844" t="s">
        <v>58</v>
      </c>
      <c r="F844" t="s">
        <v>59</v>
      </c>
      <c r="G844">
        <v>0</v>
      </c>
      <c r="H844">
        <v>9.7999999999999997E-5</v>
      </c>
      <c r="K844" t="s">
        <v>57</v>
      </c>
      <c r="M844" t="s">
        <v>616</v>
      </c>
      <c r="N844" t="s">
        <v>674</v>
      </c>
    </row>
    <row r="845" spans="1:14" x14ac:dyDescent="0.2">
      <c r="A845" t="s">
        <v>318</v>
      </c>
      <c r="B845">
        <v>1.2E-2</v>
      </c>
      <c r="C845" t="s">
        <v>70</v>
      </c>
      <c r="D845" t="s">
        <v>23</v>
      </c>
      <c r="E845" t="s">
        <v>58</v>
      </c>
      <c r="F845" t="s">
        <v>59</v>
      </c>
      <c r="G845">
        <v>0</v>
      </c>
      <c r="H845">
        <v>1.6000000000000001E-3</v>
      </c>
      <c r="K845" t="s">
        <v>57</v>
      </c>
      <c r="M845" t="s">
        <v>319</v>
      </c>
      <c r="N845" t="s">
        <v>320</v>
      </c>
    </row>
    <row r="846" spans="1:14" x14ac:dyDescent="0.2">
      <c r="A846" t="s">
        <v>74</v>
      </c>
      <c r="B846">
        <v>0</v>
      </c>
      <c r="C846" t="s">
        <v>61</v>
      </c>
      <c r="D846" t="s">
        <v>23</v>
      </c>
      <c r="E846" t="s">
        <v>58</v>
      </c>
      <c r="F846" t="s">
        <v>59</v>
      </c>
      <c r="G846">
        <v>0</v>
      </c>
      <c r="H846">
        <v>0</v>
      </c>
      <c r="K846" t="s">
        <v>321</v>
      </c>
      <c r="M846" t="s">
        <v>626</v>
      </c>
      <c r="N846" t="s">
        <v>75</v>
      </c>
    </row>
    <row r="847" spans="1:14" x14ac:dyDescent="0.2">
      <c r="A847" t="s">
        <v>322</v>
      </c>
      <c r="B847">
        <v>0</v>
      </c>
      <c r="C847" t="s">
        <v>4</v>
      </c>
      <c r="D847" t="s">
        <v>23</v>
      </c>
      <c r="E847" t="s">
        <v>58</v>
      </c>
      <c r="F847" t="s">
        <v>59</v>
      </c>
      <c r="G847">
        <v>0</v>
      </c>
      <c r="H847">
        <v>0</v>
      </c>
      <c r="K847" t="s">
        <v>749</v>
      </c>
      <c r="M847" t="s">
        <v>627</v>
      </c>
      <c r="N847" t="s">
        <v>675</v>
      </c>
    </row>
    <row r="848" spans="1:14" x14ac:dyDescent="0.2">
      <c r="A848" t="s">
        <v>323</v>
      </c>
      <c r="B848">
        <v>2.9699999999999999E-6</v>
      </c>
      <c r="C848" t="s">
        <v>4</v>
      </c>
      <c r="D848" t="s">
        <v>23</v>
      </c>
      <c r="E848" t="s">
        <v>58</v>
      </c>
      <c r="F848" t="s">
        <v>59</v>
      </c>
      <c r="G848">
        <v>0</v>
      </c>
      <c r="H848">
        <v>3.96E-7</v>
      </c>
      <c r="K848" t="s">
        <v>57</v>
      </c>
      <c r="M848" t="s">
        <v>598</v>
      </c>
      <c r="N848" t="s">
        <v>676</v>
      </c>
    </row>
    <row r="849" spans="1:14" x14ac:dyDescent="0.2">
      <c r="A849" t="s">
        <v>324</v>
      </c>
      <c r="B849">
        <v>7.47E-5</v>
      </c>
      <c r="C849" t="s">
        <v>4</v>
      </c>
      <c r="D849" t="s">
        <v>23</v>
      </c>
      <c r="E849" t="s">
        <v>58</v>
      </c>
      <c r="F849" t="s">
        <v>59</v>
      </c>
      <c r="G849">
        <v>0</v>
      </c>
      <c r="H849">
        <v>9.9599999999999995E-6</v>
      </c>
      <c r="K849" t="s">
        <v>57</v>
      </c>
      <c r="M849" t="s">
        <v>628</v>
      </c>
      <c r="N849" t="s">
        <v>325</v>
      </c>
    </row>
    <row r="850" spans="1:14" x14ac:dyDescent="0.2">
      <c r="A850" t="s">
        <v>169</v>
      </c>
      <c r="B850">
        <v>1.395E-6</v>
      </c>
      <c r="C850" t="s">
        <v>61</v>
      </c>
      <c r="D850" t="s">
        <v>23</v>
      </c>
      <c r="E850" t="s">
        <v>58</v>
      </c>
      <c r="F850" t="s">
        <v>59</v>
      </c>
      <c r="G850">
        <v>0</v>
      </c>
      <c r="H850">
        <v>1.86E-7</v>
      </c>
      <c r="K850" t="s">
        <v>57</v>
      </c>
      <c r="M850" t="s">
        <v>617</v>
      </c>
      <c r="N850" t="s">
        <v>677</v>
      </c>
    </row>
    <row r="851" spans="1:14" x14ac:dyDescent="0.2">
      <c r="A851" t="s">
        <v>326</v>
      </c>
      <c r="B851">
        <v>4.7924999999999999E-5</v>
      </c>
      <c r="C851" t="s">
        <v>61</v>
      </c>
      <c r="D851" t="s">
        <v>23</v>
      </c>
      <c r="E851" t="s">
        <v>58</v>
      </c>
      <c r="F851" t="s">
        <v>59</v>
      </c>
      <c r="G851">
        <v>0</v>
      </c>
      <c r="H851">
        <v>6.3899999999999998E-6</v>
      </c>
      <c r="K851" t="s">
        <v>57</v>
      </c>
      <c r="M851" t="s">
        <v>629</v>
      </c>
      <c r="N851" t="s">
        <v>327</v>
      </c>
    </row>
    <row r="852" spans="1:14" x14ac:dyDescent="0.2">
      <c r="A852" t="s">
        <v>97</v>
      </c>
      <c r="B852">
        <v>2.2875000000000001E-7</v>
      </c>
      <c r="C852" t="s">
        <v>61</v>
      </c>
      <c r="D852" t="s">
        <v>23</v>
      </c>
      <c r="E852" t="s">
        <v>58</v>
      </c>
      <c r="F852" t="s">
        <v>59</v>
      </c>
      <c r="G852">
        <v>0</v>
      </c>
      <c r="H852">
        <v>3.0500000000000002E-8</v>
      </c>
      <c r="K852" t="s">
        <v>57</v>
      </c>
      <c r="M852" t="s">
        <v>599</v>
      </c>
      <c r="N852" t="s">
        <v>678</v>
      </c>
    </row>
    <row r="853" spans="1:14" x14ac:dyDescent="0.2">
      <c r="A853" t="s">
        <v>170</v>
      </c>
      <c r="B853">
        <v>1.8449999999999997E-9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2.4599999999999998E-10</v>
      </c>
      <c r="K853" t="s">
        <v>57</v>
      </c>
      <c r="M853" t="s">
        <v>618</v>
      </c>
      <c r="N853" t="s">
        <v>679</v>
      </c>
    </row>
    <row r="854" spans="1:14" x14ac:dyDescent="0.2">
      <c r="A854" t="s">
        <v>171</v>
      </c>
      <c r="B854">
        <v>2.0250000000000001E-5</v>
      </c>
      <c r="C854" t="s">
        <v>4</v>
      </c>
      <c r="D854" t="s">
        <v>23</v>
      </c>
      <c r="E854" t="s">
        <v>58</v>
      </c>
      <c r="F854" t="s">
        <v>59</v>
      </c>
      <c r="G854">
        <v>0</v>
      </c>
      <c r="H854">
        <v>2.7E-6</v>
      </c>
      <c r="K854" t="s">
        <v>57</v>
      </c>
      <c r="M854" t="s">
        <v>619</v>
      </c>
      <c r="N854" t="s">
        <v>680</v>
      </c>
    </row>
    <row r="855" spans="1:14" x14ac:dyDescent="0.2">
      <c r="A855" t="s">
        <v>134</v>
      </c>
      <c r="B855">
        <v>3.8849999999999992E-6</v>
      </c>
      <c r="C855" t="s">
        <v>61</v>
      </c>
      <c r="D855" t="s">
        <v>23</v>
      </c>
      <c r="E855" t="s">
        <v>58</v>
      </c>
      <c r="F855" t="s">
        <v>59</v>
      </c>
      <c r="G855">
        <v>0</v>
      </c>
      <c r="H855">
        <v>5.1799999999999995E-7</v>
      </c>
      <c r="K855" t="s">
        <v>57</v>
      </c>
      <c r="M855" t="s">
        <v>613</v>
      </c>
      <c r="N855" t="s">
        <v>670</v>
      </c>
    </row>
    <row r="856" spans="1:14" x14ac:dyDescent="0.2">
      <c r="A856" t="s">
        <v>172</v>
      </c>
      <c r="B856">
        <v>5.2199999999999998E-8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6.96E-9</v>
      </c>
      <c r="K856" t="s">
        <v>57</v>
      </c>
      <c r="M856" t="s">
        <v>620</v>
      </c>
      <c r="N856" t="s">
        <v>681</v>
      </c>
    </row>
    <row r="857" spans="1:14" x14ac:dyDescent="0.2">
      <c r="A857" t="s">
        <v>64</v>
      </c>
      <c r="B857">
        <v>4.3199999999999998E-4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5.7599999999999997E-5</v>
      </c>
      <c r="K857" t="s">
        <v>57</v>
      </c>
      <c r="M857" t="s">
        <v>614</v>
      </c>
      <c r="N857" t="s">
        <v>748</v>
      </c>
    </row>
    <row r="858" spans="1:14" x14ac:dyDescent="0.2">
      <c r="A858" t="s">
        <v>328</v>
      </c>
      <c r="B858">
        <v>4.1100000000000003E-5</v>
      </c>
      <c r="C858" t="s">
        <v>4</v>
      </c>
      <c r="D858" t="s">
        <v>23</v>
      </c>
      <c r="E858" t="s">
        <v>58</v>
      </c>
      <c r="F858" t="s">
        <v>59</v>
      </c>
      <c r="G858">
        <v>0</v>
      </c>
      <c r="H858">
        <v>5.48E-6</v>
      </c>
      <c r="K858" t="s">
        <v>57</v>
      </c>
      <c r="M858" t="s">
        <v>630</v>
      </c>
      <c r="N858" t="s">
        <v>750</v>
      </c>
    </row>
    <row r="859" spans="1:14" x14ac:dyDescent="0.2">
      <c r="A859" t="s">
        <v>173</v>
      </c>
      <c r="B859">
        <v>4.7850000000000002E-8</v>
      </c>
      <c r="C859" t="s">
        <v>61</v>
      </c>
      <c r="D859" t="s">
        <v>23</v>
      </c>
      <c r="E859" t="s">
        <v>58</v>
      </c>
      <c r="F859" t="s">
        <v>59</v>
      </c>
      <c r="G859">
        <v>0</v>
      </c>
      <c r="H859">
        <v>6.3799999999999999E-9</v>
      </c>
      <c r="K859" t="s">
        <v>57</v>
      </c>
      <c r="M859" t="s">
        <v>174</v>
      </c>
      <c r="N859" t="s">
        <v>175</v>
      </c>
    </row>
    <row r="860" spans="1:14" x14ac:dyDescent="0.2">
      <c r="A860" t="s">
        <v>329</v>
      </c>
      <c r="B860">
        <v>1.9875000000000001E-4</v>
      </c>
      <c r="C860" t="s">
        <v>4</v>
      </c>
      <c r="D860" t="s">
        <v>23</v>
      </c>
      <c r="E860" t="s">
        <v>58</v>
      </c>
      <c r="F860" t="s">
        <v>59</v>
      </c>
      <c r="G860">
        <v>0</v>
      </c>
      <c r="H860">
        <v>2.65E-5</v>
      </c>
      <c r="K860" t="s">
        <v>57</v>
      </c>
      <c r="M860" t="s">
        <v>631</v>
      </c>
      <c r="N860" t="s">
        <v>682</v>
      </c>
    </row>
    <row r="861" spans="1:14" x14ac:dyDescent="0.2">
      <c r="A861" t="s">
        <v>330</v>
      </c>
      <c r="B861">
        <v>5.4299999999999997E-4</v>
      </c>
      <c r="C861" t="s">
        <v>4</v>
      </c>
      <c r="D861" t="s">
        <v>154</v>
      </c>
      <c r="E861" t="s">
        <v>58</v>
      </c>
      <c r="F861" t="s">
        <v>59</v>
      </c>
      <c r="G861">
        <v>0</v>
      </c>
      <c r="H861">
        <v>7.2399999999999998E-5</v>
      </c>
      <c r="K861" t="s">
        <v>57</v>
      </c>
      <c r="M861" t="s">
        <v>632</v>
      </c>
      <c r="N861" t="s">
        <v>331</v>
      </c>
    </row>
    <row r="862" spans="1:14" x14ac:dyDescent="0.2">
      <c r="A862" t="s">
        <v>110</v>
      </c>
      <c r="B862">
        <v>4.4774999999999999E-9</v>
      </c>
      <c r="C862" t="s">
        <v>4</v>
      </c>
      <c r="D862" t="s">
        <v>23</v>
      </c>
      <c r="E862" t="s">
        <v>58</v>
      </c>
      <c r="F862" t="s">
        <v>59</v>
      </c>
      <c r="G862">
        <v>0</v>
      </c>
      <c r="H862">
        <v>5.9700000000000001E-10</v>
      </c>
      <c r="K862" t="s">
        <v>57</v>
      </c>
      <c r="M862" t="s">
        <v>111</v>
      </c>
      <c r="N862" t="s">
        <v>683</v>
      </c>
    </row>
    <row r="863" spans="1:14" x14ac:dyDescent="0.2">
      <c r="A863" t="s">
        <v>179</v>
      </c>
      <c r="B863">
        <v>2.2425000000000001E-9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2.99E-10</v>
      </c>
      <c r="K863" t="s">
        <v>57</v>
      </c>
      <c r="M863" t="s">
        <v>180</v>
      </c>
      <c r="N863" t="s">
        <v>684</v>
      </c>
    </row>
    <row r="864" spans="1:14" x14ac:dyDescent="0.2">
      <c r="A864" t="s">
        <v>181</v>
      </c>
      <c r="B864">
        <v>1.5675E-8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2.09E-9</v>
      </c>
      <c r="K864" t="s">
        <v>57</v>
      </c>
      <c r="M864" t="s">
        <v>182</v>
      </c>
      <c r="N864" t="s">
        <v>685</v>
      </c>
    </row>
    <row r="865" spans="1:14" x14ac:dyDescent="0.2">
      <c r="A865" t="s">
        <v>183</v>
      </c>
      <c r="B865">
        <v>5.9925000000000006E-9</v>
      </c>
      <c r="C865" t="s">
        <v>92</v>
      </c>
      <c r="D865" t="s">
        <v>23</v>
      </c>
      <c r="E865" t="s">
        <v>58</v>
      </c>
      <c r="F865" t="s">
        <v>59</v>
      </c>
      <c r="G865">
        <v>0</v>
      </c>
      <c r="H865">
        <v>7.9900000000000003E-10</v>
      </c>
      <c r="K865" t="s">
        <v>57</v>
      </c>
      <c r="M865" t="s">
        <v>623</v>
      </c>
      <c r="N865" t="s">
        <v>686</v>
      </c>
    </row>
    <row r="866" spans="1:14" x14ac:dyDescent="0.2">
      <c r="A866" t="s">
        <v>185</v>
      </c>
      <c r="B866">
        <v>6.6375E-7</v>
      </c>
      <c r="C866" t="s">
        <v>4</v>
      </c>
      <c r="D866" t="s">
        <v>23</v>
      </c>
      <c r="E866" t="s">
        <v>58</v>
      </c>
      <c r="F866" t="s">
        <v>59</v>
      </c>
      <c r="G866">
        <v>0</v>
      </c>
      <c r="H866">
        <v>8.8500000000000005E-8</v>
      </c>
      <c r="K866" t="s">
        <v>57</v>
      </c>
      <c r="M866" t="s">
        <v>186</v>
      </c>
      <c r="N866" t="s">
        <v>687</v>
      </c>
    </row>
    <row r="867" spans="1:14" x14ac:dyDescent="0.2">
      <c r="A867" t="s">
        <v>187</v>
      </c>
      <c r="B867">
        <v>2.5874999999999998E-6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3.4499999999999998E-7</v>
      </c>
      <c r="K867" t="s">
        <v>57</v>
      </c>
      <c r="M867" t="s">
        <v>188</v>
      </c>
      <c r="N867" t="s">
        <v>688</v>
      </c>
    </row>
    <row r="868" spans="1:14" x14ac:dyDescent="0.2">
      <c r="A868" t="s">
        <v>189</v>
      </c>
      <c r="B868">
        <v>5.5725000000000004E-8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7.4300000000000002E-9</v>
      </c>
      <c r="K868" t="s">
        <v>57</v>
      </c>
      <c r="M868" t="s">
        <v>624</v>
      </c>
      <c r="N868" t="s">
        <v>689</v>
      </c>
    </row>
    <row r="869" spans="1:14" x14ac:dyDescent="0.2">
      <c r="A869" t="s">
        <v>191</v>
      </c>
      <c r="B869">
        <v>-3.1349999999999999E-8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4.18E-9</v>
      </c>
      <c r="K869" t="s">
        <v>57</v>
      </c>
      <c r="M869" t="s">
        <v>476</v>
      </c>
      <c r="N869" t="s">
        <v>690</v>
      </c>
    </row>
    <row r="870" spans="1:14" x14ac:dyDescent="0.2">
      <c r="A870" t="s">
        <v>193</v>
      </c>
      <c r="B870">
        <v>-1.5675E-8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2.09E-9</v>
      </c>
      <c r="K870" t="s">
        <v>57</v>
      </c>
      <c r="M870" t="s">
        <v>192</v>
      </c>
      <c r="N870" t="s">
        <v>691</v>
      </c>
    </row>
    <row r="871" spans="1:14" x14ac:dyDescent="0.2">
      <c r="A871" t="s">
        <v>332</v>
      </c>
      <c r="B871">
        <v>-1.0499999999999999E-3</v>
      </c>
      <c r="C871" t="s">
        <v>92</v>
      </c>
      <c r="D871" t="s">
        <v>23</v>
      </c>
      <c r="E871" t="s">
        <v>71</v>
      </c>
      <c r="F871" t="s">
        <v>59</v>
      </c>
      <c r="G871">
        <v>0</v>
      </c>
      <c r="H871">
        <v>1.3999999999999999E-4</v>
      </c>
      <c r="K871" t="s">
        <v>57</v>
      </c>
      <c r="M871" t="s">
        <v>633</v>
      </c>
      <c r="N871" t="s">
        <v>333</v>
      </c>
    </row>
    <row r="872" spans="1:14" x14ac:dyDescent="0.2">
      <c r="A872" t="s">
        <v>334</v>
      </c>
      <c r="B872">
        <v>-1.14E-3</v>
      </c>
      <c r="C872" t="s">
        <v>92</v>
      </c>
      <c r="D872" t="s">
        <v>23</v>
      </c>
      <c r="E872" t="s">
        <v>71</v>
      </c>
      <c r="F872" t="s">
        <v>59</v>
      </c>
      <c r="G872">
        <v>0</v>
      </c>
      <c r="H872">
        <v>1.5200000000000001E-4</v>
      </c>
      <c r="K872" t="s">
        <v>57</v>
      </c>
      <c r="M872" t="s">
        <v>634</v>
      </c>
      <c r="N872" t="s">
        <v>335</v>
      </c>
    </row>
    <row r="873" spans="1:14" x14ac:dyDescent="0.2">
      <c r="A873" t="s">
        <v>336</v>
      </c>
      <c r="B873">
        <v>-1.3574999999999999E-6</v>
      </c>
      <c r="C873" t="s">
        <v>70</v>
      </c>
      <c r="D873" t="s">
        <v>23</v>
      </c>
      <c r="E873" t="s">
        <v>71</v>
      </c>
      <c r="F873" t="s">
        <v>59</v>
      </c>
      <c r="G873">
        <v>0</v>
      </c>
      <c r="H873">
        <v>1.8099999999999999E-7</v>
      </c>
      <c r="K873" t="s">
        <v>57</v>
      </c>
      <c r="M873" t="s">
        <v>635</v>
      </c>
      <c r="N873" t="s">
        <v>337</v>
      </c>
    </row>
    <row r="874" spans="1:14" x14ac:dyDescent="0.2">
      <c r="A874" t="s">
        <v>196</v>
      </c>
      <c r="B874">
        <v>-1.1700000000000001E-5</v>
      </c>
      <c r="C874" t="s">
        <v>70</v>
      </c>
      <c r="D874" t="s">
        <v>23</v>
      </c>
      <c r="E874" t="s">
        <v>71</v>
      </c>
      <c r="F874" t="s">
        <v>59</v>
      </c>
      <c r="G874">
        <v>0</v>
      </c>
      <c r="H874">
        <v>1.5600000000000001E-6</v>
      </c>
      <c r="K874" t="s">
        <v>57</v>
      </c>
      <c r="M874" t="s">
        <v>197</v>
      </c>
      <c r="N874" t="s">
        <v>198</v>
      </c>
    </row>
    <row r="875" spans="1:14" x14ac:dyDescent="0.2">
      <c r="A875" t="s">
        <v>202</v>
      </c>
      <c r="B875">
        <v>-8.6249999999999999E-4</v>
      </c>
      <c r="C875" t="s">
        <v>70</v>
      </c>
      <c r="D875" t="s">
        <v>23</v>
      </c>
      <c r="E875" t="s">
        <v>71</v>
      </c>
      <c r="F875" t="s">
        <v>59</v>
      </c>
      <c r="G875">
        <v>0</v>
      </c>
      <c r="H875">
        <v>1.15E-4</v>
      </c>
      <c r="K875" t="s">
        <v>57</v>
      </c>
      <c r="M875" t="s">
        <v>625</v>
      </c>
      <c r="N875" t="s">
        <v>203</v>
      </c>
    </row>
    <row r="876" spans="1:14" x14ac:dyDescent="0.2">
      <c r="A876" t="s">
        <v>69</v>
      </c>
      <c r="B876">
        <v>-3.7500000000000003E-5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5.0000000000000004E-6</v>
      </c>
      <c r="K876" t="s">
        <v>744</v>
      </c>
      <c r="M876" t="s">
        <v>636</v>
      </c>
      <c r="N876" t="s">
        <v>72</v>
      </c>
    </row>
    <row r="877" spans="1:14" x14ac:dyDescent="0.2">
      <c r="A877" t="s">
        <v>210</v>
      </c>
      <c r="B877">
        <v>-1.1025E-4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1.47E-5</v>
      </c>
      <c r="K877" t="s">
        <v>57</v>
      </c>
      <c r="M877" t="s">
        <v>211</v>
      </c>
      <c r="N877" t="s">
        <v>212</v>
      </c>
    </row>
    <row r="878" spans="1:14" x14ac:dyDescent="0.2">
      <c r="A878" t="s">
        <v>138</v>
      </c>
      <c r="B878">
        <v>-4.6199999999999998E-6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6.1600000000000001E-7</v>
      </c>
      <c r="K878" t="s">
        <v>57</v>
      </c>
      <c r="M878" t="s">
        <v>611</v>
      </c>
      <c r="N878" t="s">
        <v>139</v>
      </c>
    </row>
    <row r="879" spans="1:14" x14ac:dyDescent="0.2">
      <c r="A879" t="s">
        <v>338</v>
      </c>
      <c r="B879">
        <v>-1.53E-6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2.04E-7</v>
      </c>
      <c r="K879" t="s">
        <v>57</v>
      </c>
      <c r="M879" t="s">
        <v>339</v>
      </c>
      <c r="N879" t="s">
        <v>340</v>
      </c>
    </row>
    <row r="880" spans="1:14" x14ac:dyDescent="0.2">
      <c r="A880" t="s">
        <v>341</v>
      </c>
      <c r="B880">
        <v>-4.5299999999999998E-6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6.0399999999999996E-7</v>
      </c>
      <c r="K880" t="s">
        <v>57</v>
      </c>
      <c r="M880" t="s">
        <v>637</v>
      </c>
      <c r="N880" t="s">
        <v>342</v>
      </c>
    </row>
    <row r="881" spans="1:14" x14ac:dyDescent="0.2">
      <c r="A881" t="s">
        <v>343</v>
      </c>
      <c r="B881">
        <v>-6.5700000000000011E-5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8.7600000000000008E-6</v>
      </c>
      <c r="K881" t="s">
        <v>57</v>
      </c>
      <c r="M881" t="s">
        <v>344</v>
      </c>
      <c r="N881" t="s">
        <v>345</v>
      </c>
    </row>
    <row r="882" spans="1:14" x14ac:dyDescent="0.2">
      <c r="A882" t="s">
        <v>346</v>
      </c>
      <c r="B882">
        <v>-1.08E-4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1.4399999999999999E-5</v>
      </c>
      <c r="K882" t="s">
        <v>57</v>
      </c>
      <c r="M882" t="s">
        <v>347</v>
      </c>
      <c r="N882" t="s">
        <v>348</v>
      </c>
    </row>
    <row r="883" spans="1:14" x14ac:dyDescent="0.2">
      <c r="A883" t="s">
        <v>349</v>
      </c>
      <c r="B883">
        <v>-1.4699999999999998E-5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1.9599999999999999E-6</v>
      </c>
      <c r="K883" t="s">
        <v>57</v>
      </c>
      <c r="M883" t="s">
        <v>263</v>
      </c>
      <c r="N883" t="s">
        <v>350</v>
      </c>
    </row>
    <row r="884" spans="1:14" x14ac:dyDescent="0.2">
      <c r="M884" t="s">
        <v>57</v>
      </c>
    </row>
    <row r="885" spans="1:14" ht="16" x14ac:dyDescent="0.2">
      <c r="A885" s="1" t="s">
        <v>2</v>
      </c>
      <c r="B885" s="1" t="s">
        <v>717</v>
      </c>
      <c r="M885" t="s">
        <v>57</v>
      </c>
    </row>
    <row r="886" spans="1:14" x14ac:dyDescent="0.2">
      <c r="A886" t="s">
        <v>3</v>
      </c>
      <c r="B886" t="s">
        <v>4</v>
      </c>
      <c r="M886" t="s">
        <v>57</v>
      </c>
    </row>
    <row r="887" spans="1:14" x14ac:dyDescent="0.2">
      <c r="A887" t="s">
        <v>5</v>
      </c>
      <c r="B887">
        <v>1</v>
      </c>
      <c r="M887" t="s">
        <v>57</v>
      </c>
    </row>
    <row r="888" spans="1:14" x14ac:dyDescent="0.2">
      <c r="A888" t="s">
        <v>20</v>
      </c>
      <c r="B888" t="s">
        <v>815</v>
      </c>
    </row>
    <row r="889" spans="1:14" x14ac:dyDescent="0.2">
      <c r="A889" t="s">
        <v>542</v>
      </c>
      <c r="B889" t="s">
        <v>806</v>
      </c>
    </row>
    <row r="890" spans="1:14" x14ac:dyDescent="0.2">
      <c r="A890" t="s">
        <v>6</v>
      </c>
      <c r="B890" t="s">
        <v>593</v>
      </c>
      <c r="M890" t="s">
        <v>57</v>
      </c>
    </row>
    <row r="891" spans="1:14" x14ac:dyDescent="0.2">
      <c r="A891" t="s">
        <v>8</v>
      </c>
      <c r="B891" t="s">
        <v>9</v>
      </c>
      <c r="M891" t="s">
        <v>57</v>
      </c>
    </row>
    <row r="892" spans="1:14" x14ac:dyDescent="0.2">
      <c r="A892" t="s">
        <v>10</v>
      </c>
      <c r="B892" t="s">
        <v>106</v>
      </c>
      <c r="M892" t="s">
        <v>57</v>
      </c>
    </row>
    <row r="893" spans="1:14" ht="16" x14ac:dyDescent="0.2">
      <c r="A893" s="1" t="s">
        <v>12</v>
      </c>
      <c r="M893" t="s">
        <v>57</v>
      </c>
    </row>
    <row r="894" spans="1:14" x14ac:dyDescent="0.2">
      <c r="A894" t="s">
        <v>13</v>
      </c>
      <c r="B894" t="s">
        <v>14</v>
      </c>
      <c r="C894" t="s">
        <v>3</v>
      </c>
      <c r="D894" t="s">
        <v>10</v>
      </c>
      <c r="E894" t="s">
        <v>15</v>
      </c>
      <c r="F894" t="s">
        <v>8</v>
      </c>
      <c r="G894" t="s">
        <v>16</v>
      </c>
      <c r="H894" t="s">
        <v>17</v>
      </c>
      <c r="I894" t="s">
        <v>19</v>
      </c>
      <c r="J894" t="s">
        <v>20</v>
      </c>
      <c r="K894" t="s">
        <v>7</v>
      </c>
      <c r="L894" t="s">
        <v>21</v>
      </c>
      <c r="M894" t="s">
        <v>6</v>
      </c>
    </row>
    <row r="895" spans="1:14" x14ac:dyDescent="0.2">
      <c r="A895" t="s">
        <v>717</v>
      </c>
      <c r="B895">
        <v>1</v>
      </c>
      <c r="C895" t="s">
        <v>4</v>
      </c>
      <c r="D895" t="s">
        <v>106</v>
      </c>
      <c r="E895" t="s">
        <v>270</v>
      </c>
      <c r="F895" t="s">
        <v>56</v>
      </c>
      <c r="I895">
        <v>100</v>
      </c>
      <c r="J895" t="s">
        <v>57</v>
      </c>
      <c r="K895" t="s">
        <v>719</v>
      </c>
      <c r="M895" t="s">
        <v>57</v>
      </c>
    </row>
    <row r="896" spans="1:14" x14ac:dyDescent="0.2">
      <c r="A896" t="s">
        <v>274</v>
      </c>
      <c r="B896">
        <v>6.7729499999999999E-10</v>
      </c>
      <c r="D896" t="s">
        <v>23</v>
      </c>
      <c r="E896" t="s">
        <v>275</v>
      </c>
      <c r="F896" t="s">
        <v>25</v>
      </c>
      <c r="G896">
        <v>0</v>
      </c>
      <c r="H896">
        <v>-23.170876701990711</v>
      </c>
      <c r="I896">
        <v>0.83479591762692373</v>
      </c>
      <c r="K896" t="s">
        <v>360</v>
      </c>
      <c r="L896">
        <v>0</v>
      </c>
      <c r="M896" t="s">
        <v>57</v>
      </c>
    </row>
    <row r="897" spans="1:13" x14ac:dyDescent="0.2">
      <c r="A897" t="s">
        <v>276</v>
      </c>
      <c r="B897">
        <v>1.0100700000000001E-8</v>
      </c>
      <c r="D897" t="s">
        <v>23</v>
      </c>
      <c r="E897" t="s">
        <v>275</v>
      </c>
      <c r="F897" t="s">
        <v>25</v>
      </c>
      <c r="G897">
        <v>0</v>
      </c>
      <c r="H897">
        <v>-20.468623618572831</v>
      </c>
      <c r="I897">
        <v>0.83479591762692373</v>
      </c>
      <c r="K897" t="s">
        <v>360</v>
      </c>
      <c r="L897">
        <v>0</v>
      </c>
      <c r="M897" t="s">
        <v>57</v>
      </c>
    </row>
    <row r="898" spans="1:13" x14ac:dyDescent="0.2">
      <c r="A898" t="s">
        <v>277</v>
      </c>
      <c r="B898">
        <v>4.4709300000000003E-8</v>
      </c>
      <c r="D898" t="s">
        <v>23</v>
      </c>
      <c r="E898" t="s">
        <v>275</v>
      </c>
      <c r="F898" t="s">
        <v>25</v>
      </c>
      <c r="G898">
        <v>0</v>
      </c>
      <c r="H898">
        <v>-18.981046813278489</v>
      </c>
      <c r="I898">
        <v>0.83479591762692373</v>
      </c>
      <c r="K898" t="s">
        <v>360</v>
      </c>
      <c r="L898">
        <v>0</v>
      </c>
      <c r="M898" t="s">
        <v>57</v>
      </c>
    </row>
    <row r="899" spans="1:13" x14ac:dyDescent="0.2">
      <c r="A899" t="s">
        <v>30</v>
      </c>
      <c r="B899">
        <v>1.69911E-6</v>
      </c>
      <c r="D899" t="s">
        <v>23</v>
      </c>
      <c r="E899" t="s">
        <v>275</v>
      </c>
      <c r="F899" t="s">
        <v>25</v>
      </c>
      <c r="G899">
        <v>0</v>
      </c>
      <c r="H899">
        <v>-15.34336848340595</v>
      </c>
      <c r="I899">
        <v>0.25038764395624458</v>
      </c>
      <c r="K899" t="s">
        <v>361</v>
      </c>
      <c r="L899">
        <v>0</v>
      </c>
      <c r="M899" t="s">
        <v>57</v>
      </c>
    </row>
    <row r="900" spans="1:13" x14ac:dyDescent="0.2">
      <c r="A900" t="s">
        <v>31</v>
      </c>
      <c r="B900">
        <v>1.566E-12</v>
      </c>
      <c r="D900" t="s">
        <v>23</v>
      </c>
      <c r="E900" t="s">
        <v>275</v>
      </c>
      <c r="F900" t="s">
        <v>25</v>
      </c>
      <c r="G900">
        <v>0</v>
      </c>
      <c r="H900">
        <v>-29.24045902836265</v>
      </c>
      <c r="I900">
        <v>0.25038764395624458</v>
      </c>
      <c r="K900" t="s">
        <v>361</v>
      </c>
      <c r="L900">
        <v>0</v>
      </c>
      <c r="M900" t="s">
        <v>57</v>
      </c>
    </row>
    <row r="901" spans="1:13" x14ac:dyDescent="0.2">
      <c r="A901" t="s">
        <v>278</v>
      </c>
      <c r="B901">
        <v>9.6309000000000008E-7</v>
      </c>
      <c r="D901" t="s">
        <v>23</v>
      </c>
      <c r="E901" t="s">
        <v>275</v>
      </c>
      <c r="F901" t="s">
        <v>25</v>
      </c>
      <c r="G901">
        <v>0</v>
      </c>
      <c r="H901">
        <v>-15.911081481573991</v>
      </c>
      <c r="I901">
        <v>0.83479591762692373</v>
      </c>
      <c r="K901" t="s">
        <v>360</v>
      </c>
      <c r="L901">
        <v>0</v>
      </c>
      <c r="M901" t="s">
        <v>57</v>
      </c>
    </row>
    <row r="902" spans="1:13" x14ac:dyDescent="0.2">
      <c r="A902" t="s">
        <v>279</v>
      </c>
      <c r="B902">
        <v>4.9798800000000003E-7</v>
      </c>
      <c r="D902" t="s">
        <v>23</v>
      </c>
      <c r="E902" t="s">
        <v>275</v>
      </c>
      <c r="F902" t="s">
        <v>25</v>
      </c>
      <c r="G902">
        <v>0</v>
      </c>
      <c r="H902">
        <v>-16.570652366600331</v>
      </c>
      <c r="I902">
        <v>0.4120877214831748</v>
      </c>
      <c r="K902" t="s">
        <v>360</v>
      </c>
      <c r="L902">
        <v>0</v>
      </c>
      <c r="M902" t="s">
        <v>57</v>
      </c>
    </row>
    <row r="903" spans="1:13" x14ac:dyDescent="0.2">
      <c r="A903" t="s">
        <v>32</v>
      </c>
      <c r="B903">
        <v>1.4877E-7</v>
      </c>
      <c r="D903" t="s">
        <v>23</v>
      </c>
      <c r="E903" t="s">
        <v>275</v>
      </c>
      <c r="F903" t="s">
        <v>25</v>
      </c>
      <c r="G903">
        <v>0</v>
      </c>
      <c r="H903">
        <v>-17.778826857779968</v>
      </c>
      <c r="I903">
        <v>0.25038764395624458</v>
      </c>
      <c r="K903" t="s">
        <v>361</v>
      </c>
      <c r="L903">
        <v>0</v>
      </c>
      <c r="M903" t="s">
        <v>57</v>
      </c>
    </row>
    <row r="904" spans="1:13" x14ac:dyDescent="0.2">
      <c r="A904" t="s">
        <v>280</v>
      </c>
      <c r="B904">
        <v>4.5100800000000001E-10</v>
      </c>
      <c r="D904" t="s">
        <v>23</v>
      </c>
      <c r="E904" t="s">
        <v>275</v>
      </c>
      <c r="F904" t="s">
        <v>25</v>
      </c>
      <c r="G904">
        <v>0</v>
      </c>
      <c r="H904">
        <v>-23.5774985482267</v>
      </c>
      <c r="I904">
        <v>0.83479591762692373</v>
      </c>
      <c r="K904" t="s">
        <v>360</v>
      </c>
      <c r="L904">
        <v>0</v>
      </c>
      <c r="M904" t="s">
        <v>57</v>
      </c>
    </row>
    <row r="905" spans="1:13" x14ac:dyDescent="0.2">
      <c r="A905" t="s">
        <v>281</v>
      </c>
      <c r="B905">
        <f>0.098*26.4*B959*0.05</f>
        <v>4.7675675675675683E-2</v>
      </c>
      <c r="D905" t="s">
        <v>23</v>
      </c>
      <c r="E905" t="s">
        <v>275</v>
      </c>
      <c r="F905" t="s">
        <v>25</v>
      </c>
      <c r="G905">
        <v>0</v>
      </c>
      <c r="H905">
        <v>-5.37952742197358</v>
      </c>
      <c r="I905">
        <v>5.218000766212133E-2</v>
      </c>
      <c r="K905" t="s">
        <v>380</v>
      </c>
      <c r="L905">
        <v>0</v>
      </c>
      <c r="M905" t="s">
        <v>57</v>
      </c>
    </row>
    <row r="906" spans="1:13" x14ac:dyDescent="0.2">
      <c r="A906" t="s">
        <v>283</v>
      </c>
      <c r="B906">
        <v>6.2639999999999997E-5</v>
      </c>
      <c r="D906" t="s">
        <v>23</v>
      </c>
      <c r="E906" t="s">
        <v>275</v>
      </c>
      <c r="F906" t="s">
        <v>25</v>
      </c>
      <c r="G906">
        <v>0</v>
      </c>
      <c r="H906">
        <v>-11.736069016284439</v>
      </c>
      <c r="I906">
        <v>0.81363891528121568</v>
      </c>
      <c r="K906" t="s">
        <v>362</v>
      </c>
      <c r="L906">
        <v>0</v>
      </c>
      <c r="M906" t="s">
        <v>57</v>
      </c>
    </row>
    <row r="907" spans="1:13" x14ac:dyDescent="0.2">
      <c r="A907" t="s">
        <v>284</v>
      </c>
      <c r="B907">
        <v>5.1364800000000004E-9</v>
      </c>
      <c r="D907" t="s">
        <v>23</v>
      </c>
      <c r="E907" t="s">
        <v>275</v>
      </c>
      <c r="F907" t="s">
        <v>25</v>
      </c>
      <c r="G907">
        <v>0</v>
      </c>
      <c r="H907">
        <v>-21.14486032698446</v>
      </c>
      <c r="I907">
        <v>0.83479591762692373</v>
      </c>
      <c r="K907" t="s">
        <v>360</v>
      </c>
      <c r="L907">
        <v>0</v>
      </c>
      <c r="M907" t="s">
        <v>57</v>
      </c>
    </row>
    <row r="908" spans="1:13" x14ac:dyDescent="0.2">
      <c r="A908" t="s">
        <v>285</v>
      </c>
      <c r="B908">
        <v>6.3501299999999999E-10</v>
      </c>
      <c r="D908" t="s">
        <v>23</v>
      </c>
      <c r="E908" t="s">
        <v>275</v>
      </c>
      <c r="F908" t="s">
        <v>25</v>
      </c>
      <c r="G908">
        <v>0</v>
      </c>
      <c r="H908">
        <v>-23.235338154807181</v>
      </c>
      <c r="I908">
        <v>0.69314718055994529</v>
      </c>
      <c r="K908" t="s">
        <v>363</v>
      </c>
      <c r="L908">
        <v>0</v>
      </c>
      <c r="M908" t="s">
        <v>57</v>
      </c>
    </row>
    <row r="909" spans="1:13" x14ac:dyDescent="0.2">
      <c r="A909" t="s">
        <v>286</v>
      </c>
      <c r="B909">
        <v>2.5525800000000003E-9</v>
      </c>
      <c r="D909" t="s">
        <v>23</v>
      </c>
      <c r="E909" t="s">
        <v>275</v>
      </c>
      <c r="F909" t="s">
        <v>25</v>
      </c>
      <c r="G909">
        <v>0</v>
      </c>
      <c r="H909">
        <v>-21.84412373456184</v>
      </c>
      <c r="I909">
        <v>0.83479591762692373</v>
      </c>
      <c r="K909" t="s">
        <v>360</v>
      </c>
      <c r="L909">
        <v>0</v>
      </c>
      <c r="M909" t="s">
        <v>57</v>
      </c>
    </row>
    <row r="910" spans="1:13" x14ac:dyDescent="0.2">
      <c r="A910" t="s">
        <v>287</v>
      </c>
      <c r="B910">
        <v>1.29195E-8</v>
      </c>
      <c r="D910" t="s">
        <v>23</v>
      </c>
      <c r="E910" t="s">
        <v>275</v>
      </c>
      <c r="F910" t="s">
        <v>25</v>
      </c>
      <c r="G910">
        <v>0</v>
      </c>
      <c r="H910">
        <v>-20.222490549033921</v>
      </c>
      <c r="I910">
        <v>0.83479591762692373</v>
      </c>
      <c r="K910" t="s">
        <v>360</v>
      </c>
      <c r="L910">
        <v>0</v>
      </c>
      <c r="M910" t="s">
        <v>57</v>
      </c>
    </row>
    <row r="911" spans="1:13" x14ac:dyDescent="0.2">
      <c r="A911" t="s">
        <v>35</v>
      </c>
      <c r="B911">
        <v>3.1085099999999998E-5</v>
      </c>
      <c r="D911" t="s">
        <v>23</v>
      </c>
      <c r="E911" t="s">
        <v>275</v>
      </c>
      <c r="F911" t="s">
        <v>25</v>
      </c>
      <c r="G911">
        <v>0</v>
      </c>
      <c r="H911">
        <v>-12.436744463265169</v>
      </c>
      <c r="I911">
        <v>0.23811708949818591</v>
      </c>
      <c r="K911" t="s">
        <v>362</v>
      </c>
      <c r="L911">
        <v>0</v>
      </c>
      <c r="M911" t="s">
        <v>57</v>
      </c>
    </row>
    <row r="912" spans="1:13" x14ac:dyDescent="0.2">
      <c r="A912" t="s">
        <v>37</v>
      </c>
      <c r="B912">
        <v>5.4810000000000002E-14</v>
      </c>
      <c r="D912" t="s">
        <v>23</v>
      </c>
      <c r="E912" t="s">
        <v>275</v>
      </c>
      <c r="F912" t="s">
        <v>25</v>
      </c>
      <c r="G912">
        <v>0</v>
      </c>
      <c r="H912">
        <v>-32.592866245855369</v>
      </c>
      <c r="I912">
        <v>0.56891650091069546</v>
      </c>
      <c r="K912" t="s">
        <v>361</v>
      </c>
      <c r="L912">
        <v>0</v>
      </c>
      <c r="M912" t="s">
        <v>57</v>
      </c>
    </row>
    <row r="913" spans="1:13" x14ac:dyDescent="0.2">
      <c r="A913" t="s">
        <v>38</v>
      </c>
      <c r="B913">
        <v>3.2103000000000001E-7</v>
      </c>
      <c r="D913" t="s">
        <v>23</v>
      </c>
      <c r="E913" t="s">
        <v>275</v>
      </c>
      <c r="F913" t="s">
        <v>25</v>
      </c>
      <c r="G913">
        <v>0</v>
      </c>
      <c r="H913">
        <v>-17.009693770242102</v>
      </c>
      <c r="I913">
        <v>0.25038764395624458</v>
      </c>
      <c r="K913" t="s">
        <v>361</v>
      </c>
      <c r="L913">
        <v>0</v>
      </c>
      <c r="M913" t="s">
        <v>57</v>
      </c>
    </row>
    <row r="914" spans="1:13" x14ac:dyDescent="0.2">
      <c r="A914" t="s">
        <v>39</v>
      </c>
      <c r="B914">
        <v>4.5414000000000002E-7</v>
      </c>
      <c r="D914" t="s">
        <v>23</v>
      </c>
      <c r="E914" t="s">
        <v>275</v>
      </c>
      <c r="F914" t="s">
        <v>25</v>
      </c>
      <c r="G914">
        <v>0</v>
      </c>
      <c r="H914">
        <v>-16.662822826399989</v>
      </c>
      <c r="I914">
        <v>0.25038764395624458</v>
      </c>
      <c r="K914" t="s">
        <v>361</v>
      </c>
      <c r="L914">
        <v>0</v>
      </c>
      <c r="M914" t="s">
        <v>57</v>
      </c>
    </row>
    <row r="915" spans="1:13" x14ac:dyDescent="0.2">
      <c r="A915" t="s">
        <v>40</v>
      </c>
      <c r="B915">
        <v>4.28301</v>
      </c>
      <c r="D915" t="s">
        <v>11</v>
      </c>
      <c r="E915" t="s">
        <v>275</v>
      </c>
      <c r="F915" t="s">
        <v>25</v>
      </c>
      <c r="G915">
        <v>0</v>
      </c>
      <c r="H915">
        <v>-0.60330647656015579</v>
      </c>
      <c r="I915">
        <v>3.3829324236907397E-2</v>
      </c>
      <c r="K915" t="s">
        <v>364</v>
      </c>
      <c r="L915">
        <v>0</v>
      </c>
      <c r="M915" t="s">
        <v>57</v>
      </c>
    </row>
    <row r="916" spans="1:13" x14ac:dyDescent="0.2">
      <c r="A916" t="s">
        <v>40</v>
      </c>
      <c r="B916">
        <v>1.1275199999999999</v>
      </c>
      <c r="D916" t="s">
        <v>11</v>
      </c>
      <c r="E916" t="s">
        <v>365</v>
      </c>
      <c r="F916" t="s">
        <v>25</v>
      </c>
      <c r="G916">
        <v>0</v>
      </c>
      <c r="H916">
        <v>-1.937941979406137</v>
      </c>
      <c r="I916">
        <v>3.3829324236907397E-2</v>
      </c>
      <c r="K916" t="s">
        <v>364</v>
      </c>
      <c r="L916">
        <v>0</v>
      </c>
      <c r="M916" t="s">
        <v>57</v>
      </c>
    </row>
    <row r="917" spans="1:13" x14ac:dyDescent="0.2">
      <c r="A917" t="s">
        <v>288</v>
      </c>
      <c r="B917">
        <v>1.7147699999999999E-6</v>
      </c>
      <c r="D917" t="s">
        <v>23</v>
      </c>
      <c r="E917" t="s">
        <v>275</v>
      </c>
      <c r="F917" t="s">
        <v>25</v>
      </c>
      <c r="G917">
        <v>0</v>
      </c>
      <c r="H917">
        <v>-15.33419410712991</v>
      </c>
      <c r="I917">
        <v>0.25038764395624458</v>
      </c>
      <c r="K917" t="s">
        <v>361</v>
      </c>
      <c r="L917">
        <v>0</v>
      </c>
      <c r="M917" t="s">
        <v>57</v>
      </c>
    </row>
    <row r="918" spans="1:13" x14ac:dyDescent="0.2">
      <c r="A918" t="s">
        <v>289</v>
      </c>
      <c r="B918">
        <v>1.6912800000000001E-6</v>
      </c>
      <c r="D918" t="s">
        <v>23</v>
      </c>
      <c r="E918" t="s">
        <v>275</v>
      </c>
      <c r="F918" t="s">
        <v>25</v>
      </c>
      <c r="G918">
        <v>0</v>
      </c>
      <c r="H918">
        <v>-15.34798742926225</v>
      </c>
      <c r="I918">
        <v>0.25038764395624458</v>
      </c>
      <c r="K918" t="s">
        <v>361</v>
      </c>
      <c r="L918">
        <v>0</v>
      </c>
      <c r="M918" t="s">
        <v>57</v>
      </c>
    </row>
    <row r="919" spans="1:13" x14ac:dyDescent="0.2">
      <c r="A919" t="s">
        <v>290</v>
      </c>
      <c r="B919">
        <v>1.62864E-5</v>
      </c>
      <c r="D919" t="s">
        <v>23</v>
      </c>
      <c r="E919" t="s">
        <v>275</v>
      </c>
      <c r="F919" t="s">
        <v>25</v>
      </c>
      <c r="G919">
        <v>0</v>
      </c>
      <c r="H919">
        <v>-13.083142664251049</v>
      </c>
      <c r="I919">
        <v>0.4120877214831748</v>
      </c>
      <c r="K919" t="s">
        <v>360</v>
      </c>
      <c r="L919">
        <v>0</v>
      </c>
      <c r="M919" t="s">
        <v>57</v>
      </c>
    </row>
    <row r="920" spans="1:13" x14ac:dyDescent="0.2">
      <c r="A920" t="s">
        <v>291</v>
      </c>
      <c r="B920">
        <v>1.0179E-5</v>
      </c>
      <c r="D920" t="s">
        <v>23</v>
      </c>
      <c r="E920" t="s">
        <v>275</v>
      </c>
      <c r="F920" t="s">
        <v>25</v>
      </c>
      <c r="G920">
        <v>0</v>
      </c>
      <c r="H920">
        <v>-13.553146293496781</v>
      </c>
      <c r="I920">
        <v>0.4120877214831748</v>
      </c>
      <c r="K920" t="s">
        <v>360</v>
      </c>
      <c r="L920">
        <v>0</v>
      </c>
      <c r="M920" t="s">
        <v>57</v>
      </c>
    </row>
    <row r="921" spans="1:13" x14ac:dyDescent="0.2">
      <c r="A921" t="s">
        <v>292</v>
      </c>
      <c r="B921">
        <v>1.8557100000000001E-7</v>
      </c>
      <c r="D921" t="s">
        <v>23</v>
      </c>
      <c r="E921" t="s">
        <v>275</v>
      </c>
      <c r="F921" t="s">
        <v>25</v>
      </c>
      <c r="G921">
        <v>0</v>
      </c>
      <c r="H921">
        <v>-17.55779078880532</v>
      </c>
      <c r="I921">
        <v>0.4120877214831748</v>
      </c>
      <c r="K921" t="s">
        <v>360</v>
      </c>
      <c r="L921">
        <v>0</v>
      </c>
      <c r="M921" t="s">
        <v>57</v>
      </c>
    </row>
    <row r="922" spans="1:13" x14ac:dyDescent="0.2">
      <c r="A922" t="s">
        <v>293</v>
      </c>
      <c r="B922">
        <v>4.3299899999999999E-8</v>
      </c>
      <c r="D922" t="s">
        <v>23</v>
      </c>
      <c r="E922" t="s">
        <v>275</v>
      </c>
      <c r="F922" t="s">
        <v>25</v>
      </c>
      <c r="G922">
        <v>0</v>
      </c>
      <c r="H922">
        <v>-19.01307802141217</v>
      </c>
      <c r="I922">
        <v>0.83479591762692373</v>
      </c>
      <c r="K922" t="s">
        <v>360</v>
      </c>
      <c r="L922">
        <v>0</v>
      </c>
      <c r="M922" t="s">
        <v>57</v>
      </c>
    </row>
    <row r="923" spans="1:13" x14ac:dyDescent="0.2">
      <c r="A923" t="s">
        <v>294</v>
      </c>
      <c r="B923">
        <v>1.26063E-5</v>
      </c>
      <c r="D923" t="s">
        <v>295</v>
      </c>
      <c r="E923" t="s">
        <v>275</v>
      </c>
      <c r="F923" t="s">
        <v>25</v>
      </c>
      <c r="G923">
        <v>0</v>
      </c>
      <c r="H923">
        <v>-13.339276378967901</v>
      </c>
      <c r="I923">
        <v>0.59239499245458105</v>
      </c>
      <c r="K923" t="s">
        <v>360</v>
      </c>
      <c r="L923">
        <v>0</v>
      </c>
      <c r="M923" t="s">
        <v>57</v>
      </c>
    </row>
    <row r="924" spans="1:13" x14ac:dyDescent="0.2">
      <c r="A924" t="s">
        <v>296</v>
      </c>
      <c r="B924">
        <v>9.5525999999999995E-9</v>
      </c>
      <c r="D924" t="s">
        <v>23</v>
      </c>
      <c r="E924" t="s">
        <v>275</v>
      </c>
      <c r="F924" t="s">
        <v>25</v>
      </c>
      <c r="G924">
        <v>0</v>
      </c>
      <c r="H924">
        <v>-20.52441497820125</v>
      </c>
      <c r="I924">
        <v>0.83479591762692373</v>
      </c>
      <c r="K924" t="s">
        <v>360</v>
      </c>
      <c r="L924">
        <v>0</v>
      </c>
      <c r="M924" t="s">
        <v>57</v>
      </c>
    </row>
    <row r="925" spans="1:13" x14ac:dyDescent="0.2">
      <c r="A925" t="s">
        <v>43</v>
      </c>
      <c r="B925">
        <v>3.2103E-8</v>
      </c>
      <c r="D925" t="s">
        <v>23</v>
      </c>
      <c r="E925" t="s">
        <v>275</v>
      </c>
      <c r="F925" t="s">
        <v>25</v>
      </c>
      <c r="G925">
        <v>0</v>
      </c>
      <c r="H925">
        <v>-19.312278863236148</v>
      </c>
      <c r="I925">
        <v>0.83479591762692373</v>
      </c>
      <c r="K925" t="s">
        <v>360</v>
      </c>
      <c r="L925">
        <v>0</v>
      </c>
      <c r="M925" t="s">
        <v>57</v>
      </c>
    </row>
    <row r="926" spans="1:13" x14ac:dyDescent="0.2">
      <c r="A926" t="s">
        <v>297</v>
      </c>
      <c r="B926">
        <v>7.8299999999999996E-6</v>
      </c>
      <c r="D926" t="s">
        <v>23</v>
      </c>
      <c r="E926" t="s">
        <v>275</v>
      </c>
      <c r="F926" t="s">
        <v>25</v>
      </c>
      <c r="G926">
        <v>0</v>
      </c>
      <c r="H926">
        <v>-13.81551055796427</v>
      </c>
      <c r="I926">
        <v>0.23811708949818591</v>
      </c>
      <c r="K926" t="s">
        <v>362</v>
      </c>
      <c r="L926">
        <v>0</v>
      </c>
      <c r="M926" t="s">
        <v>57</v>
      </c>
    </row>
    <row r="927" spans="1:13" x14ac:dyDescent="0.2">
      <c r="A927" t="s">
        <v>298</v>
      </c>
      <c r="B927">
        <v>2.8344600000000002E-9</v>
      </c>
      <c r="D927" t="s">
        <v>23</v>
      </c>
      <c r="E927" t="s">
        <v>275</v>
      </c>
      <c r="F927" t="s">
        <v>25</v>
      </c>
      <c r="G927">
        <v>0</v>
      </c>
      <c r="H927">
        <v>-21.73937690410278</v>
      </c>
      <c r="I927">
        <v>0.83479591762692373</v>
      </c>
      <c r="K927" t="s">
        <v>360</v>
      </c>
      <c r="L927">
        <v>0</v>
      </c>
      <c r="M927" t="s">
        <v>57</v>
      </c>
    </row>
    <row r="928" spans="1:13" x14ac:dyDescent="0.2">
      <c r="A928" t="s">
        <v>300</v>
      </c>
      <c r="B928">
        <v>1.9496699999999999E-8</v>
      </c>
      <c r="D928" t="s">
        <v>23</v>
      </c>
      <c r="E928" t="s">
        <v>275</v>
      </c>
      <c r="F928" t="s">
        <v>25</v>
      </c>
      <c r="G928">
        <v>0</v>
      </c>
      <c r="H928">
        <v>-19.8109831264698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47</v>
      </c>
      <c r="B929">
        <v>6.06825E-5</v>
      </c>
      <c r="D929" t="s">
        <v>23</v>
      </c>
      <c r="E929" t="s">
        <v>275</v>
      </c>
      <c r="F929" t="s">
        <v>25</v>
      </c>
      <c r="G929">
        <v>0</v>
      </c>
      <c r="H929">
        <v>-11.767817714599021</v>
      </c>
      <c r="I929">
        <v>0.20935516742909249</v>
      </c>
      <c r="K929" t="s">
        <v>381</v>
      </c>
      <c r="L929">
        <v>0</v>
      </c>
      <c r="M929" t="s">
        <v>57</v>
      </c>
    </row>
    <row r="930" spans="1:13" x14ac:dyDescent="0.2">
      <c r="A930" t="s">
        <v>48</v>
      </c>
      <c r="B930">
        <v>7.8300000000000013E-9</v>
      </c>
      <c r="D930" t="s">
        <v>23</v>
      </c>
      <c r="E930" t="s">
        <v>275</v>
      </c>
      <c r="F930" t="s">
        <v>25</v>
      </c>
      <c r="G930">
        <v>0</v>
      </c>
      <c r="H930">
        <v>-20.72326583694641</v>
      </c>
      <c r="I930">
        <v>0.56891650091069546</v>
      </c>
      <c r="K930" t="s">
        <v>361</v>
      </c>
      <c r="L930">
        <v>0</v>
      </c>
      <c r="M930" t="s">
        <v>57</v>
      </c>
    </row>
    <row r="931" spans="1:13" x14ac:dyDescent="0.2">
      <c r="A931" t="s">
        <v>49</v>
      </c>
      <c r="B931">
        <v>1.76175E-7</v>
      </c>
      <c r="D931" t="s">
        <v>23</v>
      </c>
      <c r="E931" t="s">
        <v>275</v>
      </c>
      <c r="F931" t="s">
        <v>25</v>
      </c>
      <c r="G931">
        <v>0</v>
      </c>
      <c r="H931">
        <v>-17.60975052773604</v>
      </c>
      <c r="I931">
        <v>0.59239499245458105</v>
      </c>
      <c r="K931" t="s">
        <v>381</v>
      </c>
      <c r="L931">
        <v>0</v>
      </c>
      <c r="M931" t="s">
        <v>57</v>
      </c>
    </row>
    <row r="932" spans="1:13" x14ac:dyDescent="0.2">
      <c r="A932" t="s">
        <v>303</v>
      </c>
      <c r="B932">
        <v>1.0335600000000001E-8</v>
      </c>
      <c r="D932" t="s">
        <v>23</v>
      </c>
      <c r="E932" t="s">
        <v>275</v>
      </c>
      <c r="F932" t="s">
        <v>25</v>
      </c>
      <c r="G932">
        <v>0</v>
      </c>
      <c r="H932">
        <v>-20.44563410034813</v>
      </c>
      <c r="I932">
        <v>0.30215798342666489</v>
      </c>
      <c r="K932" t="s">
        <v>381</v>
      </c>
      <c r="L932">
        <v>0</v>
      </c>
      <c r="M932" t="s">
        <v>57</v>
      </c>
    </row>
    <row r="933" spans="1:13" x14ac:dyDescent="0.2">
      <c r="A933" t="s">
        <v>304</v>
      </c>
      <c r="B933">
        <v>2.07495E-8</v>
      </c>
      <c r="D933" t="s">
        <v>23</v>
      </c>
      <c r="E933" t="s">
        <v>275</v>
      </c>
      <c r="F933" t="s">
        <v>25</v>
      </c>
      <c r="G933">
        <v>0</v>
      </c>
      <c r="H933">
        <v>-19.74870619694828</v>
      </c>
      <c r="I933">
        <v>0.4120877214831748</v>
      </c>
      <c r="K933" t="s">
        <v>381</v>
      </c>
      <c r="L933">
        <v>0</v>
      </c>
      <c r="M933" t="s">
        <v>57</v>
      </c>
    </row>
    <row r="934" spans="1:13" x14ac:dyDescent="0.2">
      <c r="A934" t="s">
        <v>50</v>
      </c>
      <c r="B934">
        <v>1.1510100000000001E-6</v>
      </c>
      <c r="D934" t="s">
        <v>23</v>
      </c>
      <c r="E934" t="s">
        <v>275</v>
      </c>
      <c r="F934" t="s">
        <v>25</v>
      </c>
      <c r="G934">
        <v>0</v>
      </c>
      <c r="H934">
        <v>-15.732833250167671</v>
      </c>
      <c r="I934">
        <v>0.25038764395624458</v>
      </c>
      <c r="K934" t="s">
        <v>361</v>
      </c>
      <c r="L934">
        <v>0</v>
      </c>
      <c r="M934" t="s">
        <v>57</v>
      </c>
    </row>
    <row r="935" spans="1:13" x14ac:dyDescent="0.2">
      <c r="A935" t="s">
        <v>305</v>
      </c>
      <c r="B935">
        <v>2.3098500000000003E-5</v>
      </c>
      <c r="D935" t="s">
        <v>295</v>
      </c>
      <c r="E935" t="s">
        <v>275</v>
      </c>
      <c r="F935" t="s">
        <v>25</v>
      </c>
      <c r="G935">
        <v>0</v>
      </c>
      <c r="H935">
        <v>-12.733705387612551</v>
      </c>
      <c r="I935">
        <v>0.59239499245458105</v>
      </c>
      <c r="K935" t="s">
        <v>360</v>
      </c>
      <c r="L935">
        <v>0</v>
      </c>
      <c r="M935" t="s">
        <v>57</v>
      </c>
    </row>
    <row r="936" spans="1:13" x14ac:dyDescent="0.2">
      <c r="A936" t="s">
        <v>306</v>
      </c>
      <c r="B936">
        <v>1.6599599999999999E-5</v>
      </c>
      <c r="D936" t="s">
        <v>295</v>
      </c>
      <c r="E936" t="s">
        <v>275</v>
      </c>
      <c r="F936" t="s">
        <v>25</v>
      </c>
      <c r="G936">
        <v>0</v>
      </c>
      <c r="H936">
        <v>-13.06409446928035</v>
      </c>
      <c r="I936">
        <v>0.59239499245458105</v>
      </c>
      <c r="K936" t="s">
        <v>360</v>
      </c>
      <c r="L936">
        <v>0</v>
      </c>
      <c r="M936" t="s">
        <v>57</v>
      </c>
    </row>
    <row r="937" spans="1:13" x14ac:dyDescent="0.2">
      <c r="A937" t="s">
        <v>51</v>
      </c>
      <c r="B937">
        <v>2.7405E-7</v>
      </c>
      <c r="D937" t="s">
        <v>23</v>
      </c>
      <c r="E937" t="s">
        <v>275</v>
      </c>
      <c r="F937" t="s">
        <v>25</v>
      </c>
      <c r="G937">
        <v>0</v>
      </c>
      <c r="H937">
        <v>-17.167917775456999</v>
      </c>
      <c r="I937">
        <v>0.25038764395624458</v>
      </c>
      <c r="K937" t="s">
        <v>361</v>
      </c>
      <c r="L937">
        <v>0</v>
      </c>
      <c r="M937" t="s">
        <v>57</v>
      </c>
    </row>
    <row r="938" spans="1:13" x14ac:dyDescent="0.2">
      <c r="A938" t="s">
        <v>307</v>
      </c>
      <c r="B938">
        <v>1.2528000000000002E-7</v>
      </c>
      <c r="D938" t="s">
        <v>23</v>
      </c>
      <c r="E938" t="s">
        <v>275</v>
      </c>
      <c r="F938" t="s">
        <v>25</v>
      </c>
      <c r="G938">
        <v>0</v>
      </c>
      <c r="H938">
        <v>-17.950677114706629</v>
      </c>
      <c r="I938">
        <v>0.25038764395624458</v>
      </c>
      <c r="K938" t="s">
        <v>361</v>
      </c>
      <c r="L938">
        <v>0</v>
      </c>
      <c r="M938" t="s">
        <v>57</v>
      </c>
    </row>
    <row r="939" spans="1:13" x14ac:dyDescent="0.2">
      <c r="A939" t="s">
        <v>308</v>
      </c>
      <c r="B939">
        <v>3.25728E-6</v>
      </c>
      <c r="D939" t="s">
        <v>295</v>
      </c>
      <c r="E939" t="s">
        <v>275</v>
      </c>
      <c r="F939" t="s">
        <v>25</v>
      </c>
      <c r="G939">
        <v>0</v>
      </c>
      <c r="H939">
        <v>-14.692580576685151</v>
      </c>
      <c r="I939">
        <v>0.59239499245458105</v>
      </c>
      <c r="K939" t="s">
        <v>360</v>
      </c>
      <c r="L939">
        <v>0</v>
      </c>
      <c r="M939" t="s">
        <v>57</v>
      </c>
    </row>
    <row r="940" spans="1:13" x14ac:dyDescent="0.2">
      <c r="A940" t="s">
        <v>309</v>
      </c>
      <c r="B940">
        <v>1.6599599999999999E-6</v>
      </c>
      <c r="D940" t="s">
        <v>295</v>
      </c>
      <c r="E940" t="s">
        <v>275</v>
      </c>
      <c r="F940" t="s">
        <v>25</v>
      </c>
      <c r="G940">
        <v>0</v>
      </c>
      <c r="H940">
        <v>-15.366679562274401</v>
      </c>
      <c r="I940">
        <v>0.59239499245458105</v>
      </c>
      <c r="K940" t="s">
        <v>360</v>
      </c>
      <c r="L940">
        <v>0</v>
      </c>
      <c r="M940" t="s">
        <v>57</v>
      </c>
    </row>
    <row r="941" spans="1:13" x14ac:dyDescent="0.2">
      <c r="A941" t="s">
        <v>366</v>
      </c>
      <c r="B941">
        <v>2.13759E-3</v>
      </c>
      <c r="D941" t="s">
        <v>295</v>
      </c>
      <c r="E941" t="s">
        <v>275</v>
      </c>
      <c r="F941" t="s">
        <v>25</v>
      </c>
      <c r="G941">
        <v>0</v>
      </c>
      <c r="H941">
        <v>-8.2060387627793148</v>
      </c>
      <c r="I941">
        <v>0.59239499245458105</v>
      </c>
      <c r="K941" t="s">
        <v>360</v>
      </c>
      <c r="L941">
        <v>0</v>
      </c>
      <c r="M941" t="s">
        <v>57</v>
      </c>
    </row>
    <row r="942" spans="1:13" x14ac:dyDescent="0.2">
      <c r="A942" t="s">
        <v>367</v>
      </c>
      <c r="B942">
        <v>3.7975500000000002E-3</v>
      </c>
      <c r="D942" t="s">
        <v>295</v>
      </c>
      <c r="E942" t="s">
        <v>275</v>
      </c>
      <c r="F942" t="s">
        <v>25</v>
      </c>
      <c r="G942">
        <v>0</v>
      </c>
      <c r="H942">
        <v>-7.6313616670267912</v>
      </c>
      <c r="I942">
        <v>0.59239499245458105</v>
      </c>
      <c r="K942" t="s">
        <v>360</v>
      </c>
      <c r="L942">
        <v>0</v>
      </c>
      <c r="M942" t="s">
        <v>57</v>
      </c>
    </row>
    <row r="943" spans="1:13" x14ac:dyDescent="0.2">
      <c r="A943" t="s">
        <v>310</v>
      </c>
      <c r="B943">
        <v>4.2673500000000002E-8</v>
      </c>
      <c r="D943" t="s">
        <v>23</v>
      </c>
      <c r="E943" t="s">
        <v>275</v>
      </c>
      <c r="F943" t="s">
        <v>25</v>
      </c>
      <c r="G943">
        <v>0</v>
      </c>
      <c r="H943">
        <v>-19.027650228271259</v>
      </c>
      <c r="I943">
        <v>0.83479591762692373</v>
      </c>
      <c r="K943" t="s">
        <v>360</v>
      </c>
      <c r="L943">
        <v>0</v>
      </c>
      <c r="M943" t="s">
        <v>57</v>
      </c>
    </row>
    <row r="944" spans="1:13" x14ac:dyDescent="0.2">
      <c r="A944" t="s">
        <v>311</v>
      </c>
      <c r="B944">
        <v>5.5906199999999999E-9</v>
      </c>
      <c r="D944" t="s">
        <v>23</v>
      </c>
      <c r="E944" t="s">
        <v>275</v>
      </c>
      <c r="F944" t="s">
        <v>25</v>
      </c>
      <c r="G944">
        <v>0</v>
      </c>
      <c r="H944">
        <v>-21.060138153588959</v>
      </c>
      <c r="I944">
        <v>0.83479591762692373</v>
      </c>
      <c r="K944" t="s">
        <v>360</v>
      </c>
      <c r="L944">
        <v>0</v>
      </c>
      <c r="M944" t="s">
        <v>57</v>
      </c>
    </row>
    <row r="945" spans="1:13" x14ac:dyDescent="0.2">
      <c r="A945" t="s">
        <v>53</v>
      </c>
      <c r="B945">
        <v>4.2595199999999995E-5</v>
      </c>
      <c r="D945" t="s">
        <v>23</v>
      </c>
      <c r="E945" t="s">
        <v>275</v>
      </c>
      <c r="F945" t="s">
        <v>25</v>
      </c>
      <c r="G945">
        <v>0</v>
      </c>
      <c r="H945">
        <v>-12.12173149709642</v>
      </c>
      <c r="I945">
        <v>5.218000766212133E-2</v>
      </c>
      <c r="K945" t="s">
        <v>382</v>
      </c>
      <c r="L945">
        <v>0</v>
      </c>
      <c r="M945" t="s">
        <v>57</v>
      </c>
    </row>
    <row r="946" spans="1:13" x14ac:dyDescent="0.2">
      <c r="A946" t="s">
        <v>312</v>
      </c>
      <c r="B946">
        <v>8.9262000000000006E-7</v>
      </c>
      <c r="D946" t="s">
        <v>295</v>
      </c>
      <c r="E946" t="s">
        <v>275</v>
      </c>
      <c r="F946" t="s">
        <v>25</v>
      </c>
      <c r="G946">
        <v>0</v>
      </c>
      <c r="H946">
        <v>-15.987067388551919</v>
      </c>
      <c r="I946">
        <v>0.59239499245458105</v>
      </c>
      <c r="K946" t="s">
        <v>360</v>
      </c>
      <c r="L946">
        <v>0</v>
      </c>
      <c r="M946" t="s">
        <v>57</v>
      </c>
    </row>
    <row r="947" spans="1:13" x14ac:dyDescent="0.2">
      <c r="A947" t="s">
        <v>313</v>
      </c>
      <c r="B947">
        <v>1.4015700000000001E-6</v>
      </c>
      <c r="D947" t="s">
        <v>295</v>
      </c>
      <c r="E947" t="s">
        <v>275</v>
      </c>
      <c r="F947" t="s">
        <v>25</v>
      </c>
      <c r="G947">
        <v>0</v>
      </c>
      <c r="H947">
        <v>-15.535880031105661</v>
      </c>
      <c r="I947">
        <v>0.59239499245458105</v>
      </c>
      <c r="K947" t="s">
        <v>360</v>
      </c>
      <c r="L947">
        <v>0</v>
      </c>
      <c r="M947" t="s">
        <v>57</v>
      </c>
    </row>
    <row r="948" spans="1:13" x14ac:dyDescent="0.2">
      <c r="A948" t="s">
        <v>54</v>
      </c>
      <c r="B948">
        <v>8.5346999999999998E-7</v>
      </c>
      <c r="D948" t="s">
        <v>23</v>
      </c>
      <c r="E948" t="s">
        <v>275</v>
      </c>
      <c r="F948" t="s">
        <v>25</v>
      </c>
      <c r="G948">
        <v>0</v>
      </c>
      <c r="H948">
        <v>-16.031917954717269</v>
      </c>
      <c r="I948">
        <v>0.25038764395624458</v>
      </c>
      <c r="K948" t="s">
        <v>361</v>
      </c>
      <c r="L948">
        <v>0</v>
      </c>
      <c r="M948" t="s">
        <v>57</v>
      </c>
    </row>
    <row r="949" spans="1:13" x14ac:dyDescent="0.2">
      <c r="A949" t="s">
        <v>314</v>
      </c>
      <c r="B949">
        <v>2.7170100000000003E-6</v>
      </c>
      <c r="D949" t="s">
        <v>295</v>
      </c>
      <c r="E949" t="s">
        <v>275</v>
      </c>
      <c r="F949" t="s">
        <v>25</v>
      </c>
      <c r="G949">
        <v>0</v>
      </c>
      <c r="H949">
        <v>-14.87394105699955</v>
      </c>
      <c r="I949">
        <v>0.59239499245458105</v>
      </c>
      <c r="K949" t="s">
        <v>360</v>
      </c>
      <c r="L949">
        <v>0</v>
      </c>
      <c r="M949" t="s">
        <v>57</v>
      </c>
    </row>
    <row r="950" spans="1:13" x14ac:dyDescent="0.2">
      <c r="A950" t="s">
        <v>315</v>
      </c>
      <c r="B950">
        <v>5.1129900000000001E-9</v>
      </c>
      <c r="D950" t="s">
        <v>23</v>
      </c>
      <c r="E950" t="s">
        <v>275</v>
      </c>
      <c r="F950" t="s">
        <v>25</v>
      </c>
      <c r="G950">
        <v>0</v>
      </c>
      <c r="H950">
        <v>-21.14944398665212</v>
      </c>
      <c r="I950">
        <v>0.83479591762692373</v>
      </c>
      <c r="K950" t="s">
        <v>360</v>
      </c>
      <c r="L950">
        <v>0</v>
      </c>
      <c r="M950" t="s">
        <v>57</v>
      </c>
    </row>
    <row r="951" spans="1:13" x14ac:dyDescent="0.2">
      <c r="A951" t="s">
        <v>118</v>
      </c>
      <c r="B951">
        <v>2.7405000000000002E-2</v>
      </c>
      <c r="D951" t="s">
        <v>68</v>
      </c>
      <c r="E951" t="s">
        <v>119</v>
      </c>
      <c r="F951" t="s">
        <v>25</v>
      </c>
      <c r="G951">
        <v>0</v>
      </c>
      <c r="H951">
        <v>-5.6549923104867688</v>
      </c>
      <c r="I951">
        <v>0.16823611831060639</v>
      </c>
      <c r="K951" t="s">
        <v>368</v>
      </c>
      <c r="L951">
        <v>0</v>
      </c>
      <c r="M951" t="s">
        <v>57</v>
      </c>
    </row>
    <row r="952" spans="1:13" x14ac:dyDescent="0.2">
      <c r="A952" t="s">
        <v>839</v>
      </c>
      <c r="B952" s="6">
        <f>B951*0.975</f>
        <v>2.6719875000000001E-2</v>
      </c>
      <c r="D952" t="s">
        <v>68</v>
      </c>
      <c r="E952" t="s">
        <v>840</v>
      </c>
      <c r="F952" t="s">
        <v>25</v>
      </c>
      <c r="M952" t="s">
        <v>842</v>
      </c>
    </row>
    <row r="953" spans="1:13" x14ac:dyDescent="0.2">
      <c r="A953" t="s">
        <v>316</v>
      </c>
      <c r="B953">
        <v>7.2192600000000002E-6</v>
      </c>
      <c r="D953" t="s">
        <v>23</v>
      </c>
      <c r="E953" t="s">
        <v>275</v>
      </c>
      <c r="F953" t="s">
        <v>25</v>
      </c>
      <c r="G953">
        <v>0</v>
      </c>
      <c r="H953">
        <v>-13.896720613389819</v>
      </c>
      <c r="I953">
        <v>0.25038764395624458</v>
      </c>
      <c r="K953" t="s">
        <v>361</v>
      </c>
      <c r="L953">
        <v>0</v>
      </c>
      <c r="M953" t="s">
        <v>57</v>
      </c>
    </row>
    <row r="954" spans="1:13" x14ac:dyDescent="0.2">
      <c r="A954" t="s">
        <v>317</v>
      </c>
      <c r="B954">
        <v>3.2181299999999998E-8</v>
      </c>
      <c r="D954" t="s">
        <v>23</v>
      </c>
      <c r="E954" t="s">
        <v>275</v>
      </c>
      <c r="F954" t="s">
        <v>25</v>
      </c>
      <c r="G954">
        <v>0</v>
      </c>
      <c r="H954">
        <v>-19.309842808438269</v>
      </c>
      <c r="I954">
        <v>0.83479591762692373</v>
      </c>
      <c r="K954" t="s">
        <v>360</v>
      </c>
      <c r="L954">
        <v>0</v>
      </c>
      <c r="M954" t="s">
        <v>57</v>
      </c>
    </row>
    <row r="955" spans="1:13" x14ac:dyDescent="0.2">
      <c r="A955" t="s">
        <v>759</v>
      </c>
      <c r="B955">
        <f>0.098*26.4*B959*0.95</f>
        <v>0.90583783783783789</v>
      </c>
      <c r="C955" t="s">
        <v>4</v>
      </c>
      <c r="D955" t="s">
        <v>23</v>
      </c>
      <c r="E955" t="s">
        <v>58</v>
      </c>
      <c r="F955" t="s">
        <v>59</v>
      </c>
      <c r="G955">
        <v>0</v>
      </c>
      <c r="H955">
        <v>8.7599999999999997E-2</v>
      </c>
      <c r="K955" t="s">
        <v>380</v>
      </c>
    </row>
    <row r="956" spans="1:13" x14ac:dyDescent="0.2">
      <c r="A956" t="s">
        <v>74</v>
      </c>
      <c r="B956">
        <v>9.1611000000000004E-4</v>
      </c>
      <c r="C956" t="s">
        <v>61</v>
      </c>
      <c r="D956" t="s">
        <v>23</v>
      </c>
      <c r="E956" t="s">
        <v>58</v>
      </c>
      <c r="F956" t="s">
        <v>59</v>
      </c>
      <c r="G956">
        <v>0</v>
      </c>
      <c r="H956">
        <v>-9.0533366231665173</v>
      </c>
      <c r="I956">
        <v>0.20935516742909249</v>
      </c>
      <c r="K956" t="s">
        <v>381</v>
      </c>
      <c r="L956">
        <v>0</v>
      </c>
      <c r="M956" t="s">
        <v>626</v>
      </c>
    </row>
    <row r="957" spans="1:13" x14ac:dyDescent="0.2">
      <c r="A957" t="s">
        <v>322</v>
      </c>
      <c r="B957">
        <v>4.8389399999999999E-3</v>
      </c>
      <c r="C957" t="s">
        <v>4</v>
      </c>
      <c r="D957" t="s">
        <v>23</v>
      </c>
      <c r="E957" t="s">
        <v>58</v>
      </c>
      <c r="F957" t="s">
        <v>59</v>
      </c>
      <c r="G957">
        <v>0</v>
      </c>
      <c r="H957">
        <v>-7.3890221005065833</v>
      </c>
      <c r="I957">
        <v>5.218000766212133E-2</v>
      </c>
      <c r="K957" t="s">
        <v>382</v>
      </c>
      <c r="L957">
        <v>0</v>
      </c>
      <c r="M957" t="s">
        <v>627</v>
      </c>
    </row>
    <row r="958" spans="1:13" x14ac:dyDescent="0.2">
      <c r="A958" t="s">
        <v>369</v>
      </c>
      <c r="B958">
        <v>7.8300000000000006E-5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-11.51292546497023</v>
      </c>
      <c r="I958">
        <v>0.25038764395624458</v>
      </c>
      <c r="K958" t="s">
        <v>370</v>
      </c>
      <c r="L958">
        <v>0</v>
      </c>
      <c r="M958" t="s">
        <v>639</v>
      </c>
    </row>
    <row r="959" spans="1:13" x14ac:dyDescent="0.2">
      <c r="A959" t="s">
        <v>357</v>
      </c>
      <c r="B959">
        <f>(3.6/26.4)/0.37</f>
        <v>0.3685503685503686</v>
      </c>
      <c r="C959" s="2" t="s">
        <v>541</v>
      </c>
      <c r="D959" t="s">
        <v>23</v>
      </c>
      <c r="E959" t="s">
        <v>58</v>
      </c>
      <c r="F959" t="s">
        <v>59</v>
      </c>
      <c r="G959">
        <v>0</v>
      </c>
      <c r="H959">
        <v>-3.272804166893756</v>
      </c>
      <c r="I959">
        <v>6.9880971187579383E-2</v>
      </c>
      <c r="K959" t="s">
        <v>358</v>
      </c>
      <c r="L959">
        <v>0</v>
      </c>
      <c r="M959" t="s">
        <v>638</v>
      </c>
    </row>
    <row r="960" spans="1:13" x14ac:dyDescent="0.2">
      <c r="A960" t="s">
        <v>371</v>
      </c>
      <c r="B960">
        <v>4.5335699999999996E-12</v>
      </c>
      <c r="C960" t="s">
        <v>61</v>
      </c>
      <c r="D960" t="s">
        <v>10</v>
      </c>
      <c r="E960" t="s">
        <v>58</v>
      </c>
      <c r="F960" t="s">
        <v>59</v>
      </c>
      <c r="G960">
        <v>0</v>
      </c>
      <c r="H960">
        <v>-28.177473917337689</v>
      </c>
      <c r="I960">
        <v>0.55262841569338916</v>
      </c>
      <c r="K960" t="s">
        <v>356</v>
      </c>
      <c r="L960">
        <v>0</v>
      </c>
      <c r="M960" t="s">
        <v>640</v>
      </c>
    </row>
    <row r="961" spans="1:14" x14ac:dyDescent="0.2">
      <c r="A961" t="s">
        <v>372</v>
      </c>
      <c r="B961">
        <v>3.7740600000000001E-3</v>
      </c>
      <c r="C961" t="s">
        <v>67</v>
      </c>
      <c r="D961" t="s">
        <v>154</v>
      </c>
      <c r="E961" t="s">
        <v>58</v>
      </c>
      <c r="F961" t="s">
        <v>59</v>
      </c>
      <c r="G961">
        <v>0</v>
      </c>
      <c r="H961">
        <v>-7.6375664439136726</v>
      </c>
      <c r="I961">
        <v>0.37096867236468872</v>
      </c>
      <c r="K961" t="s">
        <v>373</v>
      </c>
      <c r="L961">
        <v>0</v>
      </c>
      <c r="M961" t="s">
        <v>641</v>
      </c>
    </row>
    <row r="962" spans="1:14" x14ac:dyDescent="0.2">
      <c r="A962" t="s">
        <v>374</v>
      </c>
      <c r="B962">
        <v>4.6980000000000001E-2</v>
      </c>
      <c r="C962" t="s">
        <v>61</v>
      </c>
      <c r="D962" t="s">
        <v>23</v>
      </c>
      <c r="E962" t="s">
        <v>58</v>
      </c>
      <c r="F962" t="s">
        <v>59</v>
      </c>
      <c r="G962">
        <v>0</v>
      </c>
      <c r="H962">
        <v>-5.1159958097540823</v>
      </c>
      <c r="I962">
        <v>0.16823611831060639</v>
      </c>
      <c r="K962" t="s">
        <v>375</v>
      </c>
      <c r="L962">
        <v>0</v>
      </c>
      <c r="M962" t="s">
        <v>595</v>
      </c>
      <c r="N962" t="s">
        <v>595</v>
      </c>
    </row>
    <row r="963" spans="1:14" x14ac:dyDescent="0.2">
      <c r="A963" t="s">
        <v>65</v>
      </c>
      <c r="B963">
        <v>1.1744999999999999</v>
      </c>
      <c r="C963" t="s">
        <v>61</v>
      </c>
      <c r="D963" t="s">
        <v>23</v>
      </c>
      <c r="E963" t="s">
        <v>58</v>
      </c>
      <c r="F963" t="s">
        <v>59</v>
      </c>
      <c r="G963">
        <v>0</v>
      </c>
      <c r="H963">
        <v>-1.8971199848858811</v>
      </c>
      <c r="I963">
        <v>0.16823611831060639</v>
      </c>
      <c r="K963" t="s">
        <v>375</v>
      </c>
      <c r="L963">
        <v>0</v>
      </c>
      <c r="M963" t="s">
        <v>596</v>
      </c>
      <c r="N963" t="s">
        <v>596</v>
      </c>
    </row>
    <row r="964" spans="1:14" x14ac:dyDescent="0.2">
      <c r="A964" t="s">
        <v>376</v>
      </c>
      <c r="B964">
        <v>1.3311E-4</v>
      </c>
      <c r="C964" t="s">
        <v>4</v>
      </c>
      <c r="D964" t="s">
        <v>23</v>
      </c>
      <c r="E964" t="s">
        <v>58</v>
      </c>
      <c r="F964" t="s">
        <v>59</v>
      </c>
      <c r="G964">
        <v>0</v>
      </c>
      <c r="H964">
        <v>-10.98229721390806</v>
      </c>
      <c r="I964">
        <v>9.1160778396977241E-2</v>
      </c>
      <c r="K964" t="s">
        <v>377</v>
      </c>
      <c r="L964">
        <v>0</v>
      </c>
      <c r="M964" t="s">
        <v>642</v>
      </c>
    </row>
    <row r="965" spans="1:14" x14ac:dyDescent="0.2">
      <c r="A965" t="s">
        <v>334</v>
      </c>
      <c r="B965">
        <v>-2.0592900000000001E-3</v>
      </c>
      <c r="C965" t="s">
        <v>92</v>
      </c>
      <c r="D965" t="s">
        <v>23</v>
      </c>
      <c r="E965" t="s">
        <v>71</v>
      </c>
      <c r="F965" t="s">
        <v>59</v>
      </c>
      <c r="G965">
        <v>0</v>
      </c>
      <c r="H965">
        <v>-8.2433565257865098</v>
      </c>
      <c r="I965">
        <v>0.2287124235194378</v>
      </c>
      <c r="K965" t="s">
        <v>378</v>
      </c>
      <c r="L965">
        <v>0</v>
      </c>
      <c r="M965" t="s">
        <v>634</v>
      </c>
    </row>
    <row r="966" spans="1:14" x14ac:dyDescent="0.2">
      <c r="A966" t="s">
        <v>69</v>
      </c>
      <c r="B966">
        <v>-3.9150000000000003E-5</v>
      </c>
      <c r="C966" t="s">
        <v>70</v>
      </c>
      <c r="D966" t="s">
        <v>23</v>
      </c>
      <c r="E966" t="s">
        <v>71</v>
      </c>
      <c r="F966" t="s">
        <v>59</v>
      </c>
      <c r="G966">
        <v>0</v>
      </c>
      <c r="H966">
        <v>-12.20607264553017</v>
      </c>
      <c r="I966">
        <v>0.20273255405408211</v>
      </c>
      <c r="K966" t="s">
        <v>379</v>
      </c>
      <c r="L966">
        <v>0</v>
      </c>
      <c r="M966" t="s">
        <v>636</v>
      </c>
    </row>
    <row r="967" spans="1:14" x14ac:dyDescent="0.2">
      <c r="M967" t="s">
        <v>57</v>
      </c>
    </row>
    <row r="968" spans="1:14" ht="16" x14ac:dyDescent="0.2">
      <c r="A968" s="1" t="s">
        <v>2</v>
      </c>
      <c r="B968" s="1" t="s">
        <v>718</v>
      </c>
      <c r="M968" t="s">
        <v>57</v>
      </c>
    </row>
    <row r="969" spans="1:14" x14ac:dyDescent="0.2">
      <c r="A969" t="s">
        <v>3</v>
      </c>
      <c r="B969" t="s">
        <v>4</v>
      </c>
      <c r="M969" t="s">
        <v>57</v>
      </c>
    </row>
    <row r="970" spans="1:14" x14ac:dyDescent="0.2">
      <c r="A970" t="s">
        <v>5</v>
      </c>
      <c r="B970">
        <v>1</v>
      </c>
      <c r="M970" t="s">
        <v>57</v>
      </c>
    </row>
    <row r="971" spans="1:14" x14ac:dyDescent="0.2">
      <c r="A971" t="s">
        <v>20</v>
      </c>
      <c r="B971" t="s">
        <v>816</v>
      </c>
    </row>
    <row r="972" spans="1:14" x14ac:dyDescent="0.2">
      <c r="A972" t="s">
        <v>542</v>
      </c>
      <c r="B972" t="s">
        <v>806</v>
      </c>
    </row>
    <row r="973" spans="1:14" x14ac:dyDescent="0.2">
      <c r="A973" t="s">
        <v>6</v>
      </c>
      <c r="B973" t="s">
        <v>593</v>
      </c>
      <c r="M973" t="s">
        <v>57</v>
      </c>
    </row>
    <row r="974" spans="1:14" x14ac:dyDescent="0.2">
      <c r="A974" t="s">
        <v>8</v>
      </c>
      <c r="B974" t="s">
        <v>9</v>
      </c>
      <c r="M974" t="s">
        <v>57</v>
      </c>
    </row>
    <row r="975" spans="1:14" x14ac:dyDescent="0.2">
      <c r="A975" t="s">
        <v>10</v>
      </c>
      <c r="B975" t="s">
        <v>106</v>
      </c>
      <c r="M975" t="s">
        <v>57</v>
      </c>
    </row>
    <row r="976" spans="1:14" ht="16" x14ac:dyDescent="0.2">
      <c r="A976" s="1" t="s">
        <v>12</v>
      </c>
      <c r="M976" t="s">
        <v>57</v>
      </c>
    </row>
    <row r="977" spans="1:13" x14ac:dyDescent="0.2">
      <c r="A977" t="s">
        <v>13</v>
      </c>
      <c r="B977" t="s">
        <v>14</v>
      </c>
      <c r="C977" t="s">
        <v>3</v>
      </c>
      <c r="D977" t="s">
        <v>10</v>
      </c>
      <c r="E977" t="s">
        <v>15</v>
      </c>
      <c r="F977" t="s">
        <v>8</v>
      </c>
      <c r="G977" t="s">
        <v>16</v>
      </c>
      <c r="H977" t="s">
        <v>17</v>
      </c>
      <c r="I977" t="s">
        <v>19</v>
      </c>
      <c r="J977" t="s">
        <v>20</v>
      </c>
      <c r="K977" t="s">
        <v>7</v>
      </c>
      <c r="L977" t="s">
        <v>21</v>
      </c>
      <c r="M977" t="s">
        <v>6</v>
      </c>
    </row>
    <row r="978" spans="1:13" x14ac:dyDescent="0.2">
      <c r="A978" t="s">
        <v>718</v>
      </c>
      <c r="B978">
        <v>1</v>
      </c>
      <c r="C978" t="s">
        <v>4</v>
      </c>
      <c r="D978" t="s">
        <v>106</v>
      </c>
      <c r="E978" t="s">
        <v>270</v>
      </c>
      <c r="F978" t="s">
        <v>56</v>
      </c>
      <c r="I978">
        <v>100</v>
      </c>
      <c r="J978" t="s">
        <v>57</v>
      </c>
      <c r="K978" t="s">
        <v>720</v>
      </c>
      <c r="M978" t="s">
        <v>57</v>
      </c>
    </row>
    <row r="979" spans="1:13" x14ac:dyDescent="0.2">
      <c r="A979" t="s">
        <v>274</v>
      </c>
      <c r="B979">
        <v>6.7729499999999999E-10</v>
      </c>
      <c r="D979" t="s">
        <v>23</v>
      </c>
      <c r="E979" t="s">
        <v>275</v>
      </c>
      <c r="F979" t="s">
        <v>25</v>
      </c>
      <c r="G979">
        <v>0</v>
      </c>
      <c r="H979">
        <v>-23.170876701990711</v>
      </c>
      <c r="I979">
        <v>0.83479591762692373</v>
      </c>
      <c r="K979" t="s">
        <v>360</v>
      </c>
      <c r="L979">
        <v>0</v>
      </c>
      <c r="M979" t="s">
        <v>57</v>
      </c>
    </row>
    <row r="980" spans="1:13" x14ac:dyDescent="0.2">
      <c r="A980" t="s">
        <v>276</v>
      </c>
      <c r="B980">
        <v>1.0100700000000001E-8</v>
      </c>
      <c r="D980" t="s">
        <v>23</v>
      </c>
      <c r="E980" t="s">
        <v>275</v>
      </c>
      <c r="F980" t="s">
        <v>25</v>
      </c>
      <c r="G980">
        <v>0</v>
      </c>
      <c r="H980">
        <v>-20.468623618572831</v>
      </c>
      <c r="I980">
        <v>0.83479591762692373</v>
      </c>
      <c r="K980" t="s">
        <v>360</v>
      </c>
      <c r="L980">
        <v>0</v>
      </c>
      <c r="M980" t="s">
        <v>57</v>
      </c>
    </row>
    <row r="981" spans="1:13" x14ac:dyDescent="0.2">
      <c r="A981" t="s">
        <v>277</v>
      </c>
      <c r="B981">
        <v>4.4709300000000003E-8</v>
      </c>
      <c r="D981" t="s">
        <v>23</v>
      </c>
      <c r="E981" t="s">
        <v>275</v>
      </c>
      <c r="F981" t="s">
        <v>25</v>
      </c>
      <c r="G981">
        <v>0</v>
      </c>
      <c r="H981">
        <v>-18.981046813278489</v>
      </c>
      <c r="I981">
        <v>0.83479591762692373</v>
      </c>
      <c r="K981" t="s">
        <v>360</v>
      </c>
      <c r="L981">
        <v>0</v>
      </c>
      <c r="M981" t="s">
        <v>57</v>
      </c>
    </row>
    <row r="982" spans="1:13" x14ac:dyDescent="0.2">
      <c r="A982" t="s">
        <v>30</v>
      </c>
      <c r="B982">
        <v>1.69911E-6</v>
      </c>
      <c r="D982" t="s">
        <v>23</v>
      </c>
      <c r="E982" t="s">
        <v>275</v>
      </c>
      <c r="F982" t="s">
        <v>25</v>
      </c>
      <c r="G982">
        <v>0</v>
      </c>
      <c r="H982">
        <v>-15.34336848340595</v>
      </c>
      <c r="I982">
        <v>0.25038764395624458</v>
      </c>
      <c r="K982" t="s">
        <v>361</v>
      </c>
      <c r="L982">
        <v>0</v>
      </c>
      <c r="M982" t="s">
        <v>57</v>
      </c>
    </row>
    <row r="983" spans="1:13" x14ac:dyDescent="0.2">
      <c r="A983" t="s">
        <v>31</v>
      </c>
      <c r="B983">
        <v>1.566E-12</v>
      </c>
      <c r="D983" t="s">
        <v>23</v>
      </c>
      <c r="E983" t="s">
        <v>275</v>
      </c>
      <c r="F983" t="s">
        <v>25</v>
      </c>
      <c r="G983">
        <v>0</v>
      </c>
      <c r="H983">
        <v>-29.24045902836265</v>
      </c>
      <c r="I983">
        <v>0.25038764395624458</v>
      </c>
      <c r="K983" t="s">
        <v>361</v>
      </c>
      <c r="L983">
        <v>0</v>
      </c>
      <c r="M983" t="s">
        <v>57</v>
      </c>
    </row>
    <row r="984" spans="1:13" x14ac:dyDescent="0.2">
      <c r="A984" t="s">
        <v>278</v>
      </c>
      <c r="B984">
        <v>9.6309000000000008E-7</v>
      </c>
      <c r="D984" t="s">
        <v>23</v>
      </c>
      <c r="E984" t="s">
        <v>275</v>
      </c>
      <c r="F984" t="s">
        <v>25</v>
      </c>
      <c r="G984">
        <v>0</v>
      </c>
      <c r="H984">
        <v>-15.911081481573991</v>
      </c>
      <c r="I984">
        <v>0.83479591762692373</v>
      </c>
      <c r="K984" t="s">
        <v>360</v>
      </c>
      <c r="L984">
        <v>0</v>
      </c>
      <c r="M984" t="s">
        <v>57</v>
      </c>
    </row>
    <row r="985" spans="1:13" x14ac:dyDescent="0.2">
      <c r="A985" t="s">
        <v>279</v>
      </c>
      <c r="B985">
        <v>4.9798800000000003E-7</v>
      </c>
      <c r="D985" t="s">
        <v>23</v>
      </c>
      <c r="E985" t="s">
        <v>275</v>
      </c>
      <c r="F985" t="s">
        <v>25</v>
      </c>
      <c r="G985">
        <v>0</v>
      </c>
      <c r="H985">
        <v>-16.570652366600331</v>
      </c>
      <c r="I985">
        <v>0.4120877214831748</v>
      </c>
      <c r="K985" t="s">
        <v>360</v>
      </c>
      <c r="L985">
        <v>0</v>
      </c>
      <c r="M985" t="s">
        <v>57</v>
      </c>
    </row>
    <row r="986" spans="1:13" x14ac:dyDescent="0.2">
      <c r="A986" t="s">
        <v>32</v>
      </c>
      <c r="B986">
        <v>1.4877E-7</v>
      </c>
      <c r="D986" t="s">
        <v>23</v>
      </c>
      <c r="E986" t="s">
        <v>275</v>
      </c>
      <c r="F986" t="s">
        <v>25</v>
      </c>
      <c r="G986">
        <v>0</v>
      </c>
      <c r="H986">
        <v>-17.778826857779968</v>
      </c>
      <c r="I986">
        <v>0.25038764395624458</v>
      </c>
      <c r="K986" t="s">
        <v>361</v>
      </c>
      <c r="L986">
        <v>0</v>
      </c>
      <c r="M986" t="s">
        <v>57</v>
      </c>
    </row>
    <row r="987" spans="1:13" x14ac:dyDescent="0.2">
      <c r="A987" t="s">
        <v>280</v>
      </c>
      <c r="B987">
        <v>4.5100800000000001E-10</v>
      </c>
      <c r="D987" t="s">
        <v>23</v>
      </c>
      <c r="E987" t="s">
        <v>275</v>
      </c>
      <c r="F987" t="s">
        <v>25</v>
      </c>
      <c r="G987">
        <v>0</v>
      </c>
      <c r="H987">
        <v>-23.5774985482267</v>
      </c>
      <c r="I987">
        <v>0.83479591762692373</v>
      </c>
      <c r="K987" t="s">
        <v>360</v>
      </c>
      <c r="L987">
        <v>0</v>
      </c>
      <c r="M987" t="s">
        <v>57</v>
      </c>
    </row>
    <row r="988" spans="1:13" x14ac:dyDescent="0.2">
      <c r="A988" t="s">
        <v>281</v>
      </c>
      <c r="B988">
        <f>0.098*26.4*B1042*0.1</f>
        <v>9.8000000000000032E-2</v>
      </c>
      <c r="D988" t="s">
        <v>23</v>
      </c>
      <c r="E988" t="s">
        <v>275</v>
      </c>
      <c r="F988" t="s">
        <v>25</v>
      </c>
      <c r="G988">
        <v>0</v>
      </c>
      <c r="H988">
        <v>-4.6863802414136346</v>
      </c>
      <c r="I988">
        <v>5.218000766212133E-2</v>
      </c>
      <c r="K988" t="s">
        <v>73</v>
      </c>
      <c r="L988">
        <v>0</v>
      </c>
      <c r="M988" t="s">
        <v>57</v>
      </c>
    </row>
    <row r="989" spans="1:13" x14ac:dyDescent="0.2">
      <c r="A989" t="s">
        <v>283</v>
      </c>
      <c r="B989">
        <v>6.2639999999999997E-5</v>
      </c>
      <c r="D989" t="s">
        <v>23</v>
      </c>
      <c r="E989" t="s">
        <v>275</v>
      </c>
      <c r="F989" t="s">
        <v>25</v>
      </c>
      <c r="G989">
        <v>0</v>
      </c>
      <c r="H989">
        <v>-11.736069016284439</v>
      </c>
      <c r="I989">
        <v>0.81363891528121568</v>
      </c>
      <c r="K989" t="s">
        <v>362</v>
      </c>
      <c r="L989">
        <v>0</v>
      </c>
      <c r="M989" t="s">
        <v>57</v>
      </c>
    </row>
    <row r="990" spans="1:13" x14ac:dyDescent="0.2">
      <c r="A990" t="s">
        <v>284</v>
      </c>
      <c r="B990">
        <v>5.1364800000000004E-9</v>
      </c>
      <c r="D990" t="s">
        <v>23</v>
      </c>
      <c r="E990" t="s">
        <v>275</v>
      </c>
      <c r="F990" t="s">
        <v>25</v>
      </c>
      <c r="G990">
        <v>0</v>
      </c>
      <c r="H990">
        <v>-21.14486032698446</v>
      </c>
      <c r="I990">
        <v>0.83479591762692373</v>
      </c>
      <c r="K990" t="s">
        <v>360</v>
      </c>
      <c r="L990">
        <v>0</v>
      </c>
      <c r="M990" t="s">
        <v>57</v>
      </c>
    </row>
    <row r="991" spans="1:13" x14ac:dyDescent="0.2">
      <c r="A991" t="s">
        <v>285</v>
      </c>
      <c r="B991">
        <v>6.3501299999999999E-10</v>
      </c>
      <c r="D991" t="s">
        <v>23</v>
      </c>
      <c r="E991" t="s">
        <v>275</v>
      </c>
      <c r="F991" t="s">
        <v>25</v>
      </c>
      <c r="G991">
        <v>0</v>
      </c>
      <c r="H991">
        <v>-23.235338154807181</v>
      </c>
      <c r="I991">
        <v>0.69314718055994529</v>
      </c>
      <c r="K991" t="s">
        <v>363</v>
      </c>
      <c r="L991">
        <v>0</v>
      </c>
      <c r="M991" t="s">
        <v>57</v>
      </c>
    </row>
    <row r="992" spans="1:13" x14ac:dyDescent="0.2">
      <c r="A992" t="s">
        <v>286</v>
      </c>
      <c r="B992">
        <v>2.5525800000000003E-9</v>
      </c>
      <c r="D992" t="s">
        <v>23</v>
      </c>
      <c r="E992" t="s">
        <v>275</v>
      </c>
      <c r="F992" t="s">
        <v>25</v>
      </c>
      <c r="G992">
        <v>0</v>
      </c>
      <c r="H992">
        <v>-21.84412373456184</v>
      </c>
      <c r="I992">
        <v>0.83479591762692373</v>
      </c>
      <c r="K992" t="s">
        <v>360</v>
      </c>
      <c r="L992">
        <v>0</v>
      </c>
      <c r="M992" t="s">
        <v>57</v>
      </c>
    </row>
    <row r="993" spans="1:13" x14ac:dyDescent="0.2">
      <c r="A993" t="s">
        <v>287</v>
      </c>
      <c r="B993">
        <v>1.29195E-8</v>
      </c>
      <c r="D993" t="s">
        <v>23</v>
      </c>
      <c r="E993" t="s">
        <v>275</v>
      </c>
      <c r="F993" t="s">
        <v>25</v>
      </c>
      <c r="G993">
        <v>0</v>
      </c>
      <c r="H993">
        <v>-20.222490549033921</v>
      </c>
      <c r="I993">
        <v>0.83479591762692373</v>
      </c>
      <c r="K993" t="s">
        <v>360</v>
      </c>
      <c r="L993">
        <v>0</v>
      </c>
      <c r="M993" t="s">
        <v>57</v>
      </c>
    </row>
    <row r="994" spans="1:13" x14ac:dyDescent="0.2">
      <c r="A994" t="s">
        <v>35</v>
      </c>
      <c r="B994">
        <v>3.1085099999999998E-5</v>
      </c>
      <c r="D994" t="s">
        <v>23</v>
      </c>
      <c r="E994" t="s">
        <v>275</v>
      </c>
      <c r="F994" t="s">
        <v>25</v>
      </c>
      <c r="G994">
        <v>0</v>
      </c>
      <c r="H994">
        <v>-12.436744463265169</v>
      </c>
      <c r="I994">
        <v>0.23811708949818591</v>
      </c>
      <c r="K994" t="s">
        <v>362</v>
      </c>
      <c r="L994">
        <v>0</v>
      </c>
      <c r="M994" t="s">
        <v>57</v>
      </c>
    </row>
    <row r="995" spans="1:13" x14ac:dyDescent="0.2">
      <c r="A995" t="s">
        <v>37</v>
      </c>
      <c r="B995">
        <v>5.4810000000000002E-14</v>
      </c>
      <c r="D995" t="s">
        <v>23</v>
      </c>
      <c r="E995" t="s">
        <v>275</v>
      </c>
      <c r="F995" t="s">
        <v>25</v>
      </c>
      <c r="G995">
        <v>0</v>
      </c>
      <c r="H995">
        <v>-32.592866245855369</v>
      </c>
      <c r="I995">
        <v>0.56891650091069546</v>
      </c>
      <c r="K995" t="s">
        <v>361</v>
      </c>
      <c r="L995">
        <v>0</v>
      </c>
      <c r="M995" t="s">
        <v>57</v>
      </c>
    </row>
    <row r="996" spans="1:13" x14ac:dyDescent="0.2">
      <c r="A996" t="s">
        <v>38</v>
      </c>
      <c r="B996">
        <v>3.2103000000000001E-7</v>
      </c>
      <c r="D996" t="s">
        <v>23</v>
      </c>
      <c r="E996" t="s">
        <v>275</v>
      </c>
      <c r="F996" t="s">
        <v>25</v>
      </c>
      <c r="G996">
        <v>0</v>
      </c>
      <c r="H996">
        <v>-17.009693770242102</v>
      </c>
      <c r="I996">
        <v>0.25038764395624458</v>
      </c>
      <c r="K996" t="s">
        <v>361</v>
      </c>
      <c r="L996">
        <v>0</v>
      </c>
      <c r="M996" t="s">
        <v>57</v>
      </c>
    </row>
    <row r="997" spans="1:13" x14ac:dyDescent="0.2">
      <c r="A997" t="s">
        <v>39</v>
      </c>
      <c r="B997">
        <v>4.5414000000000002E-7</v>
      </c>
      <c r="D997" t="s">
        <v>23</v>
      </c>
      <c r="E997" t="s">
        <v>275</v>
      </c>
      <c r="F997" t="s">
        <v>25</v>
      </c>
      <c r="G997">
        <v>0</v>
      </c>
      <c r="H997">
        <v>-16.662822826399989</v>
      </c>
      <c r="I997">
        <v>0.25038764395624458</v>
      </c>
      <c r="K997" t="s">
        <v>361</v>
      </c>
      <c r="L997">
        <v>0</v>
      </c>
      <c r="M997" t="s">
        <v>57</v>
      </c>
    </row>
    <row r="998" spans="1:13" x14ac:dyDescent="0.2">
      <c r="A998" t="s">
        <v>40</v>
      </c>
      <c r="B998">
        <v>4.28301</v>
      </c>
      <c r="D998" t="s">
        <v>11</v>
      </c>
      <c r="E998" t="s">
        <v>275</v>
      </c>
      <c r="F998" t="s">
        <v>25</v>
      </c>
      <c r="G998">
        <v>0</v>
      </c>
      <c r="H998">
        <v>-0.60330647656015579</v>
      </c>
      <c r="I998">
        <v>3.3829324236907397E-2</v>
      </c>
      <c r="K998" t="s">
        <v>364</v>
      </c>
      <c r="L998">
        <v>0</v>
      </c>
      <c r="M998" t="s">
        <v>57</v>
      </c>
    </row>
    <row r="999" spans="1:13" x14ac:dyDescent="0.2">
      <c r="A999" t="s">
        <v>40</v>
      </c>
      <c r="B999">
        <v>1.1275199999999999</v>
      </c>
      <c r="D999" t="s">
        <v>11</v>
      </c>
      <c r="E999" t="s">
        <v>365</v>
      </c>
      <c r="F999" t="s">
        <v>25</v>
      </c>
      <c r="G999">
        <v>0</v>
      </c>
      <c r="H999">
        <v>-1.937941979406137</v>
      </c>
      <c r="I999">
        <v>3.3829324236907397E-2</v>
      </c>
      <c r="K999" t="s">
        <v>364</v>
      </c>
      <c r="L999">
        <v>0</v>
      </c>
      <c r="M999" t="s">
        <v>57</v>
      </c>
    </row>
    <row r="1000" spans="1:13" x14ac:dyDescent="0.2">
      <c r="A1000" t="s">
        <v>288</v>
      </c>
      <c r="B1000">
        <v>1.7147699999999999E-6</v>
      </c>
      <c r="D1000" t="s">
        <v>23</v>
      </c>
      <c r="E1000" t="s">
        <v>275</v>
      </c>
      <c r="F1000" t="s">
        <v>25</v>
      </c>
      <c r="G1000">
        <v>0</v>
      </c>
      <c r="H1000">
        <v>-15.33419410712991</v>
      </c>
      <c r="I1000">
        <v>0.25038764395624458</v>
      </c>
      <c r="K1000" t="s">
        <v>361</v>
      </c>
      <c r="L1000">
        <v>0</v>
      </c>
      <c r="M1000" t="s">
        <v>57</v>
      </c>
    </row>
    <row r="1001" spans="1:13" x14ac:dyDescent="0.2">
      <c r="A1001" t="s">
        <v>289</v>
      </c>
      <c r="B1001">
        <v>1.6912800000000001E-6</v>
      </c>
      <c r="D1001" t="s">
        <v>23</v>
      </c>
      <c r="E1001" t="s">
        <v>275</v>
      </c>
      <c r="F1001" t="s">
        <v>25</v>
      </c>
      <c r="G1001">
        <v>0</v>
      </c>
      <c r="H1001">
        <v>-15.34798742926225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x14ac:dyDescent="0.2">
      <c r="A1002" t="s">
        <v>290</v>
      </c>
      <c r="B1002">
        <v>1.62864E-5</v>
      </c>
      <c r="D1002" t="s">
        <v>23</v>
      </c>
      <c r="E1002" t="s">
        <v>275</v>
      </c>
      <c r="F1002" t="s">
        <v>25</v>
      </c>
      <c r="G1002">
        <v>0</v>
      </c>
      <c r="H1002">
        <v>-13.083142664251049</v>
      </c>
      <c r="I1002">
        <v>0.4120877214831748</v>
      </c>
      <c r="K1002" t="s">
        <v>360</v>
      </c>
      <c r="L1002">
        <v>0</v>
      </c>
      <c r="M1002" t="s">
        <v>57</v>
      </c>
    </row>
    <row r="1003" spans="1:13" x14ac:dyDescent="0.2">
      <c r="A1003" t="s">
        <v>291</v>
      </c>
      <c r="B1003">
        <v>1.0179E-5</v>
      </c>
      <c r="D1003" t="s">
        <v>23</v>
      </c>
      <c r="E1003" t="s">
        <v>275</v>
      </c>
      <c r="F1003" t="s">
        <v>25</v>
      </c>
      <c r="G1003">
        <v>0</v>
      </c>
      <c r="H1003">
        <v>-13.553146293496781</v>
      </c>
      <c r="I1003">
        <v>0.4120877214831748</v>
      </c>
      <c r="K1003" t="s">
        <v>360</v>
      </c>
      <c r="L1003">
        <v>0</v>
      </c>
      <c r="M1003" t="s">
        <v>57</v>
      </c>
    </row>
    <row r="1004" spans="1:13" x14ac:dyDescent="0.2">
      <c r="A1004" t="s">
        <v>292</v>
      </c>
      <c r="B1004">
        <v>1.8557100000000001E-7</v>
      </c>
      <c r="D1004" t="s">
        <v>23</v>
      </c>
      <c r="E1004" t="s">
        <v>275</v>
      </c>
      <c r="F1004" t="s">
        <v>25</v>
      </c>
      <c r="G1004">
        <v>0</v>
      </c>
      <c r="H1004">
        <v>-17.55779078880532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x14ac:dyDescent="0.2">
      <c r="A1005" t="s">
        <v>293</v>
      </c>
      <c r="B1005">
        <v>4.3299899999999999E-8</v>
      </c>
      <c r="D1005" t="s">
        <v>23</v>
      </c>
      <c r="E1005" t="s">
        <v>275</v>
      </c>
      <c r="F1005" t="s">
        <v>25</v>
      </c>
      <c r="G1005">
        <v>0</v>
      </c>
      <c r="H1005">
        <v>-19.01307802141217</v>
      </c>
      <c r="I1005">
        <v>0.83479591762692373</v>
      </c>
      <c r="K1005" t="s">
        <v>360</v>
      </c>
      <c r="L1005">
        <v>0</v>
      </c>
      <c r="M1005" t="s">
        <v>57</v>
      </c>
    </row>
    <row r="1006" spans="1:13" x14ac:dyDescent="0.2">
      <c r="A1006" t="s">
        <v>294</v>
      </c>
      <c r="B1006">
        <v>1.26063E-5</v>
      </c>
      <c r="D1006" t="s">
        <v>295</v>
      </c>
      <c r="E1006" t="s">
        <v>275</v>
      </c>
      <c r="F1006" t="s">
        <v>25</v>
      </c>
      <c r="G1006">
        <v>0</v>
      </c>
      <c r="H1006">
        <v>-13.339276378967901</v>
      </c>
      <c r="I1006">
        <v>0.59239499245458105</v>
      </c>
      <c r="K1006" t="s">
        <v>360</v>
      </c>
      <c r="L1006">
        <v>0</v>
      </c>
      <c r="M1006" t="s">
        <v>57</v>
      </c>
    </row>
    <row r="1007" spans="1:13" x14ac:dyDescent="0.2">
      <c r="A1007" t="s">
        <v>296</v>
      </c>
      <c r="B1007">
        <v>9.5525999999999995E-9</v>
      </c>
      <c r="D1007" t="s">
        <v>23</v>
      </c>
      <c r="E1007" t="s">
        <v>275</v>
      </c>
      <c r="F1007" t="s">
        <v>25</v>
      </c>
      <c r="G1007">
        <v>0</v>
      </c>
      <c r="H1007">
        <v>-20.52441497820125</v>
      </c>
      <c r="I1007">
        <v>0.83479591762692373</v>
      </c>
      <c r="K1007" t="s">
        <v>360</v>
      </c>
      <c r="L1007">
        <v>0</v>
      </c>
      <c r="M1007" t="s">
        <v>57</v>
      </c>
    </row>
    <row r="1008" spans="1:13" x14ac:dyDescent="0.2">
      <c r="A1008" t="s">
        <v>43</v>
      </c>
      <c r="B1008">
        <v>3.2103E-8</v>
      </c>
      <c r="D1008" t="s">
        <v>23</v>
      </c>
      <c r="E1008" t="s">
        <v>275</v>
      </c>
      <c r="F1008" t="s">
        <v>25</v>
      </c>
      <c r="G1008">
        <v>0</v>
      </c>
      <c r="H1008">
        <v>-19.312278863236148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x14ac:dyDescent="0.2">
      <c r="A1009" t="s">
        <v>297</v>
      </c>
      <c r="B1009">
        <v>7.8299999999999996E-6</v>
      </c>
      <c r="D1009" t="s">
        <v>23</v>
      </c>
      <c r="E1009" t="s">
        <v>275</v>
      </c>
      <c r="F1009" t="s">
        <v>25</v>
      </c>
      <c r="G1009">
        <v>0</v>
      </c>
      <c r="H1009">
        <v>-13.81551055796427</v>
      </c>
      <c r="I1009">
        <v>0.23811708949818591</v>
      </c>
      <c r="K1009" t="s">
        <v>362</v>
      </c>
      <c r="L1009">
        <v>0</v>
      </c>
      <c r="M1009" t="s">
        <v>57</v>
      </c>
    </row>
    <row r="1010" spans="1:13" x14ac:dyDescent="0.2">
      <c r="A1010" t="s">
        <v>298</v>
      </c>
      <c r="B1010">
        <v>2.8344600000000002E-9</v>
      </c>
      <c r="D1010" t="s">
        <v>23</v>
      </c>
      <c r="E1010" t="s">
        <v>275</v>
      </c>
      <c r="F1010" t="s">
        <v>25</v>
      </c>
      <c r="G1010">
        <v>0</v>
      </c>
      <c r="H1010">
        <v>-21.73937690410278</v>
      </c>
      <c r="I1010">
        <v>0.83479591762692373</v>
      </c>
      <c r="K1010" t="s">
        <v>360</v>
      </c>
      <c r="L1010">
        <v>0</v>
      </c>
      <c r="M1010" t="s">
        <v>57</v>
      </c>
    </row>
    <row r="1011" spans="1:13" x14ac:dyDescent="0.2">
      <c r="A1011" t="s">
        <v>300</v>
      </c>
      <c r="B1011">
        <v>1.9496699999999999E-8</v>
      </c>
      <c r="D1011" t="s">
        <v>23</v>
      </c>
      <c r="E1011" t="s">
        <v>275</v>
      </c>
      <c r="F1011" t="s">
        <v>25</v>
      </c>
      <c r="G1011">
        <v>0</v>
      </c>
      <c r="H1011">
        <v>-19.8109831264698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x14ac:dyDescent="0.2">
      <c r="A1012" t="s">
        <v>47</v>
      </c>
      <c r="B1012">
        <v>1.1823299999999999E-4</v>
      </c>
      <c r="D1012" t="s">
        <v>23</v>
      </c>
      <c r="E1012" t="s">
        <v>275</v>
      </c>
      <c r="F1012" t="s">
        <v>25</v>
      </c>
      <c r="G1012">
        <v>0</v>
      </c>
      <c r="H1012">
        <v>-11.100815814143401</v>
      </c>
      <c r="I1012">
        <v>0.20935516742909249</v>
      </c>
      <c r="K1012" t="s">
        <v>383</v>
      </c>
      <c r="L1012">
        <v>0</v>
      </c>
      <c r="M1012" t="s">
        <v>57</v>
      </c>
    </row>
    <row r="1013" spans="1:13" x14ac:dyDescent="0.2">
      <c r="A1013" t="s">
        <v>48</v>
      </c>
      <c r="B1013">
        <v>7.8300000000000013E-9</v>
      </c>
      <c r="D1013" t="s">
        <v>23</v>
      </c>
      <c r="E1013" t="s">
        <v>275</v>
      </c>
      <c r="F1013" t="s">
        <v>25</v>
      </c>
      <c r="G1013">
        <v>0</v>
      </c>
      <c r="H1013">
        <v>-20.72326583694641</v>
      </c>
      <c r="I1013">
        <v>0.56891650091069546</v>
      </c>
      <c r="K1013" t="s">
        <v>361</v>
      </c>
      <c r="L1013">
        <v>0</v>
      </c>
      <c r="M1013" t="s">
        <v>57</v>
      </c>
    </row>
    <row r="1014" spans="1:13" x14ac:dyDescent="0.2">
      <c r="A1014" t="s">
        <v>49</v>
      </c>
      <c r="B1014">
        <v>1.76175E-7</v>
      </c>
      <c r="D1014" t="s">
        <v>23</v>
      </c>
      <c r="E1014" t="s">
        <v>275</v>
      </c>
      <c r="F1014" t="s">
        <v>25</v>
      </c>
      <c r="G1014">
        <v>0</v>
      </c>
      <c r="H1014">
        <v>-17.60975052773604</v>
      </c>
      <c r="I1014">
        <v>0.59239499245458105</v>
      </c>
      <c r="K1014" t="s">
        <v>381</v>
      </c>
      <c r="L1014">
        <v>0</v>
      </c>
      <c r="M1014" t="s">
        <v>57</v>
      </c>
    </row>
    <row r="1015" spans="1:13" x14ac:dyDescent="0.2">
      <c r="A1015" t="s">
        <v>303</v>
      </c>
      <c r="B1015">
        <v>1.0335600000000001E-8</v>
      </c>
      <c r="D1015" t="s">
        <v>23</v>
      </c>
      <c r="E1015" t="s">
        <v>275</v>
      </c>
      <c r="F1015" t="s">
        <v>25</v>
      </c>
      <c r="G1015">
        <v>0</v>
      </c>
      <c r="H1015">
        <v>-20.44563410034813</v>
      </c>
      <c r="I1015">
        <v>0.30215798342666489</v>
      </c>
      <c r="K1015" t="s">
        <v>381</v>
      </c>
      <c r="L1015">
        <v>0</v>
      </c>
      <c r="M1015" t="s">
        <v>57</v>
      </c>
    </row>
    <row r="1016" spans="1:13" x14ac:dyDescent="0.2">
      <c r="A1016" t="s">
        <v>304</v>
      </c>
      <c r="B1016">
        <v>2.07495E-8</v>
      </c>
      <c r="D1016" t="s">
        <v>23</v>
      </c>
      <c r="E1016" t="s">
        <v>275</v>
      </c>
      <c r="F1016" t="s">
        <v>25</v>
      </c>
      <c r="G1016">
        <v>0</v>
      </c>
      <c r="H1016">
        <v>-19.74870619694828</v>
      </c>
      <c r="I1016">
        <v>0.4120877214831748</v>
      </c>
      <c r="K1016" t="s">
        <v>381</v>
      </c>
      <c r="L1016">
        <v>0</v>
      </c>
      <c r="M1016" t="s">
        <v>57</v>
      </c>
    </row>
    <row r="1017" spans="1:13" x14ac:dyDescent="0.2">
      <c r="A1017" t="s">
        <v>50</v>
      </c>
      <c r="B1017">
        <v>1.1510100000000001E-6</v>
      </c>
      <c r="D1017" t="s">
        <v>23</v>
      </c>
      <c r="E1017" t="s">
        <v>275</v>
      </c>
      <c r="F1017" t="s">
        <v>25</v>
      </c>
      <c r="G1017">
        <v>0</v>
      </c>
      <c r="H1017">
        <v>-15.732833250167671</v>
      </c>
      <c r="I1017">
        <v>0.25038764395624458</v>
      </c>
      <c r="K1017" t="s">
        <v>361</v>
      </c>
      <c r="L1017">
        <v>0</v>
      </c>
      <c r="M1017" t="s">
        <v>57</v>
      </c>
    </row>
    <row r="1018" spans="1:13" x14ac:dyDescent="0.2">
      <c r="A1018" t="s">
        <v>305</v>
      </c>
      <c r="B1018">
        <v>2.3098500000000003E-5</v>
      </c>
      <c r="D1018" t="s">
        <v>295</v>
      </c>
      <c r="E1018" t="s">
        <v>275</v>
      </c>
      <c r="F1018" t="s">
        <v>25</v>
      </c>
      <c r="G1018">
        <v>0</v>
      </c>
      <c r="H1018">
        <v>-12.733705387612551</v>
      </c>
      <c r="I1018">
        <v>0.59239499245458105</v>
      </c>
      <c r="K1018" t="s">
        <v>360</v>
      </c>
      <c r="L1018">
        <v>0</v>
      </c>
      <c r="M1018" t="s">
        <v>57</v>
      </c>
    </row>
    <row r="1019" spans="1:13" x14ac:dyDescent="0.2">
      <c r="A1019" t="s">
        <v>306</v>
      </c>
      <c r="B1019">
        <v>1.6599599999999999E-5</v>
      </c>
      <c r="D1019" t="s">
        <v>295</v>
      </c>
      <c r="E1019" t="s">
        <v>275</v>
      </c>
      <c r="F1019" t="s">
        <v>25</v>
      </c>
      <c r="G1019">
        <v>0</v>
      </c>
      <c r="H1019">
        <v>-13.06409446928035</v>
      </c>
      <c r="I1019">
        <v>0.59239499245458105</v>
      </c>
      <c r="K1019" t="s">
        <v>360</v>
      </c>
      <c r="L1019">
        <v>0</v>
      </c>
      <c r="M1019" t="s">
        <v>57</v>
      </c>
    </row>
    <row r="1020" spans="1:13" x14ac:dyDescent="0.2">
      <c r="A1020" t="s">
        <v>51</v>
      </c>
      <c r="B1020">
        <v>2.7405E-7</v>
      </c>
      <c r="D1020" t="s">
        <v>23</v>
      </c>
      <c r="E1020" t="s">
        <v>275</v>
      </c>
      <c r="F1020" t="s">
        <v>25</v>
      </c>
      <c r="G1020">
        <v>0</v>
      </c>
      <c r="H1020">
        <v>-17.167917775456999</v>
      </c>
      <c r="I1020">
        <v>0.25038764395624458</v>
      </c>
      <c r="K1020" t="s">
        <v>361</v>
      </c>
      <c r="L1020">
        <v>0</v>
      </c>
      <c r="M1020" t="s">
        <v>57</v>
      </c>
    </row>
    <row r="1021" spans="1:13" x14ac:dyDescent="0.2">
      <c r="A1021" t="s">
        <v>307</v>
      </c>
      <c r="B1021">
        <v>1.2528000000000002E-7</v>
      </c>
      <c r="D1021" t="s">
        <v>23</v>
      </c>
      <c r="E1021" t="s">
        <v>275</v>
      </c>
      <c r="F1021" t="s">
        <v>25</v>
      </c>
      <c r="G1021">
        <v>0</v>
      </c>
      <c r="H1021">
        <v>-17.950677114706629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x14ac:dyDescent="0.2">
      <c r="A1022" t="s">
        <v>308</v>
      </c>
      <c r="B1022">
        <v>3.25728E-6</v>
      </c>
      <c r="D1022" t="s">
        <v>295</v>
      </c>
      <c r="E1022" t="s">
        <v>275</v>
      </c>
      <c r="F1022" t="s">
        <v>25</v>
      </c>
      <c r="G1022">
        <v>0</v>
      </c>
      <c r="H1022">
        <v>-14.692580576685151</v>
      </c>
      <c r="I1022">
        <v>0.59239499245458105</v>
      </c>
      <c r="K1022" t="s">
        <v>360</v>
      </c>
      <c r="L1022">
        <v>0</v>
      </c>
      <c r="M1022" t="s">
        <v>57</v>
      </c>
    </row>
    <row r="1023" spans="1:13" x14ac:dyDescent="0.2">
      <c r="A1023" t="s">
        <v>309</v>
      </c>
      <c r="B1023">
        <v>1.6599599999999999E-6</v>
      </c>
      <c r="D1023" t="s">
        <v>295</v>
      </c>
      <c r="E1023" t="s">
        <v>275</v>
      </c>
      <c r="F1023" t="s">
        <v>25</v>
      </c>
      <c r="G1023">
        <v>0</v>
      </c>
      <c r="H1023">
        <v>-15.366679562274401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x14ac:dyDescent="0.2">
      <c r="A1024" t="s">
        <v>366</v>
      </c>
      <c r="B1024">
        <v>2.13759E-3</v>
      </c>
      <c r="D1024" t="s">
        <v>295</v>
      </c>
      <c r="E1024" t="s">
        <v>275</v>
      </c>
      <c r="F1024" t="s">
        <v>25</v>
      </c>
      <c r="G1024">
        <v>0</v>
      </c>
      <c r="H1024">
        <v>-8.2060387627793148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x14ac:dyDescent="0.2">
      <c r="A1025" t="s">
        <v>367</v>
      </c>
      <c r="B1025">
        <v>3.7975500000000002E-3</v>
      </c>
      <c r="D1025" t="s">
        <v>295</v>
      </c>
      <c r="E1025" t="s">
        <v>275</v>
      </c>
      <c r="F1025" t="s">
        <v>25</v>
      </c>
      <c r="G1025">
        <v>0</v>
      </c>
      <c r="H1025">
        <v>-7.6313616670267912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x14ac:dyDescent="0.2">
      <c r="A1026" t="s">
        <v>310</v>
      </c>
      <c r="B1026">
        <v>4.2673500000000002E-8</v>
      </c>
      <c r="D1026" t="s">
        <v>23</v>
      </c>
      <c r="E1026" t="s">
        <v>275</v>
      </c>
      <c r="F1026" t="s">
        <v>25</v>
      </c>
      <c r="G1026">
        <v>0</v>
      </c>
      <c r="H1026">
        <v>-19.027650228271259</v>
      </c>
      <c r="I1026">
        <v>0.83479591762692373</v>
      </c>
      <c r="K1026" t="s">
        <v>360</v>
      </c>
      <c r="L1026">
        <v>0</v>
      </c>
      <c r="M1026" t="s">
        <v>57</v>
      </c>
    </row>
    <row r="1027" spans="1:13" x14ac:dyDescent="0.2">
      <c r="A1027" t="s">
        <v>311</v>
      </c>
      <c r="B1027">
        <v>5.5906199999999999E-9</v>
      </c>
      <c r="D1027" t="s">
        <v>23</v>
      </c>
      <c r="E1027" t="s">
        <v>275</v>
      </c>
      <c r="F1027" t="s">
        <v>25</v>
      </c>
      <c r="G1027">
        <v>0</v>
      </c>
      <c r="H1027">
        <v>-21.060138153588959</v>
      </c>
      <c r="I1027">
        <v>0.83479591762692373</v>
      </c>
      <c r="K1027" t="s">
        <v>360</v>
      </c>
      <c r="L1027">
        <v>0</v>
      </c>
      <c r="M1027" t="s">
        <v>57</v>
      </c>
    </row>
    <row r="1028" spans="1:13" x14ac:dyDescent="0.2">
      <c r="A1028" t="s">
        <v>53</v>
      </c>
      <c r="B1028">
        <v>2.84229E-6</v>
      </c>
      <c r="D1028" t="s">
        <v>23</v>
      </c>
      <c r="E1028" t="s">
        <v>275</v>
      </c>
      <c r="F1028" t="s">
        <v>25</v>
      </c>
      <c r="G1028">
        <v>0</v>
      </c>
      <c r="H1028">
        <v>-14.82886300268156</v>
      </c>
      <c r="I1028">
        <v>5.218000766212133E-2</v>
      </c>
      <c r="K1028" t="s">
        <v>384</v>
      </c>
      <c r="L1028">
        <v>0</v>
      </c>
      <c r="M1028" t="s">
        <v>57</v>
      </c>
    </row>
    <row r="1029" spans="1:13" x14ac:dyDescent="0.2">
      <c r="A1029" t="s">
        <v>312</v>
      </c>
      <c r="B1029">
        <v>8.9262000000000006E-7</v>
      </c>
      <c r="D1029" t="s">
        <v>295</v>
      </c>
      <c r="E1029" t="s">
        <v>275</v>
      </c>
      <c r="F1029" t="s">
        <v>25</v>
      </c>
      <c r="G1029">
        <v>0</v>
      </c>
      <c r="H1029">
        <v>-15.987067388551919</v>
      </c>
      <c r="I1029">
        <v>0.59239499245458105</v>
      </c>
      <c r="K1029" t="s">
        <v>360</v>
      </c>
      <c r="L1029">
        <v>0</v>
      </c>
      <c r="M1029" t="s">
        <v>57</v>
      </c>
    </row>
    <row r="1030" spans="1:13" x14ac:dyDescent="0.2">
      <c r="A1030" t="s">
        <v>313</v>
      </c>
      <c r="B1030">
        <v>1.4015700000000001E-6</v>
      </c>
      <c r="D1030" t="s">
        <v>295</v>
      </c>
      <c r="E1030" t="s">
        <v>275</v>
      </c>
      <c r="F1030" t="s">
        <v>25</v>
      </c>
      <c r="G1030">
        <v>0</v>
      </c>
      <c r="H1030">
        <v>-15.535880031105661</v>
      </c>
      <c r="I1030">
        <v>0.59239499245458105</v>
      </c>
      <c r="K1030" t="s">
        <v>360</v>
      </c>
      <c r="L1030">
        <v>0</v>
      </c>
      <c r="M1030" t="s">
        <v>57</v>
      </c>
    </row>
    <row r="1031" spans="1:13" x14ac:dyDescent="0.2">
      <c r="A1031" t="s">
        <v>54</v>
      </c>
      <c r="B1031">
        <v>8.5346999999999998E-7</v>
      </c>
      <c r="D1031" t="s">
        <v>23</v>
      </c>
      <c r="E1031" t="s">
        <v>275</v>
      </c>
      <c r="F1031" t="s">
        <v>25</v>
      </c>
      <c r="G1031">
        <v>0</v>
      </c>
      <c r="H1031">
        <v>-16.031917954717269</v>
      </c>
      <c r="I1031">
        <v>0.25038764395624458</v>
      </c>
      <c r="K1031" t="s">
        <v>361</v>
      </c>
      <c r="L1031">
        <v>0</v>
      </c>
      <c r="M1031" t="s">
        <v>57</v>
      </c>
    </row>
    <row r="1032" spans="1:13" x14ac:dyDescent="0.2">
      <c r="A1032" t="s">
        <v>314</v>
      </c>
      <c r="B1032">
        <v>2.7170100000000003E-6</v>
      </c>
      <c r="D1032" t="s">
        <v>295</v>
      </c>
      <c r="E1032" t="s">
        <v>275</v>
      </c>
      <c r="F1032" t="s">
        <v>25</v>
      </c>
      <c r="G1032">
        <v>0</v>
      </c>
      <c r="H1032">
        <v>-14.87394105699955</v>
      </c>
      <c r="I1032">
        <v>0.59239499245458105</v>
      </c>
      <c r="K1032" t="s">
        <v>360</v>
      </c>
      <c r="L1032">
        <v>0</v>
      </c>
      <c r="M1032" t="s">
        <v>57</v>
      </c>
    </row>
    <row r="1033" spans="1:13" x14ac:dyDescent="0.2">
      <c r="A1033" t="s">
        <v>315</v>
      </c>
      <c r="B1033">
        <v>5.1129900000000001E-9</v>
      </c>
      <c r="D1033" t="s">
        <v>23</v>
      </c>
      <c r="E1033" t="s">
        <v>275</v>
      </c>
      <c r="F1033" t="s">
        <v>25</v>
      </c>
      <c r="G1033">
        <v>0</v>
      </c>
      <c r="H1033">
        <v>-21.14944398665212</v>
      </c>
      <c r="I1033">
        <v>0.83479591762692373</v>
      </c>
      <c r="K1033" t="s">
        <v>360</v>
      </c>
      <c r="L1033">
        <v>0</v>
      </c>
      <c r="M1033" t="s">
        <v>57</v>
      </c>
    </row>
    <row r="1034" spans="1:13" x14ac:dyDescent="0.2">
      <c r="A1034" t="s">
        <v>118</v>
      </c>
      <c r="B1034">
        <v>2.7405000000000002E-2</v>
      </c>
      <c r="D1034" t="s">
        <v>68</v>
      </c>
      <c r="E1034" t="s">
        <v>119</v>
      </c>
      <c r="F1034" t="s">
        <v>25</v>
      </c>
      <c r="G1034">
        <v>0</v>
      </c>
      <c r="H1034">
        <v>-5.6549923104867688</v>
      </c>
      <c r="I1034">
        <v>0.16823611831060639</v>
      </c>
      <c r="K1034" t="s">
        <v>368</v>
      </c>
      <c r="L1034">
        <v>0</v>
      </c>
      <c r="M1034" t="s">
        <v>57</v>
      </c>
    </row>
    <row r="1035" spans="1:13" x14ac:dyDescent="0.2">
      <c r="A1035" t="s">
        <v>839</v>
      </c>
      <c r="B1035" s="6">
        <f>B1034*0.975</f>
        <v>2.6719875000000001E-2</v>
      </c>
      <c r="D1035" t="s">
        <v>68</v>
      </c>
      <c r="E1035" t="s">
        <v>840</v>
      </c>
      <c r="F1035" t="s">
        <v>25</v>
      </c>
      <c r="M1035" t="s">
        <v>842</v>
      </c>
    </row>
    <row r="1036" spans="1:13" x14ac:dyDescent="0.2">
      <c r="A1036" t="s">
        <v>316</v>
      </c>
      <c r="B1036">
        <v>7.2192600000000002E-6</v>
      </c>
      <c r="D1036" t="s">
        <v>23</v>
      </c>
      <c r="E1036" t="s">
        <v>275</v>
      </c>
      <c r="F1036" t="s">
        <v>25</v>
      </c>
      <c r="G1036">
        <v>0</v>
      </c>
      <c r="H1036">
        <v>-13.896720613389819</v>
      </c>
      <c r="I1036">
        <v>0.25038764395624458</v>
      </c>
      <c r="K1036" t="s">
        <v>361</v>
      </c>
      <c r="L1036">
        <v>0</v>
      </c>
      <c r="M1036" t="s">
        <v>57</v>
      </c>
    </row>
    <row r="1037" spans="1:13" x14ac:dyDescent="0.2">
      <c r="A1037" t="s">
        <v>317</v>
      </c>
      <c r="B1037">
        <v>3.2181299999999998E-8</v>
      </c>
      <c r="D1037" t="s">
        <v>23</v>
      </c>
      <c r="E1037" t="s">
        <v>275</v>
      </c>
      <c r="F1037" t="s">
        <v>25</v>
      </c>
      <c r="G1037">
        <v>0</v>
      </c>
      <c r="H1037">
        <v>-19.309842808438269</v>
      </c>
      <c r="I1037">
        <v>0.83479591762692373</v>
      </c>
      <c r="K1037" t="s">
        <v>360</v>
      </c>
      <c r="L1037">
        <v>0</v>
      </c>
      <c r="M1037" t="s">
        <v>57</v>
      </c>
    </row>
    <row r="1038" spans="1:13" x14ac:dyDescent="0.2">
      <c r="A1038" t="s">
        <v>760</v>
      </c>
      <c r="B1038">
        <f>0.098*26.4*B1042*0.9</f>
        <v>0.88200000000000023</v>
      </c>
      <c r="C1038" t="s">
        <v>4</v>
      </c>
      <c r="D1038" t="s">
        <v>23</v>
      </c>
      <c r="E1038" t="s">
        <v>58</v>
      </c>
      <c r="F1038" t="s">
        <v>59</v>
      </c>
      <c r="G1038">
        <v>0</v>
      </c>
      <c r="H1038">
        <v>8.3000000000000004E-2</v>
      </c>
      <c r="K1038" t="s">
        <v>73</v>
      </c>
    </row>
    <row r="1039" spans="1:13" x14ac:dyDescent="0.2">
      <c r="A1039" t="s">
        <v>74</v>
      </c>
      <c r="B1039">
        <v>1.7852400000000002E-3</v>
      </c>
      <c r="C1039" t="s">
        <v>61</v>
      </c>
      <c r="D1039" t="s">
        <v>23</v>
      </c>
      <c r="E1039" t="s">
        <v>58</v>
      </c>
      <c r="F1039" t="s">
        <v>59</v>
      </c>
      <c r="G1039">
        <v>0</v>
      </c>
      <c r="H1039">
        <v>-8.3861649290098335</v>
      </c>
      <c r="I1039">
        <v>0.20935516742909249</v>
      </c>
      <c r="K1039" t="s">
        <v>383</v>
      </c>
      <c r="L1039">
        <v>0</v>
      </c>
      <c r="M1039" t="s">
        <v>626</v>
      </c>
    </row>
    <row r="1040" spans="1:13" x14ac:dyDescent="0.2">
      <c r="A1040" t="s">
        <v>322</v>
      </c>
      <c r="B1040">
        <v>4.8780899999999999E-3</v>
      </c>
      <c r="C1040" t="s">
        <v>4</v>
      </c>
      <c r="D1040" t="s">
        <v>23</v>
      </c>
      <c r="E1040" t="s">
        <v>58</v>
      </c>
      <c r="F1040" t="s">
        <v>59</v>
      </c>
      <c r="G1040">
        <v>0</v>
      </c>
      <c r="H1040">
        <v>-7.3809640391768214</v>
      </c>
      <c r="I1040">
        <v>5.218000766212133E-2</v>
      </c>
      <c r="K1040" t="s">
        <v>384</v>
      </c>
      <c r="L1040">
        <v>0</v>
      </c>
      <c r="M1040" t="s">
        <v>627</v>
      </c>
    </row>
    <row r="1041" spans="1:14" x14ac:dyDescent="0.2">
      <c r="A1041" t="s">
        <v>369</v>
      </c>
      <c r="B1041">
        <v>7.8300000000000006E-5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-11.51292546497023</v>
      </c>
      <c r="I1041">
        <v>0.25038764395624458</v>
      </c>
      <c r="K1041" t="s">
        <v>370</v>
      </c>
      <c r="L1041">
        <v>0</v>
      </c>
      <c r="M1041" t="s">
        <v>639</v>
      </c>
    </row>
    <row r="1042" spans="1:14" x14ac:dyDescent="0.2">
      <c r="A1042" t="s">
        <v>357</v>
      </c>
      <c r="B1042">
        <f>(3.6/26.4)/0.36</f>
        <v>0.37878787878787884</v>
      </c>
      <c r="C1042" s="2" t="s">
        <v>541</v>
      </c>
      <c r="D1042" t="s">
        <v>23</v>
      </c>
      <c r="E1042" t="s">
        <v>58</v>
      </c>
      <c r="F1042" t="s">
        <v>59</v>
      </c>
      <c r="G1042">
        <v>0</v>
      </c>
      <c r="H1042">
        <v>-3.272804166893756</v>
      </c>
      <c r="I1042">
        <v>6.9880971187579383E-2</v>
      </c>
      <c r="K1042" t="s">
        <v>358</v>
      </c>
      <c r="L1042">
        <v>0</v>
      </c>
      <c r="M1042" t="s">
        <v>638</v>
      </c>
    </row>
    <row r="1043" spans="1:14" x14ac:dyDescent="0.2">
      <c r="A1043" t="s">
        <v>371</v>
      </c>
      <c r="B1043">
        <v>4.5335699999999996E-12</v>
      </c>
      <c r="C1043" t="s">
        <v>61</v>
      </c>
      <c r="D1043" t="s">
        <v>10</v>
      </c>
      <c r="E1043" t="s">
        <v>58</v>
      </c>
      <c r="F1043" t="s">
        <v>59</v>
      </c>
      <c r="G1043">
        <v>0</v>
      </c>
      <c r="H1043">
        <v>-28.177473917337689</v>
      </c>
      <c r="I1043">
        <v>0.55262841569338916</v>
      </c>
      <c r="K1043" t="s">
        <v>356</v>
      </c>
      <c r="L1043">
        <v>0</v>
      </c>
      <c r="M1043" t="s">
        <v>640</v>
      </c>
    </row>
    <row r="1044" spans="1:14" x14ac:dyDescent="0.2">
      <c r="A1044" t="s">
        <v>372</v>
      </c>
      <c r="B1044">
        <v>3.7740600000000001E-3</v>
      </c>
      <c r="C1044" t="s">
        <v>67</v>
      </c>
      <c r="D1044" t="s">
        <v>154</v>
      </c>
      <c r="E1044" t="s">
        <v>58</v>
      </c>
      <c r="F1044" t="s">
        <v>59</v>
      </c>
      <c r="G1044">
        <v>0</v>
      </c>
      <c r="H1044">
        <v>-7.6375664439136726</v>
      </c>
      <c r="I1044">
        <v>0.37096867236468872</v>
      </c>
      <c r="K1044" t="s">
        <v>373</v>
      </c>
      <c r="L1044">
        <v>0</v>
      </c>
      <c r="M1044" t="s">
        <v>641</v>
      </c>
    </row>
    <row r="1045" spans="1:14" x14ac:dyDescent="0.2">
      <c r="A1045" t="s">
        <v>374</v>
      </c>
      <c r="B1045">
        <v>4.6980000000000001E-2</v>
      </c>
      <c r="C1045" t="s">
        <v>61</v>
      </c>
      <c r="D1045" t="s">
        <v>23</v>
      </c>
      <c r="E1045" t="s">
        <v>58</v>
      </c>
      <c r="F1045" t="s">
        <v>59</v>
      </c>
      <c r="G1045">
        <v>0</v>
      </c>
      <c r="H1045">
        <v>-5.1159958097540823</v>
      </c>
      <c r="I1045">
        <v>0.16823611831060639</v>
      </c>
      <c r="K1045" t="s">
        <v>375</v>
      </c>
      <c r="L1045">
        <v>0</v>
      </c>
      <c r="M1045" t="s">
        <v>595</v>
      </c>
      <c r="N1045" t="s">
        <v>595</v>
      </c>
    </row>
    <row r="1046" spans="1:14" x14ac:dyDescent="0.2">
      <c r="A1046" t="s">
        <v>65</v>
      </c>
      <c r="B1046">
        <v>1.1744999999999999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-1.8971199848858811</v>
      </c>
      <c r="I1046">
        <v>0.16823611831060639</v>
      </c>
      <c r="K1046" t="s">
        <v>375</v>
      </c>
      <c r="L1046">
        <v>0</v>
      </c>
      <c r="M1046" t="s">
        <v>596</v>
      </c>
      <c r="N1046" t="s">
        <v>596</v>
      </c>
    </row>
    <row r="1047" spans="1:14" x14ac:dyDescent="0.2">
      <c r="A1047" t="s">
        <v>376</v>
      </c>
      <c r="B1047">
        <v>1.3311E-4</v>
      </c>
      <c r="C1047" t="s">
        <v>4</v>
      </c>
      <c r="D1047" t="s">
        <v>23</v>
      </c>
      <c r="E1047" t="s">
        <v>58</v>
      </c>
      <c r="F1047" t="s">
        <v>59</v>
      </c>
      <c r="G1047">
        <v>0</v>
      </c>
      <c r="H1047">
        <v>-10.98229721390806</v>
      </c>
      <c r="I1047">
        <v>9.1160778396977241E-2</v>
      </c>
      <c r="K1047" t="s">
        <v>377</v>
      </c>
      <c r="L1047">
        <v>0</v>
      </c>
      <c r="M1047" t="s">
        <v>642</v>
      </c>
    </row>
    <row r="1048" spans="1:14" x14ac:dyDescent="0.2">
      <c r="A1048" t="s">
        <v>334</v>
      </c>
      <c r="B1048">
        <v>-2.0592900000000001E-3</v>
      </c>
      <c r="C1048" t="s">
        <v>92</v>
      </c>
      <c r="D1048" t="s">
        <v>23</v>
      </c>
      <c r="E1048" t="s">
        <v>71</v>
      </c>
      <c r="F1048" t="s">
        <v>59</v>
      </c>
      <c r="G1048">
        <v>0</v>
      </c>
      <c r="H1048">
        <v>-8.2433565257865098</v>
      </c>
      <c r="I1048">
        <v>0.2287124235194378</v>
      </c>
      <c r="K1048" t="s">
        <v>378</v>
      </c>
      <c r="L1048">
        <v>0</v>
      </c>
      <c r="M1048" t="s">
        <v>634</v>
      </c>
    </row>
    <row r="1049" spans="1:14" x14ac:dyDescent="0.2">
      <c r="A1049" t="s">
        <v>69</v>
      </c>
      <c r="B1049">
        <v>-3.9150000000000003E-5</v>
      </c>
      <c r="C1049" t="s">
        <v>70</v>
      </c>
      <c r="D1049" t="s">
        <v>23</v>
      </c>
      <c r="E1049" t="s">
        <v>71</v>
      </c>
      <c r="F1049" t="s">
        <v>59</v>
      </c>
      <c r="G1049">
        <v>0</v>
      </c>
      <c r="H1049">
        <v>-12.20607264553017</v>
      </c>
      <c r="I1049">
        <v>0.20273255405408211</v>
      </c>
      <c r="K1049" t="s">
        <v>379</v>
      </c>
      <c r="L1049">
        <v>0</v>
      </c>
      <c r="M1049" t="s">
        <v>636</v>
      </c>
    </row>
    <row r="1050" spans="1:14" x14ac:dyDescent="0.2">
      <c r="M1050" t="s">
        <v>57</v>
      </c>
    </row>
    <row r="1051" spans="1:14" x14ac:dyDescent="0.2">
      <c r="M1051" t="s">
        <v>57</v>
      </c>
    </row>
    <row r="1052" spans="1:14" ht="16" x14ac:dyDescent="0.2">
      <c r="A1052" s="1" t="s">
        <v>2</v>
      </c>
      <c r="B1052" s="1" t="s">
        <v>812</v>
      </c>
      <c r="M1052" t="s">
        <v>57</v>
      </c>
    </row>
    <row r="1053" spans="1:14" x14ac:dyDescent="0.2">
      <c r="A1053" t="s">
        <v>3</v>
      </c>
      <c r="B1053" t="s">
        <v>4</v>
      </c>
      <c r="M1053" t="s">
        <v>57</v>
      </c>
    </row>
    <row r="1054" spans="1:14" x14ac:dyDescent="0.2">
      <c r="A1054" t="s">
        <v>5</v>
      </c>
      <c r="B1054">
        <v>1</v>
      </c>
      <c r="M1054" t="s">
        <v>57</v>
      </c>
    </row>
    <row r="1055" spans="1:14" x14ac:dyDescent="0.2">
      <c r="A1055" t="s">
        <v>20</v>
      </c>
      <c r="B1055" t="s">
        <v>813</v>
      </c>
    </row>
    <row r="1056" spans="1:14" x14ac:dyDescent="0.2">
      <c r="A1056" t="s">
        <v>542</v>
      </c>
      <c r="B1056" t="s">
        <v>806</v>
      </c>
    </row>
    <row r="1057" spans="1:13" x14ac:dyDescent="0.2">
      <c r="A1057" t="s">
        <v>6</v>
      </c>
      <c r="B1057" t="s">
        <v>593</v>
      </c>
      <c r="M1057" t="s">
        <v>57</v>
      </c>
    </row>
    <row r="1058" spans="1:13" x14ac:dyDescent="0.2">
      <c r="A1058" t="s">
        <v>8</v>
      </c>
      <c r="B1058" t="s">
        <v>9</v>
      </c>
      <c r="M1058" t="s">
        <v>57</v>
      </c>
    </row>
    <row r="1059" spans="1:13" x14ac:dyDescent="0.2">
      <c r="A1059" t="s">
        <v>10</v>
      </c>
      <c r="B1059" t="s">
        <v>106</v>
      </c>
      <c r="M1059" t="s">
        <v>57</v>
      </c>
    </row>
    <row r="1060" spans="1:13" ht="16" x14ac:dyDescent="0.2">
      <c r="A1060" s="1" t="s">
        <v>12</v>
      </c>
      <c r="M1060" t="s">
        <v>57</v>
      </c>
    </row>
    <row r="1061" spans="1:13" x14ac:dyDescent="0.2">
      <c r="A1061" t="s">
        <v>13</v>
      </c>
      <c r="B1061" t="s">
        <v>14</v>
      </c>
      <c r="C1061" t="s">
        <v>3</v>
      </c>
      <c r="D1061" t="s">
        <v>10</v>
      </c>
      <c r="E1061" t="s">
        <v>15</v>
      </c>
      <c r="F1061" t="s">
        <v>8</v>
      </c>
      <c r="G1061" t="s">
        <v>16</v>
      </c>
      <c r="H1061" t="s">
        <v>17</v>
      </c>
      <c r="I1061" t="s">
        <v>19</v>
      </c>
      <c r="J1061" t="s">
        <v>20</v>
      </c>
      <c r="K1061" t="s">
        <v>7</v>
      </c>
      <c r="L1061" t="s">
        <v>21</v>
      </c>
      <c r="M1061" t="s">
        <v>6</v>
      </c>
    </row>
    <row r="1062" spans="1:13" x14ac:dyDescent="0.2">
      <c r="A1062" t="s">
        <v>812</v>
      </c>
      <c r="B1062">
        <v>1</v>
      </c>
      <c r="C1062" t="s">
        <v>4</v>
      </c>
      <c r="D1062" t="s">
        <v>106</v>
      </c>
      <c r="E1062" t="s">
        <v>270</v>
      </c>
      <c r="F1062" t="s">
        <v>56</v>
      </c>
      <c r="I1062">
        <v>100</v>
      </c>
      <c r="J1062" t="s">
        <v>57</v>
      </c>
      <c r="K1062" t="s">
        <v>721</v>
      </c>
      <c r="M1062" t="s">
        <v>57</v>
      </c>
    </row>
    <row r="1063" spans="1:13" x14ac:dyDescent="0.2">
      <c r="A1063" t="s">
        <v>762</v>
      </c>
      <c r="B1063">
        <f>B1065*26.4*0.098*0.9</f>
        <v>0.79380000000000006</v>
      </c>
      <c r="C1063" t="s">
        <v>4</v>
      </c>
      <c r="D1063" t="s">
        <v>23</v>
      </c>
      <c r="E1063" t="s">
        <v>58</v>
      </c>
      <c r="F1063" t="s">
        <v>59</v>
      </c>
      <c r="G1063">
        <v>0</v>
      </c>
      <c r="H1063">
        <v>8.2900000000000001E-2</v>
      </c>
      <c r="J1063" t="s">
        <v>73</v>
      </c>
      <c r="K1063" t="s">
        <v>772</v>
      </c>
    </row>
    <row r="1064" spans="1:13" x14ac:dyDescent="0.2">
      <c r="A1064" t="s">
        <v>273</v>
      </c>
      <c r="B1064">
        <v>3.7050000000000001E-12</v>
      </c>
      <c r="C1064" t="s">
        <v>4</v>
      </c>
      <c r="D1064" t="s">
        <v>10</v>
      </c>
      <c r="E1064" t="s">
        <v>58</v>
      </c>
      <c r="F1064" t="s">
        <v>59</v>
      </c>
      <c r="G1064">
        <v>0</v>
      </c>
      <c r="H1064">
        <v>4.9400000000000002E-13</v>
      </c>
      <c r="J1064" t="s">
        <v>356</v>
      </c>
      <c r="K1064" t="s">
        <v>672</v>
      </c>
    </row>
    <row r="1065" spans="1:13" x14ac:dyDescent="0.2">
      <c r="A1065" t="s">
        <v>357</v>
      </c>
      <c r="B1065">
        <f>(3.6/26.4)/0.4</f>
        <v>0.34090909090909094</v>
      </c>
      <c r="C1065" s="2" t="s">
        <v>541</v>
      </c>
      <c r="D1065" t="s">
        <v>23</v>
      </c>
      <c r="E1065" t="s">
        <v>58</v>
      </c>
      <c r="F1065" t="s">
        <v>59</v>
      </c>
      <c r="G1065">
        <v>0</v>
      </c>
      <c r="H1065">
        <v>3.7900000000000003E-2</v>
      </c>
      <c r="J1065" t="s">
        <v>358</v>
      </c>
      <c r="K1065" t="s">
        <v>359</v>
      </c>
      <c r="M1065" t="s">
        <v>638</v>
      </c>
    </row>
    <row r="1066" spans="1:13" x14ac:dyDescent="0.2">
      <c r="A1066" t="s">
        <v>274</v>
      </c>
      <c r="B1066">
        <v>5.1749999999999992E-10</v>
      </c>
      <c r="D1066" t="s">
        <v>23</v>
      </c>
      <c r="E1066" t="s">
        <v>275</v>
      </c>
      <c r="F1066" t="s">
        <v>25</v>
      </c>
      <c r="G1066">
        <v>0</v>
      </c>
      <c r="H1066">
        <v>6.8999999999999994E-11</v>
      </c>
      <c r="K1066" t="s">
        <v>57</v>
      </c>
      <c r="M1066" t="s">
        <v>57</v>
      </c>
    </row>
    <row r="1067" spans="1:13" x14ac:dyDescent="0.2">
      <c r="A1067" t="s">
        <v>276</v>
      </c>
      <c r="B1067">
        <v>7.7249999999999997E-9</v>
      </c>
      <c r="D1067" t="s">
        <v>23</v>
      </c>
      <c r="E1067" t="s">
        <v>275</v>
      </c>
      <c r="F1067" t="s">
        <v>25</v>
      </c>
      <c r="G1067">
        <v>0</v>
      </c>
      <c r="H1067">
        <v>1.03E-9</v>
      </c>
      <c r="K1067" t="s">
        <v>57</v>
      </c>
      <c r="M1067" t="s">
        <v>57</v>
      </c>
    </row>
    <row r="1068" spans="1:13" x14ac:dyDescent="0.2">
      <c r="A1068" t="s">
        <v>277</v>
      </c>
      <c r="B1068">
        <v>3.4125000000000003E-8</v>
      </c>
      <c r="D1068" t="s">
        <v>23</v>
      </c>
      <c r="E1068" t="s">
        <v>275</v>
      </c>
      <c r="F1068" t="s">
        <v>25</v>
      </c>
      <c r="G1068">
        <v>0</v>
      </c>
      <c r="H1068">
        <v>4.5500000000000002E-9</v>
      </c>
      <c r="K1068" t="s">
        <v>57</v>
      </c>
      <c r="M1068" t="s">
        <v>57</v>
      </c>
    </row>
    <row r="1069" spans="1:13" x14ac:dyDescent="0.2">
      <c r="A1069" t="s">
        <v>30</v>
      </c>
      <c r="B1069">
        <v>1.2899999999999999E-6</v>
      </c>
      <c r="D1069" t="s">
        <v>23</v>
      </c>
      <c r="E1069" t="s">
        <v>275</v>
      </c>
      <c r="F1069" t="s">
        <v>25</v>
      </c>
      <c r="G1069">
        <v>0</v>
      </c>
      <c r="H1069">
        <v>1.72E-7</v>
      </c>
      <c r="K1069" t="s">
        <v>57</v>
      </c>
      <c r="M1069" t="s">
        <v>57</v>
      </c>
    </row>
    <row r="1070" spans="1:13" x14ac:dyDescent="0.2">
      <c r="A1070" t="s">
        <v>31</v>
      </c>
      <c r="B1070">
        <v>1.1999999999999999E-12</v>
      </c>
      <c r="D1070" t="s">
        <v>23</v>
      </c>
      <c r="E1070" t="s">
        <v>275</v>
      </c>
      <c r="F1070" t="s">
        <v>25</v>
      </c>
      <c r="G1070">
        <v>0</v>
      </c>
      <c r="H1070">
        <v>1.6E-13</v>
      </c>
      <c r="K1070" t="s">
        <v>57</v>
      </c>
      <c r="M1070" t="s">
        <v>57</v>
      </c>
    </row>
    <row r="1071" spans="1:13" x14ac:dyDescent="0.2">
      <c r="A1071" t="s">
        <v>278</v>
      </c>
      <c r="B1071">
        <v>7.3575000000000001E-7</v>
      </c>
      <c r="D1071" t="s">
        <v>23</v>
      </c>
      <c r="E1071" t="s">
        <v>275</v>
      </c>
      <c r="F1071" t="s">
        <v>25</v>
      </c>
      <c r="G1071">
        <v>0</v>
      </c>
      <c r="H1071">
        <v>9.8099999999999998E-8</v>
      </c>
      <c r="K1071" t="s">
        <v>57</v>
      </c>
      <c r="M1071" t="s">
        <v>57</v>
      </c>
    </row>
    <row r="1072" spans="1:13" x14ac:dyDescent="0.2">
      <c r="A1072" t="s">
        <v>279</v>
      </c>
      <c r="B1072">
        <v>3.8099999999999998E-7</v>
      </c>
      <c r="D1072" t="s">
        <v>23</v>
      </c>
      <c r="E1072" t="s">
        <v>275</v>
      </c>
      <c r="F1072" t="s">
        <v>25</v>
      </c>
      <c r="G1072">
        <v>0</v>
      </c>
      <c r="H1072">
        <v>5.0799999999999998E-8</v>
      </c>
      <c r="K1072" t="s">
        <v>57</v>
      </c>
      <c r="M1072" t="s">
        <v>57</v>
      </c>
    </row>
    <row r="1073" spans="1:13" x14ac:dyDescent="0.2">
      <c r="A1073" t="s">
        <v>32</v>
      </c>
      <c r="B1073">
        <v>1.1325E-7</v>
      </c>
      <c r="D1073" t="s">
        <v>23</v>
      </c>
      <c r="E1073" t="s">
        <v>275</v>
      </c>
      <c r="F1073" t="s">
        <v>25</v>
      </c>
      <c r="G1073">
        <v>0</v>
      </c>
      <c r="H1073">
        <v>1.51E-8</v>
      </c>
      <c r="K1073" t="s">
        <v>57</v>
      </c>
      <c r="M1073" t="s">
        <v>57</v>
      </c>
    </row>
    <row r="1074" spans="1:13" x14ac:dyDescent="0.2">
      <c r="A1074" t="s">
        <v>280</v>
      </c>
      <c r="B1074">
        <v>3.45E-10</v>
      </c>
      <c r="D1074" t="s">
        <v>23</v>
      </c>
      <c r="E1074" t="s">
        <v>275</v>
      </c>
      <c r="F1074" t="s">
        <v>25</v>
      </c>
      <c r="G1074">
        <v>0</v>
      </c>
      <c r="H1074">
        <v>4.6000000000000003E-11</v>
      </c>
      <c r="K1074" t="s">
        <v>57</v>
      </c>
      <c r="M1074" t="s">
        <v>57</v>
      </c>
    </row>
    <row r="1075" spans="1:13" x14ac:dyDescent="0.2">
      <c r="A1075" t="s">
        <v>281</v>
      </c>
      <c r="B1075">
        <f>B1065*26.4*0.098*0.1</f>
        <v>8.8200000000000001E-2</v>
      </c>
      <c r="D1075" t="s">
        <v>23</v>
      </c>
      <c r="E1075" t="s">
        <v>275</v>
      </c>
      <c r="F1075" t="s">
        <v>25</v>
      </c>
      <c r="G1075">
        <v>0</v>
      </c>
      <c r="H1075">
        <v>-4.6874654287149218</v>
      </c>
      <c r="I1075">
        <v>0</v>
      </c>
      <c r="K1075" t="s">
        <v>351</v>
      </c>
      <c r="L1075">
        <v>0</v>
      </c>
      <c r="M1075" t="s">
        <v>57</v>
      </c>
    </row>
    <row r="1076" spans="1:13" x14ac:dyDescent="0.2">
      <c r="A1076" t="s">
        <v>283</v>
      </c>
      <c r="B1076">
        <v>6.1875E-5</v>
      </c>
      <c r="D1076" t="s">
        <v>23</v>
      </c>
      <c r="E1076" t="s">
        <v>275</v>
      </c>
      <c r="F1076" t="s">
        <v>25</v>
      </c>
      <c r="G1076">
        <v>0</v>
      </c>
      <c r="H1076">
        <v>8.2500000000000006E-6</v>
      </c>
      <c r="K1076" t="s">
        <v>57</v>
      </c>
      <c r="M1076" t="s">
        <v>57</v>
      </c>
    </row>
    <row r="1077" spans="1:13" x14ac:dyDescent="0.2">
      <c r="A1077" t="s">
        <v>284</v>
      </c>
      <c r="B1077">
        <v>3.9300000000000003E-9</v>
      </c>
      <c r="D1077" t="s">
        <v>23</v>
      </c>
      <c r="E1077" t="s">
        <v>275</v>
      </c>
      <c r="F1077" t="s">
        <v>25</v>
      </c>
      <c r="G1077">
        <v>0</v>
      </c>
      <c r="H1077">
        <v>5.2400000000000005E-10</v>
      </c>
      <c r="K1077" t="s">
        <v>57</v>
      </c>
      <c r="M1077" t="s">
        <v>57</v>
      </c>
    </row>
    <row r="1078" spans="1:13" x14ac:dyDescent="0.2">
      <c r="A1078" t="s">
        <v>285</v>
      </c>
      <c r="B1078">
        <v>4.8524999999999995E-10</v>
      </c>
      <c r="D1078" t="s">
        <v>23</v>
      </c>
      <c r="E1078" t="s">
        <v>275</v>
      </c>
      <c r="F1078" t="s">
        <v>25</v>
      </c>
      <c r="G1078">
        <v>0</v>
      </c>
      <c r="H1078">
        <v>6.4699999999999994E-11</v>
      </c>
      <c r="K1078" t="s">
        <v>57</v>
      </c>
      <c r="M1078" t="s">
        <v>57</v>
      </c>
    </row>
    <row r="1079" spans="1:13" x14ac:dyDescent="0.2">
      <c r="A1079" t="s">
        <v>286</v>
      </c>
      <c r="B1079">
        <v>1.9499999999999997E-9</v>
      </c>
      <c r="D1079" t="s">
        <v>23</v>
      </c>
      <c r="E1079" t="s">
        <v>275</v>
      </c>
      <c r="F1079" t="s">
        <v>25</v>
      </c>
      <c r="G1079">
        <v>0</v>
      </c>
      <c r="H1079">
        <v>2.5999999999999998E-10</v>
      </c>
      <c r="K1079" t="s">
        <v>57</v>
      </c>
      <c r="M1079" t="s">
        <v>57</v>
      </c>
    </row>
    <row r="1080" spans="1:13" x14ac:dyDescent="0.2">
      <c r="A1080" t="s">
        <v>287</v>
      </c>
      <c r="B1080">
        <v>9.8250000000000003E-9</v>
      </c>
      <c r="D1080" t="s">
        <v>23</v>
      </c>
      <c r="E1080" t="s">
        <v>275</v>
      </c>
      <c r="F1080" t="s">
        <v>25</v>
      </c>
      <c r="G1080">
        <v>0</v>
      </c>
      <c r="H1080">
        <v>1.31E-9</v>
      </c>
      <c r="K1080" t="s">
        <v>57</v>
      </c>
      <c r="M1080" t="s">
        <v>57</v>
      </c>
    </row>
    <row r="1081" spans="1:13" x14ac:dyDescent="0.2">
      <c r="A1081" t="s">
        <v>35</v>
      </c>
      <c r="B1081">
        <v>2.8799999999999999E-5</v>
      </c>
      <c r="D1081" t="s">
        <v>23</v>
      </c>
      <c r="E1081" t="s">
        <v>275</v>
      </c>
      <c r="F1081" t="s">
        <v>25</v>
      </c>
      <c r="G1081">
        <v>0</v>
      </c>
      <c r="H1081">
        <v>3.8399999999999997E-6</v>
      </c>
      <c r="K1081" t="s">
        <v>57</v>
      </c>
      <c r="M1081" t="s">
        <v>57</v>
      </c>
    </row>
    <row r="1082" spans="1:13" x14ac:dyDescent="0.2">
      <c r="A1082" t="s">
        <v>37</v>
      </c>
      <c r="B1082">
        <v>4.1924999999999996E-14</v>
      </c>
      <c r="D1082" t="s">
        <v>23</v>
      </c>
      <c r="E1082" t="s">
        <v>275</v>
      </c>
      <c r="F1082" t="s">
        <v>25</v>
      </c>
      <c r="G1082">
        <v>0</v>
      </c>
      <c r="H1082">
        <v>5.5899999999999997E-15</v>
      </c>
      <c r="K1082" t="s">
        <v>57</v>
      </c>
      <c r="M1082" t="s">
        <v>57</v>
      </c>
    </row>
    <row r="1083" spans="1:13" x14ac:dyDescent="0.2">
      <c r="A1083" t="s">
        <v>38</v>
      </c>
      <c r="B1083">
        <v>2.4525E-7</v>
      </c>
      <c r="D1083" t="s">
        <v>23</v>
      </c>
      <c r="E1083" t="s">
        <v>275</v>
      </c>
      <c r="F1083" t="s">
        <v>25</v>
      </c>
      <c r="G1083">
        <v>0</v>
      </c>
      <c r="H1083">
        <v>3.2700000000000002E-8</v>
      </c>
      <c r="K1083" t="s">
        <v>57</v>
      </c>
      <c r="M1083" t="s">
        <v>57</v>
      </c>
    </row>
    <row r="1084" spans="1:13" x14ac:dyDescent="0.2">
      <c r="A1084" t="s">
        <v>39</v>
      </c>
      <c r="B1084">
        <v>3.4724999999999999E-7</v>
      </c>
      <c r="D1084" t="s">
        <v>23</v>
      </c>
      <c r="E1084" t="s">
        <v>275</v>
      </c>
      <c r="F1084" t="s">
        <v>25</v>
      </c>
      <c r="G1084">
        <v>0</v>
      </c>
      <c r="H1084">
        <v>4.6299999999999998E-8</v>
      </c>
      <c r="K1084" t="s">
        <v>57</v>
      </c>
      <c r="M1084" t="s">
        <v>57</v>
      </c>
    </row>
    <row r="1085" spans="1:13" x14ac:dyDescent="0.2">
      <c r="A1085" t="s">
        <v>40</v>
      </c>
      <c r="B1085">
        <v>2.6324999999999998</v>
      </c>
      <c r="D1085" t="s">
        <v>11</v>
      </c>
      <c r="E1085" t="s">
        <v>275</v>
      </c>
      <c r="F1085" t="s">
        <v>25</v>
      </c>
      <c r="G1085">
        <v>0</v>
      </c>
      <c r="H1085">
        <v>0.35099999999999998</v>
      </c>
      <c r="K1085" t="s">
        <v>57</v>
      </c>
      <c r="M1085" t="s">
        <v>57</v>
      </c>
    </row>
    <row r="1086" spans="1:13" x14ac:dyDescent="0.2">
      <c r="A1086" t="s">
        <v>288</v>
      </c>
      <c r="B1086">
        <v>1.3124999999999999E-6</v>
      </c>
      <c r="D1086" t="s">
        <v>23</v>
      </c>
      <c r="E1086" t="s">
        <v>275</v>
      </c>
      <c r="F1086" t="s">
        <v>25</v>
      </c>
      <c r="G1086">
        <v>0</v>
      </c>
      <c r="H1086">
        <v>1.7499999999999999E-7</v>
      </c>
      <c r="K1086" t="s">
        <v>57</v>
      </c>
      <c r="M1086" t="s">
        <v>57</v>
      </c>
    </row>
    <row r="1087" spans="1:13" x14ac:dyDescent="0.2">
      <c r="A1087" t="s">
        <v>289</v>
      </c>
      <c r="B1087">
        <v>1.2899999999999999E-6</v>
      </c>
      <c r="D1087" t="s">
        <v>23</v>
      </c>
      <c r="E1087" t="s">
        <v>275</v>
      </c>
      <c r="F1087" t="s">
        <v>25</v>
      </c>
      <c r="G1087">
        <v>0</v>
      </c>
      <c r="H1087">
        <v>1.72E-7</v>
      </c>
      <c r="K1087" t="s">
        <v>57</v>
      </c>
      <c r="M1087" t="s">
        <v>57</v>
      </c>
    </row>
    <row r="1088" spans="1:13" x14ac:dyDescent="0.2">
      <c r="A1088" t="s">
        <v>290</v>
      </c>
      <c r="B1088">
        <v>1.2449999999999999E-5</v>
      </c>
      <c r="D1088" t="s">
        <v>23</v>
      </c>
      <c r="E1088" t="s">
        <v>275</v>
      </c>
      <c r="F1088" t="s">
        <v>25</v>
      </c>
      <c r="G1088">
        <v>0</v>
      </c>
      <c r="H1088">
        <v>1.66E-6</v>
      </c>
      <c r="K1088" t="s">
        <v>57</v>
      </c>
      <c r="M1088" t="s">
        <v>57</v>
      </c>
    </row>
    <row r="1089" spans="1:13" x14ac:dyDescent="0.2">
      <c r="A1089" t="s">
        <v>291</v>
      </c>
      <c r="B1089">
        <v>7.7999999999999999E-6</v>
      </c>
      <c r="D1089" t="s">
        <v>23</v>
      </c>
      <c r="E1089" t="s">
        <v>275</v>
      </c>
      <c r="F1089" t="s">
        <v>25</v>
      </c>
      <c r="G1089">
        <v>0</v>
      </c>
      <c r="H1089">
        <v>1.04E-6</v>
      </c>
      <c r="K1089" t="s">
        <v>57</v>
      </c>
      <c r="M1089" t="s">
        <v>57</v>
      </c>
    </row>
    <row r="1090" spans="1:13" x14ac:dyDescent="0.2">
      <c r="A1090" t="s">
        <v>292</v>
      </c>
      <c r="B1090">
        <v>1.4175000000000001E-7</v>
      </c>
      <c r="D1090" t="s">
        <v>23</v>
      </c>
      <c r="E1090" t="s">
        <v>275</v>
      </c>
      <c r="F1090" t="s">
        <v>25</v>
      </c>
      <c r="G1090">
        <v>0</v>
      </c>
      <c r="H1090">
        <v>1.89E-8</v>
      </c>
      <c r="K1090" t="s">
        <v>57</v>
      </c>
      <c r="M1090" t="s">
        <v>57</v>
      </c>
    </row>
    <row r="1091" spans="1:13" x14ac:dyDescent="0.2">
      <c r="A1091" t="s">
        <v>293</v>
      </c>
      <c r="B1091">
        <v>3.3075000000000003E-8</v>
      </c>
      <c r="D1091" t="s">
        <v>23</v>
      </c>
      <c r="E1091" t="s">
        <v>275</v>
      </c>
      <c r="F1091" t="s">
        <v>25</v>
      </c>
      <c r="G1091">
        <v>0</v>
      </c>
      <c r="H1091">
        <v>4.4100000000000003E-9</v>
      </c>
      <c r="K1091" t="s">
        <v>57</v>
      </c>
      <c r="M1091" t="s">
        <v>57</v>
      </c>
    </row>
    <row r="1092" spans="1:13" x14ac:dyDescent="0.2">
      <c r="A1092" t="s">
        <v>294</v>
      </c>
      <c r="B1092">
        <v>9.6749999999999997E-6</v>
      </c>
      <c r="D1092" t="s">
        <v>295</v>
      </c>
      <c r="E1092" t="s">
        <v>275</v>
      </c>
      <c r="F1092" t="s">
        <v>25</v>
      </c>
      <c r="G1092">
        <v>0</v>
      </c>
      <c r="H1092">
        <v>1.2899999999999999E-6</v>
      </c>
      <c r="K1092" t="s">
        <v>57</v>
      </c>
      <c r="M1092" t="s">
        <v>57</v>
      </c>
    </row>
    <row r="1093" spans="1:13" x14ac:dyDescent="0.2">
      <c r="A1093" t="s">
        <v>296</v>
      </c>
      <c r="B1093">
        <v>7.3049999999999999E-9</v>
      </c>
      <c r="D1093" t="s">
        <v>23</v>
      </c>
      <c r="E1093" t="s">
        <v>275</v>
      </c>
      <c r="F1093" t="s">
        <v>25</v>
      </c>
      <c r="G1093">
        <v>0</v>
      </c>
      <c r="H1093">
        <v>9.7399999999999995E-10</v>
      </c>
      <c r="K1093" t="s">
        <v>57</v>
      </c>
      <c r="M1093" t="s">
        <v>57</v>
      </c>
    </row>
    <row r="1094" spans="1:13" x14ac:dyDescent="0.2">
      <c r="A1094" t="s">
        <v>43</v>
      </c>
      <c r="B1094">
        <v>2.4525E-8</v>
      </c>
      <c r="D1094" t="s">
        <v>23</v>
      </c>
      <c r="E1094" t="s">
        <v>275</v>
      </c>
      <c r="F1094" t="s">
        <v>25</v>
      </c>
      <c r="G1094">
        <v>0</v>
      </c>
      <c r="H1094">
        <v>3.2700000000000001E-9</v>
      </c>
      <c r="K1094" t="s">
        <v>57</v>
      </c>
      <c r="M1094" t="s">
        <v>57</v>
      </c>
    </row>
    <row r="1095" spans="1:13" x14ac:dyDescent="0.2">
      <c r="A1095" t="s">
        <v>297</v>
      </c>
      <c r="B1095">
        <v>1.2449999999999999E-5</v>
      </c>
      <c r="D1095" t="s">
        <v>23</v>
      </c>
      <c r="E1095" t="s">
        <v>275</v>
      </c>
      <c r="F1095" t="s">
        <v>25</v>
      </c>
      <c r="G1095">
        <v>0</v>
      </c>
      <c r="H1095">
        <v>1.66E-6</v>
      </c>
      <c r="K1095" t="s">
        <v>57</v>
      </c>
      <c r="M1095" t="s">
        <v>57</v>
      </c>
    </row>
    <row r="1096" spans="1:13" x14ac:dyDescent="0.2">
      <c r="A1096" t="s">
        <v>298</v>
      </c>
      <c r="B1096">
        <v>2.1674999999999998E-9</v>
      </c>
      <c r="D1096" t="s">
        <v>23</v>
      </c>
      <c r="E1096" t="s">
        <v>275</v>
      </c>
      <c r="F1096" t="s">
        <v>25</v>
      </c>
      <c r="G1096">
        <v>0</v>
      </c>
      <c r="H1096">
        <v>2.8899999999999998E-10</v>
      </c>
      <c r="K1096" t="s">
        <v>57</v>
      </c>
      <c r="M1096" t="s">
        <v>57</v>
      </c>
    </row>
    <row r="1097" spans="1:13" x14ac:dyDescent="0.2">
      <c r="A1097" t="s">
        <v>299</v>
      </c>
      <c r="B1097">
        <v>1.1925E-5</v>
      </c>
      <c r="D1097" t="s">
        <v>23</v>
      </c>
      <c r="E1097" t="s">
        <v>275</v>
      </c>
      <c r="F1097" t="s">
        <v>25</v>
      </c>
      <c r="G1097">
        <v>0</v>
      </c>
      <c r="H1097">
        <v>1.59E-6</v>
      </c>
      <c r="K1097" t="s">
        <v>57</v>
      </c>
      <c r="M1097" t="s">
        <v>57</v>
      </c>
    </row>
    <row r="1098" spans="1:13" x14ac:dyDescent="0.2">
      <c r="A1098" t="s">
        <v>300</v>
      </c>
      <c r="B1098">
        <v>1.4925E-8</v>
      </c>
      <c r="D1098" t="s">
        <v>23</v>
      </c>
      <c r="E1098" t="s">
        <v>275</v>
      </c>
      <c r="F1098" t="s">
        <v>25</v>
      </c>
      <c r="G1098">
        <v>0</v>
      </c>
      <c r="H1098">
        <v>1.99E-9</v>
      </c>
      <c r="K1098" t="s">
        <v>57</v>
      </c>
      <c r="M1098" t="s">
        <v>57</v>
      </c>
    </row>
    <row r="1099" spans="1:13" x14ac:dyDescent="0.2">
      <c r="A1099" t="s">
        <v>47</v>
      </c>
      <c r="B1099">
        <v>9.6000000000000002E-5</v>
      </c>
      <c r="D1099" t="s">
        <v>23</v>
      </c>
      <c r="E1099" t="s">
        <v>275</v>
      </c>
      <c r="F1099" t="s">
        <v>25</v>
      </c>
      <c r="G1099">
        <v>0</v>
      </c>
      <c r="H1099">
        <v>-11.266065387038701</v>
      </c>
      <c r="I1099">
        <v>0</v>
      </c>
      <c r="K1099" t="s">
        <v>352</v>
      </c>
      <c r="L1099">
        <v>0</v>
      </c>
      <c r="M1099" t="s">
        <v>57</v>
      </c>
    </row>
    <row r="1100" spans="1:13" x14ac:dyDescent="0.2">
      <c r="A1100" t="s">
        <v>77</v>
      </c>
      <c r="B1100">
        <v>7.5000000000000007E-5</v>
      </c>
      <c r="D1100" t="s">
        <v>78</v>
      </c>
      <c r="E1100" t="s">
        <v>79</v>
      </c>
      <c r="F1100" t="s">
        <v>25</v>
      </c>
      <c r="G1100">
        <v>0</v>
      </c>
      <c r="H1100">
        <v>1.0000000000000001E-5</v>
      </c>
      <c r="K1100" t="s">
        <v>57</v>
      </c>
      <c r="M1100" t="s">
        <v>57</v>
      </c>
    </row>
    <row r="1101" spans="1:13" x14ac:dyDescent="0.2">
      <c r="A1101" t="s">
        <v>77</v>
      </c>
      <c r="B1101">
        <v>3.0074999999999999E-5</v>
      </c>
      <c r="D1101" t="s">
        <v>78</v>
      </c>
      <c r="E1101" t="s">
        <v>79</v>
      </c>
      <c r="F1101" t="s">
        <v>25</v>
      </c>
      <c r="G1101">
        <v>0</v>
      </c>
      <c r="H1101">
        <v>4.0099999999999997E-6</v>
      </c>
      <c r="K1101" t="s">
        <v>57</v>
      </c>
      <c r="M1101" t="s">
        <v>57</v>
      </c>
    </row>
    <row r="1102" spans="1:13" x14ac:dyDescent="0.2">
      <c r="A1102" t="s">
        <v>301</v>
      </c>
      <c r="B1102">
        <v>7.4999999999999993E-6</v>
      </c>
      <c r="D1102" t="s">
        <v>78</v>
      </c>
      <c r="E1102" t="s">
        <v>79</v>
      </c>
      <c r="F1102" t="s">
        <v>25</v>
      </c>
      <c r="G1102">
        <v>0</v>
      </c>
      <c r="H1102">
        <v>9.9999999999999995E-7</v>
      </c>
      <c r="K1102" t="s">
        <v>57</v>
      </c>
      <c r="M1102" t="s">
        <v>57</v>
      </c>
    </row>
    <row r="1103" spans="1:13" x14ac:dyDescent="0.2">
      <c r="A1103" t="s">
        <v>302</v>
      </c>
      <c r="B1103">
        <v>1.4999999999999999E-5</v>
      </c>
      <c r="D1103" t="s">
        <v>78</v>
      </c>
      <c r="E1103" t="s">
        <v>79</v>
      </c>
      <c r="F1103" t="s">
        <v>25</v>
      </c>
      <c r="G1103">
        <v>0</v>
      </c>
      <c r="H1103">
        <v>1.9999999999999999E-6</v>
      </c>
      <c r="K1103" t="s">
        <v>57</v>
      </c>
      <c r="M1103" t="s">
        <v>57</v>
      </c>
    </row>
    <row r="1104" spans="1:13" x14ac:dyDescent="0.2">
      <c r="A1104" t="s">
        <v>48</v>
      </c>
      <c r="B1104">
        <v>5.9775000000000001E-9</v>
      </c>
      <c r="D1104" t="s">
        <v>23</v>
      </c>
      <c r="E1104" t="s">
        <v>275</v>
      </c>
      <c r="F1104" t="s">
        <v>25</v>
      </c>
      <c r="G1104">
        <v>0</v>
      </c>
      <c r="H1104">
        <v>7.9700000000000004E-10</v>
      </c>
      <c r="K1104" t="s">
        <v>57</v>
      </c>
      <c r="M1104" t="s">
        <v>57</v>
      </c>
    </row>
    <row r="1105" spans="1:13" x14ac:dyDescent="0.2">
      <c r="A1105" t="s">
        <v>49</v>
      </c>
      <c r="B1105">
        <v>0</v>
      </c>
      <c r="D1105" t="s">
        <v>23</v>
      </c>
      <c r="E1105" t="s">
        <v>115</v>
      </c>
      <c r="F1105" t="s">
        <v>25</v>
      </c>
      <c r="G1105">
        <v>0</v>
      </c>
      <c r="H1105">
        <v>0</v>
      </c>
      <c r="K1105" t="s">
        <v>353</v>
      </c>
      <c r="M1105" t="s">
        <v>57</v>
      </c>
    </row>
    <row r="1106" spans="1:13" x14ac:dyDescent="0.2">
      <c r="A1106" t="s">
        <v>303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x14ac:dyDescent="0.2">
      <c r="A1107" t="s">
        <v>304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x14ac:dyDescent="0.2">
      <c r="A1108" t="s">
        <v>50</v>
      </c>
      <c r="B1108">
        <v>8.7750000000000007E-7</v>
      </c>
      <c r="D1108" t="s">
        <v>23</v>
      </c>
      <c r="E1108" t="s">
        <v>275</v>
      </c>
      <c r="F1108" t="s">
        <v>25</v>
      </c>
      <c r="G1108">
        <v>0</v>
      </c>
      <c r="H1108">
        <v>1.17E-7</v>
      </c>
      <c r="K1108" t="s">
        <v>57</v>
      </c>
      <c r="M1108" t="s">
        <v>57</v>
      </c>
    </row>
    <row r="1109" spans="1:13" x14ac:dyDescent="0.2">
      <c r="A1109" t="s">
        <v>305</v>
      </c>
      <c r="B1109">
        <v>1.7624999999999998E-5</v>
      </c>
      <c r="D1109" t="s">
        <v>295</v>
      </c>
      <c r="E1109" t="s">
        <v>275</v>
      </c>
      <c r="F1109" t="s">
        <v>25</v>
      </c>
      <c r="G1109">
        <v>0</v>
      </c>
      <c r="H1109">
        <v>2.3499999999999999E-6</v>
      </c>
      <c r="K1109" t="s">
        <v>57</v>
      </c>
      <c r="M1109" t="s">
        <v>57</v>
      </c>
    </row>
    <row r="1110" spans="1:13" x14ac:dyDescent="0.2">
      <c r="A1110" t="s">
        <v>306</v>
      </c>
      <c r="B1110">
        <v>1.2675E-5</v>
      </c>
      <c r="D1110" t="s">
        <v>295</v>
      </c>
      <c r="E1110" t="s">
        <v>275</v>
      </c>
      <c r="F1110" t="s">
        <v>25</v>
      </c>
      <c r="G1110">
        <v>0</v>
      </c>
      <c r="H1110">
        <v>1.6899999999999999E-6</v>
      </c>
      <c r="K1110" t="s">
        <v>57</v>
      </c>
      <c r="M1110" t="s">
        <v>57</v>
      </c>
    </row>
    <row r="1111" spans="1:13" x14ac:dyDescent="0.2">
      <c r="A1111" t="s">
        <v>51</v>
      </c>
      <c r="B1111">
        <v>2.0925E-7</v>
      </c>
      <c r="D1111" t="s">
        <v>23</v>
      </c>
      <c r="E1111" t="s">
        <v>275</v>
      </c>
      <c r="F1111" t="s">
        <v>25</v>
      </c>
      <c r="G1111">
        <v>0</v>
      </c>
      <c r="H1111">
        <v>2.7899999999999998E-8</v>
      </c>
      <c r="K1111" t="s">
        <v>57</v>
      </c>
      <c r="M1111" t="s">
        <v>57</v>
      </c>
    </row>
    <row r="1112" spans="1:13" x14ac:dyDescent="0.2">
      <c r="A1112" t="s">
        <v>307</v>
      </c>
      <c r="B1112">
        <v>9.5999999999999999E-8</v>
      </c>
      <c r="D1112" t="s">
        <v>23</v>
      </c>
      <c r="E1112" t="s">
        <v>275</v>
      </c>
      <c r="F1112" t="s">
        <v>25</v>
      </c>
      <c r="G1112">
        <v>0</v>
      </c>
      <c r="H1112">
        <v>1.28E-8</v>
      </c>
      <c r="K1112" t="s">
        <v>57</v>
      </c>
      <c r="M1112" t="s">
        <v>57</v>
      </c>
    </row>
    <row r="1113" spans="1:13" x14ac:dyDescent="0.2">
      <c r="A1113" t="s">
        <v>308</v>
      </c>
      <c r="B1113">
        <v>2.4824999999999999E-6</v>
      </c>
      <c r="D1113" t="s">
        <v>295</v>
      </c>
      <c r="E1113" t="s">
        <v>275</v>
      </c>
      <c r="F1113" t="s">
        <v>25</v>
      </c>
      <c r="G1113">
        <v>0</v>
      </c>
      <c r="H1113">
        <v>3.3099999999999999E-7</v>
      </c>
      <c r="K1113" t="s">
        <v>57</v>
      </c>
      <c r="M1113" t="s">
        <v>57</v>
      </c>
    </row>
    <row r="1114" spans="1:13" x14ac:dyDescent="0.2">
      <c r="A1114" t="s">
        <v>309</v>
      </c>
      <c r="B1114">
        <v>1.2674999999999999E-6</v>
      </c>
      <c r="D1114" t="s">
        <v>295</v>
      </c>
      <c r="E1114" t="s">
        <v>275</v>
      </c>
      <c r="F1114" t="s">
        <v>25</v>
      </c>
      <c r="G1114">
        <v>0</v>
      </c>
      <c r="H1114">
        <v>1.6899999999999999E-7</v>
      </c>
      <c r="K1114" t="s">
        <v>57</v>
      </c>
      <c r="M1114" t="s">
        <v>57</v>
      </c>
    </row>
    <row r="1115" spans="1:13" x14ac:dyDescent="0.2">
      <c r="A1115" t="s">
        <v>310</v>
      </c>
      <c r="B1115">
        <v>3.2625000000000003E-8</v>
      </c>
      <c r="D1115" t="s">
        <v>23</v>
      </c>
      <c r="E1115" t="s">
        <v>275</v>
      </c>
      <c r="F1115" t="s">
        <v>25</v>
      </c>
      <c r="G1115">
        <v>0</v>
      </c>
      <c r="H1115">
        <v>4.3500000000000001E-9</v>
      </c>
      <c r="K1115" t="s">
        <v>57</v>
      </c>
      <c r="M1115" t="s">
        <v>57</v>
      </c>
    </row>
    <row r="1116" spans="1:13" x14ac:dyDescent="0.2">
      <c r="A1116" t="s">
        <v>311</v>
      </c>
      <c r="B1116">
        <v>4.2750000000000002E-9</v>
      </c>
      <c r="D1116" t="s">
        <v>23</v>
      </c>
      <c r="E1116" t="s">
        <v>275</v>
      </c>
      <c r="F1116" t="s">
        <v>25</v>
      </c>
      <c r="G1116">
        <v>0</v>
      </c>
      <c r="H1116">
        <v>5.7E-10</v>
      </c>
      <c r="K1116" t="s">
        <v>57</v>
      </c>
      <c r="M1116" t="s">
        <v>57</v>
      </c>
    </row>
    <row r="1117" spans="1:13" x14ac:dyDescent="0.2">
      <c r="A1117" t="s">
        <v>53</v>
      </c>
      <c r="B1117">
        <v>3.8624999999999997E-5</v>
      </c>
      <c r="D1117" t="s">
        <v>23</v>
      </c>
      <c r="E1117" t="s">
        <v>275</v>
      </c>
      <c r="F1117" t="s">
        <v>25</v>
      </c>
      <c r="G1117">
        <v>0</v>
      </c>
      <c r="H1117">
        <v>-12.17651384328863</v>
      </c>
      <c r="I1117">
        <v>0</v>
      </c>
      <c r="K1117" t="s">
        <v>354</v>
      </c>
      <c r="L1117">
        <v>0</v>
      </c>
      <c r="M1117" t="s">
        <v>57</v>
      </c>
    </row>
    <row r="1118" spans="1:13" x14ac:dyDescent="0.2">
      <c r="A1118" t="s">
        <v>312</v>
      </c>
      <c r="B1118">
        <v>6.8249999999999992E-7</v>
      </c>
      <c r="D1118" t="s">
        <v>295</v>
      </c>
      <c r="E1118" t="s">
        <v>275</v>
      </c>
      <c r="F1118" t="s">
        <v>25</v>
      </c>
      <c r="G1118">
        <v>0</v>
      </c>
      <c r="H1118">
        <v>9.0999999999999994E-8</v>
      </c>
      <c r="K1118" t="s">
        <v>57</v>
      </c>
      <c r="M1118" t="s">
        <v>57</v>
      </c>
    </row>
    <row r="1119" spans="1:13" x14ac:dyDescent="0.2">
      <c r="A1119" t="s">
        <v>313</v>
      </c>
      <c r="B1119">
        <v>1.0724999999999999E-6</v>
      </c>
      <c r="D1119" t="s">
        <v>295</v>
      </c>
      <c r="E1119" t="s">
        <v>275</v>
      </c>
      <c r="F1119" t="s">
        <v>25</v>
      </c>
      <c r="G1119">
        <v>0</v>
      </c>
      <c r="H1119">
        <v>1.43E-7</v>
      </c>
      <c r="K1119" t="s">
        <v>57</v>
      </c>
      <c r="M1119" t="s">
        <v>57</v>
      </c>
    </row>
    <row r="1120" spans="1:13" x14ac:dyDescent="0.2">
      <c r="A1120" t="s">
        <v>54</v>
      </c>
      <c r="B1120">
        <v>6.525E-7</v>
      </c>
      <c r="D1120" t="s">
        <v>23</v>
      </c>
      <c r="E1120" t="s">
        <v>275</v>
      </c>
      <c r="F1120" t="s">
        <v>25</v>
      </c>
      <c r="G1120">
        <v>0</v>
      </c>
      <c r="H1120">
        <v>8.6999999999999998E-8</v>
      </c>
      <c r="K1120" t="s">
        <v>57</v>
      </c>
      <c r="M1120" t="s">
        <v>57</v>
      </c>
    </row>
    <row r="1121" spans="1:13" x14ac:dyDescent="0.2">
      <c r="A1121" t="s">
        <v>314</v>
      </c>
      <c r="B1121">
        <v>2.0699999999999997E-6</v>
      </c>
      <c r="D1121" t="s">
        <v>295</v>
      </c>
      <c r="E1121" t="s">
        <v>275</v>
      </c>
      <c r="F1121" t="s">
        <v>25</v>
      </c>
      <c r="G1121">
        <v>0</v>
      </c>
      <c r="H1121">
        <v>2.7599999999999998E-7</v>
      </c>
      <c r="K1121" t="s">
        <v>57</v>
      </c>
      <c r="M1121" t="s">
        <v>57</v>
      </c>
    </row>
    <row r="1122" spans="1:13" x14ac:dyDescent="0.2">
      <c r="A1122" t="s">
        <v>315</v>
      </c>
      <c r="B1122">
        <v>3.9074999999999996E-9</v>
      </c>
      <c r="D1122" t="s">
        <v>23</v>
      </c>
      <c r="E1122" t="s">
        <v>275</v>
      </c>
      <c r="F1122" t="s">
        <v>25</v>
      </c>
      <c r="G1122">
        <v>0</v>
      </c>
      <c r="H1122">
        <v>5.2099999999999996E-10</v>
      </c>
      <c r="K1122" t="s">
        <v>57</v>
      </c>
      <c r="M1122" t="s">
        <v>57</v>
      </c>
    </row>
    <row r="1123" spans="1:13" x14ac:dyDescent="0.2">
      <c r="A1123" t="s">
        <v>316</v>
      </c>
      <c r="B1123">
        <v>5.5124999999999993E-6</v>
      </c>
      <c r="D1123" t="s">
        <v>23</v>
      </c>
      <c r="E1123" t="s">
        <v>275</v>
      </c>
      <c r="F1123" t="s">
        <v>25</v>
      </c>
      <c r="G1123">
        <v>0</v>
      </c>
      <c r="H1123">
        <v>7.3499999999999995E-7</v>
      </c>
      <c r="K1123" t="s">
        <v>57</v>
      </c>
      <c r="M1123" t="s">
        <v>57</v>
      </c>
    </row>
    <row r="1124" spans="1:13" x14ac:dyDescent="0.2">
      <c r="A1124" t="s">
        <v>317</v>
      </c>
      <c r="B1124">
        <v>2.4525E-8</v>
      </c>
      <c r="D1124" t="s">
        <v>23</v>
      </c>
      <c r="E1124" t="s">
        <v>275</v>
      </c>
      <c r="F1124" t="s">
        <v>25</v>
      </c>
      <c r="G1124">
        <v>0</v>
      </c>
      <c r="H1124">
        <v>3.2700000000000001E-9</v>
      </c>
      <c r="K1124" t="s">
        <v>57</v>
      </c>
      <c r="M1124" t="s">
        <v>57</v>
      </c>
    </row>
    <row r="1125" spans="1:13" x14ac:dyDescent="0.2">
      <c r="A1125" t="s">
        <v>163</v>
      </c>
      <c r="B1125">
        <v>1.5675E-8</v>
      </c>
      <c r="C1125" t="s">
        <v>164</v>
      </c>
      <c r="D1125" t="s">
        <v>23</v>
      </c>
      <c r="E1125" t="s">
        <v>58</v>
      </c>
      <c r="F1125" t="s">
        <v>59</v>
      </c>
      <c r="G1125">
        <v>0</v>
      </c>
      <c r="H1125">
        <v>2.09E-9</v>
      </c>
      <c r="K1125" t="s">
        <v>57</v>
      </c>
      <c r="M1125" t="s">
        <v>615</v>
      </c>
    </row>
    <row r="1126" spans="1:13" x14ac:dyDescent="0.2">
      <c r="A1126" t="s">
        <v>168</v>
      </c>
      <c r="B1126">
        <v>7.3499999999999998E-4</v>
      </c>
      <c r="C1126" t="s">
        <v>67</v>
      </c>
      <c r="D1126" t="s">
        <v>11</v>
      </c>
      <c r="E1126" t="s">
        <v>58</v>
      </c>
      <c r="F1126" t="s">
        <v>59</v>
      </c>
      <c r="G1126">
        <v>0</v>
      </c>
      <c r="H1126">
        <v>9.7999999999999997E-5</v>
      </c>
      <c r="K1126" t="s">
        <v>57</v>
      </c>
      <c r="M1126" t="s">
        <v>616</v>
      </c>
    </row>
    <row r="1127" spans="1:13" x14ac:dyDescent="0.2">
      <c r="A1127" t="s">
        <v>318</v>
      </c>
      <c r="B1127">
        <v>1.2E-2</v>
      </c>
      <c r="C1127" t="s">
        <v>70</v>
      </c>
      <c r="D1127" t="s">
        <v>23</v>
      </c>
      <c r="E1127" t="s">
        <v>58</v>
      </c>
      <c r="F1127" t="s">
        <v>59</v>
      </c>
      <c r="G1127">
        <v>0</v>
      </c>
      <c r="H1127">
        <v>1.6000000000000001E-3</v>
      </c>
      <c r="K1127" t="s">
        <v>57</v>
      </c>
      <c r="M1127" t="s">
        <v>319</v>
      </c>
    </row>
    <row r="1128" spans="1:13" x14ac:dyDescent="0.2">
      <c r="A1128" t="s">
        <v>74</v>
      </c>
      <c r="B1128">
        <v>0</v>
      </c>
      <c r="C1128" t="s">
        <v>61</v>
      </c>
      <c r="D1128" t="s">
        <v>23</v>
      </c>
      <c r="E1128" t="s">
        <v>58</v>
      </c>
      <c r="F1128" t="s">
        <v>59</v>
      </c>
      <c r="G1128">
        <v>0</v>
      </c>
      <c r="H1128">
        <v>0</v>
      </c>
      <c r="K1128" t="s">
        <v>355</v>
      </c>
      <c r="M1128" t="s">
        <v>626</v>
      </c>
    </row>
    <row r="1129" spans="1:13" x14ac:dyDescent="0.2">
      <c r="A1129" t="s">
        <v>322</v>
      </c>
      <c r="B1129">
        <v>4.2974999999999999E-6</v>
      </c>
      <c r="C1129" t="s">
        <v>4</v>
      </c>
      <c r="D1129" t="s">
        <v>23</v>
      </c>
      <c r="E1129" t="s">
        <v>58</v>
      </c>
      <c r="F1129" t="s">
        <v>59</v>
      </c>
      <c r="G1129">
        <v>0</v>
      </c>
      <c r="H1129">
        <v>5.7299999999999996E-7</v>
      </c>
      <c r="K1129" t="s">
        <v>751</v>
      </c>
      <c r="M1129" t="s">
        <v>627</v>
      </c>
    </row>
    <row r="1130" spans="1:13" x14ac:dyDescent="0.2">
      <c r="A1130" t="s">
        <v>323</v>
      </c>
      <c r="B1130">
        <v>2.9699999999999999E-6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3.96E-7</v>
      </c>
      <c r="K1130" t="s">
        <v>57</v>
      </c>
      <c r="M1130" t="s">
        <v>598</v>
      </c>
    </row>
    <row r="1131" spans="1:13" x14ac:dyDescent="0.2">
      <c r="A1131" t="s">
        <v>324</v>
      </c>
      <c r="B1131">
        <v>7.47E-5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9.9599999999999995E-6</v>
      </c>
      <c r="K1131" t="s">
        <v>57</v>
      </c>
      <c r="M1131" t="s">
        <v>628</v>
      </c>
    </row>
    <row r="1132" spans="1:13" x14ac:dyDescent="0.2">
      <c r="A1132" t="s">
        <v>169</v>
      </c>
      <c r="B1132">
        <v>1.395E-6</v>
      </c>
      <c r="C1132" t="s">
        <v>61</v>
      </c>
      <c r="D1132" t="s">
        <v>23</v>
      </c>
      <c r="E1132" t="s">
        <v>58</v>
      </c>
      <c r="F1132" t="s">
        <v>59</v>
      </c>
      <c r="G1132">
        <v>0</v>
      </c>
      <c r="H1132">
        <v>1.86E-7</v>
      </c>
      <c r="K1132" t="s">
        <v>57</v>
      </c>
      <c r="M1132" t="s">
        <v>617</v>
      </c>
    </row>
    <row r="1133" spans="1:13" x14ac:dyDescent="0.2">
      <c r="A1133" t="s">
        <v>326</v>
      </c>
      <c r="B1133">
        <v>4.7924999999999999E-5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6.3899999999999998E-6</v>
      </c>
      <c r="K1133" t="s">
        <v>57</v>
      </c>
      <c r="M1133" t="s">
        <v>629</v>
      </c>
    </row>
    <row r="1134" spans="1:13" x14ac:dyDescent="0.2">
      <c r="A1134" t="s">
        <v>97</v>
      </c>
      <c r="B1134">
        <v>2.2875000000000001E-7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3.0500000000000002E-8</v>
      </c>
      <c r="K1134" t="s">
        <v>57</v>
      </c>
      <c r="M1134" t="s">
        <v>599</v>
      </c>
    </row>
    <row r="1135" spans="1:13" x14ac:dyDescent="0.2">
      <c r="A1135" t="s">
        <v>170</v>
      </c>
      <c r="B1135">
        <v>1.8449999999999997E-9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2.4599999999999998E-10</v>
      </c>
      <c r="K1135" t="s">
        <v>57</v>
      </c>
      <c r="M1135" t="s">
        <v>618</v>
      </c>
    </row>
    <row r="1136" spans="1:13" x14ac:dyDescent="0.2">
      <c r="A1136" t="s">
        <v>171</v>
      </c>
      <c r="B1136">
        <v>2.0250000000000001E-5</v>
      </c>
      <c r="C1136" t="s">
        <v>4</v>
      </c>
      <c r="D1136" t="s">
        <v>23</v>
      </c>
      <c r="E1136" t="s">
        <v>58</v>
      </c>
      <c r="F1136" t="s">
        <v>59</v>
      </c>
      <c r="G1136">
        <v>0</v>
      </c>
      <c r="H1136">
        <v>2.7E-6</v>
      </c>
      <c r="K1136" t="s">
        <v>57</v>
      </c>
      <c r="M1136" t="s">
        <v>619</v>
      </c>
    </row>
    <row r="1137" spans="1:13" x14ac:dyDescent="0.2">
      <c r="A1137" t="s">
        <v>134</v>
      </c>
      <c r="B1137">
        <v>3.8849999999999992E-6</v>
      </c>
      <c r="C1137" t="s">
        <v>61</v>
      </c>
      <c r="D1137" t="s">
        <v>23</v>
      </c>
      <c r="E1137" t="s">
        <v>58</v>
      </c>
      <c r="F1137" t="s">
        <v>59</v>
      </c>
      <c r="G1137">
        <v>0</v>
      </c>
      <c r="H1137">
        <v>5.1799999999999995E-7</v>
      </c>
      <c r="K1137" t="s">
        <v>57</v>
      </c>
      <c r="M1137" t="s">
        <v>613</v>
      </c>
    </row>
    <row r="1138" spans="1:13" x14ac:dyDescent="0.2">
      <c r="A1138" t="s">
        <v>172</v>
      </c>
      <c r="B1138">
        <v>5.2199999999999998E-8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6.96E-9</v>
      </c>
      <c r="K1138" t="s">
        <v>57</v>
      </c>
      <c r="M1138" t="s">
        <v>620</v>
      </c>
    </row>
    <row r="1139" spans="1:13" x14ac:dyDescent="0.2">
      <c r="A1139" t="s">
        <v>64</v>
      </c>
      <c r="B1139">
        <v>4.3199999999999998E-4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5.7599999999999997E-5</v>
      </c>
      <c r="K1139" t="s">
        <v>57</v>
      </c>
      <c r="M1139" t="s">
        <v>614</v>
      </c>
    </row>
    <row r="1140" spans="1:13" x14ac:dyDescent="0.2">
      <c r="A1140" t="s">
        <v>328</v>
      </c>
      <c r="B1140">
        <v>4.1100000000000003E-5</v>
      </c>
      <c r="C1140" t="s">
        <v>4</v>
      </c>
      <c r="D1140" t="s">
        <v>23</v>
      </c>
      <c r="E1140" t="s">
        <v>58</v>
      </c>
      <c r="F1140" t="s">
        <v>59</v>
      </c>
      <c r="G1140">
        <v>0</v>
      </c>
      <c r="H1140">
        <v>5.48E-6</v>
      </c>
      <c r="K1140" t="s">
        <v>57</v>
      </c>
      <c r="M1140" t="s">
        <v>630</v>
      </c>
    </row>
    <row r="1141" spans="1:13" x14ac:dyDescent="0.2">
      <c r="A1141" t="s">
        <v>173</v>
      </c>
      <c r="B1141">
        <v>4.7850000000000002E-8</v>
      </c>
      <c r="C1141" t="s">
        <v>61</v>
      </c>
      <c r="D1141" t="s">
        <v>23</v>
      </c>
      <c r="E1141" t="s">
        <v>58</v>
      </c>
      <c r="F1141" t="s">
        <v>59</v>
      </c>
      <c r="G1141">
        <v>0</v>
      </c>
      <c r="H1141">
        <v>6.3799999999999999E-9</v>
      </c>
      <c r="K1141" t="s">
        <v>57</v>
      </c>
      <c r="M1141" t="s">
        <v>174</v>
      </c>
    </row>
    <row r="1142" spans="1:13" x14ac:dyDescent="0.2">
      <c r="A1142" t="s">
        <v>329</v>
      </c>
      <c r="B1142">
        <v>1.9875000000000001E-4</v>
      </c>
      <c r="C1142" t="s">
        <v>4</v>
      </c>
      <c r="D1142" t="s">
        <v>23</v>
      </c>
      <c r="E1142" t="s">
        <v>58</v>
      </c>
      <c r="F1142" t="s">
        <v>59</v>
      </c>
      <c r="G1142">
        <v>0</v>
      </c>
      <c r="H1142">
        <v>2.65E-5</v>
      </c>
      <c r="K1142" t="s">
        <v>57</v>
      </c>
      <c r="M1142" t="s">
        <v>631</v>
      </c>
    </row>
    <row r="1143" spans="1:13" x14ac:dyDescent="0.2">
      <c r="A1143" t="s">
        <v>330</v>
      </c>
      <c r="B1143">
        <v>5.4299999999999997E-4</v>
      </c>
      <c r="C1143" t="s">
        <v>4</v>
      </c>
      <c r="D1143" t="s">
        <v>154</v>
      </c>
      <c r="E1143" t="s">
        <v>58</v>
      </c>
      <c r="F1143" t="s">
        <v>59</v>
      </c>
      <c r="G1143">
        <v>0</v>
      </c>
      <c r="H1143">
        <v>7.2399999999999998E-5</v>
      </c>
      <c r="K1143" t="s">
        <v>57</v>
      </c>
      <c r="M1143" t="s">
        <v>632</v>
      </c>
    </row>
    <row r="1144" spans="1:13" x14ac:dyDescent="0.2">
      <c r="A1144" t="s">
        <v>110</v>
      </c>
      <c r="B1144">
        <v>4.4774999999999999E-9</v>
      </c>
      <c r="C1144" t="s">
        <v>4</v>
      </c>
      <c r="D1144" t="s">
        <v>23</v>
      </c>
      <c r="E1144" t="s">
        <v>58</v>
      </c>
      <c r="F1144" t="s">
        <v>59</v>
      </c>
      <c r="G1144">
        <v>0</v>
      </c>
      <c r="H1144">
        <v>5.9700000000000001E-10</v>
      </c>
      <c r="K1144" t="s">
        <v>57</v>
      </c>
      <c r="M1144" t="s">
        <v>111</v>
      </c>
    </row>
    <row r="1145" spans="1:13" x14ac:dyDescent="0.2">
      <c r="A1145" t="s">
        <v>179</v>
      </c>
      <c r="B1145">
        <v>2.2425000000000001E-9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2.99E-10</v>
      </c>
      <c r="K1145" t="s">
        <v>57</v>
      </c>
      <c r="M1145" t="s">
        <v>180</v>
      </c>
    </row>
    <row r="1146" spans="1:13" x14ac:dyDescent="0.2">
      <c r="A1146" t="s">
        <v>181</v>
      </c>
      <c r="B1146">
        <v>1.5675E-8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2.09E-9</v>
      </c>
      <c r="K1146" t="s">
        <v>57</v>
      </c>
      <c r="M1146" t="s">
        <v>182</v>
      </c>
    </row>
    <row r="1147" spans="1:13" x14ac:dyDescent="0.2">
      <c r="A1147" t="s">
        <v>183</v>
      </c>
      <c r="B1147">
        <v>5.9925000000000006E-9</v>
      </c>
      <c r="C1147" t="s">
        <v>92</v>
      </c>
      <c r="D1147" t="s">
        <v>23</v>
      </c>
      <c r="E1147" t="s">
        <v>58</v>
      </c>
      <c r="F1147" t="s">
        <v>59</v>
      </c>
      <c r="G1147">
        <v>0</v>
      </c>
      <c r="H1147">
        <v>7.9900000000000003E-10</v>
      </c>
      <c r="K1147" t="s">
        <v>57</v>
      </c>
      <c r="M1147" t="s">
        <v>623</v>
      </c>
    </row>
    <row r="1148" spans="1:13" x14ac:dyDescent="0.2">
      <c r="A1148" t="s">
        <v>185</v>
      </c>
      <c r="B1148">
        <v>6.6375E-7</v>
      </c>
      <c r="C1148" t="s">
        <v>4</v>
      </c>
      <c r="D1148" t="s">
        <v>23</v>
      </c>
      <c r="E1148" t="s">
        <v>58</v>
      </c>
      <c r="F1148" t="s">
        <v>59</v>
      </c>
      <c r="G1148">
        <v>0</v>
      </c>
      <c r="H1148">
        <v>8.8500000000000005E-8</v>
      </c>
      <c r="K1148" t="s">
        <v>57</v>
      </c>
      <c r="M1148" t="s">
        <v>186</v>
      </c>
    </row>
    <row r="1149" spans="1:13" x14ac:dyDescent="0.2">
      <c r="A1149" t="s">
        <v>187</v>
      </c>
      <c r="B1149">
        <v>2.5874999999999998E-6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3.4499999999999998E-7</v>
      </c>
      <c r="K1149" t="s">
        <v>57</v>
      </c>
      <c r="M1149" t="s">
        <v>188</v>
      </c>
    </row>
    <row r="1150" spans="1:13" x14ac:dyDescent="0.2">
      <c r="A1150" t="s">
        <v>189</v>
      </c>
      <c r="B1150">
        <v>5.5725000000000004E-8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7.4300000000000002E-9</v>
      </c>
      <c r="K1150" t="s">
        <v>57</v>
      </c>
      <c r="M1150" t="s">
        <v>624</v>
      </c>
    </row>
    <row r="1151" spans="1:13" x14ac:dyDescent="0.2">
      <c r="A1151" t="s">
        <v>191</v>
      </c>
      <c r="B1151">
        <v>-3.1349999999999999E-8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4.18E-9</v>
      </c>
      <c r="K1151" t="s">
        <v>57</v>
      </c>
      <c r="M1151" t="s">
        <v>476</v>
      </c>
    </row>
    <row r="1152" spans="1:13" x14ac:dyDescent="0.2">
      <c r="A1152" t="s">
        <v>193</v>
      </c>
      <c r="B1152">
        <v>-1.5675E-8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2.09E-9</v>
      </c>
      <c r="K1152" t="s">
        <v>57</v>
      </c>
      <c r="M1152" t="s">
        <v>192</v>
      </c>
    </row>
    <row r="1153" spans="1:13" x14ac:dyDescent="0.2">
      <c r="A1153" t="s">
        <v>332</v>
      </c>
      <c r="B1153">
        <v>-1.0499999999999999E-3</v>
      </c>
      <c r="C1153" t="s">
        <v>92</v>
      </c>
      <c r="D1153" t="s">
        <v>23</v>
      </c>
      <c r="E1153" t="s">
        <v>71</v>
      </c>
      <c r="F1153" t="s">
        <v>59</v>
      </c>
      <c r="G1153">
        <v>0</v>
      </c>
      <c r="H1153">
        <v>1.3999999999999999E-4</v>
      </c>
      <c r="K1153" t="s">
        <v>57</v>
      </c>
      <c r="M1153" t="s">
        <v>633</v>
      </c>
    </row>
    <row r="1154" spans="1:13" x14ac:dyDescent="0.2">
      <c r="A1154" t="s">
        <v>334</v>
      </c>
      <c r="B1154">
        <v>-1.14E-3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1.5200000000000001E-4</v>
      </c>
      <c r="K1154" t="s">
        <v>57</v>
      </c>
      <c r="M1154" t="s">
        <v>634</v>
      </c>
    </row>
    <row r="1155" spans="1:13" x14ac:dyDescent="0.2">
      <c r="A1155" t="s">
        <v>336</v>
      </c>
      <c r="B1155">
        <v>-1.3574999999999999E-6</v>
      </c>
      <c r="C1155" t="s">
        <v>70</v>
      </c>
      <c r="D1155" t="s">
        <v>23</v>
      </c>
      <c r="E1155" t="s">
        <v>71</v>
      </c>
      <c r="F1155" t="s">
        <v>59</v>
      </c>
      <c r="G1155">
        <v>0</v>
      </c>
      <c r="H1155">
        <v>1.8099999999999999E-7</v>
      </c>
      <c r="K1155" t="s">
        <v>57</v>
      </c>
      <c r="M1155" t="s">
        <v>635</v>
      </c>
    </row>
    <row r="1156" spans="1:13" x14ac:dyDescent="0.2">
      <c r="A1156" t="s">
        <v>196</v>
      </c>
      <c r="B1156">
        <v>-1.1700000000000001E-5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1.5600000000000001E-6</v>
      </c>
      <c r="K1156" t="s">
        <v>57</v>
      </c>
      <c r="M1156" t="s">
        <v>197</v>
      </c>
    </row>
    <row r="1157" spans="1:13" x14ac:dyDescent="0.2">
      <c r="A1157" t="s">
        <v>202</v>
      </c>
      <c r="B1157">
        <v>-8.6249999999999999E-4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1.15E-4</v>
      </c>
      <c r="K1157" t="s">
        <v>57</v>
      </c>
      <c r="M1157" t="s">
        <v>625</v>
      </c>
    </row>
    <row r="1158" spans="1:13" x14ac:dyDescent="0.2">
      <c r="A1158" t="s">
        <v>69</v>
      </c>
      <c r="B1158">
        <v>-3.7500000000000003E-5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5.0000000000000004E-6</v>
      </c>
      <c r="K1158" t="s">
        <v>744</v>
      </c>
      <c r="M1158" t="s">
        <v>636</v>
      </c>
    </row>
    <row r="1159" spans="1:13" x14ac:dyDescent="0.2">
      <c r="A1159" t="s">
        <v>210</v>
      </c>
      <c r="B1159">
        <v>-1.1025E-4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1.47E-5</v>
      </c>
      <c r="K1159" t="s">
        <v>57</v>
      </c>
      <c r="M1159" t="s">
        <v>211</v>
      </c>
    </row>
    <row r="1160" spans="1:13" x14ac:dyDescent="0.2">
      <c r="A1160" t="s">
        <v>138</v>
      </c>
      <c r="B1160">
        <v>-4.6199999999999998E-6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6.1600000000000001E-7</v>
      </c>
      <c r="K1160" t="s">
        <v>57</v>
      </c>
      <c r="M1160" t="s">
        <v>611</v>
      </c>
    </row>
    <row r="1161" spans="1:13" x14ac:dyDescent="0.2">
      <c r="A1161" t="s">
        <v>338</v>
      </c>
      <c r="B1161">
        <v>-1.53E-6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2.04E-7</v>
      </c>
      <c r="K1161" t="s">
        <v>57</v>
      </c>
      <c r="M1161" t="s">
        <v>339</v>
      </c>
    </row>
    <row r="1162" spans="1:13" x14ac:dyDescent="0.2">
      <c r="A1162" t="s">
        <v>341</v>
      </c>
      <c r="B1162">
        <v>-4.5299999999999998E-6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6.0399999999999996E-7</v>
      </c>
      <c r="K1162" t="s">
        <v>57</v>
      </c>
      <c r="M1162" t="s">
        <v>637</v>
      </c>
    </row>
    <row r="1163" spans="1:13" x14ac:dyDescent="0.2">
      <c r="A1163" t="s">
        <v>343</v>
      </c>
      <c r="B1163">
        <v>-6.5700000000000011E-5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8.7600000000000008E-6</v>
      </c>
      <c r="K1163" t="s">
        <v>57</v>
      </c>
      <c r="M1163" t="s">
        <v>344</v>
      </c>
    </row>
    <row r="1164" spans="1:13" x14ac:dyDescent="0.2">
      <c r="A1164" t="s">
        <v>346</v>
      </c>
      <c r="B1164">
        <v>-1.08E-4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1.4399999999999999E-5</v>
      </c>
      <c r="K1164" t="s">
        <v>57</v>
      </c>
      <c r="M1164" t="s">
        <v>347</v>
      </c>
    </row>
    <row r="1165" spans="1:13" x14ac:dyDescent="0.2">
      <c r="A1165" t="s">
        <v>349</v>
      </c>
      <c r="B1165">
        <v>-1.4699999999999998E-5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1.9599999999999999E-6</v>
      </c>
      <c r="K1165" t="s">
        <v>57</v>
      </c>
      <c r="M1165" t="s">
        <v>263</v>
      </c>
    </row>
    <row r="1166" spans="1:13" x14ac:dyDescent="0.2">
      <c r="M1166" t="s">
        <v>57</v>
      </c>
    </row>
    <row r="1167" spans="1:13" ht="16" x14ac:dyDescent="0.2">
      <c r="A1167" s="1" t="s">
        <v>2</v>
      </c>
      <c r="B1167" s="1" t="s">
        <v>811</v>
      </c>
      <c r="M1167" t="s">
        <v>57</v>
      </c>
    </row>
    <row r="1168" spans="1:13" x14ac:dyDescent="0.2">
      <c r="A1168" t="s">
        <v>3</v>
      </c>
      <c r="B1168" t="s">
        <v>4</v>
      </c>
      <c r="M1168" t="s">
        <v>57</v>
      </c>
    </row>
    <row r="1169" spans="1:13" x14ac:dyDescent="0.2">
      <c r="A1169" t="s">
        <v>5</v>
      </c>
      <c r="B1169">
        <v>1</v>
      </c>
      <c r="M1169" t="s">
        <v>57</v>
      </c>
    </row>
    <row r="1170" spans="1:13" x14ac:dyDescent="0.2">
      <c r="A1170" t="s">
        <v>6</v>
      </c>
      <c r="B1170" t="s">
        <v>593</v>
      </c>
      <c r="M1170" t="s">
        <v>57</v>
      </c>
    </row>
    <row r="1171" spans="1:13" x14ac:dyDescent="0.2">
      <c r="A1171" t="s">
        <v>20</v>
      </c>
      <c r="B1171" t="s">
        <v>808</v>
      </c>
    </row>
    <row r="1172" spans="1:13" x14ac:dyDescent="0.2">
      <c r="A1172" t="s">
        <v>542</v>
      </c>
      <c r="B1172" t="s">
        <v>806</v>
      </c>
    </row>
    <row r="1173" spans="1:13" x14ac:dyDescent="0.2">
      <c r="A1173" t="s">
        <v>8</v>
      </c>
      <c r="B1173" t="s">
        <v>9</v>
      </c>
      <c r="M1173" t="s">
        <v>57</v>
      </c>
    </row>
    <row r="1174" spans="1:13" x14ac:dyDescent="0.2">
      <c r="A1174" t="s">
        <v>10</v>
      </c>
      <c r="B1174" t="s">
        <v>106</v>
      </c>
      <c r="M1174" t="s">
        <v>57</v>
      </c>
    </row>
    <row r="1175" spans="1:13" ht="16" x14ac:dyDescent="0.2">
      <c r="A1175" s="1" t="s">
        <v>12</v>
      </c>
      <c r="M1175" t="s">
        <v>57</v>
      </c>
    </row>
    <row r="1176" spans="1:13" x14ac:dyDescent="0.2">
      <c r="A1176" t="s">
        <v>13</v>
      </c>
      <c r="B1176" t="s">
        <v>14</v>
      </c>
      <c r="C1176" t="s">
        <v>3</v>
      </c>
      <c r="D1176" t="s">
        <v>10</v>
      </c>
      <c r="E1176" t="s">
        <v>15</v>
      </c>
      <c r="F1176" t="s">
        <v>8</v>
      </c>
      <c r="G1176" t="s">
        <v>16</v>
      </c>
      <c r="H1176" t="s">
        <v>17</v>
      </c>
      <c r="I1176" t="s">
        <v>19</v>
      </c>
      <c r="J1176" t="s">
        <v>20</v>
      </c>
      <c r="K1176" t="s">
        <v>7</v>
      </c>
      <c r="L1176" t="s">
        <v>21</v>
      </c>
      <c r="M1176" t="s">
        <v>6</v>
      </c>
    </row>
    <row r="1177" spans="1:13" x14ac:dyDescent="0.2">
      <c r="A1177" t="s">
        <v>811</v>
      </c>
      <c r="B1177">
        <v>1</v>
      </c>
      <c r="C1177" t="s">
        <v>4</v>
      </c>
      <c r="D1177" t="s">
        <v>106</v>
      </c>
      <c r="E1177" t="s">
        <v>271</v>
      </c>
      <c r="F1177" t="s">
        <v>56</v>
      </c>
      <c r="I1177">
        <v>100</v>
      </c>
      <c r="J1177" t="s">
        <v>57</v>
      </c>
      <c r="K1177" t="s">
        <v>732</v>
      </c>
      <c r="M1177" t="s">
        <v>57</v>
      </c>
    </row>
    <row r="1178" spans="1:13" x14ac:dyDescent="0.2">
      <c r="A1178" t="s">
        <v>389</v>
      </c>
      <c r="B1178">
        <v>3.7040000000000004E-12</v>
      </c>
      <c r="C1178" t="s">
        <v>4</v>
      </c>
      <c r="D1178" t="s">
        <v>10</v>
      </c>
      <c r="E1178" t="s">
        <v>58</v>
      </c>
      <c r="F1178" t="s">
        <v>59</v>
      </c>
      <c r="G1178">
        <v>0</v>
      </c>
      <c r="H1178">
        <v>4.6300000000000005E-13</v>
      </c>
      <c r="J1178" t="s">
        <v>356</v>
      </c>
      <c r="L1178" t="s">
        <v>692</v>
      </c>
    </row>
    <row r="1179" spans="1:13" x14ac:dyDescent="0.2">
      <c r="A1179" t="s">
        <v>838</v>
      </c>
      <c r="B1179" s="5">
        <f>(3.6/8.7)/0.45</f>
        <v>0.91954022988505757</v>
      </c>
      <c r="C1179" t="s">
        <v>4</v>
      </c>
      <c r="D1179" t="s">
        <v>23</v>
      </c>
      <c r="E1179" t="s">
        <v>58</v>
      </c>
      <c r="F1179" t="s">
        <v>59</v>
      </c>
      <c r="G1179">
        <v>0</v>
      </c>
      <c r="H1179">
        <v>0.115</v>
      </c>
      <c r="J1179" t="s">
        <v>358</v>
      </c>
      <c r="K1179" t="s">
        <v>397</v>
      </c>
      <c r="L1179" t="s">
        <v>693</v>
      </c>
      <c r="M1179" t="s">
        <v>397</v>
      </c>
    </row>
    <row r="1180" spans="1:13" x14ac:dyDescent="0.2">
      <c r="A1180" t="s">
        <v>274</v>
      </c>
      <c r="B1180">
        <v>7.8800000000000002E-11</v>
      </c>
      <c r="D1180" t="s">
        <v>23</v>
      </c>
      <c r="E1180" t="s">
        <v>275</v>
      </c>
      <c r="F1180" t="s">
        <v>25</v>
      </c>
      <c r="G1180">
        <v>0</v>
      </c>
      <c r="H1180">
        <v>9.8500000000000002E-12</v>
      </c>
      <c r="J1180" t="s">
        <v>737</v>
      </c>
      <c r="M1180" t="s">
        <v>57</v>
      </c>
    </row>
    <row r="1181" spans="1:13" x14ac:dyDescent="0.2">
      <c r="A1181" t="s">
        <v>276</v>
      </c>
      <c r="B1181">
        <v>4.4400000000000004E-9</v>
      </c>
      <c r="D1181" t="s">
        <v>23</v>
      </c>
      <c r="E1181" t="s">
        <v>275</v>
      </c>
      <c r="F1181" t="s">
        <v>25</v>
      </c>
      <c r="G1181">
        <v>0</v>
      </c>
      <c r="H1181">
        <v>5.5500000000000005E-10</v>
      </c>
      <c r="J1181" t="s">
        <v>737</v>
      </c>
      <c r="M1181" t="s">
        <v>57</v>
      </c>
    </row>
    <row r="1182" spans="1:13" x14ac:dyDescent="0.2">
      <c r="A1182" t="s">
        <v>277</v>
      </c>
      <c r="B1182">
        <v>1.3120000000000001E-6</v>
      </c>
      <c r="D1182" t="s">
        <v>23</v>
      </c>
      <c r="E1182" t="s">
        <v>275</v>
      </c>
      <c r="F1182" t="s">
        <v>25</v>
      </c>
      <c r="G1182">
        <v>0</v>
      </c>
      <c r="H1182">
        <v>1.6400000000000001E-7</v>
      </c>
      <c r="J1182" t="s">
        <v>737</v>
      </c>
      <c r="M1182" t="s">
        <v>57</v>
      </c>
    </row>
    <row r="1183" spans="1:13" x14ac:dyDescent="0.2">
      <c r="A1183" t="s">
        <v>30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x14ac:dyDescent="0.2">
      <c r="A1184" t="s">
        <v>31</v>
      </c>
      <c r="B1184">
        <v>1.1999999999999999E-12</v>
      </c>
      <c r="D1184" t="s">
        <v>23</v>
      </c>
      <c r="E1184" t="s">
        <v>275</v>
      </c>
      <c r="F1184" t="s">
        <v>25</v>
      </c>
      <c r="G1184">
        <v>0</v>
      </c>
      <c r="H1184">
        <v>1.4999999999999999E-13</v>
      </c>
      <c r="J1184" t="s">
        <v>737</v>
      </c>
      <c r="M1184" t="s">
        <v>57</v>
      </c>
    </row>
    <row r="1185" spans="1:13" x14ac:dyDescent="0.2">
      <c r="A1185" t="s">
        <v>278</v>
      </c>
      <c r="B1185">
        <v>1.24E-5</v>
      </c>
      <c r="D1185" t="s">
        <v>23</v>
      </c>
      <c r="E1185" t="s">
        <v>275</v>
      </c>
      <c r="F1185" t="s">
        <v>25</v>
      </c>
      <c r="G1185">
        <v>0</v>
      </c>
      <c r="H1185">
        <v>1.55E-6</v>
      </c>
      <c r="J1185" t="s">
        <v>738</v>
      </c>
      <c r="M1185" t="s">
        <v>57</v>
      </c>
    </row>
    <row r="1186" spans="1:13" x14ac:dyDescent="0.2">
      <c r="A1186" t="s">
        <v>279</v>
      </c>
      <c r="B1186">
        <v>1.6640000000000001E-7</v>
      </c>
      <c r="D1186" t="s">
        <v>23</v>
      </c>
      <c r="E1186" t="s">
        <v>275</v>
      </c>
      <c r="F1186" t="s">
        <v>25</v>
      </c>
      <c r="G1186">
        <v>0</v>
      </c>
      <c r="H1186">
        <v>2.0800000000000001E-8</v>
      </c>
      <c r="J1186" t="s">
        <v>737</v>
      </c>
      <c r="M1186" t="s">
        <v>57</v>
      </c>
    </row>
    <row r="1187" spans="1:13" x14ac:dyDescent="0.2">
      <c r="A1187" t="s">
        <v>32</v>
      </c>
      <c r="B1187">
        <v>1.1440000000000001E-7</v>
      </c>
      <c r="D1187" t="s">
        <v>23</v>
      </c>
      <c r="E1187" t="s">
        <v>275</v>
      </c>
      <c r="F1187" t="s">
        <v>25</v>
      </c>
      <c r="G1187">
        <v>0</v>
      </c>
      <c r="H1187">
        <v>1.4300000000000001E-8</v>
      </c>
      <c r="J1187" t="s">
        <v>737</v>
      </c>
      <c r="M1187" t="s">
        <v>57</v>
      </c>
    </row>
    <row r="1188" spans="1:13" x14ac:dyDescent="0.2">
      <c r="A1188" t="s">
        <v>280</v>
      </c>
      <c r="B1188">
        <v>9.2000000000000005E-11</v>
      </c>
      <c r="D1188" t="s">
        <v>23</v>
      </c>
      <c r="E1188" t="s">
        <v>275</v>
      </c>
      <c r="F1188" t="s">
        <v>25</v>
      </c>
      <c r="G1188">
        <v>0</v>
      </c>
      <c r="H1188">
        <v>1.1500000000000001E-11</v>
      </c>
      <c r="J1188" t="s">
        <v>737</v>
      </c>
      <c r="M1188" t="s">
        <v>57</v>
      </c>
    </row>
    <row r="1189" spans="1:13" x14ac:dyDescent="0.2">
      <c r="A1189" t="s">
        <v>281</v>
      </c>
      <c r="B1189">
        <f>B1179*8.7*0.115</f>
        <v>0.92</v>
      </c>
      <c r="D1189" t="s">
        <v>23</v>
      </c>
      <c r="E1189" t="s">
        <v>275</v>
      </c>
      <c r="F1189" t="s">
        <v>25</v>
      </c>
      <c r="G1189">
        <v>0</v>
      </c>
      <c r="H1189">
        <v>0.108</v>
      </c>
      <c r="J1189" t="s">
        <v>57</v>
      </c>
      <c r="M1189" t="s">
        <v>57</v>
      </c>
    </row>
    <row r="1190" spans="1:13" x14ac:dyDescent="0.2">
      <c r="A1190" t="s">
        <v>283</v>
      </c>
      <c r="B1190">
        <v>7.6240000000000002E-5</v>
      </c>
      <c r="D1190" t="s">
        <v>23</v>
      </c>
      <c r="E1190" t="s">
        <v>275</v>
      </c>
      <c r="F1190" t="s">
        <v>25</v>
      </c>
      <c r="G1190">
        <v>0</v>
      </c>
      <c r="H1190">
        <v>9.5300000000000002E-6</v>
      </c>
      <c r="J1190" t="s">
        <v>737</v>
      </c>
      <c r="M1190" t="s">
        <v>57</v>
      </c>
    </row>
    <row r="1191" spans="1:13" x14ac:dyDescent="0.2">
      <c r="A1191" t="s">
        <v>284</v>
      </c>
      <c r="B1191">
        <v>1.1599999999999999E-9</v>
      </c>
      <c r="D1191" t="s">
        <v>23</v>
      </c>
      <c r="E1191" t="s">
        <v>275</v>
      </c>
      <c r="F1191" t="s">
        <v>25</v>
      </c>
      <c r="G1191">
        <v>0</v>
      </c>
      <c r="H1191">
        <v>1.4499999999999999E-10</v>
      </c>
      <c r="J1191" t="s">
        <v>737</v>
      </c>
      <c r="M1191" t="s">
        <v>57</v>
      </c>
    </row>
    <row r="1192" spans="1:13" x14ac:dyDescent="0.2">
      <c r="A1192" t="s">
        <v>285</v>
      </c>
      <c r="B1192">
        <v>1.4480000000000001E-10</v>
      </c>
      <c r="D1192" t="s">
        <v>23</v>
      </c>
      <c r="E1192" t="s">
        <v>275</v>
      </c>
      <c r="F1192" t="s">
        <v>25</v>
      </c>
      <c r="G1192">
        <v>0</v>
      </c>
      <c r="H1192">
        <v>1.8100000000000001E-11</v>
      </c>
      <c r="J1192" t="s">
        <v>737</v>
      </c>
      <c r="M1192" t="s">
        <v>57</v>
      </c>
    </row>
    <row r="1193" spans="1:13" x14ac:dyDescent="0.2">
      <c r="A1193" t="s">
        <v>286</v>
      </c>
      <c r="B1193">
        <v>5.2479999999999999E-10</v>
      </c>
      <c r="D1193" t="s">
        <v>23</v>
      </c>
      <c r="E1193" t="s">
        <v>275</v>
      </c>
      <c r="F1193" t="s">
        <v>25</v>
      </c>
      <c r="G1193">
        <v>0</v>
      </c>
      <c r="H1193">
        <v>6.5599999999999998E-11</v>
      </c>
      <c r="J1193" t="s">
        <v>737</v>
      </c>
      <c r="M1193" t="s">
        <v>57</v>
      </c>
    </row>
    <row r="1194" spans="1:13" x14ac:dyDescent="0.2">
      <c r="A1194" t="s">
        <v>287</v>
      </c>
      <c r="B1194">
        <v>1.2159999999999999E-9</v>
      </c>
      <c r="D1194" t="s">
        <v>23</v>
      </c>
      <c r="E1194" t="s">
        <v>275</v>
      </c>
      <c r="F1194" t="s">
        <v>25</v>
      </c>
      <c r="G1194">
        <v>0</v>
      </c>
      <c r="H1194">
        <v>1.5199999999999999E-10</v>
      </c>
      <c r="J1194" t="s">
        <v>737</v>
      </c>
      <c r="M1194" t="s">
        <v>57</v>
      </c>
    </row>
    <row r="1195" spans="1:13" x14ac:dyDescent="0.2">
      <c r="A1195" t="s">
        <v>35</v>
      </c>
      <c r="B1195">
        <v>2.832E-5</v>
      </c>
      <c r="D1195" t="s">
        <v>23</v>
      </c>
      <c r="E1195" t="s">
        <v>275</v>
      </c>
      <c r="F1195" t="s">
        <v>25</v>
      </c>
      <c r="G1195">
        <v>0</v>
      </c>
      <c r="H1195">
        <v>3.54E-6</v>
      </c>
      <c r="J1195" t="s">
        <v>737</v>
      </c>
      <c r="M1195" t="s">
        <v>57</v>
      </c>
    </row>
    <row r="1196" spans="1:13" x14ac:dyDescent="0.2">
      <c r="A1196" t="s">
        <v>37</v>
      </c>
      <c r="B1196">
        <v>4.216E-14</v>
      </c>
      <c r="D1196" t="s">
        <v>23</v>
      </c>
      <c r="E1196" t="s">
        <v>275</v>
      </c>
      <c r="F1196" t="s">
        <v>25</v>
      </c>
      <c r="G1196">
        <v>0</v>
      </c>
      <c r="H1196">
        <v>5.27E-15</v>
      </c>
      <c r="J1196" t="s">
        <v>737</v>
      </c>
      <c r="M1196" t="s">
        <v>57</v>
      </c>
    </row>
    <row r="1197" spans="1:13" x14ac:dyDescent="0.2">
      <c r="A1197" t="s">
        <v>38</v>
      </c>
      <c r="B1197">
        <v>2.4639999999999998E-7</v>
      </c>
      <c r="D1197" t="s">
        <v>23</v>
      </c>
      <c r="E1197" t="s">
        <v>275</v>
      </c>
      <c r="F1197" t="s">
        <v>25</v>
      </c>
      <c r="G1197">
        <v>0</v>
      </c>
      <c r="H1197">
        <v>3.0799999999999998E-8</v>
      </c>
      <c r="J1197" t="s">
        <v>737</v>
      </c>
      <c r="M1197" t="s">
        <v>57</v>
      </c>
    </row>
    <row r="1198" spans="1:13" x14ac:dyDescent="0.2">
      <c r="A1198" t="s">
        <v>39</v>
      </c>
      <c r="B1198">
        <v>3.488E-7</v>
      </c>
      <c r="D1198" t="s">
        <v>23</v>
      </c>
      <c r="E1198" t="s">
        <v>275</v>
      </c>
      <c r="F1198" t="s">
        <v>25</v>
      </c>
      <c r="G1198">
        <v>0</v>
      </c>
      <c r="H1198">
        <v>4.36E-8</v>
      </c>
      <c r="J1198" t="s">
        <v>737</v>
      </c>
      <c r="M1198" t="s">
        <v>57</v>
      </c>
    </row>
    <row r="1199" spans="1:13" x14ac:dyDescent="0.2">
      <c r="A1199" t="s">
        <v>40</v>
      </c>
      <c r="B1199">
        <v>1.8560000000000001</v>
      </c>
      <c r="D1199" t="s">
        <v>11</v>
      </c>
      <c r="E1199" t="s">
        <v>275</v>
      </c>
      <c r="F1199" t="s">
        <v>25</v>
      </c>
      <c r="G1199">
        <v>0</v>
      </c>
      <c r="H1199">
        <v>0.23200000000000001</v>
      </c>
      <c r="J1199" t="s">
        <v>737</v>
      </c>
      <c r="M1199" t="s">
        <v>57</v>
      </c>
    </row>
    <row r="1200" spans="1:13" x14ac:dyDescent="0.2">
      <c r="A1200" t="s">
        <v>288</v>
      </c>
      <c r="B1200">
        <v>1.3200000000000001E-6</v>
      </c>
      <c r="D1200" t="s">
        <v>23</v>
      </c>
      <c r="E1200" t="s">
        <v>275</v>
      </c>
      <c r="F1200" t="s">
        <v>25</v>
      </c>
      <c r="G1200">
        <v>0</v>
      </c>
      <c r="H1200">
        <v>1.6500000000000001E-7</v>
      </c>
      <c r="J1200" t="s">
        <v>737</v>
      </c>
      <c r="M1200" t="s">
        <v>57</v>
      </c>
    </row>
    <row r="1201" spans="1:13" x14ac:dyDescent="0.2">
      <c r="A1201" t="s">
        <v>289</v>
      </c>
      <c r="B1201">
        <v>1.3039999999999999E-6</v>
      </c>
      <c r="D1201" t="s">
        <v>23</v>
      </c>
      <c r="E1201" t="s">
        <v>275</v>
      </c>
      <c r="F1201" t="s">
        <v>25</v>
      </c>
      <c r="G1201">
        <v>0</v>
      </c>
      <c r="H1201">
        <v>1.6299999999999999E-7</v>
      </c>
      <c r="J1201" t="s">
        <v>737</v>
      </c>
      <c r="M1201" t="s">
        <v>57</v>
      </c>
    </row>
    <row r="1202" spans="1:13" x14ac:dyDescent="0.2">
      <c r="A1202" t="s">
        <v>290</v>
      </c>
      <c r="B1202">
        <v>1.7600000000000001E-5</v>
      </c>
      <c r="D1202" t="s">
        <v>23</v>
      </c>
      <c r="E1202" t="s">
        <v>275</v>
      </c>
      <c r="F1202" t="s">
        <v>25</v>
      </c>
      <c r="G1202">
        <v>0</v>
      </c>
      <c r="H1202">
        <v>2.2000000000000001E-6</v>
      </c>
      <c r="J1202" t="s">
        <v>737</v>
      </c>
      <c r="M1202" t="s">
        <v>57</v>
      </c>
    </row>
    <row r="1203" spans="1:13" x14ac:dyDescent="0.2">
      <c r="A1203" t="s">
        <v>291</v>
      </c>
      <c r="B1203">
        <v>4.9200000000000003E-6</v>
      </c>
      <c r="D1203" t="s">
        <v>23</v>
      </c>
      <c r="E1203" t="s">
        <v>275</v>
      </c>
      <c r="F1203" t="s">
        <v>25</v>
      </c>
      <c r="G1203">
        <v>0</v>
      </c>
      <c r="H1203">
        <v>6.1500000000000004E-7</v>
      </c>
      <c r="J1203" t="s">
        <v>737</v>
      </c>
      <c r="M1203" t="s">
        <v>57</v>
      </c>
    </row>
    <row r="1204" spans="1:13" x14ac:dyDescent="0.2">
      <c r="A1204" t="s">
        <v>292</v>
      </c>
      <c r="B1204">
        <v>1.5519999999999999E-7</v>
      </c>
      <c r="D1204" t="s">
        <v>23</v>
      </c>
      <c r="E1204" t="s">
        <v>275</v>
      </c>
      <c r="F1204" t="s">
        <v>25</v>
      </c>
      <c r="G1204">
        <v>0</v>
      </c>
      <c r="H1204">
        <v>1.9399999999999998E-8</v>
      </c>
      <c r="J1204" t="s">
        <v>737</v>
      </c>
      <c r="M1204" t="s">
        <v>57</v>
      </c>
    </row>
    <row r="1205" spans="1:13" x14ac:dyDescent="0.2">
      <c r="A1205" t="s">
        <v>293</v>
      </c>
      <c r="B1205">
        <v>3.1599999999999998E-9</v>
      </c>
      <c r="D1205" t="s">
        <v>23</v>
      </c>
      <c r="E1205" t="s">
        <v>275</v>
      </c>
      <c r="F1205" t="s">
        <v>25</v>
      </c>
      <c r="G1205">
        <v>0</v>
      </c>
      <c r="H1205">
        <v>3.9499999999999998E-10</v>
      </c>
      <c r="J1205" t="s">
        <v>737</v>
      </c>
      <c r="M1205" t="s">
        <v>57</v>
      </c>
    </row>
    <row r="1206" spans="1:13" x14ac:dyDescent="0.2">
      <c r="A1206" t="s">
        <v>294</v>
      </c>
      <c r="B1206">
        <v>7.52E-6</v>
      </c>
      <c r="D1206" t="s">
        <v>295</v>
      </c>
      <c r="E1206" t="s">
        <v>275</v>
      </c>
      <c r="F1206" t="s">
        <v>25</v>
      </c>
      <c r="G1206">
        <v>0</v>
      </c>
      <c r="H1206">
        <v>9.4E-7</v>
      </c>
      <c r="J1206" t="s">
        <v>737</v>
      </c>
      <c r="M1206" t="s">
        <v>57</v>
      </c>
    </row>
    <row r="1207" spans="1:13" x14ac:dyDescent="0.2">
      <c r="A1207" t="s">
        <v>296</v>
      </c>
      <c r="B1207">
        <v>6.5599999999999997E-9</v>
      </c>
      <c r="D1207" t="s">
        <v>23</v>
      </c>
      <c r="E1207" t="s">
        <v>275</v>
      </c>
      <c r="F1207" t="s">
        <v>25</v>
      </c>
      <c r="G1207">
        <v>0</v>
      </c>
      <c r="H1207">
        <v>8.1999999999999996E-10</v>
      </c>
      <c r="J1207" t="s">
        <v>737</v>
      </c>
      <c r="M1207" t="s">
        <v>57</v>
      </c>
    </row>
    <row r="1208" spans="1:13" x14ac:dyDescent="0.2">
      <c r="A1208" t="s">
        <v>43</v>
      </c>
      <c r="B1208">
        <v>1.392E-8</v>
      </c>
      <c r="D1208" t="s">
        <v>23</v>
      </c>
      <c r="E1208" t="s">
        <v>275</v>
      </c>
      <c r="F1208" t="s">
        <v>25</v>
      </c>
      <c r="G1208">
        <v>0</v>
      </c>
      <c r="H1208">
        <v>1.74E-9</v>
      </c>
      <c r="J1208" t="s">
        <v>737</v>
      </c>
      <c r="M1208" t="s">
        <v>57</v>
      </c>
    </row>
    <row r="1209" spans="1:13" x14ac:dyDescent="0.2">
      <c r="A1209" t="s">
        <v>297</v>
      </c>
      <c r="B1209">
        <v>1.216E-5</v>
      </c>
      <c r="D1209" t="s">
        <v>23</v>
      </c>
      <c r="E1209" t="s">
        <v>275</v>
      </c>
      <c r="F1209" t="s">
        <v>25</v>
      </c>
      <c r="G1209">
        <v>0</v>
      </c>
      <c r="H1209">
        <v>1.5200000000000001E-6</v>
      </c>
      <c r="J1209" t="s">
        <v>737</v>
      </c>
      <c r="M1209" t="s">
        <v>57</v>
      </c>
    </row>
    <row r="1210" spans="1:13" x14ac:dyDescent="0.2">
      <c r="A1210" t="s">
        <v>298</v>
      </c>
      <c r="B1210">
        <v>5.2479999999999999E-10</v>
      </c>
      <c r="D1210" t="s">
        <v>23</v>
      </c>
      <c r="E1210" t="s">
        <v>275</v>
      </c>
      <c r="F1210" t="s">
        <v>25</v>
      </c>
      <c r="G1210">
        <v>0</v>
      </c>
      <c r="H1210">
        <v>6.5599999999999998E-11</v>
      </c>
      <c r="J1210" t="s">
        <v>737</v>
      </c>
      <c r="M1210" t="s">
        <v>57</v>
      </c>
    </row>
    <row r="1211" spans="1:13" x14ac:dyDescent="0.2">
      <c r="A1211" t="s">
        <v>299</v>
      </c>
      <c r="B1211">
        <v>6.336E-6</v>
      </c>
      <c r="D1211" t="s">
        <v>23</v>
      </c>
      <c r="E1211" t="s">
        <v>275</v>
      </c>
      <c r="F1211" t="s">
        <v>25</v>
      </c>
      <c r="G1211">
        <v>0</v>
      </c>
      <c r="H1211">
        <v>7.92E-7</v>
      </c>
      <c r="J1211" t="s">
        <v>737</v>
      </c>
      <c r="M1211" t="s">
        <v>57</v>
      </c>
    </row>
    <row r="1212" spans="1:13" x14ac:dyDescent="0.2">
      <c r="A1212" t="s">
        <v>300</v>
      </c>
      <c r="B1212">
        <v>2.6000000000000001E-9</v>
      </c>
      <c r="D1212" t="s">
        <v>23</v>
      </c>
      <c r="E1212" t="s">
        <v>275</v>
      </c>
      <c r="F1212" t="s">
        <v>25</v>
      </c>
      <c r="G1212">
        <v>0</v>
      </c>
      <c r="H1212">
        <v>3.2500000000000002E-10</v>
      </c>
      <c r="J1212" t="s">
        <v>737</v>
      </c>
      <c r="M1212" t="s">
        <v>57</v>
      </c>
    </row>
    <row r="1213" spans="1:13" x14ac:dyDescent="0.2">
      <c r="A1213" t="s">
        <v>47</v>
      </c>
      <c r="B1213">
        <v>4.304E-4</v>
      </c>
      <c r="D1213" t="s">
        <v>23</v>
      </c>
      <c r="E1213" t="s">
        <v>275</v>
      </c>
      <c r="F1213" t="s">
        <v>25</v>
      </c>
      <c r="G1213">
        <v>0</v>
      </c>
      <c r="H1213">
        <v>5.38E-5</v>
      </c>
      <c r="J1213" t="s">
        <v>57</v>
      </c>
      <c r="M1213" t="s">
        <v>57</v>
      </c>
    </row>
    <row r="1214" spans="1:13" x14ac:dyDescent="0.2">
      <c r="A1214" t="s">
        <v>77</v>
      </c>
      <c r="B1214">
        <v>7.8640000000000006E-5</v>
      </c>
      <c r="D1214" t="s">
        <v>78</v>
      </c>
      <c r="E1214" t="s">
        <v>79</v>
      </c>
      <c r="F1214" t="s">
        <v>25</v>
      </c>
      <c r="G1214">
        <v>0</v>
      </c>
      <c r="H1214">
        <v>9.8300000000000008E-6</v>
      </c>
      <c r="J1214" t="s">
        <v>737</v>
      </c>
      <c r="M1214" t="s">
        <v>57</v>
      </c>
    </row>
    <row r="1215" spans="1:13" x14ac:dyDescent="0.2">
      <c r="A1215" t="s">
        <v>77</v>
      </c>
      <c r="B1215">
        <v>2.3600000000000001E-5</v>
      </c>
      <c r="D1215" t="s">
        <v>78</v>
      </c>
      <c r="E1215" t="s">
        <v>79</v>
      </c>
      <c r="F1215" t="s">
        <v>25</v>
      </c>
      <c r="G1215">
        <v>0</v>
      </c>
      <c r="H1215">
        <v>2.9500000000000001E-6</v>
      </c>
      <c r="J1215" t="s">
        <v>737</v>
      </c>
      <c r="M1215" t="s">
        <v>57</v>
      </c>
    </row>
    <row r="1216" spans="1:13" x14ac:dyDescent="0.2">
      <c r="A1216" t="s">
        <v>77</v>
      </c>
      <c r="B1216">
        <v>3.1520000000000003E-5</v>
      </c>
      <c r="D1216" t="s">
        <v>78</v>
      </c>
      <c r="E1216" t="s">
        <v>79</v>
      </c>
      <c r="F1216" t="s">
        <v>25</v>
      </c>
      <c r="G1216">
        <v>0</v>
      </c>
      <c r="H1216">
        <v>3.9400000000000004E-6</v>
      </c>
      <c r="J1216" t="s">
        <v>737</v>
      </c>
      <c r="M1216" t="s">
        <v>57</v>
      </c>
    </row>
    <row r="1217" spans="1:13" x14ac:dyDescent="0.2">
      <c r="A1217" t="s">
        <v>301</v>
      </c>
      <c r="B1217">
        <v>7.8639999999999996E-6</v>
      </c>
      <c r="D1217" t="s">
        <v>78</v>
      </c>
      <c r="E1217" t="s">
        <v>79</v>
      </c>
      <c r="F1217" t="s">
        <v>25</v>
      </c>
      <c r="G1217">
        <v>0</v>
      </c>
      <c r="H1217">
        <v>9.8299999999999995E-7</v>
      </c>
      <c r="J1217" t="s">
        <v>737</v>
      </c>
      <c r="M1217" t="s">
        <v>57</v>
      </c>
    </row>
    <row r="1218" spans="1:13" x14ac:dyDescent="0.2">
      <c r="A1218" t="s">
        <v>302</v>
      </c>
      <c r="B1218">
        <v>1.5760000000000002E-5</v>
      </c>
      <c r="D1218" t="s">
        <v>78</v>
      </c>
      <c r="E1218" t="s">
        <v>79</v>
      </c>
      <c r="F1218" t="s">
        <v>25</v>
      </c>
      <c r="G1218">
        <v>0</v>
      </c>
      <c r="H1218">
        <v>1.9700000000000002E-6</v>
      </c>
      <c r="J1218" t="s">
        <v>737</v>
      </c>
      <c r="M1218" t="s">
        <v>57</v>
      </c>
    </row>
    <row r="1219" spans="1:13" x14ac:dyDescent="0.2">
      <c r="A1219" t="s">
        <v>48</v>
      </c>
      <c r="B1219">
        <v>6.0160000000000004E-8</v>
      </c>
      <c r="D1219" t="s">
        <v>23</v>
      </c>
      <c r="E1219" t="s">
        <v>275</v>
      </c>
      <c r="F1219" t="s">
        <v>25</v>
      </c>
      <c r="G1219">
        <v>0</v>
      </c>
      <c r="H1219">
        <v>7.5200000000000005E-9</v>
      </c>
      <c r="J1219" t="s">
        <v>737</v>
      </c>
      <c r="M1219" t="s">
        <v>57</v>
      </c>
    </row>
    <row r="1220" spans="1:13" x14ac:dyDescent="0.2">
      <c r="A1220" t="s">
        <v>50</v>
      </c>
      <c r="B1220">
        <v>8.8800000000000001E-7</v>
      </c>
      <c r="D1220" t="s">
        <v>23</v>
      </c>
      <c r="E1220" t="s">
        <v>275</v>
      </c>
      <c r="F1220" t="s">
        <v>25</v>
      </c>
      <c r="G1220">
        <v>0</v>
      </c>
      <c r="H1220">
        <v>1.11E-7</v>
      </c>
      <c r="J1220" t="s">
        <v>737</v>
      </c>
      <c r="M1220" t="s">
        <v>57</v>
      </c>
    </row>
    <row r="1221" spans="1:13" x14ac:dyDescent="0.2">
      <c r="A1221" t="s">
        <v>305</v>
      </c>
      <c r="B1221">
        <v>1.376E-5</v>
      </c>
      <c r="D1221" t="s">
        <v>295</v>
      </c>
      <c r="E1221" t="s">
        <v>275</v>
      </c>
      <c r="F1221" t="s">
        <v>25</v>
      </c>
      <c r="G1221">
        <v>0</v>
      </c>
      <c r="H1221">
        <v>1.72E-6</v>
      </c>
      <c r="J1221" t="s">
        <v>737</v>
      </c>
      <c r="M1221" t="s">
        <v>57</v>
      </c>
    </row>
    <row r="1222" spans="1:13" x14ac:dyDescent="0.2">
      <c r="A1222" t="s">
        <v>306</v>
      </c>
      <c r="B1222">
        <v>4.8879999999999996E-6</v>
      </c>
      <c r="D1222" t="s">
        <v>295</v>
      </c>
      <c r="E1222" t="s">
        <v>275</v>
      </c>
      <c r="F1222" t="s">
        <v>25</v>
      </c>
      <c r="G1222">
        <v>0</v>
      </c>
      <c r="H1222">
        <v>6.1099999999999995E-7</v>
      </c>
      <c r="J1222" t="s">
        <v>737</v>
      </c>
      <c r="M1222" t="s">
        <v>57</v>
      </c>
    </row>
    <row r="1223" spans="1:13" x14ac:dyDescent="0.2">
      <c r="A1223" t="s">
        <v>51</v>
      </c>
      <c r="B1223">
        <v>2.104E-7</v>
      </c>
      <c r="D1223" t="s">
        <v>23</v>
      </c>
      <c r="E1223" t="s">
        <v>275</v>
      </c>
      <c r="F1223" t="s">
        <v>25</v>
      </c>
      <c r="G1223">
        <v>0</v>
      </c>
      <c r="H1223">
        <v>2.6300000000000001E-8</v>
      </c>
      <c r="J1223" t="s">
        <v>737</v>
      </c>
      <c r="M1223" t="s">
        <v>57</v>
      </c>
    </row>
    <row r="1224" spans="1:13" x14ac:dyDescent="0.2">
      <c r="A1224" t="s">
        <v>307</v>
      </c>
      <c r="B1224">
        <v>9.5999999999999999E-8</v>
      </c>
      <c r="D1224" t="s">
        <v>23</v>
      </c>
      <c r="E1224" t="s">
        <v>275</v>
      </c>
      <c r="F1224" t="s">
        <v>25</v>
      </c>
      <c r="G1224">
        <v>0</v>
      </c>
      <c r="H1224">
        <v>1.2E-8</v>
      </c>
      <c r="J1224" t="s">
        <v>737</v>
      </c>
      <c r="M1224" t="s">
        <v>57</v>
      </c>
    </row>
    <row r="1225" spans="1:13" x14ac:dyDescent="0.2">
      <c r="A1225" t="s">
        <v>308</v>
      </c>
      <c r="B1225">
        <v>1.9439999999999999E-6</v>
      </c>
      <c r="D1225" t="s">
        <v>295</v>
      </c>
      <c r="E1225" t="s">
        <v>275</v>
      </c>
      <c r="F1225" t="s">
        <v>25</v>
      </c>
      <c r="G1225">
        <v>0</v>
      </c>
      <c r="H1225">
        <v>2.4299999999999999E-7</v>
      </c>
      <c r="J1225" t="s">
        <v>737</v>
      </c>
      <c r="M1225" t="s">
        <v>57</v>
      </c>
    </row>
    <row r="1226" spans="1:13" x14ac:dyDescent="0.2">
      <c r="A1226" t="s">
        <v>309</v>
      </c>
      <c r="B1226">
        <v>1.2720000000000001E-6</v>
      </c>
      <c r="D1226" t="s">
        <v>295</v>
      </c>
      <c r="E1226" t="s">
        <v>275</v>
      </c>
      <c r="F1226" t="s">
        <v>25</v>
      </c>
      <c r="G1226">
        <v>0</v>
      </c>
      <c r="H1226">
        <v>1.5900000000000001E-7</v>
      </c>
      <c r="J1226" t="s">
        <v>737</v>
      </c>
      <c r="M1226" t="s">
        <v>57</v>
      </c>
    </row>
    <row r="1227" spans="1:13" x14ac:dyDescent="0.2">
      <c r="A1227" t="s">
        <v>310</v>
      </c>
      <c r="B1227">
        <v>1.7920000000000001E-8</v>
      </c>
      <c r="D1227" t="s">
        <v>23</v>
      </c>
      <c r="E1227" t="s">
        <v>275</v>
      </c>
      <c r="F1227" t="s">
        <v>25</v>
      </c>
      <c r="G1227">
        <v>0</v>
      </c>
      <c r="H1227">
        <v>2.2400000000000001E-9</v>
      </c>
      <c r="J1227" t="s">
        <v>737</v>
      </c>
      <c r="M1227" t="s">
        <v>57</v>
      </c>
    </row>
    <row r="1228" spans="1:13" x14ac:dyDescent="0.2">
      <c r="A1228" t="s">
        <v>311</v>
      </c>
      <c r="B1228">
        <v>2.76E-9</v>
      </c>
      <c r="D1228" t="s">
        <v>23</v>
      </c>
      <c r="E1228" t="s">
        <v>275</v>
      </c>
      <c r="F1228" t="s">
        <v>25</v>
      </c>
      <c r="G1228">
        <v>0</v>
      </c>
      <c r="H1228">
        <v>3.45E-10</v>
      </c>
      <c r="J1228" t="s">
        <v>737</v>
      </c>
      <c r="M1228" t="s">
        <v>57</v>
      </c>
    </row>
    <row r="1229" spans="1:13" x14ac:dyDescent="0.2">
      <c r="A1229" t="s">
        <v>53</v>
      </c>
      <c r="B1229">
        <v>6.5200000000000002E-4</v>
      </c>
      <c r="D1229" t="s">
        <v>23</v>
      </c>
      <c r="E1229" t="s">
        <v>275</v>
      </c>
      <c r="F1229" t="s">
        <v>25</v>
      </c>
      <c r="G1229">
        <v>0</v>
      </c>
      <c r="H1229">
        <v>8.1500000000000002E-5</v>
      </c>
      <c r="J1229" t="s">
        <v>57</v>
      </c>
      <c r="M1229" t="s">
        <v>57</v>
      </c>
    </row>
    <row r="1230" spans="1:13" x14ac:dyDescent="0.2">
      <c r="A1230" t="s">
        <v>312</v>
      </c>
      <c r="B1230">
        <v>1.0240000000000001E-6</v>
      </c>
      <c r="D1230" t="s">
        <v>295</v>
      </c>
      <c r="E1230" t="s">
        <v>275</v>
      </c>
      <c r="F1230" t="s">
        <v>25</v>
      </c>
      <c r="G1230">
        <v>0</v>
      </c>
      <c r="H1230">
        <v>1.2800000000000001E-7</v>
      </c>
      <c r="J1230" t="s">
        <v>737</v>
      </c>
      <c r="M1230" t="s">
        <v>57</v>
      </c>
    </row>
    <row r="1231" spans="1:13" x14ac:dyDescent="0.2">
      <c r="A1231" t="s">
        <v>313</v>
      </c>
      <c r="B1231">
        <v>1.5999999999999999E-6</v>
      </c>
      <c r="D1231" t="s">
        <v>295</v>
      </c>
      <c r="E1231" t="s">
        <v>275</v>
      </c>
      <c r="F1231" t="s">
        <v>25</v>
      </c>
      <c r="G1231">
        <v>0</v>
      </c>
      <c r="H1231">
        <v>1.9999999999999999E-7</v>
      </c>
      <c r="J1231" t="s">
        <v>737</v>
      </c>
      <c r="M1231" t="s">
        <v>57</v>
      </c>
    </row>
    <row r="1232" spans="1:13" x14ac:dyDescent="0.2">
      <c r="A1232" t="s">
        <v>54</v>
      </c>
      <c r="B1232">
        <v>6.5600000000000005E-7</v>
      </c>
      <c r="D1232" t="s">
        <v>23</v>
      </c>
      <c r="E1232" t="s">
        <v>275</v>
      </c>
      <c r="F1232" t="s">
        <v>25</v>
      </c>
      <c r="G1232">
        <v>0</v>
      </c>
      <c r="H1232">
        <v>8.2000000000000006E-8</v>
      </c>
      <c r="J1232" t="s">
        <v>737</v>
      </c>
      <c r="M1232" t="s">
        <v>57</v>
      </c>
    </row>
    <row r="1233" spans="1:13" x14ac:dyDescent="0.2">
      <c r="A1233" t="s">
        <v>314</v>
      </c>
      <c r="B1233">
        <v>1.24E-6</v>
      </c>
      <c r="D1233" t="s">
        <v>295</v>
      </c>
      <c r="E1233" t="s">
        <v>275</v>
      </c>
      <c r="F1233" t="s">
        <v>25</v>
      </c>
      <c r="G1233">
        <v>0</v>
      </c>
      <c r="H1233">
        <v>1.55E-7</v>
      </c>
      <c r="J1233" t="s">
        <v>737</v>
      </c>
      <c r="M1233" t="s">
        <v>57</v>
      </c>
    </row>
    <row r="1234" spans="1:13" x14ac:dyDescent="0.2">
      <c r="A1234" t="s">
        <v>315</v>
      </c>
      <c r="B1234">
        <v>1.144E-9</v>
      </c>
      <c r="D1234" t="s">
        <v>23</v>
      </c>
      <c r="E1234" t="s">
        <v>275</v>
      </c>
      <c r="F1234" t="s">
        <v>25</v>
      </c>
      <c r="G1234">
        <v>0</v>
      </c>
      <c r="H1234">
        <v>1.43E-10</v>
      </c>
      <c r="J1234" t="s">
        <v>737</v>
      </c>
      <c r="M1234" t="s">
        <v>57</v>
      </c>
    </row>
    <row r="1235" spans="1:13" x14ac:dyDescent="0.2">
      <c r="A1235" t="s">
        <v>316</v>
      </c>
      <c r="B1235">
        <v>5.5439999999999998E-6</v>
      </c>
      <c r="D1235" t="s">
        <v>23</v>
      </c>
      <c r="E1235" t="s">
        <v>275</v>
      </c>
      <c r="F1235" t="s">
        <v>25</v>
      </c>
      <c r="G1235">
        <v>0</v>
      </c>
      <c r="H1235">
        <v>6.9299999999999997E-7</v>
      </c>
      <c r="J1235" t="s">
        <v>737</v>
      </c>
      <c r="M1235" t="s">
        <v>57</v>
      </c>
    </row>
    <row r="1236" spans="1:13" x14ac:dyDescent="0.2">
      <c r="A1236" t="s">
        <v>317</v>
      </c>
      <c r="B1236">
        <v>4.5919999999999998E-10</v>
      </c>
      <c r="D1236" t="s">
        <v>23</v>
      </c>
      <c r="E1236" t="s">
        <v>275</v>
      </c>
      <c r="F1236" t="s">
        <v>25</v>
      </c>
      <c r="G1236">
        <v>0</v>
      </c>
      <c r="H1236">
        <v>5.7399999999999997E-11</v>
      </c>
      <c r="J1236" t="s">
        <v>737</v>
      </c>
      <c r="M1236" t="s">
        <v>57</v>
      </c>
    </row>
    <row r="1237" spans="1:13" x14ac:dyDescent="0.2">
      <c r="A1237" t="s">
        <v>168</v>
      </c>
      <c r="B1237">
        <v>7.6639999999999998E-4</v>
      </c>
      <c r="C1237" t="s">
        <v>67</v>
      </c>
      <c r="D1237" t="s">
        <v>11</v>
      </c>
      <c r="E1237" t="s">
        <v>58</v>
      </c>
      <c r="F1237" t="s">
        <v>59</v>
      </c>
      <c r="G1237">
        <v>0</v>
      </c>
      <c r="H1237">
        <v>9.5799999999999998E-5</v>
      </c>
      <c r="J1237" t="s">
        <v>737</v>
      </c>
      <c r="L1237" t="s">
        <v>674</v>
      </c>
      <c r="M1237" t="s">
        <v>616</v>
      </c>
    </row>
    <row r="1238" spans="1:13" x14ac:dyDescent="0.2">
      <c r="A1238" t="s">
        <v>318</v>
      </c>
      <c r="B1238">
        <v>2.2079999999999999E-2</v>
      </c>
      <c r="C1238" t="s">
        <v>70</v>
      </c>
      <c r="D1238" t="s">
        <v>23</v>
      </c>
      <c r="E1238" t="s">
        <v>58</v>
      </c>
      <c r="F1238" t="s">
        <v>59</v>
      </c>
      <c r="G1238">
        <v>0</v>
      </c>
      <c r="H1238">
        <v>2.7599999999999999E-3</v>
      </c>
      <c r="J1238" t="s">
        <v>737</v>
      </c>
      <c r="K1238" t="s">
        <v>319</v>
      </c>
      <c r="L1238" t="s">
        <v>320</v>
      </c>
      <c r="M1238" t="s">
        <v>319</v>
      </c>
    </row>
    <row r="1239" spans="1:13" x14ac:dyDescent="0.2">
      <c r="A1239" t="s">
        <v>94</v>
      </c>
      <c r="B1239">
        <v>6.5919999999999997E-8</v>
      </c>
      <c r="C1239" t="s">
        <v>61</v>
      </c>
      <c r="D1239" t="s">
        <v>23</v>
      </c>
      <c r="E1239" t="s">
        <v>58</v>
      </c>
      <c r="F1239" t="s">
        <v>59</v>
      </c>
      <c r="G1239">
        <v>0</v>
      </c>
      <c r="H1239">
        <v>8.2399999999999997E-9</v>
      </c>
      <c r="J1239" t="s">
        <v>737</v>
      </c>
      <c r="L1239" t="s">
        <v>694</v>
      </c>
      <c r="M1239" t="s">
        <v>192</v>
      </c>
    </row>
    <row r="1240" spans="1:13" x14ac:dyDescent="0.2">
      <c r="A1240" t="s">
        <v>323</v>
      </c>
      <c r="B1240">
        <v>3.168E-6</v>
      </c>
      <c r="C1240" t="s">
        <v>4</v>
      </c>
      <c r="D1240" t="s">
        <v>23</v>
      </c>
      <c r="E1240" t="s">
        <v>58</v>
      </c>
      <c r="F1240" t="s">
        <v>59</v>
      </c>
      <c r="G1240">
        <v>0</v>
      </c>
      <c r="H1240">
        <v>3.96E-7</v>
      </c>
      <c r="J1240" t="s">
        <v>737</v>
      </c>
      <c r="K1240" t="s">
        <v>598</v>
      </c>
      <c r="L1240" t="s">
        <v>676</v>
      </c>
      <c r="M1240" t="s">
        <v>598</v>
      </c>
    </row>
    <row r="1241" spans="1:13" x14ac:dyDescent="0.2">
      <c r="A1241" t="s">
        <v>324</v>
      </c>
      <c r="B1241">
        <v>7.9679999999999996E-5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9.9599999999999995E-6</v>
      </c>
      <c r="J1241" t="s">
        <v>737</v>
      </c>
      <c r="L1241" t="s">
        <v>325</v>
      </c>
      <c r="M1241" t="s">
        <v>628</v>
      </c>
    </row>
    <row r="1242" spans="1:13" x14ac:dyDescent="0.2">
      <c r="A1242" t="s">
        <v>169</v>
      </c>
      <c r="B1242">
        <v>1.4559999999999999E-6</v>
      </c>
      <c r="C1242" t="s">
        <v>61</v>
      </c>
      <c r="D1242" t="s">
        <v>23</v>
      </c>
      <c r="E1242" t="s">
        <v>58</v>
      </c>
      <c r="F1242" t="s">
        <v>59</v>
      </c>
      <c r="G1242">
        <v>0</v>
      </c>
      <c r="H1242">
        <v>1.8199999999999999E-7</v>
      </c>
      <c r="J1242" t="s">
        <v>737</v>
      </c>
      <c r="L1242" t="s">
        <v>677</v>
      </c>
      <c r="M1242" t="s">
        <v>617</v>
      </c>
    </row>
    <row r="1243" spans="1:13" x14ac:dyDescent="0.2">
      <c r="A1243" t="s">
        <v>326</v>
      </c>
      <c r="B1243">
        <v>5.1119999999999998E-5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6.3899999999999998E-6</v>
      </c>
      <c r="J1243" t="s">
        <v>737</v>
      </c>
      <c r="L1243" t="s">
        <v>327</v>
      </c>
      <c r="M1243" t="s">
        <v>629</v>
      </c>
    </row>
    <row r="1244" spans="1:13" x14ac:dyDescent="0.2">
      <c r="A1244" t="s">
        <v>97</v>
      </c>
      <c r="B1244">
        <v>7.6560000000000005E-8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9.5700000000000007E-9</v>
      </c>
      <c r="J1244" t="s">
        <v>737</v>
      </c>
      <c r="K1244" t="s">
        <v>599</v>
      </c>
      <c r="L1244" t="s">
        <v>678</v>
      </c>
      <c r="M1244" t="s">
        <v>599</v>
      </c>
    </row>
    <row r="1245" spans="1:13" x14ac:dyDescent="0.2">
      <c r="A1245" t="s">
        <v>170</v>
      </c>
      <c r="B1245">
        <v>1.9359999999999999E-9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2.4199999999999999E-10</v>
      </c>
      <c r="J1245" t="s">
        <v>737</v>
      </c>
      <c r="L1245" t="s">
        <v>679</v>
      </c>
      <c r="M1245" t="s">
        <v>618</v>
      </c>
    </row>
    <row r="1246" spans="1:13" x14ac:dyDescent="0.2">
      <c r="A1246" t="s">
        <v>171</v>
      </c>
      <c r="B1246">
        <v>2.1120000000000001E-5</v>
      </c>
      <c r="C1246" t="s">
        <v>4</v>
      </c>
      <c r="D1246" t="s">
        <v>23</v>
      </c>
      <c r="E1246" t="s">
        <v>58</v>
      </c>
      <c r="F1246" t="s">
        <v>59</v>
      </c>
      <c r="G1246">
        <v>0</v>
      </c>
      <c r="H1246">
        <v>2.6400000000000001E-6</v>
      </c>
      <c r="J1246" t="s">
        <v>737</v>
      </c>
      <c r="L1246" t="s">
        <v>680</v>
      </c>
      <c r="M1246" t="s">
        <v>619</v>
      </c>
    </row>
    <row r="1247" spans="1:13" x14ac:dyDescent="0.2">
      <c r="A1247" t="s">
        <v>134</v>
      </c>
      <c r="B1247">
        <v>4.1359999999999999E-6</v>
      </c>
      <c r="C1247" t="s">
        <v>61</v>
      </c>
      <c r="D1247" t="s">
        <v>23</v>
      </c>
      <c r="E1247" t="s">
        <v>58</v>
      </c>
      <c r="F1247" t="s">
        <v>59</v>
      </c>
      <c r="G1247">
        <v>0</v>
      </c>
      <c r="H1247">
        <v>5.1699999999999998E-7</v>
      </c>
      <c r="J1247" t="s">
        <v>737</v>
      </c>
      <c r="L1247" t="s">
        <v>670</v>
      </c>
      <c r="M1247" t="s">
        <v>613</v>
      </c>
    </row>
    <row r="1248" spans="1:13" x14ac:dyDescent="0.2">
      <c r="A1248" t="s">
        <v>172</v>
      </c>
      <c r="B1248">
        <v>5.5040000000000002E-8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6.8800000000000002E-9</v>
      </c>
      <c r="J1248" t="s">
        <v>737</v>
      </c>
      <c r="L1248" t="s">
        <v>681</v>
      </c>
      <c r="M1248" t="s">
        <v>620</v>
      </c>
    </row>
    <row r="1249" spans="1:13" x14ac:dyDescent="0.2">
      <c r="A1249" t="s">
        <v>100</v>
      </c>
      <c r="B1249">
        <v>1.2640000000000001E-6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1.5800000000000001E-7</v>
      </c>
      <c r="J1249" t="s">
        <v>737</v>
      </c>
      <c r="L1249" t="s">
        <v>695</v>
      </c>
      <c r="M1249" t="s">
        <v>605</v>
      </c>
    </row>
    <row r="1250" spans="1:13" x14ac:dyDescent="0.2">
      <c r="A1250" t="s">
        <v>64</v>
      </c>
      <c r="B1250">
        <v>4.616E-4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5.77E-5</v>
      </c>
      <c r="J1250" t="s">
        <v>737</v>
      </c>
      <c r="L1250" t="s">
        <v>748</v>
      </c>
      <c r="M1250" t="s">
        <v>614</v>
      </c>
    </row>
    <row r="1251" spans="1:13" x14ac:dyDescent="0.2">
      <c r="A1251" t="s">
        <v>328</v>
      </c>
      <c r="B1251">
        <v>4.384E-5</v>
      </c>
      <c r="C1251" t="s">
        <v>4</v>
      </c>
      <c r="D1251" t="s">
        <v>23</v>
      </c>
      <c r="E1251" t="s">
        <v>58</v>
      </c>
      <c r="F1251" t="s">
        <v>59</v>
      </c>
      <c r="G1251">
        <v>0</v>
      </c>
      <c r="H1251">
        <v>5.48E-6</v>
      </c>
      <c r="J1251" t="s">
        <v>737</v>
      </c>
      <c r="L1251" t="s">
        <v>750</v>
      </c>
      <c r="M1251" t="s">
        <v>630</v>
      </c>
    </row>
    <row r="1252" spans="1:13" x14ac:dyDescent="0.2">
      <c r="A1252" t="s">
        <v>395</v>
      </c>
      <c r="B1252">
        <v>6.9520000000000003E-7</v>
      </c>
      <c r="C1252" t="s">
        <v>61</v>
      </c>
      <c r="D1252" t="s">
        <v>23</v>
      </c>
      <c r="E1252" t="s">
        <v>58</v>
      </c>
      <c r="F1252" t="s">
        <v>59</v>
      </c>
      <c r="G1252">
        <v>0</v>
      </c>
      <c r="H1252">
        <v>8.6900000000000004E-8</v>
      </c>
      <c r="J1252" t="s">
        <v>737</v>
      </c>
      <c r="L1252" t="s">
        <v>696</v>
      </c>
      <c r="M1252" t="s">
        <v>186</v>
      </c>
    </row>
    <row r="1253" spans="1:13" x14ac:dyDescent="0.2">
      <c r="A1253" t="s">
        <v>101</v>
      </c>
      <c r="B1253">
        <v>4.9840000000000002E-8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6.2300000000000002E-9</v>
      </c>
      <c r="J1253" t="s">
        <v>737</v>
      </c>
      <c r="K1253" t="s">
        <v>102</v>
      </c>
      <c r="L1253" t="s">
        <v>103</v>
      </c>
      <c r="M1253" t="s">
        <v>102</v>
      </c>
    </row>
    <row r="1254" spans="1:13" x14ac:dyDescent="0.2">
      <c r="A1254" t="s">
        <v>329</v>
      </c>
      <c r="B1254">
        <v>2.12E-4</v>
      </c>
      <c r="C1254" t="s">
        <v>4</v>
      </c>
      <c r="D1254" t="s">
        <v>23</v>
      </c>
      <c r="E1254" t="s">
        <v>58</v>
      </c>
      <c r="F1254" t="s">
        <v>59</v>
      </c>
      <c r="G1254">
        <v>0</v>
      </c>
      <c r="H1254">
        <v>2.65E-5</v>
      </c>
      <c r="J1254" t="s">
        <v>737</v>
      </c>
      <c r="L1254" t="s">
        <v>682</v>
      </c>
      <c r="M1254" t="s">
        <v>631</v>
      </c>
    </row>
    <row r="1255" spans="1:13" x14ac:dyDescent="0.2">
      <c r="A1255" t="s">
        <v>372</v>
      </c>
      <c r="B1255">
        <v>2.3679999999999999E-3</v>
      </c>
      <c r="C1255" t="s">
        <v>67</v>
      </c>
      <c r="D1255" t="s">
        <v>154</v>
      </c>
      <c r="E1255" t="s">
        <v>58</v>
      </c>
      <c r="F1255" t="s">
        <v>59</v>
      </c>
      <c r="G1255">
        <v>0</v>
      </c>
      <c r="H1255">
        <v>2.9599999999999998E-4</v>
      </c>
      <c r="J1255" t="s">
        <v>737</v>
      </c>
      <c r="L1255" t="s">
        <v>697</v>
      </c>
      <c r="M1255" t="s">
        <v>641</v>
      </c>
    </row>
    <row r="1256" spans="1:13" x14ac:dyDescent="0.2">
      <c r="A1256" t="s">
        <v>330</v>
      </c>
      <c r="B1256">
        <v>1.1839999999999999E-3</v>
      </c>
      <c r="C1256" t="s">
        <v>4</v>
      </c>
      <c r="D1256" t="s">
        <v>154</v>
      </c>
      <c r="E1256" t="s">
        <v>58</v>
      </c>
      <c r="F1256" t="s">
        <v>59</v>
      </c>
      <c r="G1256">
        <v>0</v>
      </c>
      <c r="H1256">
        <v>1.4799999999999999E-4</v>
      </c>
      <c r="J1256" t="s">
        <v>737</v>
      </c>
      <c r="L1256" t="s">
        <v>698</v>
      </c>
      <c r="M1256" t="s">
        <v>632</v>
      </c>
    </row>
    <row r="1257" spans="1:13" x14ac:dyDescent="0.2">
      <c r="A1257" t="s">
        <v>110</v>
      </c>
      <c r="B1257">
        <v>4.7120000000000003E-9</v>
      </c>
      <c r="C1257" t="s">
        <v>4</v>
      </c>
      <c r="D1257" t="s">
        <v>23</v>
      </c>
      <c r="E1257" t="s">
        <v>58</v>
      </c>
      <c r="F1257" t="s">
        <v>59</v>
      </c>
      <c r="G1257">
        <v>0</v>
      </c>
      <c r="H1257">
        <v>5.8900000000000003E-10</v>
      </c>
      <c r="J1257" t="s">
        <v>737</v>
      </c>
      <c r="K1257" t="s">
        <v>111</v>
      </c>
      <c r="L1257" t="s">
        <v>683</v>
      </c>
      <c r="M1257" t="s">
        <v>111</v>
      </c>
    </row>
    <row r="1258" spans="1:13" x14ac:dyDescent="0.2">
      <c r="A1258" t="s">
        <v>179</v>
      </c>
      <c r="B1258">
        <v>2.3600000000000001E-9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2.9500000000000002E-10</v>
      </c>
      <c r="J1258" t="s">
        <v>737</v>
      </c>
      <c r="K1258" t="s">
        <v>180</v>
      </c>
      <c r="L1258" t="s">
        <v>684</v>
      </c>
      <c r="M1258" t="s">
        <v>180</v>
      </c>
    </row>
    <row r="1259" spans="1:13" x14ac:dyDescent="0.2">
      <c r="A1259" t="s">
        <v>181</v>
      </c>
      <c r="B1259">
        <v>1.6560000000000001E-8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2.0700000000000001E-9</v>
      </c>
      <c r="J1259" t="s">
        <v>737</v>
      </c>
      <c r="K1259" t="s">
        <v>182</v>
      </c>
      <c r="L1259" t="s">
        <v>685</v>
      </c>
      <c r="M1259" t="s">
        <v>182</v>
      </c>
    </row>
    <row r="1260" spans="1:13" x14ac:dyDescent="0.2">
      <c r="A1260" t="s">
        <v>183</v>
      </c>
      <c r="B1260">
        <v>6.2959999999999998E-9</v>
      </c>
      <c r="C1260" t="s">
        <v>92</v>
      </c>
      <c r="D1260" t="s">
        <v>23</v>
      </c>
      <c r="E1260" t="s">
        <v>58</v>
      </c>
      <c r="F1260" t="s">
        <v>59</v>
      </c>
      <c r="G1260">
        <v>0</v>
      </c>
      <c r="H1260">
        <v>7.8699999999999997E-10</v>
      </c>
      <c r="J1260" t="s">
        <v>737</v>
      </c>
      <c r="K1260" t="s">
        <v>184</v>
      </c>
      <c r="L1260" t="s">
        <v>686</v>
      </c>
      <c r="M1260" t="s">
        <v>623</v>
      </c>
    </row>
    <row r="1261" spans="1:13" x14ac:dyDescent="0.2">
      <c r="A1261" t="s">
        <v>112</v>
      </c>
      <c r="B1261">
        <v>5.8159999999999999E-8</v>
      </c>
      <c r="C1261" t="s">
        <v>4</v>
      </c>
      <c r="D1261" t="s">
        <v>23</v>
      </c>
      <c r="E1261" t="s">
        <v>58</v>
      </c>
      <c r="F1261" t="s">
        <v>59</v>
      </c>
      <c r="G1261">
        <v>0</v>
      </c>
      <c r="H1261">
        <v>7.2699999999999999E-9</v>
      </c>
      <c r="J1261" t="s">
        <v>737</v>
      </c>
      <c r="K1261" t="s">
        <v>113</v>
      </c>
      <c r="L1261" t="s">
        <v>699</v>
      </c>
      <c r="M1261" t="s">
        <v>113</v>
      </c>
    </row>
    <row r="1262" spans="1:13" x14ac:dyDescent="0.2">
      <c r="A1262" t="s">
        <v>332</v>
      </c>
      <c r="B1262">
        <v>-1.536E-2</v>
      </c>
      <c r="C1262" t="s">
        <v>92</v>
      </c>
      <c r="D1262" t="s">
        <v>23</v>
      </c>
      <c r="E1262" t="s">
        <v>71</v>
      </c>
      <c r="F1262" t="s">
        <v>59</v>
      </c>
      <c r="G1262">
        <v>0</v>
      </c>
      <c r="H1262">
        <v>1.92E-3</v>
      </c>
      <c r="J1262" t="s">
        <v>737</v>
      </c>
      <c r="L1262" t="s">
        <v>333</v>
      </c>
      <c r="M1262" t="s">
        <v>633</v>
      </c>
    </row>
    <row r="1263" spans="1:13" x14ac:dyDescent="0.2">
      <c r="A1263" t="s">
        <v>334</v>
      </c>
      <c r="B1263">
        <v>-2.8879999999999999E-2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3.6099999999999999E-3</v>
      </c>
      <c r="J1263" t="s">
        <v>737</v>
      </c>
      <c r="L1263" t="s">
        <v>335</v>
      </c>
      <c r="M1263" t="s">
        <v>634</v>
      </c>
    </row>
    <row r="1264" spans="1:13" x14ac:dyDescent="0.2">
      <c r="A1264" t="s">
        <v>336</v>
      </c>
      <c r="B1264">
        <v>-1.4479999999999999E-6</v>
      </c>
      <c r="C1264" t="s">
        <v>70</v>
      </c>
      <c r="D1264" t="s">
        <v>23</v>
      </c>
      <c r="E1264" t="s">
        <v>71</v>
      </c>
      <c r="F1264" t="s">
        <v>59</v>
      </c>
      <c r="G1264">
        <v>0</v>
      </c>
      <c r="H1264">
        <v>1.8099999999999999E-7</v>
      </c>
      <c r="J1264" t="s">
        <v>737</v>
      </c>
      <c r="L1264" t="s">
        <v>337</v>
      </c>
      <c r="M1264" t="s">
        <v>635</v>
      </c>
    </row>
    <row r="1265" spans="1:13" x14ac:dyDescent="0.2">
      <c r="A1265" t="s">
        <v>196</v>
      </c>
      <c r="B1265">
        <v>-1.2480000000000001E-5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1.5600000000000001E-6</v>
      </c>
      <c r="J1265" t="s">
        <v>737</v>
      </c>
      <c r="K1265" t="s">
        <v>197</v>
      </c>
      <c r="L1265" t="s">
        <v>198</v>
      </c>
      <c r="M1265" t="s">
        <v>197</v>
      </c>
    </row>
    <row r="1266" spans="1:13" x14ac:dyDescent="0.2">
      <c r="A1266" t="s">
        <v>202</v>
      </c>
      <c r="B1266">
        <v>-9.2000000000000003E-4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1.15E-4</v>
      </c>
      <c r="J1266" t="s">
        <v>737</v>
      </c>
      <c r="L1266" t="s">
        <v>203</v>
      </c>
      <c r="M1266" t="s">
        <v>625</v>
      </c>
    </row>
    <row r="1267" spans="1:13" x14ac:dyDescent="0.2">
      <c r="A1267" t="s">
        <v>69</v>
      </c>
      <c r="B1267">
        <v>-4.0000000000000003E-5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5.0000000000000004E-6</v>
      </c>
      <c r="J1267" t="s">
        <v>744</v>
      </c>
      <c r="L1267" t="s">
        <v>72</v>
      </c>
      <c r="M1267" t="s">
        <v>636</v>
      </c>
    </row>
    <row r="1268" spans="1:13" x14ac:dyDescent="0.2">
      <c r="A1268" t="s">
        <v>210</v>
      </c>
      <c r="B1268">
        <v>-1.184E-4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1.4800000000000001E-5</v>
      </c>
      <c r="J1268" t="s">
        <v>737</v>
      </c>
      <c r="K1268" t="s">
        <v>211</v>
      </c>
      <c r="L1268" t="s">
        <v>212</v>
      </c>
      <c r="M1268" t="s">
        <v>211</v>
      </c>
    </row>
    <row r="1269" spans="1:13" x14ac:dyDescent="0.2">
      <c r="A1269" t="s">
        <v>138</v>
      </c>
      <c r="B1269">
        <v>-4.9280000000000001E-6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6.1600000000000001E-7</v>
      </c>
      <c r="J1269" t="s">
        <v>737</v>
      </c>
      <c r="L1269" t="s">
        <v>139</v>
      </c>
      <c r="M1269" t="s">
        <v>611</v>
      </c>
    </row>
    <row r="1270" spans="1:13" x14ac:dyDescent="0.2">
      <c r="A1270" t="s">
        <v>338</v>
      </c>
      <c r="B1270">
        <v>-1.632E-6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2.04E-7</v>
      </c>
      <c r="J1270" t="s">
        <v>737</v>
      </c>
      <c r="K1270" t="s">
        <v>339</v>
      </c>
      <c r="L1270" t="s">
        <v>340</v>
      </c>
      <c r="M1270" t="s">
        <v>339</v>
      </c>
    </row>
    <row r="1271" spans="1:13" x14ac:dyDescent="0.2">
      <c r="A1271" t="s">
        <v>341</v>
      </c>
      <c r="B1271">
        <v>-4.8319999999999996E-6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6.0399999999999996E-7</v>
      </c>
      <c r="J1271" t="s">
        <v>737</v>
      </c>
      <c r="L1271" t="s">
        <v>342</v>
      </c>
      <c r="M1271" t="s">
        <v>637</v>
      </c>
    </row>
    <row r="1272" spans="1:13" x14ac:dyDescent="0.2">
      <c r="A1272" t="s">
        <v>343</v>
      </c>
      <c r="B1272">
        <v>-7.0080000000000007E-5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8.7600000000000008E-6</v>
      </c>
      <c r="J1272" t="s">
        <v>737</v>
      </c>
      <c r="K1272" t="s">
        <v>344</v>
      </c>
      <c r="L1272" t="s">
        <v>345</v>
      </c>
      <c r="M1272" t="s">
        <v>344</v>
      </c>
    </row>
    <row r="1273" spans="1:13" x14ac:dyDescent="0.2">
      <c r="A1273" t="s">
        <v>346</v>
      </c>
      <c r="B1273">
        <v>-1.1519999999999999E-4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1.4399999999999999E-5</v>
      </c>
      <c r="J1273" t="s">
        <v>737</v>
      </c>
      <c r="K1273" t="s">
        <v>347</v>
      </c>
      <c r="L1273" t="s">
        <v>348</v>
      </c>
      <c r="M1273" t="s">
        <v>347</v>
      </c>
    </row>
    <row r="1274" spans="1:13" x14ac:dyDescent="0.2">
      <c r="A1274" t="s">
        <v>349</v>
      </c>
      <c r="B1274">
        <v>-1.5760000000000002E-5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1.9700000000000002E-6</v>
      </c>
      <c r="J1274" t="s">
        <v>737</v>
      </c>
      <c r="L1274" t="s">
        <v>350</v>
      </c>
      <c r="M1274" t="s">
        <v>263</v>
      </c>
    </row>
    <row r="1275" spans="1:13" x14ac:dyDescent="0.2">
      <c r="M1275" t="s">
        <v>57</v>
      </c>
    </row>
    <row r="1276" spans="1:13" ht="16" x14ac:dyDescent="0.2">
      <c r="A1276" s="1" t="s">
        <v>2</v>
      </c>
      <c r="B1276" s="1" t="s">
        <v>745</v>
      </c>
      <c r="M1276" t="s">
        <v>57</v>
      </c>
    </row>
    <row r="1277" spans="1:13" x14ac:dyDescent="0.2">
      <c r="A1277" t="s">
        <v>3</v>
      </c>
      <c r="B1277" t="s">
        <v>4</v>
      </c>
      <c r="M1277" t="s">
        <v>57</v>
      </c>
    </row>
    <row r="1278" spans="1:13" x14ac:dyDescent="0.2">
      <c r="A1278" t="s">
        <v>5</v>
      </c>
      <c r="B1278">
        <v>1</v>
      </c>
      <c r="M1278" t="s">
        <v>57</v>
      </c>
    </row>
    <row r="1279" spans="1:13" x14ac:dyDescent="0.2">
      <c r="A1279" t="s">
        <v>20</v>
      </c>
      <c r="B1279" t="s">
        <v>809</v>
      </c>
    </row>
    <row r="1280" spans="1:13" x14ac:dyDescent="0.2">
      <c r="A1280" t="s">
        <v>542</v>
      </c>
      <c r="B1280" t="s">
        <v>806</v>
      </c>
    </row>
    <row r="1281" spans="1:13" x14ac:dyDescent="0.2">
      <c r="A1281" t="s">
        <v>6</v>
      </c>
      <c r="B1281" t="s">
        <v>593</v>
      </c>
      <c r="M1281" t="s">
        <v>57</v>
      </c>
    </row>
    <row r="1282" spans="1:13" x14ac:dyDescent="0.2">
      <c r="A1282" t="s">
        <v>8</v>
      </c>
      <c r="B1282" t="s">
        <v>9</v>
      </c>
      <c r="M1282" t="s">
        <v>57</v>
      </c>
    </row>
    <row r="1283" spans="1:13" x14ac:dyDescent="0.2">
      <c r="A1283" t="s">
        <v>10</v>
      </c>
      <c r="B1283" t="s">
        <v>106</v>
      </c>
      <c r="M1283" t="s">
        <v>57</v>
      </c>
    </row>
    <row r="1284" spans="1:13" ht="16" x14ac:dyDescent="0.2">
      <c r="A1284" s="1" t="s">
        <v>12</v>
      </c>
      <c r="M1284" t="s">
        <v>57</v>
      </c>
    </row>
    <row r="1285" spans="1:13" x14ac:dyDescent="0.2">
      <c r="A1285" t="s">
        <v>13</v>
      </c>
      <c r="B1285" t="s">
        <v>14</v>
      </c>
      <c r="C1285" t="s">
        <v>3</v>
      </c>
      <c r="D1285" t="s">
        <v>10</v>
      </c>
      <c r="E1285" t="s">
        <v>15</v>
      </c>
      <c r="F1285" t="s">
        <v>8</v>
      </c>
      <c r="G1285" t="s">
        <v>16</v>
      </c>
      <c r="H1285" t="s">
        <v>17</v>
      </c>
      <c r="I1285" t="s">
        <v>19</v>
      </c>
      <c r="J1285" t="s">
        <v>20</v>
      </c>
      <c r="K1285" t="s">
        <v>7</v>
      </c>
      <c r="L1285" t="s">
        <v>21</v>
      </c>
      <c r="M1285" t="s">
        <v>6</v>
      </c>
    </row>
    <row r="1286" spans="1:13" x14ac:dyDescent="0.2">
      <c r="A1286" t="s">
        <v>745</v>
      </c>
      <c r="B1286">
        <v>1</v>
      </c>
      <c r="C1286" t="s">
        <v>4</v>
      </c>
      <c r="D1286" t="s">
        <v>106</v>
      </c>
      <c r="E1286" t="s">
        <v>271</v>
      </c>
      <c r="F1286" t="s">
        <v>56</v>
      </c>
      <c r="I1286">
        <v>100</v>
      </c>
      <c r="J1286" t="s">
        <v>57</v>
      </c>
      <c r="K1286" t="s">
        <v>746</v>
      </c>
      <c r="M1286" t="s">
        <v>57</v>
      </c>
    </row>
    <row r="1287" spans="1:13" x14ac:dyDescent="0.2">
      <c r="A1287" t="s">
        <v>274</v>
      </c>
      <c r="B1287">
        <v>1.0964699999999999E-10</v>
      </c>
      <c r="D1287" t="s">
        <v>23</v>
      </c>
      <c r="E1287" t="s">
        <v>275</v>
      </c>
      <c r="F1287" t="s">
        <v>25</v>
      </c>
      <c r="G1287">
        <v>0</v>
      </c>
      <c r="H1287">
        <v>1.31E-11</v>
      </c>
      <c r="K1287" t="s">
        <v>57</v>
      </c>
      <c r="M1287" t="s">
        <v>57</v>
      </c>
    </row>
    <row r="1288" spans="1:13" x14ac:dyDescent="0.2">
      <c r="A1288" t="s">
        <v>276</v>
      </c>
      <c r="B1288">
        <v>6.1770599999999998E-9</v>
      </c>
      <c r="D1288" t="s">
        <v>23</v>
      </c>
      <c r="E1288" t="s">
        <v>275</v>
      </c>
      <c r="F1288" t="s">
        <v>25</v>
      </c>
      <c r="G1288">
        <v>0</v>
      </c>
      <c r="H1288">
        <v>7.3800000000000004E-10</v>
      </c>
      <c r="K1288" t="s">
        <v>57</v>
      </c>
      <c r="M1288" t="s">
        <v>57</v>
      </c>
    </row>
    <row r="1289" spans="1:13" x14ac:dyDescent="0.2">
      <c r="A1289" t="s">
        <v>277</v>
      </c>
      <c r="B1289">
        <v>3.6493199999999992E-8</v>
      </c>
      <c r="D1289" t="s">
        <v>23</v>
      </c>
      <c r="E1289" t="s">
        <v>275</v>
      </c>
      <c r="F1289" t="s">
        <v>25</v>
      </c>
      <c r="G1289">
        <v>0</v>
      </c>
      <c r="H1289">
        <v>4.3599999999999998E-9</v>
      </c>
      <c r="K1289" t="s">
        <v>57</v>
      </c>
      <c r="M1289" t="s">
        <v>57</v>
      </c>
    </row>
    <row r="1290" spans="1:13" x14ac:dyDescent="0.2">
      <c r="A1290" t="s">
        <v>30</v>
      </c>
      <c r="B1290">
        <v>1.8162899999999998E-6</v>
      </c>
      <c r="D1290" t="s">
        <v>23</v>
      </c>
      <c r="E1290" t="s">
        <v>275</v>
      </c>
      <c r="F1290" t="s">
        <v>25</v>
      </c>
      <c r="G1290">
        <v>0</v>
      </c>
      <c r="H1290">
        <v>2.17E-7</v>
      </c>
      <c r="K1290" t="s">
        <v>57</v>
      </c>
      <c r="M1290" t="s">
        <v>57</v>
      </c>
    </row>
    <row r="1291" spans="1:13" x14ac:dyDescent="0.2">
      <c r="A1291" t="s">
        <v>31</v>
      </c>
      <c r="B1291">
        <v>1.6739999999999999E-12</v>
      </c>
      <c r="D1291" t="s">
        <v>23</v>
      </c>
      <c r="E1291" t="s">
        <v>275</v>
      </c>
      <c r="F1291" t="s">
        <v>25</v>
      </c>
      <c r="G1291">
        <v>0</v>
      </c>
      <c r="H1291">
        <v>2.0000000000000001E-13</v>
      </c>
      <c r="K1291" t="s">
        <v>57</v>
      </c>
      <c r="M1291" t="s">
        <v>57</v>
      </c>
    </row>
    <row r="1292" spans="1:13" x14ac:dyDescent="0.2">
      <c r="A1292" t="s">
        <v>278</v>
      </c>
      <c r="B1292">
        <v>1.73259E-5</v>
      </c>
      <c r="D1292" t="s">
        <v>23</v>
      </c>
      <c r="E1292" t="s">
        <v>275</v>
      </c>
      <c r="F1292" t="s">
        <v>25</v>
      </c>
      <c r="G1292">
        <v>0</v>
      </c>
      <c r="H1292">
        <v>2.0700000000000001E-6</v>
      </c>
      <c r="K1292" t="s">
        <v>57</v>
      </c>
      <c r="M1292" t="s">
        <v>57</v>
      </c>
    </row>
    <row r="1293" spans="1:13" x14ac:dyDescent="0.2">
      <c r="A1293" t="s">
        <v>279</v>
      </c>
      <c r="B1293">
        <v>2.3101199999999998E-7</v>
      </c>
      <c r="D1293" t="s">
        <v>23</v>
      </c>
      <c r="E1293" t="s">
        <v>275</v>
      </c>
      <c r="F1293" t="s">
        <v>25</v>
      </c>
      <c r="G1293">
        <v>0</v>
      </c>
      <c r="H1293">
        <v>2.7599999999999999E-8</v>
      </c>
      <c r="K1293" t="s">
        <v>57</v>
      </c>
      <c r="M1293" t="s">
        <v>57</v>
      </c>
    </row>
    <row r="1294" spans="1:13" x14ac:dyDescent="0.2">
      <c r="A1294" t="s">
        <v>32</v>
      </c>
      <c r="B1294">
        <v>1.5902999999999999E-7</v>
      </c>
      <c r="D1294" t="s">
        <v>23</v>
      </c>
      <c r="E1294" t="s">
        <v>275</v>
      </c>
      <c r="F1294" t="s">
        <v>25</v>
      </c>
      <c r="G1294">
        <v>0</v>
      </c>
      <c r="H1294">
        <v>1.9000000000000001E-8</v>
      </c>
      <c r="K1294" t="s">
        <v>57</v>
      </c>
      <c r="M1294" t="s">
        <v>57</v>
      </c>
    </row>
    <row r="1295" spans="1:13" x14ac:dyDescent="0.2">
      <c r="A1295" t="s">
        <v>280</v>
      </c>
      <c r="B1295">
        <v>1.28061E-10</v>
      </c>
      <c r="D1295" t="s">
        <v>23</v>
      </c>
      <c r="E1295" t="s">
        <v>275</v>
      </c>
      <c r="F1295" t="s">
        <v>25</v>
      </c>
      <c r="G1295">
        <v>0</v>
      </c>
      <c r="H1295">
        <v>1.5300000000000001E-11</v>
      </c>
      <c r="K1295" t="s">
        <v>57</v>
      </c>
      <c r="M1295" t="s">
        <v>57</v>
      </c>
    </row>
    <row r="1296" spans="1:13" x14ac:dyDescent="0.2">
      <c r="A1296" t="s">
        <v>281</v>
      </c>
      <c r="B1296">
        <f>B1346*8.7*0.115</f>
        <v>0.96279069767441872</v>
      </c>
      <c r="D1296" t="s">
        <v>23</v>
      </c>
      <c r="E1296" t="s">
        <v>275</v>
      </c>
      <c r="F1296" t="s">
        <v>25</v>
      </c>
      <c r="G1296">
        <v>0</v>
      </c>
      <c r="H1296">
        <v>-2.2256240518579169</v>
      </c>
      <c r="I1296">
        <v>5.218000766212133E-2</v>
      </c>
      <c r="K1296" t="s">
        <v>57</v>
      </c>
      <c r="L1296">
        <v>0</v>
      </c>
      <c r="M1296" t="s">
        <v>57</v>
      </c>
    </row>
    <row r="1297" spans="1:13" x14ac:dyDescent="0.2">
      <c r="A1297" t="s">
        <v>283</v>
      </c>
      <c r="B1297">
        <v>1.674E-4</v>
      </c>
      <c r="D1297" t="s">
        <v>23</v>
      </c>
      <c r="E1297" t="s">
        <v>275</v>
      </c>
      <c r="F1297" t="s">
        <v>25</v>
      </c>
      <c r="G1297">
        <v>0</v>
      </c>
      <c r="H1297">
        <v>2.0000000000000002E-5</v>
      </c>
      <c r="K1297" t="s">
        <v>57</v>
      </c>
      <c r="M1297" t="s">
        <v>57</v>
      </c>
    </row>
    <row r="1298" spans="1:13" x14ac:dyDescent="0.2">
      <c r="A1298" t="s">
        <v>284</v>
      </c>
      <c r="B1298">
        <v>1.6237799999999999E-9</v>
      </c>
      <c r="D1298" t="s">
        <v>23</v>
      </c>
      <c r="E1298" t="s">
        <v>275</v>
      </c>
      <c r="F1298" t="s">
        <v>25</v>
      </c>
      <c r="G1298">
        <v>0</v>
      </c>
      <c r="H1298">
        <v>1.94E-10</v>
      </c>
      <c r="K1298" t="s">
        <v>57</v>
      </c>
      <c r="M1298" t="s">
        <v>57</v>
      </c>
    </row>
    <row r="1299" spans="1:13" x14ac:dyDescent="0.2">
      <c r="A1299" t="s">
        <v>285</v>
      </c>
      <c r="B1299">
        <v>2.0087999999999998E-10</v>
      </c>
      <c r="D1299" t="s">
        <v>23</v>
      </c>
      <c r="E1299" t="s">
        <v>275</v>
      </c>
      <c r="F1299" t="s">
        <v>25</v>
      </c>
      <c r="G1299">
        <v>0</v>
      </c>
      <c r="H1299">
        <v>2.4000000000000001E-11</v>
      </c>
      <c r="K1299" t="s">
        <v>57</v>
      </c>
      <c r="M1299" t="s">
        <v>57</v>
      </c>
    </row>
    <row r="1300" spans="1:13" x14ac:dyDescent="0.2">
      <c r="A1300" t="s">
        <v>286</v>
      </c>
      <c r="B1300">
        <v>7.3070099999999987E-10</v>
      </c>
      <c r="D1300" t="s">
        <v>23</v>
      </c>
      <c r="E1300" t="s">
        <v>275</v>
      </c>
      <c r="F1300" t="s">
        <v>25</v>
      </c>
      <c r="G1300">
        <v>0</v>
      </c>
      <c r="H1300">
        <v>8.7299999999999998E-11</v>
      </c>
      <c r="K1300" t="s">
        <v>57</v>
      </c>
      <c r="M1300" t="s">
        <v>57</v>
      </c>
    </row>
    <row r="1301" spans="1:13" x14ac:dyDescent="0.2">
      <c r="A1301" t="s">
        <v>287</v>
      </c>
      <c r="B1301">
        <v>1.6823699999999998E-9</v>
      </c>
      <c r="D1301" t="s">
        <v>23</v>
      </c>
      <c r="E1301" t="s">
        <v>275</v>
      </c>
      <c r="F1301" t="s">
        <v>25</v>
      </c>
      <c r="G1301">
        <v>0</v>
      </c>
      <c r="H1301">
        <v>2.01E-10</v>
      </c>
      <c r="K1301" t="s">
        <v>57</v>
      </c>
      <c r="M1301" t="s">
        <v>57</v>
      </c>
    </row>
    <row r="1302" spans="1:13" x14ac:dyDescent="0.2">
      <c r="A1302" t="s">
        <v>35</v>
      </c>
      <c r="B1302">
        <v>2.1678299999999999E-5</v>
      </c>
      <c r="D1302" t="s">
        <v>23</v>
      </c>
      <c r="E1302" t="s">
        <v>275</v>
      </c>
      <c r="F1302" t="s">
        <v>25</v>
      </c>
      <c r="G1302">
        <v>0</v>
      </c>
      <c r="H1302">
        <v>2.5900000000000002E-6</v>
      </c>
      <c r="K1302" t="s">
        <v>57</v>
      </c>
      <c r="M1302" t="s">
        <v>57</v>
      </c>
    </row>
    <row r="1303" spans="1:13" x14ac:dyDescent="0.2">
      <c r="A1303" t="s">
        <v>37</v>
      </c>
      <c r="B1303">
        <v>5.8589999999999993E-14</v>
      </c>
      <c r="D1303" t="s">
        <v>23</v>
      </c>
      <c r="E1303" t="s">
        <v>275</v>
      </c>
      <c r="F1303" t="s">
        <v>25</v>
      </c>
      <c r="G1303">
        <v>0</v>
      </c>
      <c r="H1303">
        <v>7.0000000000000001E-15</v>
      </c>
      <c r="K1303" t="s">
        <v>57</v>
      </c>
      <c r="M1303" t="s">
        <v>57</v>
      </c>
    </row>
    <row r="1304" spans="1:13" x14ac:dyDescent="0.2">
      <c r="A1304" t="s">
        <v>38</v>
      </c>
      <c r="B1304">
        <v>3.4316999999999997E-7</v>
      </c>
      <c r="D1304" t="s">
        <v>23</v>
      </c>
      <c r="E1304" t="s">
        <v>275</v>
      </c>
      <c r="F1304" t="s">
        <v>25</v>
      </c>
      <c r="G1304">
        <v>0</v>
      </c>
      <c r="H1304">
        <v>4.1000000000000003E-8</v>
      </c>
      <c r="K1304" t="s">
        <v>57</v>
      </c>
      <c r="M1304" t="s">
        <v>57</v>
      </c>
    </row>
    <row r="1305" spans="1:13" x14ac:dyDescent="0.2">
      <c r="A1305" t="s">
        <v>39</v>
      </c>
      <c r="B1305">
        <v>4.8546000000000001E-7</v>
      </c>
      <c r="D1305" t="s">
        <v>23</v>
      </c>
      <c r="E1305" t="s">
        <v>275</v>
      </c>
      <c r="F1305" t="s">
        <v>25</v>
      </c>
      <c r="G1305">
        <v>0</v>
      </c>
      <c r="H1305">
        <v>5.8000000000000003E-8</v>
      </c>
      <c r="K1305" t="s">
        <v>57</v>
      </c>
      <c r="M1305" t="s">
        <v>57</v>
      </c>
    </row>
    <row r="1306" spans="1:13" x14ac:dyDescent="0.2">
      <c r="A1306" t="s">
        <v>40</v>
      </c>
      <c r="B1306">
        <v>5.6246399999999994</v>
      </c>
      <c r="D1306" t="s">
        <v>11</v>
      </c>
      <c r="E1306" t="s">
        <v>275</v>
      </c>
      <c r="F1306" t="s">
        <v>25</v>
      </c>
      <c r="G1306">
        <v>0</v>
      </c>
      <c r="H1306">
        <v>0.67200000000000004</v>
      </c>
      <c r="K1306" t="s">
        <v>57</v>
      </c>
      <c r="M1306" t="s">
        <v>57</v>
      </c>
    </row>
    <row r="1307" spans="1:13" x14ac:dyDescent="0.2">
      <c r="A1307" t="s">
        <v>40</v>
      </c>
      <c r="B1307">
        <v>1.4814899999999998</v>
      </c>
      <c r="D1307" t="s">
        <v>11</v>
      </c>
      <c r="E1307" t="s">
        <v>365</v>
      </c>
      <c r="F1307" t="s">
        <v>25</v>
      </c>
      <c r="G1307">
        <v>0</v>
      </c>
      <c r="H1307">
        <v>0.17699999999999999</v>
      </c>
      <c r="K1307" t="s">
        <v>57</v>
      </c>
      <c r="M1307" t="s">
        <v>57</v>
      </c>
    </row>
    <row r="1308" spans="1:13" x14ac:dyDescent="0.2">
      <c r="A1308" t="s">
        <v>288</v>
      </c>
      <c r="B1308">
        <v>1.8330299999999998E-6</v>
      </c>
      <c r="D1308" t="s">
        <v>23</v>
      </c>
      <c r="E1308" t="s">
        <v>275</v>
      </c>
      <c r="F1308" t="s">
        <v>25</v>
      </c>
      <c r="G1308">
        <v>0</v>
      </c>
      <c r="H1308">
        <v>2.1899999999999999E-7</v>
      </c>
      <c r="K1308" t="s">
        <v>57</v>
      </c>
      <c r="M1308" t="s">
        <v>57</v>
      </c>
    </row>
    <row r="1309" spans="1:13" x14ac:dyDescent="0.2">
      <c r="A1309" t="s">
        <v>289</v>
      </c>
      <c r="B1309">
        <v>1.8079199999999998E-6</v>
      </c>
      <c r="D1309" t="s">
        <v>23</v>
      </c>
      <c r="E1309" t="s">
        <v>275</v>
      </c>
      <c r="F1309" t="s">
        <v>25</v>
      </c>
      <c r="G1309">
        <v>0</v>
      </c>
      <c r="H1309">
        <v>2.16E-7</v>
      </c>
      <c r="K1309" t="s">
        <v>57</v>
      </c>
      <c r="M1309" t="s">
        <v>57</v>
      </c>
    </row>
    <row r="1310" spans="1:13" x14ac:dyDescent="0.2">
      <c r="A1310" t="s">
        <v>290</v>
      </c>
      <c r="B1310">
        <v>2.4524099999999998E-5</v>
      </c>
      <c r="D1310" t="s">
        <v>23</v>
      </c>
      <c r="E1310" t="s">
        <v>275</v>
      </c>
      <c r="F1310" t="s">
        <v>25</v>
      </c>
      <c r="G1310">
        <v>0</v>
      </c>
      <c r="H1310">
        <v>2.9299999999999999E-6</v>
      </c>
      <c r="K1310" t="s">
        <v>57</v>
      </c>
      <c r="M1310" t="s">
        <v>57</v>
      </c>
    </row>
    <row r="1311" spans="1:13" x14ac:dyDescent="0.2">
      <c r="A1311" t="s">
        <v>291</v>
      </c>
      <c r="B1311">
        <v>6.8382899999999987E-6</v>
      </c>
      <c r="D1311" t="s">
        <v>23</v>
      </c>
      <c r="E1311" t="s">
        <v>275</v>
      </c>
      <c r="F1311" t="s">
        <v>25</v>
      </c>
      <c r="G1311">
        <v>0</v>
      </c>
      <c r="H1311">
        <v>8.1699999999999997E-7</v>
      </c>
      <c r="K1311" t="s">
        <v>57</v>
      </c>
      <c r="M1311" t="s">
        <v>57</v>
      </c>
    </row>
    <row r="1312" spans="1:13" x14ac:dyDescent="0.2">
      <c r="A1312" t="s">
        <v>292</v>
      </c>
      <c r="B1312">
        <v>2.1678299999999999E-7</v>
      </c>
      <c r="D1312" t="s">
        <v>23</v>
      </c>
      <c r="E1312" t="s">
        <v>275</v>
      </c>
      <c r="F1312" t="s">
        <v>25</v>
      </c>
      <c r="G1312">
        <v>0</v>
      </c>
      <c r="H1312">
        <v>2.59E-8</v>
      </c>
      <c r="K1312" t="s">
        <v>57</v>
      </c>
      <c r="M1312" t="s">
        <v>57</v>
      </c>
    </row>
    <row r="1313" spans="1:13" x14ac:dyDescent="0.2">
      <c r="A1313" t="s">
        <v>293</v>
      </c>
      <c r="B1313">
        <v>4.3858800000000002E-9</v>
      </c>
      <c r="D1313" t="s">
        <v>23</v>
      </c>
      <c r="E1313" t="s">
        <v>275</v>
      </c>
      <c r="F1313" t="s">
        <v>25</v>
      </c>
      <c r="G1313">
        <v>0</v>
      </c>
      <c r="H1313">
        <v>5.2400000000000005E-10</v>
      </c>
      <c r="K1313" t="s">
        <v>57</v>
      </c>
      <c r="M1313" t="s">
        <v>57</v>
      </c>
    </row>
    <row r="1314" spans="1:13" x14ac:dyDescent="0.2">
      <c r="A1314" t="s">
        <v>294</v>
      </c>
      <c r="B1314">
        <v>1.04625E-5</v>
      </c>
      <c r="D1314" t="s">
        <v>295</v>
      </c>
      <c r="E1314" t="s">
        <v>275</v>
      </c>
      <c r="F1314" t="s">
        <v>25</v>
      </c>
      <c r="G1314">
        <v>0</v>
      </c>
      <c r="H1314">
        <v>1.2500000000000001E-6</v>
      </c>
      <c r="K1314" t="s">
        <v>57</v>
      </c>
      <c r="M1314" t="s">
        <v>57</v>
      </c>
    </row>
    <row r="1315" spans="1:13" x14ac:dyDescent="0.2">
      <c r="A1315" t="s">
        <v>296</v>
      </c>
      <c r="B1315">
        <v>9.1232999999999981E-9</v>
      </c>
      <c r="D1315" t="s">
        <v>23</v>
      </c>
      <c r="E1315" t="s">
        <v>275</v>
      </c>
      <c r="F1315" t="s">
        <v>25</v>
      </c>
      <c r="G1315">
        <v>0</v>
      </c>
      <c r="H1315">
        <v>1.09E-9</v>
      </c>
      <c r="K1315" t="s">
        <v>57</v>
      </c>
      <c r="M1315" t="s">
        <v>57</v>
      </c>
    </row>
    <row r="1316" spans="1:13" x14ac:dyDescent="0.2">
      <c r="A1316" t="s">
        <v>43</v>
      </c>
      <c r="B1316">
        <v>1.9250999999999998E-8</v>
      </c>
      <c r="D1316" t="s">
        <v>23</v>
      </c>
      <c r="E1316" t="s">
        <v>275</v>
      </c>
      <c r="F1316" t="s">
        <v>25</v>
      </c>
      <c r="G1316">
        <v>0</v>
      </c>
      <c r="H1316">
        <v>2.2999999999999999E-9</v>
      </c>
      <c r="K1316" t="s">
        <v>57</v>
      </c>
      <c r="M1316" t="s">
        <v>57</v>
      </c>
    </row>
    <row r="1317" spans="1:13" x14ac:dyDescent="0.2">
      <c r="A1317" t="s">
        <v>297</v>
      </c>
      <c r="B1317">
        <v>8.3699999999999995E-6</v>
      </c>
      <c r="D1317" t="s">
        <v>23</v>
      </c>
      <c r="E1317" t="s">
        <v>275</v>
      </c>
      <c r="F1317" t="s">
        <v>25</v>
      </c>
      <c r="G1317">
        <v>0</v>
      </c>
      <c r="H1317">
        <v>9.9999999999999995E-7</v>
      </c>
      <c r="K1317" t="s">
        <v>57</v>
      </c>
      <c r="M1317" t="s">
        <v>57</v>
      </c>
    </row>
    <row r="1318" spans="1:13" x14ac:dyDescent="0.2">
      <c r="A1318" t="s">
        <v>298</v>
      </c>
      <c r="B1318">
        <v>7.3070099999999987E-10</v>
      </c>
      <c r="D1318" t="s">
        <v>23</v>
      </c>
      <c r="E1318" t="s">
        <v>275</v>
      </c>
      <c r="F1318" t="s">
        <v>25</v>
      </c>
      <c r="G1318">
        <v>0</v>
      </c>
      <c r="H1318">
        <v>8.7299999999999998E-11</v>
      </c>
      <c r="K1318" t="s">
        <v>57</v>
      </c>
      <c r="M1318" t="s">
        <v>57</v>
      </c>
    </row>
    <row r="1319" spans="1:13" x14ac:dyDescent="0.2">
      <c r="A1319" t="s">
        <v>300</v>
      </c>
      <c r="B1319">
        <v>3.6158399999999998E-9</v>
      </c>
      <c r="D1319" t="s">
        <v>23</v>
      </c>
      <c r="E1319" t="s">
        <v>275</v>
      </c>
      <c r="F1319" t="s">
        <v>25</v>
      </c>
      <c r="G1319">
        <v>0</v>
      </c>
      <c r="H1319">
        <v>4.3200000000000001E-10</v>
      </c>
      <c r="K1319" t="s">
        <v>57</v>
      </c>
      <c r="M1319" t="s">
        <v>57</v>
      </c>
    </row>
    <row r="1320" spans="1:13" x14ac:dyDescent="0.2">
      <c r="A1320" t="s">
        <v>47</v>
      </c>
      <c r="B1320">
        <v>5.9845500000000002E-4</v>
      </c>
      <c r="D1320" t="s">
        <v>23</v>
      </c>
      <c r="E1320" t="s">
        <v>275</v>
      </c>
      <c r="F1320" t="s">
        <v>25</v>
      </c>
      <c r="G1320">
        <v>0</v>
      </c>
      <c r="H1320">
        <v>-9.5458131082643121</v>
      </c>
      <c r="I1320">
        <v>0.20935516742909249</v>
      </c>
      <c r="K1320" t="s">
        <v>57</v>
      </c>
      <c r="L1320">
        <v>0</v>
      </c>
      <c r="M1320" t="s">
        <v>57</v>
      </c>
    </row>
    <row r="1321" spans="1:13" x14ac:dyDescent="0.2">
      <c r="A1321" t="s">
        <v>48</v>
      </c>
      <c r="B1321">
        <v>8.3699999999999998E-9</v>
      </c>
      <c r="D1321" t="s">
        <v>23</v>
      </c>
      <c r="E1321" t="s">
        <v>275</v>
      </c>
      <c r="F1321" t="s">
        <v>25</v>
      </c>
      <c r="G1321">
        <v>0</v>
      </c>
      <c r="H1321">
        <v>1.0000000000000001E-9</v>
      </c>
      <c r="K1321" t="s">
        <v>57</v>
      </c>
      <c r="M1321" t="s">
        <v>57</v>
      </c>
    </row>
    <row r="1322" spans="1:13" x14ac:dyDescent="0.2">
      <c r="A1322" t="s">
        <v>49</v>
      </c>
      <c r="B1322">
        <v>7.6166999999999991E-5</v>
      </c>
      <c r="D1322" t="s">
        <v>23</v>
      </c>
      <c r="E1322" t="s">
        <v>275</v>
      </c>
      <c r="F1322" t="s">
        <v>25</v>
      </c>
      <c r="G1322">
        <v>0</v>
      </c>
      <c r="H1322">
        <v>9.0999999999999993E-6</v>
      </c>
      <c r="K1322" t="s">
        <v>57</v>
      </c>
      <c r="M1322" t="s">
        <v>57</v>
      </c>
    </row>
    <row r="1323" spans="1:13" x14ac:dyDescent="0.2">
      <c r="A1323" t="s">
        <v>303</v>
      </c>
      <c r="B1323">
        <v>4.4779499999999992E-6</v>
      </c>
      <c r="D1323" t="s">
        <v>23</v>
      </c>
      <c r="E1323" t="s">
        <v>275</v>
      </c>
      <c r="F1323" t="s">
        <v>25</v>
      </c>
      <c r="G1323">
        <v>0</v>
      </c>
      <c r="H1323">
        <v>5.3499999999999996E-7</v>
      </c>
      <c r="K1323" t="s">
        <v>57</v>
      </c>
      <c r="M1323" t="s">
        <v>57</v>
      </c>
    </row>
    <row r="1324" spans="1:13" x14ac:dyDescent="0.2">
      <c r="A1324" t="s">
        <v>304</v>
      </c>
      <c r="B1324">
        <v>8.9558999999999984E-6</v>
      </c>
      <c r="D1324" t="s">
        <v>23</v>
      </c>
      <c r="E1324" t="s">
        <v>275</v>
      </c>
      <c r="F1324" t="s">
        <v>25</v>
      </c>
      <c r="G1324">
        <v>0</v>
      </c>
      <c r="H1324">
        <v>-13.747851909490461</v>
      </c>
      <c r="I1324">
        <v>0.41208772148317457</v>
      </c>
      <c r="K1324" t="s">
        <v>57</v>
      </c>
      <c r="L1324">
        <v>0</v>
      </c>
      <c r="M1324" t="s">
        <v>57</v>
      </c>
    </row>
    <row r="1325" spans="1:13" x14ac:dyDescent="0.2">
      <c r="A1325" t="s">
        <v>50</v>
      </c>
      <c r="B1325">
        <v>1.2303899999999998E-6</v>
      </c>
      <c r="D1325" t="s">
        <v>23</v>
      </c>
      <c r="E1325" t="s">
        <v>275</v>
      </c>
      <c r="F1325" t="s">
        <v>25</v>
      </c>
      <c r="G1325">
        <v>0</v>
      </c>
      <c r="H1325">
        <v>1.4700000000000001E-7</v>
      </c>
      <c r="K1325" t="s">
        <v>57</v>
      </c>
      <c r="M1325" t="s">
        <v>57</v>
      </c>
    </row>
    <row r="1326" spans="1:13" x14ac:dyDescent="0.2">
      <c r="A1326" t="s">
        <v>305</v>
      </c>
      <c r="B1326">
        <v>1.9167299999999999E-5</v>
      </c>
      <c r="D1326" t="s">
        <v>295</v>
      </c>
      <c r="E1326" t="s">
        <v>275</v>
      </c>
      <c r="F1326" t="s">
        <v>25</v>
      </c>
      <c r="G1326">
        <v>0</v>
      </c>
      <c r="H1326">
        <v>2.2900000000000001E-6</v>
      </c>
      <c r="K1326" t="s">
        <v>57</v>
      </c>
      <c r="M1326" t="s">
        <v>57</v>
      </c>
    </row>
    <row r="1327" spans="1:13" x14ac:dyDescent="0.2">
      <c r="A1327" t="s">
        <v>306</v>
      </c>
      <c r="B1327">
        <v>6.7964399999999993E-6</v>
      </c>
      <c r="D1327" t="s">
        <v>295</v>
      </c>
      <c r="E1327" t="s">
        <v>275</v>
      </c>
      <c r="F1327" t="s">
        <v>25</v>
      </c>
      <c r="G1327">
        <v>0</v>
      </c>
      <c r="H1327">
        <v>8.1200000000000002E-7</v>
      </c>
      <c r="K1327" t="s">
        <v>57</v>
      </c>
      <c r="M1327" t="s">
        <v>57</v>
      </c>
    </row>
    <row r="1328" spans="1:13" x14ac:dyDescent="0.2">
      <c r="A1328" t="s">
        <v>51</v>
      </c>
      <c r="B1328">
        <v>2.9294999999999999E-7</v>
      </c>
      <c r="D1328" t="s">
        <v>23</v>
      </c>
      <c r="E1328" t="s">
        <v>275</v>
      </c>
      <c r="F1328" t="s">
        <v>25</v>
      </c>
      <c r="G1328">
        <v>0</v>
      </c>
      <c r="H1328">
        <v>3.5000000000000002E-8</v>
      </c>
      <c r="K1328" t="s">
        <v>57</v>
      </c>
      <c r="M1328" t="s">
        <v>57</v>
      </c>
    </row>
    <row r="1329" spans="1:13" x14ac:dyDescent="0.2">
      <c r="A1329" t="s">
        <v>307</v>
      </c>
      <c r="B1329">
        <v>1.3392E-7</v>
      </c>
      <c r="D1329" t="s">
        <v>23</v>
      </c>
      <c r="E1329" t="s">
        <v>275</v>
      </c>
      <c r="F1329" t="s">
        <v>25</v>
      </c>
      <c r="G1329">
        <v>0</v>
      </c>
      <c r="H1329">
        <v>1.6000000000000001E-8</v>
      </c>
      <c r="K1329" t="s">
        <v>57</v>
      </c>
      <c r="M1329" t="s">
        <v>57</v>
      </c>
    </row>
    <row r="1330" spans="1:13" x14ac:dyDescent="0.2">
      <c r="A1330" t="s">
        <v>308</v>
      </c>
      <c r="B1330">
        <v>2.7118799999999997E-6</v>
      </c>
      <c r="D1330" t="s">
        <v>295</v>
      </c>
      <c r="E1330" t="s">
        <v>275</v>
      </c>
      <c r="F1330" t="s">
        <v>25</v>
      </c>
      <c r="G1330">
        <v>0</v>
      </c>
      <c r="H1330">
        <v>3.2399999999999999E-7</v>
      </c>
      <c r="K1330" t="s">
        <v>57</v>
      </c>
      <c r="M1330" t="s">
        <v>57</v>
      </c>
    </row>
    <row r="1331" spans="1:13" x14ac:dyDescent="0.2">
      <c r="A1331" t="s">
        <v>309</v>
      </c>
      <c r="B1331">
        <v>2.64492E-6</v>
      </c>
      <c r="D1331" t="s">
        <v>295</v>
      </c>
      <c r="E1331" t="s">
        <v>275</v>
      </c>
      <c r="F1331" t="s">
        <v>25</v>
      </c>
      <c r="G1331">
        <v>0</v>
      </c>
      <c r="H1331">
        <v>3.1600000000000002E-7</v>
      </c>
      <c r="K1331" t="s">
        <v>57</v>
      </c>
      <c r="M1331" t="s">
        <v>57</v>
      </c>
    </row>
    <row r="1332" spans="1:13" x14ac:dyDescent="0.2">
      <c r="A1332" t="s">
        <v>366</v>
      </c>
      <c r="B1332">
        <v>1.1550599999999999E-3</v>
      </c>
      <c r="D1332" t="s">
        <v>295</v>
      </c>
      <c r="E1332" t="s">
        <v>275</v>
      </c>
      <c r="F1332" t="s">
        <v>25</v>
      </c>
      <c r="G1332">
        <v>0</v>
      </c>
      <c r="H1332">
        <v>1.3799999999999999E-4</v>
      </c>
      <c r="K1332" t="s">
        <v>57</v>
      </c>
      <c r="M1332" t="s">
        <v>57</v>
      </c>
    </row>
    <row r="1333" spans="1:13" x14ac:dyDescent="0.2">
      <c r="A1333" t="s">
        <v>367</v>
      </c>
      <c r="B1333">
        <v>2.0506499999999998E-3</v>
      </c>
      <c r="D1333" t="s">
        <v>295</v>
      </c>
      <c r="E1333" t="s">
        <v>275</v>
      </c>
      <c r="F1333" t="s">
        <v>25</v>
      </c>
      <c r="G1333">
        <v>0</v>
      </c>
      <c r="H1333">
        <v>2.4499999999999999E-4</v>
      </c>
      <c r="K1333" t="s">
        <v>57</v>
      </c>
      <c r="M1333" t="s">
        <v>57</v>
      </c>
    </row>
    <row r="1334" spans="1:13" x14ac:dyDescent="0.2">
      <c r="A1334" t="s">
        <v>310</v>
      </c>
      <c r="B1334">
        <v>2.4942599999999999E-8</v>
      </c>
      <c r="D1334" t="s">
        <v>23</v>
      </c>
      <c r="E1334" t="s">
        <v>275</v>
      </c>
      <c r="F1334" t="s">
        <v>25</v>
      </c>
      <c r="G1334">
        <v>0</v>
      </c>
      <c r="H1334">
        <v>2.98E-9</v>
      </c>
      <c r="K1334" t="s">
        <v>57</v>
      </c>
      <c r="M1334" t="s">
        <v>57</v>
      </c>
    </row>
    <row r="1335" spans="1:13" x14ac:dyDescent="0.2">
      <c r="A1335" t="s">
        <v>311</v>
      </c>
      <c r="B1335">
        <v>3.8334599999999997E-9</v>
      </c>
      <c r="D1335" t="s">
        <v>23</v>
      </c>
      <c r="E1335" t="s">
        <v>275</v>
      </c>
      <c r="F1335" t="s">
        <v>25</v>
      </c>
      <c r="G1335">
        <v>0</v>
      </c>
      <c r="H1335">
        <v>4.5800000000000002E-10</v>
      </c>
      <c r="K1335" t="s">
        <v>57</v>
      </c>
      <c r="M1335" t="s">
        <v>57</v>
      </c>
    </row>
    <row r="1336" spans="1:13" x14ac:dyDescent="0.2">
      <c r="A1336" t="s">
        <v>53</v>
      </c>
      <c r="B1336">
        <v>4.4109899999999997E-4</v>
      </c>
      <c r="D1336" t="s">
        <v>23</v>
      </c>
      <c r="E1336" t="s">
        <v>275</v>
      </c>
      <c r="F1336" t="s">
        <v>25</v>
      </c>
      <c r="G1336">
        <v>0</v>
      </c>
      <c r="H1336">
        <v>-9.850895102416958</v>
      </c>
      <c r="I1336">
        <v>5.218000766212133E-2</v>
      </c>
      <c r="K1336" t="s">
        <v>57</v>
      </c>
      <c r="L1336">
        <v>0</v>
      </c>
      <c r="M1336" t="s">
        <v>57</v>
      </c>
    </row>
    <row r="1337" spans="1:13" x14ac:dyDescent="0.2">
      <c r="A1337" t="s">
        <v>312</v>
      </c>
      <c r="B1337">
        <v>1.4228999999999998E-6</v>
      </c>
      <c r="D1337" t="s">
        <v>295</v>
      </c>
      <c r="E1337" t="s">
        <v>275</v>
      </c>
      <c r="F1337" t="s">
        <v>25</v>
      </c>
      <c r="G1337">
        <v>0</v>
      </c>
      <c r="H1337">
        <v>1.6999999999999999E-7</v>
      </c>
      <c r="K1337" t="s">
        <v>57</v>
      </c>
      <c r="M1337" t="s">
        <v>57</v>
      </c>
    </row>
    <row r="1338" spans="1:13" x14ac:dyDescent="0.2">
      <c r="A1338" t="s">
        <v>313</v>
      </c>
      <c r="B1338">
        <v>2.2347899999999999E-6</v>
      </c>
      <c r="D1338" t="s">
        <v>295</v>
      </c>
      <c r="E1338" t="s">
        <v>275</v>
      </c>
      <c r="F1338" t="s">
        <v>25</v>
      </c>
      <c r="G1338">
        <v>0</v>
      </c>
      <c r="H1338">
        <v>2.67E-7</v>
      </c>
      <c r="K1338" t="s">
        <v>57</v>
      </c>
      <c r="M1338" t="s">
        <v>57</v>
      </c>
    </row>
    <row r="1339" spans="1:13" x14ac:dyDescent="0.2">
      <c r="A1339" t="s">
        <v>54</v>
      </c>
      <c r="B1339">
        <v>9.1232999999999991E-7</v>
      </c>
      <c r="D1339" t="s">
        <v>23</v>
      </c>
      <c r="E1339" t="s">
        <v>275</v>
      </c>
      <c r="F1339" t="s">
        <v>25</v>
      </c>
      <c r="G1339">
        <v>0</v>
      </c>
      <c r="H1339">
        <v>1.09E-7</v>
      </c>
      <c r="K1339" t="s">
        <v>57</v>
      </c>
      <c r="M1339" t="s">
        <v>57</v>
      </c>
    </row>
    <row r="1340" spans="1:13" x14ac:dyDescent="0.2">
      <c r="A1340" t="s">
        <v>314</v>
      </c>
      <c r="B1340">
        <v>2.2598999999999997E-6</v>
      </c>
      <c r="D1340" t="s">
        <v>295</v>
      </c>
      <c r="E1340" t="s">
        <v>275</v>
      </c>
      <c r="F1340" t="s">
        <v>25</v>
      </c>
      <c r="G1340">
        <v>0</v>
      </c>
      <c r="H1340">
        <v>2.7000000000000001E-7</v>
      </c>
      <c r="K1340" t="s">
        <v>57</v>
      </c>
      <c r="M1340" t="s">
        <v>57</v>
      </c>
    </row>
    <row r="1341" spans="1:13" x14ac:dyDescent="0.2">
      <c r="A1341" t="s">
        <v>315</v>
      </c>
      <c r="B1341">
        <v>9.1232999999999989E-10</v>
      </c>
      <c r="D1341" t="s">
        <v>23</v>
      </c>
      <c r="E1341" t="s">
        <v>275</v>
      </c>
      <c r="F1341" t="s">
        <v>25</v>
      </c>
      <c r="G1341">
        <v>0</v>
      </c>
      <c r="H1341">
        <v>1.09E-10</v>
      </c>
      <c r="K1341" t="s">
        <v>57</v>
      </c>
      <c r="M1341" t="s">
        <v>57</v>
      </c>
    </row>
    <row r="1342" spans="1:13" x14ac:dyDescent="0.2">
      <c r="A1342" t="s">
        <v>118</v>
      </c>
      <c r="B1342">
        <v>2.9294999999999998E-2</v>
      </c>
      <c r="D1342" t="s">
        <v>68</v>
      </c>
      <c r="E1342" t="s">
        <v>119</v>
      </c>
      <c r="F1342" t="s">
        <v>25</v>
      </c>
      <c r="G1342">
        <v>0</v>
      </c>
      <c r="H1342">
        <v>3.5000000000000001E-3</v>
      </c>
      <c r="K1342" t="s">
        <v>57</v>
      </c>
      <c r="M1342" t="s">
        <v>57</v>
      </c>
    </row>
    <row r="1343" spans="1:13" x14ac:dyDescent="0.2">
      <c r="A1343" t="s">
        <v>316</v>
      </c>
      <c r="B1343">
        <v>7.7171399999999988E-6</v>
      </c>
      <c r="D1343" t="s">
        <v>23</v>
      </c>
      <c r="E1343" t="s">
        <v>275</v>
      </c>
      <c r="F1343" t="s">
        <v>25</v>
      </c>
      <c r="G1343">
        <v>0</v>
      </c>
      <c r="H1343">
        <v>9.2200000000000002E-7</v>
      </c>
      <c r="K1343" t="s">
        <v>57</v>
      </c>
      <c r="M1343" t="s">
        <v>57</v>
      </c>
    </row>
    <row r="1344" spans="1:13" x14ac:dyDescent="0.2">
      <c r="A1344" t="s">
        <v>317</v>
      </c>
      <c r="B1344">
        <v>6.3946800000000001E-9</v>
      </c>
      <c r="D1344" t="s">
        <v>23</v>
      </c>
      <c r="E1344" t="s">
        <v>275</v>
      </c>
      <c r="F1344" t="s">
        <v>25</v>
      </c>
      <c r="G1344">
        <v>0</v>
      </c>
      <c r="H1344">
        <v>7.6400000000000005E-10</v>
      </c>
      <c r="K1344" t="s">
        <v>57</v>
      </c>
      <c r="M1344" t="s">
        <v>57</v>
      </c>
    </row>
    <row r="1345" spans="1:13" x14ac:dyDescent="0.2">
      <c r="A1345" t="s">
        <v>392</v>
      </c>
      <c r="B1345">
        <v>8.3030399999999994E-3</v>
      </c>
      <c r="C1345" t="s">
        <v>61</v>
      </c>
      <c r="D1345" t="s">
        <v>23</v>
      </c>
      <c r="E1345" t="s">
        <v>58</v>
      </c>
      <c r="F1345" t="s">
        <v>59</v>
      </c>
      <c r="G1345">
        <v>0</v>
      </c>
      <c r="H1345">
        <v>-6.9157874506794013</v>
      </c>
      <c r="I1345">
        <v>5.218000766212133E-2</v>
      </c>
      <c r="K1345" t="s">
        <v>57</v>
      </c>
      <c r="L1345">
        <v>0</v>
      </c>
      <c r="M1345" t="s">
        <v>393</v>
      </c>
    </row>
    <row r="1346" spans="1:13" x14ac:dyDescent="0.2">
      <c r="A1346" t="s">
        <v>838</v>
      </c>
      <c r="B1346">
        <f>(3.6/8.7)/0.43</f>
        <v>0.96230954290296722</v>
      </c>
      <c r="C1346" t="s">
        <v>4</v>
      </c>
      <c r="D1346" t="s">
        <v>23</v>
      </c>
      <c r="E1346" t="s">
        <v>58</v>
      </c>
      <c r="F1346" t="s">
        <v>59</v>
      </c>
      <c r="G1346">
        <v>0</v>
      </c>
      <c r="H1346">
        <v>-2.1628231506188871</v>
      </c>
      <c r="I1346">
        <v>3.3829324236907397E-2</v>
      </c>
      <c r="K1346" t="s">
        <v>358</v>
      </c>
      <c r="L1346">
        <v>0</v>
      </c>
      <c r="M1346" t="s">
        <v>397</v>
      </c>
    </row>
    <row r="1347" spans="1:13" x14ac:dyDescent="0.2">
      <c r="A1347" t="s">
        <v>74</v>
      </c>
      <c r="B1347">
        <v>1.6907399999999998E-3</v>
      </c>
      <c r="C1347" t="s">
        <v>61</v>
      </c>
      <c r="D1347" t="s">
        <v>23</v>
      </c>
      <c r="E1347" t="s">
        <v>58</v>
      </c>
      <c r="F1347" t="s">
        <v>59</v>
      </c>
      <c r="G1347">
        <v>0</v>
      </c>
      <c r="H1347">
        <v>-8.5072428605630694</v>
      </c>
      <c r="I1347">
        <v>0.20935516742909249</v>
      </c>
      <c r="K1347" t="s">
        <v>57</v>
      </c>
      <c r="L1347">
        <v>0</v>
      </c>
      <c r="M1347" t="s">
        <v>626</v>
      </c>
    </row>
    <row r="1348" spans="1:13" x14ac:dyDescent="0.2">
      <c r="A1348" t="s">
        <v>369</v>
      </c>
      <c r="B1348">
        <v>8.3700000000000002E-5</v>
      </c>
      <c r="C1348" t="s">
        <v>4</v>
      </c>
      <c r="D1348" t="s">
        <v>23</v>
      </c>
      <c r="E1348" t="s">
        <v>58</v>
      </c>
      <c r="F1348" t="s">
        <v>59</v>
      </c>
      <c r="G1348">
        <v>0</v>
      </c>
      <c r="H1348">
        <v>1.0000000000000001E-5</v>
      </c>
      <c r="K1348" t="s">
        <v>57</v>
      </c>
      <c r="M1348" t="s">
        <v>639</v>
      </c>
    </row>
    <row r="1349" spans="1:13" x14ac:dyDescent="0.2">
      <c r="A1349" t="s">
        <v>398</v>
      </c>
      <c r="B1349">
        <v>3.3731099999999995E-12</v>
      </c>
      <c r="C1349" t="s">
        <v>61</v>
      </c>
      <c r="D1349" t="s">
        <v>10</v>
      </c>
      <c r="E1349" t="s">
        <v>58</v>
      </c>
      <c r="F1349" t="s">
        <v>59</v>
      </c>
      <c r="G1349">
        <v>0</v>
      </c>
      <c r="H1349">
        <v>-28.539839832963999</v>
      </c>
      <c r="I1349">
        <v>0.55262841569338916</v>
      </c>
      <c r="K1349" t="s">
        <v>356</v>
      </c>
      <c r="L1349">
        <v>0</v>
      </c>
      <c r="M1349" t="s">
        <v>644</v>
      </c>
    </row>
    <row r="1350" spans="1:13" x14ac:dyDescent="0.2">
      <c r="A1350" t="s">
        <v>372</v>
      </c>
      <c r="B1350">
        <v>6.2774999999999994E-5</v>
      </c>
      <c r="C1350" t="s">
        <v>67</v>
      </c>
      <c r="D1350" t="s">
        <v>154</v>
      </c>
      <c r="E1350" t="s">
        <v>58</v>
      </c>
      <c r="F1350" t="s">
        <v>59</v>
      </c>
      <c r="G1350">
        <v>0</v>
      </c>
      <c r="H1350">
        <v>7.5000000000000002E-6</v>
      </c>
      <c r="K1350" t="s">
        <v>57</v>
      </c>
      <c r="M1350" t="s">
        <v>641</v>
      </c>
    </row>
    <row r="1351" spans="1:13" x14ac:dyDescent="0.2">
      <c r="A1351" t="s">
        <v>374</v>
      </c>
      <c r="B1351">
        <v>5.0219999999999994E-2</v>
      </c>
      <c r="C1351" t="s">
        <v>61</v>
      </c>
      <c r="D1351" t="s">
        <v>23</v>
      </c>
      <c r="E1351" t="s">
        <v>58</v>
      </c>
      <c r="F1351" t="s">
        <v>59</v>
      </c>
      <c r="G1351">
        <v>0</v>
      </c>
      <c r="H1351">
        <v>6.0000000000000001E-3</v>
      </c>
      <c r="K1351" t="s">
        <v>57</v>
      </c>
      <c r="M1351" t="s">
        <v>595</v>
      </c>
    </row>
    <row r="1352" spans="1:13" x14ac:dyDescent="0.2">
      <c r="A1352" t="s">
        <v>65</v>
      </c>
      <c r="B1352">
        <v>1.2554999999999998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0.15</v>
      </c>
      <c r="K1352" t="s">
        <v>57</v>
      </c>
      <c r="M1352" t="s">
        <v>596</v>
      </c>
    </row>
    <row r="1353" spans="1:13" x14ac:dyDescent="0.2">
      <c r="A1353" t="s">
        <v>399</v>
      </c>
      <c r="B1353">
        <v>-5.9678099999999998E-2</v>
      </c>
      <c r="C1353" t="s">
        <v>92</v>
      </c>
      <c r="D1353" t="s">
        <v>23</v>
      </c>
      <c r="E1353" t="s">
        <v>71</v>
      </c>
      <c r="F1353" t="s">
        <v>59</v>
      </c>
      <c r="G1353">
        <v>0</v>
      </c>
      <c r="H1353">
        <v>7.1300000000000001E-3</v>
      </c>
      <c r="K1353" t="s">
        <v>57</v>
      </c>
      <c r="M1353" t="s">
        <v>645</v>
      </c>
    </row>
    <row r="1354" spans="1:13" x14ac:dyDescent="0.2">
      <c r="A1354" t="s">
        <v>69</v>
      </c>
      <c r="B1354">
        <v>-4.1850000000000001E-5</v>
      </c>
      <c r="C1354" t="s">
        <v>70</v>
      </c>
      <c r="D1354" t="s">
        <v>23</v>
      </c>
      <c r="E1354" t="s">
        <v>71</v>
      </c>
      <c r="F1354" t="s">
        <v>59</v>
      </c>
      <c r="G1354">
        <v>0</v>
      </c>
      <c r="H1354">
        <v>5.0000000000000004E-6</v>
      </c>
      <c r="K1354" t="s">
        <v>744</v>
      </c>
      <c r="M1354" t="s">
        <v>636</v>
      </c>
    </row>
    <row r="1355" spans="1:13" x14ac:dyDescent="0.2">
      <c r="M1355" t="s">
        <v>57</v>
      </c>
    </row>
    <row r="1356" spans="1:13" x14ac:dyDescent="0.2">
      <c r="M1356" t="s">
        <v>57</v>
      </c>
    </row>
    <row r="1357" spans="1:13" ht="16" x14ac:dyDescent="0.2">
      <c r="A1357" s="1" t="s">
        <v>2</v>
      </c>
      <c r="B1357" s="1" t="s">
        <v>722</v>
      </c>
      <c r="M1357" t="s">
        <v>57</v>
      </c>
    </row>
    <row r="1358" spans="1:13" x14ac:dyDescent="0.2">
      <c r="A1358" t="s">
        <v>3</v>
      </c>
      <c r="B1358" t="s">
        <v>4</v>
      </c>
      <c r="M1358" t="s">
        <v>57</v>
      </c>
    </row>
    <row r="1359" spans="1:13" x14ac:dyDescent="0.2">
      <c r="A1359" t="s">
        <v>5</v>
      </c>
      <c r="B1359">
        <v>1</v>
      </c>
      <c r="M1359" t="s">
        <v>57</v>
      </c>
    </row>
    <row r="1360" spans="1:13" x14ac:dyDescent="0.2">
      <c r="A1360" t="s">
        <v>6</v>
      </c>
      <c r="B1360" t="s">
        <v>593</v>
      </c>
      <c r="M1360" t="s">
        <v>57</v>
      </c>
    </row>
    <row r="1361" spans="1:13" x14ac:dyDescent="0.2">
      <c r="A1361" t="s">
        <v>20</v>
      </c>
      <c r="B1361" t="s">
        <v>817</v>
      </c>
    </row>
    <row r="1362" spans="1:13" x14ac:dyDescent="0.2">
      <c r="A1362" t="s">
        <v>542</v>
      </c>
      <c r="B1362" t="s">
        <v>806</v>
      </c>
    </row>
    <row r="1363" spans="1:13" x14ac:dyDescent="0.2">
      <c r="A1363" t="s">
        <v>8</v>
      </c>
      <c r="B1363" t="s">
        <v>9</v>
      </c>
      <c r="M1363" t="s">
        <v>57</v>
      </c>
    </row>
    <row r="1364" spans="1:13" x14ac:dyDescent="0.2">
      <c r="A1364" t="s">
        <v>10</v>
      </c>
      <c r="B1364" t="s">
        <v>106</v>
      </c>
      <c r="M1364" t="s">
        <v>57</v>
      </c>
    </row>
    <row r="1365" spans="1:13" ht="16" x14ac:dyDescent="0.2">
      <c r="A1365" s="1" t="s">
        <v>12</v>
      </c>
      <c r="M1365" t="s">
        <v>57</v>
      </c>
    </row>
    <row r="1366" spans="1:13" x14ac:dyDescent="0.2">
      <c r="A1366" t="s">
        <v>13</v>
      </c>
      <c r="B1366" t="s">
        <v>14</v>
      </c>
      <c r="C1366" t="s">
        <v>3</v>
      </c>
      <c r="D1366" t="s">
        <v>10</v>
      </c>
      <c r="E1366" t="s">
        <v>15</v>
      </c>
      <c r="F1366" t="s">
        <v>8</v>
      </c>
      <c r="G1366" t="s">
        <v>16</v>
      </c>
      <c r="H1366" t="s">
        <v>17</v>
      </c>
      <c r="I1366" t="s">
        <v>19</v>
      </c>
      <c r="J1366" t="s">
        <v>20</v>
      </c>
      <c r="K1366" t="s">
        <v>7</v>
      </c>
      <c r="L1366" t="s">
        <v>21</v>
      </c>
      <c r="M1366" t="s">
        <v>6</v>
      </c>
    </row>
    <row r="1367" spans="1:13" x14ac:dyDescent="0.2">
      <c r="A1367" t="s">
        <v>722</v>
      </c>
      <c r="B1367">
        <v>1</v>
      </c>
      <c r="C1367" t="s">
        <v>4</v>
      </c>
      <c r="D1367" t="s">
        <v>106</v>
      </c>
      <c r="E1367" t="s">
        <v>271</v>
      </c>
      <c r="F1367" t="s">
        <v>56</v>
      </c>
      <c r="I1367">
        <v>100</v>
      </c>
      <c r="J1367" t="s">
        <v>57</v>
      </c>
      <c r="K1367" t="s">
        <v>724</v>
      </c>
      <c r="M1367" t="s">
        <v>57</v>
      </c>
    </row>
    <row r="1368" spans="1:13" x14ac:dyDescent="0.2">
      <c r="A1368" t="s">
        <v>274</v>
      </c>
      <c r="B1368">
        <v>1.0964699999999999E-10</v>
      </c>
      <c r="D1368" t="s">
        <v>23</v>
      </c>
      <c r="E1368" t="s">
        <v>275</v>
      </c>
      <c r="F1368" t="s">
        <v>25</v>
      </c>
      <c r="G1368">
        <v>0</v>
      </c>
      <c r="H1368">
        <v>1.31E-11</v>
      </c>
      <c r="K1368" t="s">
        <v>57</v>
      </c>
      <c r="M1368" t="s">
        <v>57</v>
      </c>
    </row>
    <row r="1369" spans="1:13" x14ac:dyDescent="0.2">
      <c r="A1369" t="s">
        <v>276</v>
      </c>
      <c r="B1369">
        <v>6.1770599999999998E-9</v>
      </c>
      <c r="D1369" t="s">
        <v>23</v>
      </c>
      <c r="E1369" t="s">
        <v>275</v>
      </c>
      <c r="F1369" t="s">
        <v>25</v>
      </c>
      <c r="G1369">
        <v>0</v>
      </c>
      <c r="H1369">
        <v>7.3800000000000004E-10</v>
      </c>
      <c r="K1369" t="s">
        <v>57</v>
      </c>
      <c r="M1369" t="s">
        <v>57</v>
      </c>
    </row>
    <row r="1370" spans="1:13" x14ac:dyDescent="0.2">
      <c r="A1370" t="s">
        <v>277</v>
      </c>
      <c r="B1370">
        <v>3.6493199999999992E-8</v>
      </c>
      <c r="D1370" t="s">
        <v>23</v>
      </c>
      <c r="E1370" t="s">
        <v>275</v>
      </c>
      <c r="F1370" t="s">
        <v>25</v>
      </c>
      <c r="G1370">
        <v>0</v>
      </c>
      <c r="H1370">
        <v>4.3599999999999998E-9</v>
      </c>
      <c r="K1370" t="s">
        <v>57</v>
      </c>
      <c r="M1370" t="s">
        <v>57</v>
      </c>
    </row>
    <row r="1371" spans="1:13" x14ac:dyDescent="0.2">
      <c r="A1371" t="s">
        <v>30</v>
      </c>
      <c r="B1371">
        <v>1.8162899999999998E-6</v>
      </c>
      <c r="D1371" t="s">
        <v>23</v>
      </c>
      <c r="E1371" t="s">
        <v>275</v>
      </c>
      <c r="F1371" t="s">
        <v>25</v>
      </c>
      <c r="G1371">
        <v>0</v>
      </c>
      <c r="H1371">
        <v>2.17E-7</v>
      </c>
      <c r="K1371" t="s">
        <v>57</v>
      </c>
      <c r="M1371" t="s">
        <v>57</v>
      </c>
    </row>
    <row r="1372" spans="1:13" x14ac:dyDescent="0.2">
      <c r="A1372" t="s">
        <v>31</v>
      </c>
      <c r="B1372">
        <v>1.6739999999999999E-12</v>
      </c>
      <c r="D1372" t="s">
        <v>23</v>
      </c>
      <c r="E1372" t="s">
        <v>275</v>
      </c>
      <c r="F1372" t="s">
        <v>25</v>
      </c>
      <c r="G1372">
        <v>0</v>
      </c>
      <c r="H1372">
        <v>2.0000000000000001E-13</v>
      </c>
      <c r="K1372" t="s">
        <v>57</v>
      </c>
      <c r="M1372" t="s">
        <v>57</v>
      </c>
    </row>
    <row r="1373" spans="1:13" x14ac:dyDescent="0.2">
      <c r="A1373" t="s">
        <v>278</v>
      </c>
      <c r="B1373">
        <v>1.73259E-5</v>
      </c>
      <c r="D1373" t="s">
        <v>23</v>
      </c>
      <c r="E1373" t="s">
        <v>275</v>
      </c>
      <c r="F1373" t="s">
        <v>25</v>
      </c>
      <c r="G1373">
        <v>0</v>
      </c>
      <c r="H1373">
        <v>2.0700000000000001E-6</v>
      </c>
      <c r="K1373" t="s">
        <v>57</v>
      </c>
      <c r="M1373" t="s">
        <v>57</v>
      </c>
    </row>
    <row r="1374" spans="1:13" x14ac:dyDescent="0.2">
      <c r="A1374" t="s">
        <v>279</v>
      </c>
      <c r="B1374">
        <v>2.3101199999999998E-7</v>
      </c>
      <c r="D1374" t="s">
        <v>23</v>
      </c>
      <c r="E1374" t="s">
        <v>275</v>
      </c>
      <c r="F1374" t="s">
        <v>25</v>
      </c>
      <c r="G1374">
        <v>0</v>
      </c>
      <c r="H1374">
        <v>2.7599999999999999E-8</v>
      </c>
      <c r="K1374" t="s">
        <v>57</v>
      </c>
      <c r="M1374" t="s">
        <v>57</v>
      </c>
    </row>
    <row r="1375" spans="1:13" x14ac:dyDescent="0.2">
      <c r="A1375" t="s">
        <v>32</v>
      </c>
      <c r="B1375">
        <v>1.5902999999999999E-7</v>
      </c>
      <c r="D1375" t="s">
        <v>23</v>
      </c>
      <c r="E1375" t="s">
        <v>275</v>
      </c>
      <c r="F1375" t="s">
        <v>25</v>
      </c>
      <c r="G1375">
        <v>0</v>
      </c>
      <c r="H1375">
        <v>1.9000000000000001E-8</v>
      </c>
      <c r="K1375" t="s">
        <v>57</v>
      </c>
      <c r="M1375" t="s">
        <v>57</v>
      </c>
    </row>
    <row r="1376" spans="1:13" x14ac:dyDescent="0.2">
      <c r="A1376" t="s">
        <v>280</v>
      </c>
      <c r="B1376">
        <v>1.28061E-10</v>
      </c>
      <c r="D1376" t="s">
        <v>23</v>
      </c>
      <c r="E1376" t="s">
        <v>275</v>
      </c>
      <c r="F1376" t="s">
        <v>25</v>
      </c>
      <c r="G1376">
        <v>0</v>
      </c>
      <c r="H1376">
        <v>1.5300000000000001E-11</v>
      </c>
      <c r="K1376" t="s">
        <v>57</v>
      </c>
      <c r="M1376" t="s">
        <v>57</v>
      </c>
    </row>
    <row r="1377" spans="1:13" x14ac:dyDescent="0.2">
      <c r="A1377" t="s">
        <v>281</v>
      </c>
      <c r="B1377">
        <f>B1428*8.7*0.115*0.05</f>
        <v>5.5945945945945964E-2</v>
      </c>
      <c r="D1377" t="s">
        <v>23</v>
      </c>
      <c r="E1377" t="s">
        <v>275</v>
      </c>
      <c r="F1377" t="s">
        <v>25</v>
      </c>
      <c r="G1377">
        <v>0</v>
      </c>
      <c r="H1377">
        <v>-5.2213563254119082</v>
      </c>
      <c r="I1377">
        <v>5.218000766212133E-2</v>
      </c>
      <c r="K1377" t="s">
        <v>73</v>
      </c>
      <c r="L1377">
        <v>0</v>
      </c>
      <c r="M1377" t="s">
        <v>57</v>
      </c>
    </row>
    <row r="1378" spans="1:13" x14ac:dyDescent="0.2">
      <c r="A1378" t="s">
        <v>283</v>
      </c>
      <c r="B1378">
        <v>1.674E-4</v>
      </c>
      <c r="D1378" t="s">
        <v>23</v>
      </c>
      <c r="E1378" t="s">
        <v>275</v>
      </c>
      <c r="F1378" t="s">
        <v>25</v>
      </c>
      <c r="G1378">
        <v>0</v>
      </c>
      <c r="H1378">
        <v>2.0000000000000002E-5</v>
      </c>
      <c r="K1378" t="s">
        <v>57</v>
      </c>
      <c r="M1378" t="s">
        <v>57</v>
      </c>
    </row>
    <row r="1379" spans="1:13" x14ac:dyDescent="0.2">
      <c r="A1379" t="s">
        <v>284</v>
      </c>
      <c r="B1379">
        <v>1.6237799999999999E-9</v>
      </c>
      <c r="D1379" t="s">
        <v>23</v>
      </c>
      <c r="E1379" t="s">
        <v>275</v>
      </c>
      <c r="F1379" t="s">
        <v>25</v>
      </c>
      <c r="G1379">
        <v>0</v>
      </c>
      <c r="H1379">
        <v>1.94E-10</v>
      </c>
      <c r="K1379" t="s">
        <v>57</v>
      </c>
      <c r="M1379" t="s">
        <v>57</v>
      </c>
    </row>
    <row r="1380" spans="1:13" x14ac:dyDescent="0.2">
      <c r="A1380" t="s">
        <v>285</v>
      </c>
      <c r="B1380">
        <v>2.0087999999999998E-10</v>
      </c>
      <c r="D1380" t="s">
        <v>23</v>
      </c>
      <c r="E1380" t="s">
        <v>275</v>
      </c>
      <c r="F1380" t="s">
        <v>25</v>
      </c>
      <c r="G1380">
        <v>0</v>
      </c>
      <c r="H1380">
        <v>2.4000000000000001E-11</v>
      </c>
      <c r="K1380" t="s">
        <v>57</v>
      </c>
      <c r="M1380" t="s">
        <v>57</v>
      </c>
    </row>
    <row r="1381" spans="1:13" x14ac:dyDescent="0.2">
      <c r="A1381" t="s">
        <v>286</v>
      </c>
      <c r="B1381">
        <v>7.3070099999999987E-10</v>
      </c>
      <c r="D1381" t="s">
        <v>23</v>
      </c>
      <c r="E1381" t="s">
        <v>275</v>
      </c>
      <c r="F1381" t="s">
        <v>25</v>
      </c>
      <c r="G1381">
        <v>0</v>
      </c>
      <c r="H1381">
        <v>8.7299999999999998E-11</v>
      </c>
      <c r="K1381" t="s">
        <v>57</v>
      </c>
      <c r="M1381" t="s">
        <v>57</v>
      </c>
    </row>
    <row r="1382" spans="1:13" x14ac:dyDescent="0.2">
      <c r="A1382" t="s">
        <v>287</v>
      </c>
      <c r="B1382">
        <v>1.6823699999999998E-9</v>
      </c>
      <c r="D1382" t="s">
        <v>23</v>
      </c>
      <c r="E1382" t="s">
        <v>275</v>
      </c>
      <c r="F1382" t="s">
        <v>25</v>
      </c>
      <c r="G1382">
        <v>0</v>
      </c>
      <c r="H1382">
        <v>2.01E-10</v>
      </c>
      <c r="K1382" t="s">
        <v>57</v>
      </c>
      <c r="M1382" t="s">
        <v>57</v>
      </c>
    </row>
    <row r="1383" spans="1:13" x14ac:dyDescent="0.2">
      <c r="A1383" t="s">
        <v>35</v>
      </c>
      <c r="B1383">
        <v>2.1678299999999999E-5</v>
      </c>
      <c r="D1383" t="s">
        <v>23</v>
      </c>
      <c r="E1383" t="s">
        <v>275</v>
      </c>
      <c r="F1383" t="s">
        <v>25</v>
      </c>
      <c r="G1383">
        <v>0</v>
      </c>
      <c r="H1383">
        <v>2.5900000000000002E-6</v>
      </c>
      <c r="K1383" t="s">
        <v>57</v>
      </c>
      <c r="M1383" t="s">
        <v>57</v>
      </c>
    </row>
    <row r="1384" spans="1:13" x14ac:dyDescent="0.2">
      <c r="A1384" t="s">
        <v>37</v>
      </c>
      <c r="B1384">
        <v>5.8589999999999993E-14</v>
      </c>
      <c r="D1384" t="s">
        <v>23</v>
      </c>
      <c r="E1384" t="s">
        <v>275</v>
      </c>
      <c r="F1384" t="s">
        <v>25</v>
      </c>
      <c r="G1384">
        <v>0</v>
      </c>
      <c r="H1384">
        <v>7.0000000000000001E-15</v>
      </c>
      <c r="K1384" t="s">
        <v>57</v>
      </c>
      <c r="M1384" t="s">
        <v>57</v>
      </c>
    </row>
    <row r="1385" spans="1:13" x14ac:dyDescent="0.2">
      <c r="A1385" t="s">
        <v>38</v>
      </c>
      <c r="B1385">
        <v>3.4316999999999997E-7</v>
      </c>
      <c r="D1385" t="s">
        <v>23</v>
      </c>
      <c r="E1385" t="s">
        <v>275</v>
      </c>
      <c r="F1385" t="s">
        <v>25</v>
      </c>
      <c r="G1385">
        <v>0</v>
      </c>
      <c r="H1385">
        <v>4.1000000000000003E-8</v>
      </c>
      <c r="K1385" t="s">
        <v>57</v>
      </c>
      <c r="M1385" t="s">
        <v>57</v>
      </c>
    </row>
    <row r="1386" spans="1:13" x14ac:dyDescent="0.2">
      <c r="A1386" t="s">
        <v>39</v>
      </c>
      <c r="B1386">
        <v>4.8546000000000001E-7</v>
      </c>
      <c r="D1386" t="s">
        <v>23</v>
      </c>
      <c r="E1386" t="s">
        <v>275</v>
      </c>
      <c r="F1386" t="s">
        <v>25</v>
      </c>
      <c r="G1386">
        <v>0</v>
      </c>
      <c r="H1386">
        <v>5.8000000000000003E-8</v>
      </c>
      <c r="K1386" t="s">
        <v>57</v>
      </c>
      <c r="M1386" t="s">
        <v>57</v>
      </c>
    </row>
    <row r="1387" spans="1:13" x14ac:dyDescent="0.2">
      <c r="A1387" t="s">
        <v>40</v>
      </c>
      <c r="B1387">
        <v>5.6246399999999994</v>
      </c>
      <c r="D1387" t="s">
        <v>11</v>
      </c>
      <c r="E1387" t="s">
        <v>275</v>
      </c>
      <c r="F1387" t="s">
        <v>25</v>
      </c>
      <c r="G1387">
        <v>0</v>
      </c>
      <c r="H1387">
        <v>0.67200000000000004</v>
      </c>
      <c r="K1387" t="s">
        <v>57</v>
      </c>
      <c r="M1387" t="s">
        <v>57</v>
      </c>
    </row>
    <row r="1388" spans="1:13" x14ac:dyDescent="0.2">
      <c r="A1388" t="s">
        <v>40</v>
      </c>
      <c r="B1388">
        <v>1.4814899999999998</v>
      </c>
      <c r="D1388" t="s">
        <v>11</v>
      </c>
      <c r="E1388" t="s">
        <v>365</v>
      </c>
      <c r="F1388" t="s">
        <v>25</v>
      </c>
      <c r="G1388">
        <v>0</v>
      </c>
      <c r="H1388">
        <v>0.17699999999999999</v>
      </c>
      <c r="K1388" t="s">
        <v>57</v>
      </c>
      <c r="M1388" t="s">
        <v>57</v>
      </c>
    </row>
    <row r="1389" spans="1:13" x14ac:dyDescent="0.2">
      <c r="A1389" t="s">
        <v>288</v>
      </c>
      <c r="B1389">
        <v>1.8330299999999998E-6</v>
      </c>
      <c r="D1389" t="s">
        <v>23</v>
      </c>
      <c r="E1389" t="s">
        <v>275</v>
      </c>
      <c r="F1389" t="s">
        <v>25</v>
      </c>
      <c r="G1389">
        <v>0</v>
      </c>
      <c r="H1389">
        <v>2.1899999999999999E-7</v>
      </c>
      <c r="K1389" t="s">
        <v>57</v>
      </c>
      <c r="M1389" t="s">
        <v>57</v>
      </c>
    </row>
    <row r="1390" spans="1:13" x14ac:dyDescent="0.2">
      <c r="A1390" t="s">
        <v>289</v>
      </c>
      <c r="B1390">
        <v>1.8079199999999998E-6</v>
      </c>
      <c r="D1390" t="s">
        <v>23</v>
      </c>
      <c r="E1390" t="s">
        <v>275</v>
      </c>
      <c r="F1390" t="s">
        <v>25</v>
      </c>
      <c r="G1390">
        <v>0</v>
      </c>
      <c r="H1390">
        <v>2.16E-7</v>
      </c>
      <c r="K1390" t="s">
        <v>57</v>
      </c>
      <c r="M1390" t="s">
        <v>57</v>
      </c>
    </row>
    <row r="1391" spans="1:13" x14ac:dyDescent="0.2">
      <c r="A1391" t="s">
        <v>290</v>
      </c>
      <c r="B1391">
        <v>2.4524099999999998E-5</v>
      </c>
      <c r="D1391" t="s">
        <v>23</v>
      </c>
      <c r="E1391" t="s">
        <v>275</v>
      </c>
      <c r="F1391" t="s">
        <v>25</v>
      </c>
      <c r="G1391">
        <v>0</v>
      </c>
      <c r="H1391">
        <v>2.9299999999999999E-6</v>
      </c>
      <c r="K1391" t="s">
        <v>57</v>
      </c>
      <c r="M1391" t="s">
        <v>57</v>
      </c>
    </row>
    <row r="1392" spans="1:13" x14ac:dyDescent="0.2">
      <c r="A1392" t="s">
        <v>291</v>
      </c>
      <c r="B1392">
        <v>6.8382899999999987E-6</v>
      </c>
      <c r="D1392" t="s">
        <v>23</v>
      </c>
      <c r="E1392" t="s">
        <v>275</v>
      </c>
      <c r="F1392" t="s">
        <v>25</v>
      </c>
      <c r="G1392">
        <v>0</v>
      </c>
      <c r="H1392">
        <v>8.1699999999999997E-7</v>
      </c>
      <c r="K1392" t="s">
        <v>57</v>
      </c>
      <c r="M1392" t="s">
        <v>57</v>
      </c>
    </row>
    <row r="1393" spans="1:13" x14ac:dyDescent="0.2">
      <c r="A1393" t="s">
        <v>292</v>
      </c>
      <c r="B1393">
        <v>2.1678299999999999E-7</v>
      </c>
      <c r="D1393" t="s">
        <v>23</v>
      </c>
      <c r="E1393" t="s">
        <v>275</v>
      </c>
      <c r="F1393" t="s">
        <v>25</v>
      </c>
      <c r="G1393">
        <v>0</v>
      </c>
      <c r="H1393">
        <v>2.59E-8</v>
      </c>
      <c r="K1393" t="s">
        <v>57</v>
      </c>
      <c r="M1393" t="s">
        <v>57</v>
      </c>
    </row>
    <row r="1394" spans="1:13" x14ac:dyDescent="0.2">
      <c r="A1394" t="s">
        <v>293</v>
      </c>
      <c r="B1394">
        <v>4.3858800000000002E-9</v>
      </c>
      <c r="D1394" t="s">
        <v>23</v>
      </c>
      <c r="E1394" t="s">
        <v>275</v>
      </c>
      <c r="F1394" t="s">
        <v>25</v>
      </c>
      <c r="G1394">
        <v>0</v>
      </c>
      <c r="H1394">
        <v>5.2400000000000005E-10</v>
      </c>
      <c r="K1394" t="s">
        <v>57</v>
      </c>
      <c r="M1394" t="s">
        <v>57</v>
      </c>
    </row>
    <row r="1395" spans="1:13" x14ac:dyDescent="0.2">
      <c r="A1395" t="s">
        <v>294</v>
      </c>
      <c r="B1395">
        <v>1.04625E-5</v>
      </c>
      <c r="D1395" t="s">
        <v>295</v>
      </c>
      <c r="E1395" t="s">
        <v>275</v>
      </c>
      <c r="F1395" t="s">
        <v>25</v>
      </c>
      <c r="G1395">
        <v>0</v>
      </c>
      <c r="H1395">
        <v>1.2500000000000001E-6</v>
      </c>
      <c r="K1395" t="s">
        <v>57</v>
      </c>
      <c r="M1395" t="s">
        <v>57</v>
      </c>
    </row>
    <row r="1396" spans="1:13" x14ac:dyDescent="0.2">
      <c r="A1396" t="s">
        <v>296</v>
      </c>
      <c r="B1396">
        <v>9.1232999999999981E-9</v>
      </c>
      <c r="D1396" t="s">
        <v>23</v>
      </c>
      <c r="E1396" t="s">
        <v>275</v>
      </c>
      <c r="F1396" t="s">
        <v>25</v>
      </c>
      <c r="G1396">
        <v>0</v>
      </c>
      <c r="H1396">
        <v>1.09E-9</v>
      </c>
      <c r="K1396" t="s">
        <v>57</v>
      </c>
      <c r="M1396" t="s">
        <v>57</v>
      </c>
    </row>
    <row r="1397" spans="1:13" x14ac:dyDescent="0.2">
      <c r="A1397" t="s">
        <v>43</v>
      </c>
      <c r="B1397">
        <v>1.9250999999999998E-8</v>
      </c>
      <c r="D1397" t="s">
        <v>23</v>
      </c>
      <c r="E1397" t="s">
        <v>275</v>
      </c>
      <c r="F1397" t="s">
        <v>25</v>
      </c>
      <c r="G1397">
        <v>0</v>
      </c>
      <c r="H1397">
        <v>2.2999999999999999E-9</v>
      </c>
      <c r="K1397" t="s">
        <v>57</v>
      </c>
      <c r="M1397" t="s">
        <v>57</v>
      </c>
    </row>
    <row r="1398" spans="1:13" x14ac:dyDescent="0.2">
      <c r="A1398" t="s">
        <v>297</v>
      </c>
      <c r="B1398">
        <v>8.3699999999999995E-6</v>
      </c>
      <c r="D1398" t="s">
        <v>23</v>
      </c>
      <c r="E1398" t="s">
        <v>275</v>
      </c>
      <c r="F1398" t="s">
        <v>25</v>
      </c>
      <c r="G1398">
        <v>0</v>
      </c>
      <c r="H1398">
        <v>9.9999999999999995E-7</v>
      </c>
      <c r="K1398" t="s">
        <v>57</v>
      </c>
      <c r="M1398" t="s">
        <v>57</v>
      </c>
    </row>
    <row r="1399" spans="1:13" x14ac:dyDescent="0.2">
      <c r="A1399" t="s">
        <v>298</v>
      </c>
      <c r="B1399">
        <v>7.3070099999999987E-10</v>
      </c>
      <c r="D1399" t="s">
        <v>23</v>
      </c>
      <c r="E1399" t="s">
        <v>275</v>
      </c>
      <c r="F1399" t="s">
        <v>25</v>
      </c>
      <c r="G1399">
        <v>0</v>
      </c>
      <c r="H1399">
        <v>8.7299999999999998E-11</v>
      </c>
      <c r="K1399" t="s">
        <v>57</v>
      </c>
      <c r="M1399" t="s">
        <v>57</v>
      </c>
    </row>
    <row r="1400" spans="1:13" x14ac:dyDescent="0.2">
      <c r="A1400" t="s">
        <v>300</v>
      </c>
      <c r="B1400">
        <v>3.6158399999999998E-9</v>
      </c>
      <c r="D1400" t="s">
        <v>23</v>
      </c>
      <c r="E1400" t="s">
        <v>275</v>
      </c>
      <c r="F1400" t="s">
        <v>25</v>
      </c>
      <c r="G1400">
        <v>0</v>
      </c>
      <c r="H1400">
        <v>4.3200000000000001E-10</v>
      </c>
      <c r="K1400" t="s">
        <v>57</v>
      </c>
      <c r="M1400" t="s">
        <v>57</v>
      </c>
    </row>
    <row r="1401" spans="1:13" x14ac:dyDescent="0.2">
      <c r="A1401" t="s">
        <v>47</v>
      </c>
      <c r="B1401">
        <v>2.9964599999999998E-4</v>
      </c>
      <c r="D1401" t="s">
        <v>23</v>
      </c>
      <c r="E1401" t="s">
        <v>275</v>
      </c>
      <c r="F1401" t="s">
        <v>25</v>
      </c>
      <c r="G1401">
        <v>0</v>
      </c>
      <c r="H1401">
        <v>-10.23756266455762</v>
      </c>
      <c r="I1401">
        <v>0.20935516742909249</v>
      </c>
      <c r="K1401" t="s">
        <v>381</v>
      </c>
      <c r="L1401">
        <v>0</v>
      </c>
      <c r="M1401" t="s">
        <v>57</v>
      </c>
    </row>
    <row r="1402" spans="1:13" x14ac:dyDescent="0.2">
      <c r="A1402" t="s">
        <v>48</v>
      </c>
      <c r="B1402">
        <v>8.3699999999999998E-9</v>
      </c>
      <c r="D1402" t="s">
        <v>23</v>
      </c>
      <c r="E1402" t="s">
        <v>275</v>
      </c>
      <c r="F1402" t="s">
        <v>25</v>
      </c>
      <c r="G1402">
        <v>0</v>
      </c>
      <c r="H1402">
        <v>1.0000000000000001E-9</v>
      </c>
      <c r="K1402" t="s">
        <v>57</v>
      </c>
      <c r="M1402" t="s">
        <v>57</v>
      </c>
    </row>
    <row r="1403" spans="1:13" x14ac:dyDescent="0.2">
      <c r="A1403" t="s">
        <v>49</v>
      </c>
      <c r="B1403">
        <v>3.8083499999999995E-5</v>
      </c>
      <c r="D1403" t="s">
        <v>23</v>
      </c>
      <c r="E1403" t="s">
        <v>275</v>
      </c>
      <c r="F1403" t="s">
        <v>25</v>
      </c>
      <c r="G1403">
        <v>0</v>
      </c>
      <c r="H1403">
        <v>4.5499999999999996E-6</v>
      </c>
      <c r="K1403" t="s">
        <v>381</v>
      </c>
      <c r="M1403" t="s">
        <v>57</v>
      </c>
    </row>
    <row r="1404" spans="1:13" x14ac:dyDescent="0.2">
      <c r="A1404" t="s">
        <v>303</v>
      </c>
      <c r="B1404">
        <v>2.2431600000000001E-6</v>
      </c>
      <c r="D1404" t="s">
        <v>23</v>
      </c>
      <c r="E1404" t="s">
        <v>275</v>
      </c>
      <c r="F1404" t="s">
        <v>25</v>
      </c>
      <c r="G1404">
        <v>0</v>
      </c>
      <c r="H1404">
        <v>2.6800000000000002E-7</v>
      </c>
      <c r="K1404" t="s">
        <v>381</v>
      </c>
      <c r="M1404" t="s">
        <v>57</v>
      </c>
    </row>
    <row r="1405" spans="1:13" x14ac:dyDescent="0.2">
      <c r="A1405" t="s">
        <v>304</v>
      </c>
      <c r="B1405">
        <v>4.4779499999999992E-6</v>
      </c>
      <c r="D1405" t="s">
        <v>23</v>
      </c>
      <c r="E1405" t="s">
        <v>275</v>
      </c>
      <c r="F1405" t="s">
        <v>25</v>
      </c>
      <c r="G1405">
        <v>0</v>
      </c>
      <c r="H1405">
        <v>-14.440999090050401</v>
      </c>
      <c r="I1405">
        <v>0.41208772148317457</v>
      </c>
      <c r="K1405" t="s">
        <v>381</v>
      </c>
      <c r="L1405">
        <v>0</v>
      </c>
      <c r="M1405" t="s">
        <v>57</v>
      </c>
    </row>
    <row r="1406" spans="1:13" x14ac:dyDescent="0.2">
      <c r="A1406" t="s">
        <v>50</v>
      </c>
      <c r="B1406">
        <v>1.2303899999999998E-6</v>
      </c>
      <c r="D1406" t="s">
        <v>23</v>
      </c>
      <c r="E1406" t="s">
        <v>275</v>
      </c>
      <c r="F1406" t="s">
        <v>25</v>
      </c>
      <c r="G1406">
        <v>0</v>
      </c>
      <c r="H1406">
        <v>1.4700000000000001E-7</v>
      </c>
      <c r="K1406" t="s">
        <v>57</v>
      </c>
      <c r="M1406" t="s">
        <v>57</v>
      </c>
    </row>
    <row r="1407" spans="1:13" x14ac:dyDescent="0.2">
      <c r="A1407" t="s">
        <v>305</v>
      </c>
      <c r="B1407">
        <v>1.9167299999999999E-5</v>
      </c>
      <c r="D1407" t="s">
        <v>295</v>
      </c>
      <c r="E1407" t="s">
        <v>275</v>
      </c>
      <c r="F1407" t="s">
        <v>25</v>
      </c>
      <c r="G1407">
        <v>0</v>
      </c>
      <c r="H1407">
        <v>2.2900000000000001E-6</v>
      </c>
      <c r="K1407" t="s">
        <v>57</v>
      </c>
      <c r="M1407" t="s">
        <v>57</v>
      </c>
    </row>
    <row r="1408" spans="1:13" x14ac:dyDescent="0.2">
      <c r="A1408" t="s">
        <v>306</v>
      </c>
      <c r="B1408">
        <v>6.7964399999999993E-6</v>
      </c>
      <c r="D1408" t="s">
        <v>295</v>
      </c>
      <c r="E1408" t="s">
        <v>275</v>
      </c>
      <c r="F1408" t="s">
        <v>25</v>
      </c>
      <c r="G1408">
        <v>0</v>
      </c>
      <c r="H1408">
        <v>8.1200000000000002E-7</v>
      </c>
      <c r="K1408" t="s">
        <v>57</v>
      </c>
      <c r="M1408" t="s">
        <v>57</v>
      </c>
    </row>
    <row r="1409" spans="1:13" x14ac:dyDescent="0.2">
      <c r="A1409" t="s">
        <v>51</v>
      </c>
      <c r="B1409">
        <v>2.9294999999999999E-7</v>
      </c>
      <c r="D1409" t="s">
        <v>23</v>
      </c>
      <c r="E1409" t="s">
        <v>275</v>
      </c>
      <c r="F1409" t="s">
        <v>25</v>
      </c>
      <c r="G1409">
        <v>0</v>
      </c>
      <c r="H1409">
        <v>3.5000000000000002E-8</v>
      </c>
      <c r="K1409" t="s">
        <v>57</v>
      </c>
      <c r="M1409" t="s">
        <v>57</v>
      </c>
    </row>
    <row r="1410" spans="1:13" x14ac:dyDescent="0.2">
      <c r="A1410" t="s">
        <v>307</v>
      </c>
      <c r="B1410">
        <v>1.3392E-7</v>
      </c>
      <c r="D1410" t="s">
        <v>23</v>
      </c>
      <c r="E1410" t="s">
        <v>275</v>
      </c>
      <c r="F1410" t="s">
        <v>25</v>
      </c>
      <c r="G1410">
        <v>0</v>
      </c>
      <c r="H1410">
        <v>1.6000000000000001E-8</v>
      </c>
      <c r="K1410" t="s">
        <v>57</v>
      </c>
      <c r="M1410" t="s">
        <v>57</v>
      </c>
    </row>
    <row r="1411" spans="1:13" x14ac:dyDescent="0.2">
      <c r="A1411" t="s">
        <v>308</v>
      </c>
      <c r="B1411">
        <v>2.7118799999999997E-6</v>
      </c>
      <c r="D1411" t="s">
        <v>295</v>
      </c>
      <c r="E1411" t="s">
        <v>275</v>
      </c>
      <c r="F1411" t="s">
        <v>25</v>
      </c>
      <c r="G1411">
        <v>0</v>
      </c>
      <c r="H1411">
        <v>3.2399999999999999E-7</v>
      </c>
      <c r="K1411" t="s">
        <v>57</v>
      </c>
      <c r="M1411" t="s">
        <v>57</v>
      </c>
    </row>
    <row r="1412" spans="1:13" x14ac:dyDescent="0.2">
      <c r="A1412" t="s">
        <v>309</v>
      </c>
      <c r="B1412">
        <v>2.64492E-6</v>
      </c>
      <c r="D1412" t="s">
        <v>295</v>
      </c>
      <c r="E1412" t="s">
        <v>275</v>
      </c>
      <c r="F1412" t="s">
        <v>25</v>
      </c>
      <c r="G1412">
        <v>0</v>
      </c>
      <c r="H1412">
        <v>3.1600000000000002E-7</v>
      </c>
      <c r="K1412" t="s">
        <v>57</v>
      </c>
      <c r="M1412" t="s">
        <v>57</v>
      </c>
    </row>
    <row r="1413" spans="1:13" x14ac:dyDescent="0.2">
      <c r="A1413" t="s">
        <v>366</v>
      </c>
      <c r="B1413">
        <v>1.1550599999999999E-3</v>
      </c>
      <c r="D1413" t="s">
        <v>295</v>
      </c>
      <c r="E1413" t="s">
        <v>275</v>
      </c>
      <c r="F1413" t="s">
        <v>25</v>
      </c>
      <c r="G1413">
        <v>0</v>
      </c>
      <c r="H1413">
        <v>1.3799999999999999E-4</v>
      </c>
      <c r="K1413" t="s">
        <v>57</v>
      </c>
      <c r="M1413" t="s">
        <v>57</v>
      </c>
    </row>
    <row r="1414" spans="1:13" x14ac:dyDescent="0.2">
      <c r="A1414" t="s">
        <v>367</v>
      </c>
      <c r="B1414">
        <v>2.0506499999999998E-3</v>
      </c>
      <c r="D1414" t="s">
        <v>295</v>
      </c>
      <c r="E1414" t="s">
        <v>275</v>
      </c>
      <c r="F1414" t="s">
        <v>25</v>
      </c>
      <c r="G1414">
        <v>0</v>
      </c>
      <c r="H1414">
        <v>2.4499999999999999E-4</v>
      </c>
      <c r="K1414" t="s">
        <v>57</v>
      </c>
      <c r="M1414" t="s">
        <v>57</v>
      </c>
    </row>
    <row r="1415" spans="1:13" x14ac:dyDescent="0.2">
      <c r="A1415" t="s">
        <v>310</v>
      </c>
      <c r="B1415">
        <v>2.4942599999999999E-8</v>
      </c>
      <c r="D1415" t="s">
        <v>23</v>
      </c>
      <c r="E1415" t="s">
        <v>275</v>
      </c>
      <c r="F1415" t="s">
        <v>25</v>
      </c>
      <c r="G1415">
        <v>0</v>
      </c>
      <c r="H1415">
        <v>2.98E-9</v>
      </c>
      <c r="K1415" t="s">
        <v>57</v>
      </c>
      <c r="M1415" t="s">
        <v>57</v>
      </c>
    </row>
    <row r="1416" spans="1:13" x14ac:dyDescent="0.2">
      <c r="A1416" t="s">
        <v>311</v>
      </c>
      <c r="B1416">
        <v>3.8334599999999997E-9</v>
      </c>
      <c r="D1416" t="s">
        <v>23</v>
      </c>
      <c r="E1416" t="s">
        <v>275</v>
      </c>
      <c r="F1416" t="s">
        <v>25</v>
      </c>
      <c r="G1416">
        <v>0</v>
      </c>
      <c r="H1416">
        <v>4.5800000000000002E-10</v>
      </c>
      <c r="K1416" t="s">
        <v>57</v>
      </c>
      <c r="M1416" t="s">
        <v>57</v>
      </c>
    </row>
    <row r="1417" spans="1:13" x14ac:dyDescent="0.2">
      <c r="A1417" t="s">
        <v>53</v>
      </c>
      <c r="B1417">
        <v>3.3061499999999998E-4</v>
      </c>
      <c r="D1417" t="s">
        <v>23</v>
      </c>
      <c r="E1417" t="s">
        <v>275</v>
      </c>
      <c r="F1417" t="s">
        <v>25</v>
      </c>
      <c r="G1417">
        <v>0</v>
      </c>
      <c r="H1417">
        <v>-10.1392098860572</v>
      </c>
      <c r="I1417">
        <v>5.218000766212133E-2</v>
      </c>
      <c r="K1417" t="s">
        <v>382</v>
      </c>
      <c r="L1417">
        <v>0</v>
      </c>
      <c r="M1417" t="s">
        <v>57</v>
      </c>
    </row>
    <row r="1418" spans="1:13" x14ac:dyDescent="0.2">
      <c r="A1418" t="s">
        <v>312</v>
      </c>
      <c r="B1418">
        <v>1.4228999999999998E-6</v>
      </c>
      <c r="D1418" t="s">
        <v>295</v>
      </c>
      <c r="E1418" t="s">
        <v>275</v>
      </c>
      <c r="F1418" t="s">
        <v>25</v>
      </c>
      <c r="G1418">
        <v>0</v>
      </c>
      <c r="H1418">
        <v>1.6999999999999999E-7</v>
      </c>
      <c r="K1418" t="s">
        <v>57</v>
      </c>
      <c r="M1418" t="s">
        <v>57</v>
      </c>
    </row>
    <row r="1419" spans="1:13" x14ac:dyDescent="0.2">
      <c r="A1419" t="s">
        <v>313</v>
      </c>
      <c r="B1419">
        <v>2.2347899999999999E-6</v>
      </c>
      <c r="D1419" t="s">
        <v>295</v>
      </c>
      <c r="E1419" t="s">
        <v>275</v>
      </c>
      <c r="F1419" t="s">
        <v>25</v>
      </c>
      <c r="G1419">
        <v>0</v>
      </c>
      <c r="H1419">
        <v>2.67E-7</v>
      </c>
      <c r="K1419" t="s">
        <v>57</v>
      </c>
      <c r="M1419" t="s">
        <v>57</v>
      </c>
    </row>
    <row r="1420" spans="1:13" x14ac:dyDescent="0.2">
      <c r="A1420" t="s">
        <v>54</v>
      </c>
      <c r="B1420">
        <v>9.1232999999999991E-7</v>
      </c>
      <c r="D1420" t="s">
        <v>23</v>
      </c>
      <c r="E1420" t="s">
        <v>275</v>
      </c>
      <c r="F1420" t="s">
        <v>25</v>
      </c>
      <c r="G1420">
        <v>0</v>
      </c>
      <c r="H1420">
        <v>1.09E-7</v>
      </c>
      <c r="K1420" t="s">
        <v>57</v>
      </c>
      <c r="M1420" t="s">
        <v>57</v>
      </c>
    </row>
    <row r="1421" spans="1:13" x14ac:dyDescent="0.2">
      <c r="A1421" t="s">
        <v>314</v>
      </c>
      <c r="B1421">
        <v>2.2598999999999997E-6</v>
      </c>
      <c r="D1421" t="s">
        <v>295</v>
      </c>
      <c r="E1421" t="s">
        <v>275</v>
      </c>
      <c r="F1421" t="s">
        <v>25</v>
      </c>
      <c r="G1421">
        <v>0</v>
      </c>
      <c r="H1421">
        <v>2.7000000000000001E-7</v>
      </c>
      <c r="K1421" t="s">
        <v>57</v>
      </c>
      <c r="M1421" t="s">
        <v>57</v>
      </c>
    </row>
    <row r="1422" spans="1:13" x14ac:dyDescent="0.2">
      <c r="A1422" t="s">
        <v>315</v>
      </c>
      <c r="B1422">
        <v>9.1232999999999989E-10</v>
      </c>
      <c r="D1422" t="s">
        <v>23</v>
      </c>
      <c r="E1422" t="s">
        <v>275</v>
      </c>
      <c r="F1422" t="s">
        <v>25</v>
      </c>
      <c r="G1422">
        <v>0</v>
      </c>
      <c r="H1422">
        <v>1.09E-10</v>
      </c>
      <c r="K1422" t="s">
        <v>57</v>
      </c>
      <c r="M1422" t="s">
        <v>57</v>
      </c>
    </row>
    <row r="1423" spans="1:13" x14ac:dyDescent="0.2">
      <c r="A1423" t="s">
        <v>118</v>
      </c>
      <c r="B1423">
        <v>2.9294999999999998E-2</v>
      </c>
      <c r="D1423" t="s">
        <v>68</v>
      </c>
      <c r="E1423" t="s">
        <v>119</v>
      </c>
      <c r="F1423" t="s">
        <v>25</v>
      </c>
      <c r="G1423">
        <v>0</v>
      </c>
      <c r="H1423">
        <v>3.5000000000000001E-3</v>
      </c>
      <c r="K1423" t="s">
        <v>57</v>
      </c>
      <c r="M1423" t="s">
        <v>57</v>
      </c>
    </row>
    <row r="1424" spans="1:13" x14ac:dyDescent="0.2">
      <c r="A1424" t="s">
        <v>316</v>
      </c>
      <c r="B1424">
        <v>7.7171399999999988E-6</v>
      </c>
      <c r="D1424" t="s">
        <v>23</v>
      </c>
      <c r="E1424" t="s">
        <v>275</v>
      </c>
      <c r="F1424" t="s">
        <v>25</v>
      </c>
      <c r="G1424">
        <v>0</v>
      </c>
      <c r="H1424">
        <v>9.2200000000000002E-7</v>
      </c>
      <c r="K1424" t="s">
        <v>57</v>
      </c>
      <c r="M1424" t="s">
        <v>57</v>
      </c>
    </row>
    <row r="1425" spans="1:15" x14ac:dyDescent="0.2">
      <c r="A1425" t="s">
        <v>317</v>
      </c>
      <c r="B1425">
        <v>6.3946800000000001E-9</v>
      </c>
      <c r="D1425" t="s">
        <v>23</v>
      </c>
      <c r="E1425" t="s">
        <v>275</v>
      </c>
      <c r="F1425" t="s">
        <v>25</v>
      </c>
      <c r="G1425">
        <v>0</v>
      </c>
      <c r="H1425">
        <v>7.6400000000000005E-10</v>
      </c>
      <c r="K1425" t="s">
        <v>57</v>
      </c>
      <c r="M1425" t="s">
        <v>57</v>
      </c>
    </row>
    <row r="1426" spans="1:15" x14ac:dyDescent="0.2">
      <c r="A1426" t="s">
        <v>763</v>
      </c>
      <c r="B1426" s="3">
        <f>B1428*8.7*0.115*0.95</f>
        <v>1.0629729729729733</v>
      </c>
      <c r="C1426" t="s">
        <v>4</v>
      </c>
      <c r="D1426" t="s">
        <v>23</v>
      </c>
      <c r="E1426" t="s">
        <v>58</v>
      </c>
      <c r="F1426" t="s">
        <v>59</v>
      </c>
      <c r="G1426">
        <v>0</v>
      </c>
      <c r="H1426">
        <v>0.10299999999999999</v>
      </c>
      <c r="K1426" t="s">
        <v>380</v>
      </c>
    </row>
    <row r="1427" spans="1:15" x14ac:dyDescent="0.2">
      <c r="A1427" t="s">
        <v>392</v>
      </c>
      <c r="B1427">
        <v>8.4536999999999998E-3</v>
      </c>
      <c r="C1427" t="s">
        <v>61</v>
      </c>
      <c r="D1427" t="s">
        <v>23</v>
      </c>
      <c r="E1427" t="s">
        <v>58</v>
      </c>
      <c r="F1427" t="s">
        <v>59</v>
      </c>
      <c r="G1427">
        <v>0</v>
      </c>
      <c r="H1427">
        <v>-6.8978049481289689</v>
      </c>
      <c r="I1427">
        <v>5.218000766212133E-2</v>
      </c>
      <c r="K1427" t="s">
        <v>382</v>
      </c>
      <c r="L1427">
        <v>0</v>
      </c>
      <c r="M1427" t="s">
        <v>393</v>
      </c>
    </row>
    <row r="1428" spans="1:15" x14ac:dyDescent="0.2">
      <c r="A1428" t="s">
        <v>838</v>
      </c>
      <c r="B1428">
        <f>(3.6/8.7)/0.37</f>
        <v>1.1183597390493945</v>
      </c>
      <c r="C1428" t="s">
        <v>4</v>
      </c>
      <c r="D1428" t="s">
        <v>23</v>
      </c>
      <c r="E1428" t="s">
        <v>58</v>
      </c>
      <c r="F1428" t="s">
        <v>59</v>
      </c>
      <c r="G1428">
        <v>0</v>
      </c>
      <c r="H1428">
        <v>-2.1628231506188871</v>
      </c>
      <c r="I1428">
        <v>3.3829324236907397E-2</v>
      </c>
      <c r="K1428" t="s">
        <v>358</v>
      </c>
      <c r="L1428">
        <v>0</v>
      </c>
      <c r="M1428" t="s">
        <v>397</v>
      </c>
    </row>
    <row r="1429" spans="1:15" x14ac:dyDescent="0.2">
      <c r="A1429" t="s">
        <v>74</v>
      </c>
      <c r="B1429">
        <v>8.4536999999999991E-4</v>
      </c>
      <c r="C1429" t="s">
        <v>61</v>
      </c>
      <c r="D1429" t="s">
        <v>23</v>
      </c>
      <c r="E1429" t="s">
        <v>58</v>
      </c>
      <c r="F1429" t="s">
        <v>59</v>
      </c>
      <c r="G1429">
        <v>0</v>
      </c>
      <c r="H1429">
        <v>-9.2003900411230148</v>
      </c>
      <c r="I1429">
        <v>0.20935516742909249</v>
      </c>
      <c r="K1429" t="s">
        <v>381</v>
      </c>
      <c r="L1429">
        <v>0</v>
      </c>
      <c r="M1429" t="s">
        <v>626</v>
      </c>
    </row>
    <row r="1430" spans="1:15" x14ac:dyDescent="0.2">
      <c r="A1430" t="s">
        <v>369</v>
      </c>
      <c r="B1430">
        <v>8.3700000000000002E-5</v>
      </c>
      <c r="C1430" t="s">
        <v>4</v>
      </c>
      <c r="D1430" t="s">
        <v>23</v>
      </c>
      <c r="E1430" t="s">
        <v>58</v>
      </c>
      <c r="F1430" t="s">
        <v>59</v>
      </c>
      <c r="G1430">
        <v>0</v>
      </c>
      <c r="H1430">
        <v>1.0000000000000001E-5</v>
      </c>
      <c r="K1430" t="s">
        <v>57</v>
      </c>
      <c r="M1430" t="s">
        <v>639</v>
      </c>
    </row>
    <row r="1431" spans="1:15" x14ac:dyDescent="0.2">
      <c r="A1431" t="s">
        <v>398</v>
      </c>
      <c r="B1431">
        <v>3.3731099999999995E-12</v>
      </c>
      <c r="C1431" t="s">
        <v>61</v>
      </c>
      <c r="D1431" t="s">
        <v>10</v>
      </c>
      <c r="E1431" t="s">
        <v>58</v>
      </c>
      <c r="F1431" t="s">
        <v>59</v>
      </c>
      <c r="G1431">
        <v>0</v>
      </c>
      <c r="H1431">
        <v>-28.539839832963999</v>
      </c>
      <c r="I1431">
        <v>0.55262841569338916</v>
      </c>
      <c r="K1431" t="s">
        <v>356</v>
      </c>
      <c r="L1431">
        <v>0</v>
      </c>
      <c r="M1431" t="s">
        <v>644</v>
      </c>
    </row>
    <row r="1432" spans="1:15" x14ac:dyDescent="0.2">
      <c r="A1432" t="s">
        <v>372</v>
      </c>
      <c r="B1432">
        <v>6.2774999999999994E-5</v>
      </c>
      <c r="C1432" t="s">
        <v>67</v>
      </c>
      <c r="D1432" t="s">
        <v>154</v>
      </c>
      <c r="E1432" t="s">
        <v>58</v>
      </c>
      <c r="F1432" t="s">
        <v>59</v>
      </c>
      <c r="G1432">
        <v>0</v>
      </c>
      <c r="H1432">
        <v>7.5000000000000002E-6</v>
      </c>
      <c r="K1432" t="s">
        <v>57</v>
      </c>
      <c r="M1432" t="s">
        <v>641</v>
      </c>
    </row>
    <row r="1433" spans="1:15" x14ac:dyDescent="0.2">
      <c r="A1433" t="s">
        <v>374</v>
      </c>
      <c r="B1433">
        <v>5.0219999999999994E-2</v>
      </c>
      <c r="C1433" t="s">
        <v>61</v>
      </c>
      <c r="D1433" t="s">
        <v>23</v>
      </c>
      <c r="E1433" t="s">
        <v>58</v>
      </c>
      <c r="F1433" t="s">
        <v>59</v>
      </c>
      <c r="G1433">
        <v>0</v>
      </c>
      <c r="H1433">
        <v>6.0000000000000001E-3</v>
      </c>
      <c r="K1433" t="s">
        <v>57</v>
      </c>
      <c r="M1433" t="s">
        <v>595</v>
      </c>
      <c r="O1433" t="s">
        <v>595</v>
      </c>
    </row>
    <row r="1434" spans="1:15" x14ac:dyDescent="0.2">
      <c r="A1434" t="s">
        <v>65</v>
      </c>
      <c r="B1434">
        <v>1.2554999999999998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0.15</v>
      </c>
      <c r="K1434" t="s">
        <v>57</v>
      </c>
      <c r="M1434" t="s">
        <v>596</v>
      </c>
      <c r="O1434" t="s">
        <v>596</v>
      </c>
    </row>
    <row r="1435" spans="1:15" x14ac:dyDescent="0.2">
      <c r="A1435" t="s">
        <v>399</v>
      </c>
      <c r="B1435">
        <v>-5.9678099999999998E-2</v>
      </c>
      <c r="C1435" t="s">
        <v>92</v>
      </c>
      <c r="D1435" t="s">
        <v>23</v>
      </c>
      <c r="E1435" t="s">
        <v>71</v>
      </c>
      <c r="F1435" t="s">
        <v>59</v>
      </c>
      <c r="G1435">
        <v>0</v>
      </c>
      <c r="H1435">
        <v>7.1300000000000001E-3</v>
      </c>
      <c r="K1435" t="s">
        <v>57</v>
      </c>
      <c r="M1435" t="s">
        <v>645</v>
      </c>
    </row>
    <row r="1436" spans="1:15" x14ac:dyDescent="0.2">
      <c r="A1436" t="s">
        <v>69</v>
      </c>
      <c r="B1436">
        <v>-4.1850000000000001E-5</v>
      </c>
      <c r="C1436" t="s">
        <v>70</v>
      </c>
      <c r="D1436" t="s">
        <v>23</v>
      </c>
      <c r="E1436" t="s">
        <v>71</v>
      </c>
      <c r="F1436" t="s">
        <v>59</v>
      </c>
      <c r="G1436">
        <v>0</v>
      </c>
      <c r="H1436">
        <v>5.0000000000000004E-6</v>
      </c>
      <c r="K1436" t="s">
        <v>744</v>
      </c>
      <c r="M1436" t="s">
        <v>636</v>
      </c>
    </row>
    <row r="1437" spans="1:15" x14ac:dyDescent="0.2">
      <c r="M1437" t="s">
        <v>57</v>
      </c>
    </row>
    <row r="1438" spans="1:15" x14ac:dyDescent="0.2">
      <c r="M1438" t="s">
        <v>57</v>
      </c>
    </row>
    <row r="1439" spans="1:15" ht="16" x14ac:dyDescent="0.2">
      <c r="A1439" s="1" t="s">
        <v>2</v>
      </c>
      <c r="B1439" s="1" t="s">
        <v>723</v>
      </c>
      <c r="M1439" t="s">
        <v>57</v>
      </c>
    </row>
    <row r="1440" spans="1:15" x14ac:dyDescent="0.2">
      <c r="A1440" t="s">
        <v>3</v>
      </c>
      <c r="B1440" t="s">
        <v>4</v>
      </c>
      <c r="M1440" t="s">
        <v>57</v>
      </c>
    </row>
    <row r="1441" spans="1:13" x14ac:dyDescent="0.2">
      <c r="A1441" t="s">
        <v>5</v>
      </c>
      <c r="B1441">
        <v>1</v>
      </c>
      <c r="M1441" t="s">
        <v>57</v>
      </c>
    </row>
    <row r="1442" spans="1:13" x14ac:dyDescent="0.2">
      <c r="A1442" t="s">
        <v>6</v>
      </c>
      <c r="B1442" t="s">
        <v>593</v>
      </c>
      <c r="M1442" t="s">
        <v>57</v>
      </c>
    </row>
    <row r="1443" spans="1:13" x14ac:dyDescent="0.2">
      <c r="A1443" t="s">
        <v>20</v>
      </c>
      <c r="B1443" t="s">
        <v>818</v>
      </c>
    </row>
    <row r="1444" spans="1:13" x14ac:dyDescent="0.2">
      <c r="A1444" t="s">
        <v>542</v>
      </c>
      <c r="B1444" t="s">
        <v>806</v>
      </c>
    </row>
    <row r="1445" spans="1:13" x14ac:dyDescent="0.2">
      <c r="A1445" t="s">
        <v>8</v>
      </c>
      <c r="B1445" t="s">
        <v>9</v>
      </c>
      <c r="M1445" t="s">
        <v>57</v>
      </c>
    </row>
    <row r="1446" spans="1:13" x14ac:dyDescent="0.2">
      <c r="A1446" t="s">
        <v>10</v>
      </c>
      <c r="B1446" t="s">
        <v>106</v>
      </c>
      <c r="M1446" t="s">
        <v>57</v>
      </c>
    </row>
    <row r="1447" spans="1:13" ht="16" x14ac:dyDescent="0.2">
      <c r="A1447" s="1" t="s">
        <v>12</v>
      </c>
      <c r="M1447" t="s">
        <v>57</v>
      </c>
    </row>
    <row r="1448" spans="1:13" x14ac:dyDescent="0.2">
      <c r="A1448" t="s">
        <v>13</v>
      </c>
      <c r="B1448" t="s">
        <v>14</v>
      </c>
      <c r="C1448" t="s">
        <v>3</v>
      </c>
      <c r="D1448" t="s">
        <v>10</v>
      </c>
      <c r="E1448" t="s">
        <v>15</v>
      </c>
      <c r="F1448" t="s">
        <v>8</v>
      </c>
      <c r="G1448" t="s">
        <v>16</v>
      </c>
      <c r="H1448" t="s">
        <v>17</v>
      </c>
      <c r="I1448" t="s">
        <v>19</v>
      </c>
      <c r="J1448" t="s">
        <v>20</v>
      </c>
      <c r="K1448" t="s">
        <v>7</v>
      </c>
      <c r="L1448" t="s">
        <v>21</v>
      </c>
      <c r="M1448" t="s">
        <v>6</v>
      </c>
    </row>
    <row r="1449" spans="1:13" x14ac:dyDescent="0.2">
      <c r="A1449" t="s">
        <v>723</v>
      </c>
      <c r="B1449">
        <v>1</v>
      </c>
      <c r="C1449" t="s">
        <v>4</v>
      </c>
      <c r="D1449" t="s">
        <v>106</v>
      </c>
      <c r="E1449" t="s">
        <v>271</v>
      </c>
      <c r="F1449" t="s">
        <v>56</v>
      </c>
      <c r="I1449">
        <v>100</v>
      </c>
      <c r="J1449" t="s">
        <v>57</v>
      </c>
      <c r="K1449" t="s">
        <v>725</v>
      </c>
      <c r="M1449" t="s">
        <v>57</v>
      </c>
    </row>
    <row r="1450" spans="1:13" x14ac:dyDescent="0.2">
      <c r="A1450" t="s">
        <v>274</v>
      </c>
      <c r="B1450">
        <v>1.0964699999999999E-10</v>
      </c>
      <c r="D1450" t="s">
        <v>23</v>
      </c>
      <c r="E1450" t="s">
        <v>275</v>
      </c>
      <c r="F1450" t="s">
        <v>25</v>
      </c>
      <c r="G1450">
        <v>0</v>
      </c>
      <c r="H1450">
        <v>1.31E-11</v>
      </c>
      <c r="K1450" t="s">
        <v>57</v>
      </c>
      <c r="M1450" t="s">
        <v>57</v>
      </c>
    </row>
    <row r="1451" spans="1:13" x14ac:dyDescent="0.2">
      <c r="A1451" t="s">
        <v>276</v>
      </c>
      <c r="B1451">
        <v>6.1770599999999998E-9</v>
      </c>
      <c r="D1451" t="s">
        <v>23</v>
      </c>
      <c r="E1451" t="s">
        <v>275</v>
      </c>
      <c r="F1451" t="s">
        <v>25</v>
      </c>
      <c r="G1451">
        <v>0</v>
      </c>
      <c r="H1451">
        <v>7.3800000000000004E-10</v>
      </c>
      <c r="K1451" t="s">
        <v>57</v>
      </c>
      <c r="M1451" t="s">
        <v>57</v>
      </c>
    </row>
    <row r="1452" spans="1:13" x14ac:dyDescent="0.2">
      <c r="A1452" t="s">
        <v>277</v>
      </c>
      <c r="B1452">
        <v>3.6493199999999992E-8</v>
      </c>
      <c r="D1452" t="s">
        <v>23</v>
      </c>
      <c r="E1452" t="s">
        <v>275</v>
      </c>
      <c r="F1452" t="s">
        <v>25</v>
      </c>
      <c r="G1452">
        <v>0</v>
      </c>
      <c r="H1452">
        <v>4.3599999999999998E-9</v>
      </c>
      <c r="K1452" t="s">
        <v>57</v>
      </c>
      <c r="M1452" t="s">
        <v>57</v>
      </c>
    </row>
    <row r="1453" spans="1:13" x14ac:dyDescent="0.2">
      <c r="A1453" t="s">
        <v>30</v>
      </c>
      <c r="B1453">
        <v>1.8162899999999998E-6</v>
      </c>
      <c r="D1453" t="s">
        <v>23</v>
      </c>
      <c r="E1453" t="s">
        <v>275</v>
      </c>
      <c r="F1453" t="s">
        <v>25</v>
      </c>
      <c r="G1453">
        <v>0</v>
      </c>
      <c r="H1453">
        <v>2.17E-7</v>
      </c>
      <c r="K1453" t="s">
        <v>57</v>
      </c>
      <c r="M1453" t="s">
        <v>57</v>
      </c>
    </row>
    <row r="1454" spans="1:13" x14ac:dyDescent="0.2">
      <c r="A1454" t="s">
        <v>31</v>
      </c>
      <c r="B1454">
        <v>1.6739999999999999E-12</v>
      </c>
      <c r="D1454" t="s">
        <v>23</v>
      </c>
      <c r="E1454" t="s">
        <v>275</v>
      </c>
      <c r="F1454" t="s">
        <v>25</v>
      </c>
      <c r="G1454">
        <v>0</v>
      </c>
      <c r="H1454">
        <v>2.0000000000000001E-13</v>
      </c>
      <c r="K1454" t="s">
        <v>57</v>
      </c>
      <c r="M1454" t="s">
        <v>57</v>
      </c>
    </row>
    <row r="1455" spans="1:13" x14ac:dyDescent="0.2">
      <c r="A1455" t="s">
        <v>278</v>
      </c>
      <c r="B1455">
        <v>1.73259E-5</v>
      </c>
      <c r="D1455" t="s">
        <v>23</v>
      </c>
      <c r="E1455" t="s">
        <v>275</v>
      </c>
      <c r="F1455" t="s">
        <v>25</v>
      </c>
      <c r="G1455">
        <v>0</v>
      </c>
      <c r="H1455">
        <v>2.0700000000000001E-6</v>
      </c>
      <c r="K1455" t="s">
        <v>57</v>
      </c>
      <c r="M1455" t="s">
        <v>57</v>
      </c>
    </row>
    <row r="1456" spans="1:13" x14ac:dyDescent="0.2">
      <c r="A1456" t="s">
        <v>279</v>
      </c>
      <c r="B1456">
        <v>2.3101199999999998E-7</v>
      </c>
      <c r="D1456" t="s">
        <v>23</v>
      </c>
      <c r="E1456" t="s">
        <v>275</v>
      </c>
      <c r="F1456" t="s">
        <v>25</v>
      </c>
      <c r="G1456">
        <v>0</v>
      </c>
      <c r="H1456">
        <v>2.7599999999999999E-8</v>
      </c>
      <c r="K1456" t="s">
        <v>57</v>
      </c>
      <c r="M1456" t="s">
        <v>57</v>
      </c>
    </row>
    <row r="1457" spans="1:13" x14ac:dyDescent="0.2">
      <c r="A1457" t="s">
        <v>32</v>
      </c>
      <c r="B1457">
        <v>1.5902999999999999E-7</v>
      </c>
      <c r="D1457" t="s">
        <v>23</v>
      </c>
      <c r="E1457" t="s">
        <v>275</v>
      </c>
      <c r="F1457" t="s">
        <v>25</v>
      </c>
      <c r="G1457">
        <v>0</v>
      </c>
      <c r="H1457">
        <v>1.9000000000000001E-8</v>
      </c>
      <c r="K1457" t="s">
        <v>57</v>
      </c>
      <c r="M1457" t="s">
        <v>57</v>
      </c>
    </row>
    <row r="1458" spans="1:13" x14ac:dyDescent="0.2">
      <c r="A1458" t="s">
        <v>280</v>
      </c>
      <c r="B1458">
        <v>1.28061E-10</v>
      </c>
      <c r="D1458" t="s">
        <v>23</v>
      </c>
      <c r="E1458" t="s">
        <v>275</v>
      </c>
      <c r="F1458" t="s">
        <v>25</v>
      </c>
      <c r="G1458">
        <v>0</v>
      </c>
      <c r="H1458">
        <v>1.5300000000000001E-11</v>
      </c>
      <c r="K1458" t="s">
        <v>57</v>
      </c>
      <c r="M1458" t="s">
        <v>57</v>
      </c>
    </row>
    <row r="1459" spans="1:13" x14ac:dyDescent="0.2">
      <c r="A1459" t="s">
        <v>281</v>
      </c>
      <c r="B1459">
        <f>B1510*8.7*0.115*0.1</f>
        <v>0.12545454545454546</v>
      </c>
      <c r="D1459" t="s">
        <v>23</v>
      </c>
      <c r="E1459" t="s">
        <v>275</v>
      </c>
      <c r="F1459" t="s">
        <v>25</v>
      </c>
      <c r="G1459">
        <v>0</v>
      </c>
      <c r="H1459">
        <v>-4.5282091448519628</v>
      </c>
      <c r="I1459">
        <v>5.218000766212133E-2</v>
      </c>
      <c r="K1459" t="s">
        <v>73</v>
      </c>
      <c r="L1459">
        <v>0</v>
      </c>
      <c r="M1459" t="s">
        <v>57</v>
      </c>
    </row>
    <row r="1460" spans="1:13" x14ac:dyDescent="0.2">
      <c r="A1460" t="s">
        <v>283</v>
      </c>
      <c r="B1460">
        <v>1.674E-4</v>
      </c>
      <c r="D1460" t="s">
        <v>23</v>
      </c>
      <c r="E1460" t="s">
        <v>275</v>
      </c>
      <c r="F1460" t="s">
        <v>25</v>
      </c>
      <c r="G1460">
        <v>0</v>
      </c>
      <c r="H1460">
        <v>2.0000000000000002E-5</v>
      </c>
      <c r="K1460" t="s">
        <v>57</v>
      </c>
      <c r="M1460" t="s">
        <v>57</v>
      </c>
    </row>
    <row r="1461" spans="1:13" x14ac:dyDescent="0.2">
      <c r="A1461" t="s">
        <v>284</v>
      </c>
      <c r="B1461">
        <v>1.6237799999999999E-9</v>
      </c>
      <c r="D1461" t="s">
        <v>23</v>
      </c>
      <c r="E1461" t="s">
        <v>275</v>
      </c>
      <c r="F1461" t="s">
        <v>25</v>
      </c>
      <c r="G1461">
        <v>0</v>
      </c>
      <c r="H1461">
        <v>1.94E-10</v>
      </c>
      <c r="K1461" t="s">
        <v>57</v>
      </c>
      <c r="M1461" t="s">
        <v>57</v>
      </c>
    </row>
    <row r="1462" spans="1:13" x14ac:dyDescent="0.2">
      <c r="A1462" t="s">
        <v>285</v>
      </c>
      <c r="B1462">
        <v>2.0087999999999998E-10</v>
      </c>
      <c r="D1462" t="s">
        <v>23</v>
      </c>
      <c r="E1462" t="s">
        <v>275</v>
      </c>
      <c r="F1462" t="s">
        <v>25</v>
      </c>
      <c r="G1462">
        <v>0</v>
      </c>
      <c r="H1462">
        <v>2.4000000000000001E-11</v>
      </c>
      <c r="K1462" t="s">
        <v>57</v>
      </c>
      <c r="M1462" t="s">
        <v>57</v>
      </c>
    </row>
    <row r="1463" spans="1:13" x14ac:dyDescent="0.2">
      <c r="A1463" t="s">
        <v>286</v>
      </c>
      <c r="B1463">
        <v>7.3070099999999987E-10</v>
      </c>
      <c r="D1463" t="s">
        <v>23</v>
      </c>
      <c r="E1463" t="s">
        <v>275</v>
      </c>
      <c r="F1463" t="s">
        <v>25</v>
      </c>
      <c r="G1463">
        <v>0</v>
      </c>
      <c r="H1463">
        <v>8.7299999999999998E-11</v>
      </c>
      <c r="K1463" t="s">
        <v>57</v>
      </c>
      <c r="M1463" t="s">
        <v>57</v>
      </c>
    </row>
    <row r="1464" spans="1:13" x14ac:dyDescent="0.2">
      <c r="A1464" t="s">
        <v>287</v>
      </c>
      <c r="B1464">
        <v>1.6823699999999998E-9</v>
      </c>
      <c r="D1464" t="s">
        <v>23</v>
      </c>
      <c r="E1464" t="s">
        <v>275</v>
      </c>
      <c r="F1464" t="s">
        <v>25</v>
      </c>
      <c r="G1464">
        <v>0</v>
      </c>
      <c r="H1464">
        <v>2.01E-10</v>
      </c>
      <c r="K1464" t="s">
        <v>57</v>
      </c>
      <c r="M1464" t="s">
        <v>57</v>
      </c>
    </row>
    <row r="1465" spans="1:13" x14ac:dyDescent="0.2">
      <c r="A1465" t="s">
        <v>35</v>
      </c>
      <c r="B1465">
        <v>2.1678299999999999E-5</v>
      </c>
      <c r="D1465" t="s">
        <v>23</v>
      </c>
      <c r="E1465" t="s">
        <v>275</v>
      </c>
      <c r="F1465" t="s">
        <v>25</v>
      </c>
      <c r="G1465">
        <v>0</v>
      </c>
      <c r="H1465">
        <v>2.5900000000000002E-6</v>
      </c>
      <c r="K1465" t="s">
        <v>57</v>
      </c>
      <c r="M1465" t="s">
        <v>57</v>
      </c>
    </row>
    <row r="1466" spans="1:13" x14ac:dyDescent="0.2">
      <c r="A1466" t="s">
        <v>37</v>
      </c>
      <c r="B1466">
        <v>5.8589999999999993E-14</v>
      </c>
      <c r="D1466" t="s">
        <v>23</v>
      </c>
      <c r="E1466" t="s">
        <v>275</v>
      </c>
      <c r="F1466" t="s">
        <v>25</v>
      </c>
      <c r="G1466">
        <v>0</v>
      </c>
      <c r="H1466">
        <v>7.0000000000000001E-15</v>
      </c>
      <c r="K1466" t="s">
        <v>57</v>
      </c>
      <c r="M1466" t="s">
        <v>57</v>
      </c>
    </row>
    <row r="1467" spans="1:13" x14ac:dyDescent="0.2">
      <c r="A1467" t="s">
        <v>38</v>
      </c>
      <c r="B1467">
        <v>3.4316999999999997E-7</v>
      </c>
      <c r="D1467" t="s">
        <v>23</v>
      </c>
      <c r="E1467" t="s">
        <v>275</v>
      </c>
      <c r="F1467" t="s">
        <v>25</v>
      </c>
      <c r="G1467">
        <v>0</v>
      </c>
      <c r="H1467">
        <v>4.1000000000000003E-8</v>
      </c>
      <c r="K1467" t="s">
        <v>57</v>
      </c>
      <c r="M1467" t="s">
        <v>57</v>
      </c>
    </row>
    <row r="1468" spans="1:13" x14ac:dyDescent="0.2">
      <c r="A1468" t="s">
        <v>39</v>
      </c>
      <c r="B1468">
        <v>4.8546000000000001E-7</v>
      </c>
      <c r="D1468" t="s">
        <v>23</v>
      </c>
      <c r="E1468" t="s">
        <v>275</v>
      </c>
      <c r="F1468" t="s">
        <v>25</v>
      </c>
      <c r="G1468">
        <v>0</v>
      </c>
      <c r="H1468">
        <v>5.8000000000000003E-8</v>
      </c>
      <c r="K1468" t="s">
        <v>57</v>
      </c>
      <c r="M1468" t="s">
        <v>57</v>
      </c>
    </row>
    <row r="1469" spans="1:13" x14ac:dyDescent="0.2">
      <c r="A1469" t="s">
        <v>40</v>
      </c>
      <c r="B1469">
        <v>5.6246399999999994</v>
      </c>
      <c r="D1469" t="s">
        <v>11</v>
      </c>
      <c r="E1469" t="s">
        <v>275</v>
      </c>
      <c r="F1469" t="s">
        <v>25</v>
      </c>
      <c r="G1469">
        <v>0</v>
      </c>
      <c r="H1469">
        <v>0.67200000000000004</v>
      </c>
      <c r="K1469" t="s">
        <v>57</v>
      </c>
      <c r="M1469" t="s">
        <v>57</v>
      </c>
    </row>
    <row r="1470" spans="1:13" x14ac:dyDescent="0.2">
      <c r="A1470" t="s">
        <v>40</v>
      </c>
      <c r="B1470">
        <v>1.4814899999999998</v>
      </c>
      <c r="D1470" t="s">
        <v>11</v>
      </c>
      <c r="E1470" t="s">
        <v>365</v>
      </c>
      <c r="F1470" t="s">
        <v>25</v>
      </c>
      <c r="G1470">
        <v>0</v>
      </c>
      <c r="H1470">
        <v>0.17699999999999999</v>
      </c>
      <c r="K1470" t="s">
        <v>57</v>
      </c>
      <c r="M1470" t="s">
        <v>57</v>
      </c>
    </row>
    <row r="1471" spans="1:13" x14ac:dyDescent="0.2">
      <c r="A1471" t="s">
        <v>288</v>
      </c>
      <c r="B1471">
        <v>1.8330299999999998E-6</v>
      </c>
      <c r="D1471" t="s">
        <v>23</v>
      </c>
      <c r="E1471" t="s">
        <v>275</v>
      </c>
      <c r="F1471" t="s">
        <v>25</v>
      </c>
      <c r="G1471">
        <v>0</v>
      </c>
      <c r="H1471">
        <v>2.1899999999999999E-7</v>
      </c>
      <c r="K1471" t="s">
        <v>57</v>
      </c>
      <c r="M1471" t="s">
        <v>57</v>
      </c>
    </row>
    <row r="1472" spans="1:13" x14ac:dyDescent="0.2">
      <c r="A1472" t="s">
        <v>289</v>
      </c>
      <c r="B1472">
        <v>1.8079199999999998E-6</v>
      </c>
      <c r="D1472" t="s">
        <v>23</v>
      </c>
      <c r="E1472" t="s">
        <v>275</v>
      </c>
      <c r="F1472" t="s">
        <v>25</v>
      </c>
      <c r="G1472">
        <v>0</v>
      </c>
      <c r="H1472">
        <v>2.16E-7</v>
      </c>
      <c r="K1472" t="s">
        <v>57</v>
      </c>
      <c r="M1472" t="s">
        <v>57</v>
      </c>
    </row>
    <row r="1473" spans="1:13" x14ac:dyDescent="0.2">
      <c r="A1473" t="s">
        <v>290</v>
      </c>
      <c r="B1473">
        <v>2.4524099999999998E-5</v>
      </c>
      <c r="D1473" t="s">
        <v>23</v>
      </c>
      <c r="E1473" t="s">
        <v>275</v>
      </c>
      <c r="F1473" t="s">
        <v>25</v>
      </c>
      <c r="G1473">
        <v>0</v>
      </c>
      <c r="H1473">
        <v>2.9299999999999999E-6</v>
      </c>
      <c r="K1473" t="s">
        <v>57</v>
      </c>
      <c r="M1473" t="s">
        <v>57</v>
      </c>
    </row>
    <row r="1474" spans="1:13" x14ac:dyDescent="0.2">
      <c r="A1474" t="s">
        <v>291</v>
      </c>
      <c r="B1474">
        <v>6.8382899999999987E-6</v>
      </c>
      <c r="D1474" t="s">
        <v>23</v>
      </c>
      <c r="E1474" t="s">
        <v>275</v>
      </c>
      <c r="F1474" t="s">
        <v>25</v>
      </c>
      <c r="G1474">
        <v>0</v>
      </c>
      <c r="H1474">
        <v>8.1699999999999997E-7</v>
      </c>
      <c r="K1474" t="s">
        <v>57</v>
      </c>
      <c r="M1474" t="s">
        <v>57</v>
      </c>
    </row>
    <row r="1475" spans="1:13" x14ac:dyDescent="0.2">
      <c r="A1475" t="s">
        <v>292</v>
      </c>
      <c r="B1475">
        <v>2.1678299999999999E-7</v>
      </c>
      <c r="D1475" t="s">
        <v>23</v>
      </c>
      <c r="E1475" t="s">
        <v>275</v>
      </c>
      <c r="F1475" t="s">
        <v>25</v>
      </c>
      <c r="G1475">
        <v>0</v>
      </c>
      <c r="H1475">
        <v>2.59E-8</v>
      </c>
      <c r="K1475" t="s">
        <v>57</v>
      </c>
      <c r="M1475" t="s">
        <v>57</v>
      </c>
    </row>
    <row r="1476" spans="1:13" x14ac:dyDescent="0.2">
      <c r="A1476" t="s">
        <v>293</v>
      </c>
      <c r="B1476">
        <v>4.3858800000000002E-9</v>
      </c>
      <c r="D1476" t="s">
        <v>23</v>
      </c>
      <c r="E1476" t="s">
        <v>275</v>
      </c>
      <c r="F1476" t="s">
        <v>25</v>
      </c>
      <c r="G1476">
        <v>0</v>
      </c>
      <c r="H1476">
        <v>5.2400000000000005E-10</v>
      </c>
      <c r="K1476" t="s">
        <v>57</v>
      </c>
      <c r="M1476" t="s">
        <v>57</v>
      </c>
    </row>
    <row r="1477" spans="1:13" x14ac:dyDescent="0.2">
      <c r="A1477" t="s">
        <v>294</v>
      </c>
      <c r="B1477">
        <v>1.04625E-5</v>
      </c>
      <c r="D1477" t="s">
        <v>295</v>
      </c>
      <c r="E1477" t="s">
        <v>275</v>
      </c>
      <c r="F1477" t="s">
        <v>25</v>
      </c>
      <c r="G1477">
        <v>0</v>
      </c>
      <c r="H1477">
        <v>1.2500000000000001E-6</v>
      </c>
      <c r="K1477" t="s">
        <v>57</v>
      </c>
      <c r="M1477" t="s">
        <v>57</v>
      </c>
    </row>
    <row r="1478" spans="1:13" x14ac:dyDescent="0.2">
      <c r="A1478" t="s">
        <v>296</v>
      </c>
      <c r="B1478">
        <v>9.1232999999999981E-9</v>
      </c>
      <c r="D1478" t="s">
        <v>23</v>
      </c>
      <c r="E1478" t="s">
        <v>275</v>
      </c>
      <c r="F1478" t="s">
        <v>25</v>
      </c>
      <c r="G1478">
        <v>0</v>
      </c>
      <c r="H1478">
        <v>1.09E-9</v>
      </c>
      <c r="K1478" t="s">
        <v>57</v>
      </c>
      <c r="M1478" t="s">
        <v>57</v>
      </c>
    </row>
    <row r="1479" spans="1:13" x14ac:dyDescent="0.2">
      <c r="A1479" t="s">
        <v>43</v>
      </c>
      <c r="B1479">
        <v>1.9250999999999998E-8</v>
      </c>
      <c r="D1479" t="s">
        <v>23</v>
      </c>
      <c r="E1479" t="s">
        <v>275</v>
      </c>
      <c r="F1479" t="s">
        <v>25</v>
      </c>
      <c r="G1479">
        <v>0</v>
      </c>
      <c r="H1479">
        <v>2.2999999999999999E-9</v>
      </c>
      <c r="K1479" t="s">
        <v>57</v>
      </c>
      <c r="M1479" t="s">
        <v>57</v>
      </c>
    </row>
    <row r="1480" spans="1:13" x14ac:dyDescent="0.2">
      <c r="A1480" t="s">
        <v>297</v>
      </c>
      <c r="B1480">
        <v>8.3699999999999995E-6</v>
      </c>
      <c r="D1480" t="s">
        <v>23</v>
      </c>
      <c r="E1480" t="s">
        <v>275</v>
      </c>
      <c r="F1480" t="s">
        <v>25</v>
      </c>
      <c r="G1480">
        <v>0</v>
      </c>
      <c r="H1480">
        <v>9.9999999999999995E-7</v>
      </c>
      <c r="K1480" t="s">
        <v>57</v>
      </c>
      <c r="M1480" t="s">
        <v>57</v>
      </c>
    </row>
    <row r="1481" spans="1:13" x14ac:dyDescent="0.2">
      <c r="A1481" t="s">
        <v>298</v>
      </c>
      <c r="B1481">
        <v>7.3070099999999987E-10</v>
      </c>
      <c r="D1481" t="s">
        <v>23</v>
      </c>
      <c r="E1481" t="s">
        <v>275</v>
      </c>
      <c r="F1481" t="s">
        <v>25</v>
      </c>
      <c r="G1481">
        <v>0</v>
      </c>
      <c r="H1481">
        <v>8.7299999999999998E-11</v>
      </c>
      <c r="K1481" t="s">
        <v>57</v>
      </c>
      <c r="M1481" t="s">
        <v>57</v>
      </c>
    </row>
    <row r="1482" spans="1:13" x14ac:dyDescent="0.2">
      <c r="A1482" t="s">
        <v>300</v>
      </c>
      <c r="B1482">
        <v>3.6158399999999998E-9</v>
      </c>
      <c r="D1482" t="s">
        <v>23</v>
      </c>
      <c r="E1482" t="s">
        <v>275</v>
      </c>
      <c r="F1482" t="s">
        <v>25</v>
      </c>
      <c r="G1482">
        <v>0</v>
      </c>
      <c r="H1482">
        <v>4.3200000000000001E-10</v>
      </c>
      <c r="K1482" t="s">
        <v>57</v>
      </c>
      <c r="M1482" t="s">
        <v>57</v>
      </c>
    </row>
    <row r="1483" spans="1:13" x14ac:dyDescent="0.2">
      <c r="A1483" t="s">
        <v>47</v>
      </c>
      <c r="B1483">
        <v>5.8338899999999991E-4</v>
      </c>
      <c r="D1483" t="s">
        <v>23</v>
      </c>
      <c r="E1483" t="s">
        <v>275</v>
      </c>
      <c r="F1483" t="s">
        <v>25</v>
      </c>
      <c r="G1483">
        <v>0</v>
      </c>
      <c r="H1483">
        <v>-9.5713102401977963</v>
      </c>
      <c r="I1483">
        <v>0.20935516742909249</v>
      </c>
      <c r="K1483" t="s">
        <v>383</v>
      </c>
      <c r="L1483">
        <v>0</v>
      </c>
      <c r="M1483" t="s">
        <v>57</v>
      </c>
    </row>
    <row r="1484" spans="1:13" x14ac:dyDescent="0.2">
      <c r="A1484" t="s">
        <v>48</v>
      </c>
      <c r="B1484">
        <v>8.3699999999999998E-9</v>
      </c>
      <c r="D1484" t="s">
        <v>23</v>
      </c>
      <c r="E1484" t="s">
        <v>275</v>
      </c>
      <c r="F1484" t="s">
        <v>25</v>
      </c>
      <c r="G1484">
        <v>0</v>
      </c>
      <c r="H1484">
        <v>1.0000000000000001E-9</v>
      </c>
      <c r="K1484" t="s">
        <v>57</v>
      </c>
      <c r="M1484" t="s">
        <v>57</v>
      </c>
    </row>
    <row r="1485" spans="1:13" x14ac:dyDescent="0.2">
      <c r="A1485" t="s">
        <v>49</v>
      </c>
      <c r="B1485">
        <v>3.8083499999999995E-5</v>
      </c>
      <c r="D1485" t="s">
        <v>23</v>
      </c>
      <c r="E1485" t="s">
        <v>275</v>
      </c>
      <c r="F1485" t="s">
        <v>25</v>
      </c>
      <c r="G1485">
        <v>0</v>
      </c>
      <c r="H1485">
        <v>4.5499999999999996E-6</v>
      </c>
      <c r="K1485" t="s">
        <v>381</v>
      </c>
      <c r="M1485" t="s">
        <v>57</v>
      </c>
    </row>
    <row r="1486" spans="1:13" x14ac:dyDescent="0.2">
      <c r="A1486" t="s">
        <v>303</v>
      </c>
      <c r="B1486">
        <v>2.2431600000000001E-6</v>
      </c>
      <c r="D1486" t="s">
        <v>23</v>
      </c>
      <c r="E1486" t="s">
        <v>275</v>
      </c>
      <c r="F1486" t="s">
        <v>25</v>
      </c>
      <c r="G1486">
        <v>0</v>
      </c>
      <c r="H1486">
        <v>2.6800000000000002E-7</v>
      </c>
      <c r="K1486" t="s">
        <v>381</v>
      </c>
      <c r="M1486" t="s">
        <v>57</v>
      </c>
    </row>
    <row r="1487" spans="1:13" x14ac:dyDescent="0.2">
      <c r="A1487" t="s">
        <v>304</v>
      </c>
      <c r="B1487">
        <v>4.4779499999999992E-6</v>
      </c>
      <c r="D1487" t="s">
        <v>23</v>
      </c>
      <c r="E1487" t="s">
        <v>275</v>
      </c>
      <c r="F1487" t="s">
        <v>25</v>
      </c>
      <c r="G1487">
        <v>0</v>
      </c>
      <c r="H1487">
        <v>-14.440999090050401</v>
      </c>
      <c r="I1487">
        <v>0.41208772148317457</v>
      </c>
      <c r="K1487" t="s">
        <v>381</v>
      </c>
      <c r="L1487">
        <v>0</v>
      </c>
      <c r="M1487" t="s">
        <v>57</v>
      </c>
    </row>
    <row r="1488" spans="1:13" x14ac:dyDescent="0.2">
      <c r="A1488" t="s">
        <v>50</v>
      </c>
      <c r="B1488">
        <v>1.2303899999999998E-6</v>
      </c>
      <c r="D1488" t="s">
        <v>23</v>
      </c>
      <c r="E1488" t="s">
        <v>275</v>
      </c>
      <c r="F1488" t="s">
        <v>25</v>
      </c>
      <c r="G1488">
        <v>0</v>
      </c>
      <c r="H1488">
        <v>1.4700000000000001E-7</v>
      </c>
      <c r="K1488" t="s">
        <v>57</v>
      </c>
      <c r="M1488" t="s">
        <v>57</v>
      </c>
    </row>
    <row r="1489" spans="1:13" x14ac:dyDescent="0.2">
      <c r="A1489" t="s">
        <v>305</v>
      </c>
      <c r="B1489">
        <v>1.9167299999999999E-5</v>
      </c>
      <c r="D1489" t="s">
        <v>295</v>
      </c>
      <c r="E1489" t="s">
        <v>275</v>
      </c>
      <c r="F1489" t="s">
        <v>25</v>
      </c>
      <c r="G1489">
        <v>0</v>
      </c>
      <c r="H1489">
        <v>2.2900000000000001E-6</v>
      </c>
      <c r="K1489" t="s">
        <v>57</v>
      </c>
      <c r="M1489" t="s">
        <v>57</v>
      </c>
    </row>
    <row r="1490" spans="1:13" x14ac:dyDescent="0.2">
      <c r="A1490" t="s">
        <v>306</v>
      </c>
      <c r="B1490">
        <v>6.7964399999999993E-6</v>
      </c>
      <c r="D1490" t="s">
        <v>295</v>
      </c>
      <c r="E1490" t="s">
        <v>275</v>
      </c>
      <c r="F1490" t="s">
        <v>25</v>
      </c>
      <c r="G1490">
        <v>0</v>
      </c>
      <c r="H1490">
        <v>8.1200000000000002E-7</v>
      </c>
      <c r="K1490" t="s">
        <v>57</v>
      </c>
      <c r="M1490" t="s">
        <v>57</v>
      </c>
    </row>
    <row r="1491" spans="1:13" x14ac:dyDescent="0.2">
      <c r="A1491" t="s">
        <v>51</v>
      </c>
      <c r="B1491">
        <v>2.9294999999999999E-7</v>
      </c>
      <c r="D1491" t="s">
        <v>23</v>
      </c>
      <c r="E1491" t="s">
        <v>275</v>
      </c>
      <c r="F1491" t="s">
        <v>25</v>
      </c>
      <c r="G1491">
        <v>0</v>
      </c>
      <c r="H1491">
        <v>3.5000000000000002E-8</v>
      </c>
      <c r="K1491" t="s">
        <v>57</v>
      </c>
      <c r="M1491" t="s">
        <v>57</v>
      </c>
    </row>
    <row r="1492" spans="1:13" x14ac:dyDescent="0.2">
      <c r="A1492" t="s">
        <v>307</v>
      </c>
      <c r="B1492">
        <v>1.3392E-7</v>
      </c>
      <c r="D1492" t="s">
        <v>23</v>
      </c>
      <c r="E1492" t="s">
        <v>275</v>
      </c>
      <c r="F1492" t="s">
        <v>25</v>
      </c>
      <c r="G1492">
        <v>0</v>
      </c>
      <c r="H1492">
        <v>1.6000000000000001E-8</v>
      </c>
      <c r="K1492" t="s">
        <v>57</v>
      </c>
      <c r="M1492" t="s">
        <v>57</v>
      </c>
    </row>
    <row r="1493" spans="1:13" x14ac:dyDescent="0.2">
      <c r="A1493" t="s">
        <v>308</v>
      </c>
      <c r="B1493">
        <v>2.7118799999999997E-6</v>
      </c>
      <c r="D1493" t="s">
        <v>295</v>
      </c>
      <c r="E1493" t="s">
        <v>275</v>
      </c>
      <c r="F1493" t="s">
        <v>25</v>
      </c>
      <c r="G1493">
        <v>0</v>
      </c>
      <c r="H1493">
        <v>3.2399999999999999E-7</v>
      </c>
      <c r="K1493" t="s">
        <v>57</v>
      </c>
      <c r="M1493" t="s">
        <v>57</v>
      </c>
    </row>
    <row r="1494" spans="1:13" x14ac:dyDescent="0.2">
      <c r="A1494" t="s">
        <v>309</v>
      </c>
      <c r="B1494">
        <v>2.64492E-6</v>
      </c>
      <c r="D1494" t="s">
        <v>295</v>
      </c>
      <c r="E1494" t="s">
        <v>275</v>
      </c>
      <c r="F1494" t="s">
        <v>25</v>
      </c>
      <c r="G1494">
        <v>0</v>
      </c>
      <c r="H1494">
        <v>3.1600000000000002E-7</v>
      </c>
      <c r="K1494" t="s">
        <v>57</v>
      </c>
      <c r="M1494" t="s">
        <v>57</v>
      </c>
    </row>
    <row r="1495" spans="1:13" x14ac:dyDescent="0.2">
      <c r="A1495" t="s">
        <v>366</v>
      </c>
      <c r="B1495">
        <v>1.1550599999999999E-3</v>
      </c>
      <c r="D1495" t="s">
        <v>295</v>
      </c>
      <c r="E1495" t="s">
        <v>275</v>
      </c>
      <c r="F1495" t="s">
        <v>25</v>
      </c>
      <c r="G1495">
        <v>0</v>
      </c>
      <c r="H1495">
        <v>1.3799999999999999E-4</v>
      </c>
      <c r="K1495" t="s">
        <v>57</v>
      </c>
      <c r="M1495" t="s">
        <v>57</v>
      </c>
    </row>
    <row r="1496" spans="1:13" x14ac:dyDescent="0.2">
      <c r="A1496" t="s">
        <v>367</v>
      </c>
      <c r="B1496">
        <v>2.0506499999999998E-3</v>
      </c>
      <c r="D1496" t="s">
        <v>295</v>
      </c>
      <c r="E1496" t="s">
        <v>275</v>
      </c>
      <c r="F1496" t="s">
        <v>25</v>
      </c>
      <c r="G1496">
        <v>0</v>
      </c>
      <c r="H1496">
        <v>2.4499999999999999E-4</v>
      </c>
      <c r="K1496" t="s">
        <v>57</v>
      </c>
      <c r="M1496" t="s">
        <v>57</v>
      </c>
    </row>
    <row r="1497" spans="1:13" x14ac:dyDescent="0.2">
      <c r="A1497" t="s">
        <v>310</v>
      </c>
      <c r="B1497">
        <v>2.4942599999999999E-8</v>
      </c>
      <c r="D1497" t="s">
        <v>23</v>
      </c>
      <c r="E1497" t="s">
        <v>275</v>
      </c>
      <c r="F1497" t="s">
        <v>25</v>
      </c>
      <c r="G1497">
        <v>0</v>
      </c>
      <c r="H1497">
        <v>2.98E-9</v>
      </c>
      <c r="K1497" t="s">
        <v>57</v>
      </c>
      <c r="M1497" t="s">
        <v>57</v>
      </c>
    </row>
    <row r="1498" spans="1:13" x14ac:dyDescent="0.2">
      <c r="A1498" t="s">
        <v>311</v>
      </c>
      <c r="B1498">
        <v>3.8334599999999997E-9</v>
      </c>
      <c r="D1498" t="s">
        <v>23</v>
      </c>
      <c r="E1498" t="s">
        <v>275</v>
      </c>
      <c r="F1498" t="s">
        <v>25</v>
      </c>
      <c r="G1498">
        <v>0</v>
      </c>
      <c r="H1498">
        <v>4.5800000000000002E-10</v>
      </c>
      <c r="K1498" t="s">
        <v>57</v>
      </c>
      <c r="M1498" t="s">
        <v>57</v>
      </c>
    </row>
    <row r="1499" spans="1:13" x14ac:dyDescent="0.2">
      <c r="A1499" t="s">
        <v>53</v>
      </c>
      <c r="B1499">
        <v>2.2013099999999998E-5</v>
      </c>
      <c r="D1499" t="s">
        <v>23</v>
      </c>
      <c r="E1499" t="s">
        <v>275</v>
      </c>
      <c r="F1499" t="s">
        <v>25</v>
      </c>
      <c r="G1499">
        <v>0</v>
      </c>
      <c r="H1499">
        <v>-12.8485267117746</v>
      </c>
      <c r="I1499">
        <v>5.218000766212133E-2</v>
      </c>
      <c r="K1499" t="s">
        <v>384</v>
      </c>
      <c r="L1499">
        <v>0</v>
      </c>
      <c r="M1499" t="s">
        <v>57</v>
      </c>
    </row>
    <row r="1500" spans="1:13" x14ac:dyDescent="0.2">
      <c r="A1500" t="s">
        <v>312</v>
      </c>
      <c r="B1500">
        <v>1.4228999999999998E-6</v>
      </c>
      <c r="D1500" t="s">
        <v>295</v>
      </c>
      <c r="E1500" t="s">
        <v>275</v>
      </c>
      <c r="F1500" t="s">
        <v>25</v>
      </c>
      <c r="G1500">
        <v>0</v>
      </c>
      <c r="H1500">
        <v>1.6999999999999999E-7</v>
      </c>
      <c r="K1500" t="s">
        <v>57</v>
      </c>
      <c r="M1500" t="s">
        <v>57</v>
      </c>
    </row>
    <row r="1501" spans="1:13" x14ac:dyDescent="0.2">
      <c r="A1501" t="s">
        <v>313</v>
      </c>
      <c r="B1501">
        <v>2.2347899999999999E-6</v>
      </c>
      <c r="D1501" t="s">
        <v>295</v>
      </c>
      <c r="E1501" t="s">
        <v>275</v>
      </c>
      <c r="F1501" t="s">
        <v>25</v>
      </c>
      <c r="G1501">
        <v>0</v>
      </c>
      <c r="H1501">
        <v>2.67E-7</v>
      </c>
      <c r="K1501" t="s">
        <v>57</v>
      </c>
      <c r="M1501" t="s">
        <v>57</v>
      </c>
    </row>
    <row r="1502" spans="1:13" x14ac:dyDescent="0.2">
      <c r="A1502" t="s">
        <v>54</v>
      </c>
      <c r="B1502">
        <v>9.1232999999999991E-7</v>
      </c>
      <c r="D1502" t="s">
        <v>23</v>
      </c>
      <c r="E1502" t="s">
        <v>275</v>
      </c>
      <c r="F1502" t="s">
        <v>25</v>
      </c>
      <c r="G1502">
        <v>0</v>
      </c>
      <c r="H1502">
        <v>1.09E-7</v>
      </c>
      <c r="K1502" t="s">
        <v>57</v>
      </c>
      <c r="M1502" t="s">
        <v>57</v>
      </c>
    </row>
    <row r="1503" spans="1:13" x14ac:dyDescent="0.2">
      <c r="A1503" t="s">
        <v>314</v>
      </c>
      <c r="B1503">
        <v>2.2598999999999997E-6</v>
      </c>
      <c r="D1503" t="s">
        <v>295</v>
      </c>
      <c r="E1503" t="s">
        <v>275</v>
      </c>
      <c r="F1503" t="s">
        <v>25</v>
      </c>
      <c r="G1503">
        <v>0</v>
      </c>
      <c r="H1503">
        <v>2.7000000000000001E-7</v>
      </c>
      <c r="K1503" t="s">
        <v>57</v>
      </c>
      <c r="M1503" t="s">
        <v>57</v>
      </c>
    </row>
    <row r="1504" spans="1:13" x14ac:dyDescent="0.2">
      <c r="A1504" t="s">
        <v>315</v>
      </c>
      <c r="B1504">
        <v>9.1232999999999989E-10</v>
      </c>
      <c r="D1504" t="s">
        <v>23</v>
      </c>
      <c r="E1504" t="s">
        <v>275</v>
      </c>
      <c r="F1504" t="s">
        <v>25</v>
      </c>
      <c r="G1504">
        <v>0</v>
      </c>
      <c r="H1504">
        <v>1.09E-10</v>
      </c>
      <c r="K1504" t="s">
        <v>57</v>
      </c>
      <c r="M1504" t="s">
        <v>57</v>
      </c>
    </row>
    <row r="1505" spans="1:13" x14ac:dyDescent="0.2">
      <c r="A1505" t="s">
        <v>118</v>
      </c>
      <c r="B1505">
        <v>2.9294999999999998E-2</v>
      </c>
      <c r="D1505" t="s">
        <v>68</v>
      </c>
      <c r="E1505" t="s">
        <v>119</v>
      </c>
      <c r="F1505" t="s">
        <v>25</v>
      </c>
      <c r="G1505">
        <v>0</v>
      </c>
      <c r="H1505">
        <v>3.5000000000000001E-3</v>
      </c>
      <c r="K1505" t="s">
        <v>57</v>
      </c>
      <c r="M1505" t="s">
        <v>57</v>
      </c>
    </row>
    <row r="1506" spans="1:13" x14ac:dyDescent="0.2">
      <c r="A1506" t="s">
        <v>316</v>
      </c>
      <c r="B1506">
        <v>7.7171399999999988E-6</v>
      </c>
      <c r="D1506" t="s">
        <v>23</v>
      </c>
      <c r="E1506" t="s">
        <v>275</v>
      </c>
      <c r="F1506" t="s">
        <v>25</v>
      </c>
      <c r="G1506">
        <v>0</v>
      </c>
      <c r="H1506">
        <v>9.2200000000000002E-7</v>
      </c>
      <c r="K1506" t="s">
        <v>57</v>
      </c>
      <c r="M1506" t="s">
        <v>57</v>
      </c>
    </row>
    <row r="1507" spans="1:13" x14ac:dyDescent="0.2">
      <c r="A1507" t="s">
        <v>317</v>
      </c>
      <c r="B1507">
        <v>6.3946800000000001E-9</v>
      </c>
      <c r="D1507" t="s">
        <v>23</v>
      </c>
      <c r="E1507" t="s">
        <v>275</v>
      </c>
      <c r="F1507" t="s">
        <v>25</v>
      </c>
      <c r="G1507">
        <v>0</v>
      </c>
      <c r="H1507">
        <v>7.6400000000000005E-10</v>
      </c>
      <c r="K1507" t="s">
        <v>57</v>
      </c>
      <c r="M1507" t="s">
        <v>57</v>
      </c>
    </row>
    <row r="1508" spans="1:13" x14ac:dyDescent="0.2">
      <c r="A1508" t="s">
        <v>764</v>
      </c>
      <c r="B1508">
        <f>B1510*8.7*0.115*0.9</f>
        <v>1.1290909090909089</v>
      </c>
      <c r="C1508" t="s">
        <v>4</v>
      </c>
      <c r="D1508" t="s">
        <v>23</v>
      </c>
      <c r="E1508" t="s">
        <v>58</v>
      </c>
      <c r="F1508" t="s">
        <v>59</v>
      </c>
      <c r="G1508">
        <v>0</v>
      </c>
      <c r="H1508">
        <v>9.7199999999999995E-2</v>
      </c>
      <c r="K1508" t="s">
        <v>73</v>
      </c>
    </row>
    <row r="1509" spans="1:13" x14ac:dyDescent="0.2">
      <c r="A1509" t="s">
        <v>392</v>
      </c>
      <c r="B1509">
        <v>8.7047999999999986E-3</v>
      </c>
      <c r="C1509" t="s">
        <v>61</v>
      </c>
      <c r="D1509" t="s">
        <v>23</v>
      </c>
      <c r="E1509" t="s">
        <v>58</v>
      </c>
      <c r="F1509" t="s">
        <v>59</v>
      </c>
      <c r="G1509">
        <v>0</v>
      </c>
      <c r="H1509">
        <v>-6.8685345658288561</v>
      </c>
      <c r="I1509">
        <v>5.218000766212133E-2</v>
      </c>
      <c r="K1509" t="s">
        <v>384</v>
      </c>
      <c r="L1509">
        <v>0</v>
      </c>
      <c r="M1509" t="s">
        <v>393</v>
      </c>
    </row>
    <row r="1510" spans="1:13" x14ac:dyDescent="0.2">
      <c r="A1510" t="s">
        <v>838</v>
      </c>
      <c r="B1510">
        <f>(3.6/8.7)/0.33</f>
        <v>1.2539184952978057</v>
      </c>
      <c r="C1510" t="s">
        <v>4</v>
      </c>
      <c r="D1510" t="s">
        <v>23</v>
      </c>
      <c r="E1510" t="s">
        <v>58</v>
      </c>
      <c r="F1510" t="s">
        <v>59</v>
      </c>
      <c r="G1510">
        <v>0</v>
      </c>
      <c r="H1510">
        <v>-2.1628231506188871</v>
      </c>
      <c r="I1510">
        <v>3.3829324236907397E-2</v>
      </c>
      <c r="K1510" t="s">
        <v>358</v>
      </c>
      <c r="L1510">
        <v>0</v>
      </c>
      <c r="M1510" t="s">
        <v>397</v>
      </c>
    </row>
    <row r="1511" spans="1:13" x14ac:dyDescent="0.2">
      <c r="A1511" t="s">
        <v>74</v>
      </c>
      <c r="B1511">
        <v>1.6488899999999999E-3</v>
      </c>
      <c r="C1511" t="s">
        <v>61</v>
      </c>
      <c r="D1511" t="s">
        <v>23</v>
      </c>
      <c r="E1511" t="s">
        <v>58</v>
      </c>
      <c r="F1511" t="s">
        <v>59</v>
      </c>
      <c r="G1511">
        <v>0</v>
      </c>
      <c r="H1511">
        <v>-8.532306829226286</v>
      </c>
      <c r="I1511">
        <v>0.20935516742909249</v>
      </c>
      <c r="K1511" t="s">
        <v>383</v>
      </c>
      <c r="L1511">
        <v>0</v>
      </c>
      <c r="M1511" t="s">
        <v>626</v>
      </c>
    </row>
    <row r="1512" spans="1:13" x14ac:dyDescent="0.2">
      <c r="A1512" t="s">
        <v>369</v>
      </c>
      <c r="B1512">
        <v>8.3700000000000002E-5</v>
      </c>
      <c r="C1512" t="s">
        <v>4</v>
      </c>
      <c r="D1512" t="s">
        <v>23</v>
      </c>
      <c r="E1512" t="s">
        <v>58</v>
      </c>
      <c r="F1512" t="s">
        <v>59</v>
      </c>
      <c r="G1512">
        <v>0</v>
      </c>
      <c r="H1512">
        <v>1.0000000000000001E-5</v>
      </c>
      <c r="K1512" t="s">
        <v>57</v>
      </c>
      <c r="M1512" t="s">
        <v>639</v>
      </c>
    </row>
    <row r="1513" spans="1:13" x14ac:dyDescent="0.2">
      <c r="A1513" t="s">
        <v>398</v>
      </c>
      <c r="B1513">
        <v>3.3731099999999995E-12</v>
      </c>
      <c r="C1513" t="s">
        <v>61</v>
      </c>
      <c r="D1513" t="s">
        <v>10</v>
      </c>
      <c r="E1513" t="s">
        <v>58</v>
      </c>
      <c r="F1513" t="s">
        <v>59</v>
      </c>
      <c r="G1513">
        <v>0</v>
      </c>
      <c r="H1513">
        <v>-28.539839832963999</v>
      </c>
      <c r="I1513">
        <v>0.55262841569338916</v>
      </c>
      <c r="K1513" t="s">
        <v>356</v>
      </c>
      <c r="L1513">
        <v>0</v>
      </c>
      <c r="M1513" t="s">
        <v>644</v>
      </c>
    </row>
    <row r="1514" spans="1:13" x14ac:dyDescent="0.2">
      <c r="A1514" t="s">
        <v>372</v>
      </c>
      <c r="B1514">
        <v>6.2774999999999994E-5</v>
      </c>
      <c r="C1514" t="s">
        <v>67</v>
      </c>
      <c r="D1514" t="s">
        <v>154</v>
      </c>
      <c r="E1514" t="s">
        <v>58</v>
      </c>
      <c r="F1514" t="s">
        <v>59</v>
      </c>
      <c r="G1514">
        <v>0</v>
      </c>
      <c r="H1514">
        <v>7.5000000000000002E-6</v>
      </c>
      <c r="K1514" t="s">
        <v>57</v>
      </c>
      <c r="M1514" t="s">
        <v>641</v>
      </c>
    </row>
    <row r="1515" spans="1:13" x14ac:dyDescent="0.2">
      <c r="A1515" t="s">
        <v>374</v>
      </c>
      <c r="B1515">
        <v>5.0219999999999994E-2</v>
      </c>
      <c r="C1515" t="s">
        <v>61</v>
      </c>
      <c r="D1515" t="s">
        <v>23</v>
      </c>
      <c r="E1515" t="s">
        <v>58</v>
      </c>
      <c r="F1515" t="s">
        <v>59</v>
      </c>
      <c r="G1515">
        <v>0</v>
      </c>
      <c r="H1515">
        <v>6.0000000000000001E-3</v>
      </c>
      <c r="K1515" t="s">
        <v>57</v>
      </c>
      <c r="M1515" t="s">
        <v>595</v>
      </c>
    </row>
    <row r="1516" spans="1:13" x14ac:dyDescent="0.2">
      <c r="A1516" t="s">
        <v>65</v>
      </c>
      <c r="B1516">
        <v>1.2554999999999998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0.15</v>
      </c>
      <c r="K1516" t="s">
        <v>57</v>
      </c>
      <c r="M1516" t="s">
        <v>596</v>
      </c>
    </row>
    <row r="1517" spans="1:13" x14ac:dyDescent="0.2">
      <c r="A1517" t="s">
        <v>399</v>
      </c>
      <c r="B1517">
        <v>-5.9678099999999998E-2</v>
      </c>
      <c r="C1517" t="s">
        <v>92</v>
      </c>
      <c r="D1517" t="s">
        <v>23</v>
      </c>
      <c r="E1517" t="s">
        <v>71</v>
      </c>
      <c r="F1517" t="s">
        <v>59</v>
      </c>
      <c r="G1517">
        <v>0</v>
      </c>
      <c r="H1517">
        <v>7.1300000000000001E-3</v>
      </c>
      <c r="K1517" t="s">
        <v>57</v>
      </c>
      <c r="M1517" t="s">
        <v>645</v>
      </c>
    </row>
    <row r="1518" spans="1:13" x14ac:dyDescent="0.2">
      <c r="A1518" t="s">
        <v>69</v>
      </c>
      <c r="B1518">
        <v>-4.1850000000000001E-5</v>
      </c>
      <c r="C1518" t="s">
        <v>70</v>
      </c>
      <c r="D1518" t="s">
        <v>23</v>
      </c>
      <c r="E1518" t="s">
        <v>71</v>
      </c>
      <c r="F1518" t="s">
        <v>59</v>
      </c>
      <c r="G1518">
        <v>0</v>
      </c>
      <c r="H1518">
        <v>5.0000000000000004E-6</v>
      </c>
      <c r="K1518" t="s">
        <v>744</v>
      </c>
      <c r="M1518" t="s">
        <v>636</v>
      </c>
    </row>
    <row r="1519" spans="1:13" x14ac:dyDescent="0.2">
      <c r="M1519" t="s">
        <v>57</v>
      </c>
    </row>
    <row r="1520" spans="1:13" ht="16" x14ac:dyDescent="0.2">
      <c r="A1520" s="1" t="s">
        <v>2</v>
      </c>
      <c r="B1520" s="1" t="s">
        <v>810</v>
      </c>
      <c r="M1520" t="s">
        <v>57</v>
      </c>
    </row>
    <row r="1521" spans="1:13" x14ac:dyDescent="0.2">
      <c r="A1521" t="s">
        <v>3</v>
      </c>
      <c r="B1521" t="s">
        <v>4</v>
      </c>
      <c r="M1521" t="s">
        <v>57</v>
      </c>
    </row>
    <row r="1522" spans="1:13" x14ac:dyDescent="0.2">
      <c r="A1522" t="s">
        <v>5</v>
      </c>
      <c r="B1522">
        <v>1</v>
      </c>
      <c r="M1522" t="s">
        <v>57</v>
      </c>
    </row>
    <row r="1523" spans="1:13" x14ac:dyDescent="0.2">
      <c r="A1523" t="s">
        <v>20</v>
      </c>
      <c r="B1523" t="s">
        <v>819</v>
      </c>
    </row>
    <row r="1524" spans="1:13" x14ac:dyDescent="0.2">
      <c r="A1524" t="s">
        <v>542</v>
      </c>
      <c r="B1524" t="s">
        <v>806</v>
      </c>
    </row>
    <row r="1525" spans="1:13" x14ac:dyDescent="0.2">
      <c r="A1525" t="s">
        <v>6</v>
      </c>
      <c r="B1525" t="s">
        <v>593</v>
      </c>
      <c r="M1525" t="s">
        <v>57</v>
      </c>
    </row>
    <row r="1526" spans="1:13" x14ac:dyDescent="0.2">
      <c r="A1526" t="s">
        <v>8</v>
      </c>
      <c r="B1526" t="s">
        <v>9</v>
      </c>
      <c r="M1526" t="s">
        <v>57</v>
      </c>
    </row>
    <row r="1527" spans="1:13" x14ac:dyDescent="0.2">
      <c r="A1527" t="s">
        <v>10</v>
      </c>
      <c r="B1527" t="s">
        <v>106</v>
      </c>
      <c r="M1527" t="s">
        <v>57</v>
      </c>
    </row>
    <row r="1528" spans="1:13" ht="16" x14ac:dyDescent="0.2">
      <c r="A1528" s="1" t="s">
        <v>12</v>
      </c>
      <c r="M1528" t="s">
        <v>57</v>
      </c>
    </row>
    <row r="1529" spans="1:13" x14ac:dyDescent="0.2">
      <c r="A1529" t="s">
        <v>13</v>
      </c>
      <c r="B1529" t="s">
        <v>14</v>
      </c>
      <c r="C1529" t="s">
        <v>3</v>
      </c>
      <c r="D1529" t="s">
        <v>10</v>
      </c>
      <c r="E1529" t="s">
        <v>15</v>
      </c>
      <c r="F1529" t="s">
        <v>8</v>
      </c>
      <c r="G1529" t="s">
        <v>16</v>
      </c>
      <c r="H1529" t="s">
        <v>17</v>
      </c>
      <c r="I1529" t="s">
        <v>19</v>
      </c>
      <c r="J1529" t="s">
        <v>20</v>
      </c>
      <c r="K1529" t="s">
        <v>7</v>
      </c>
      <c r="L1529" t="s">
        <v>21</v>
      </c>
      <c r="M1529" t="s">
        <v>6</v>
      </c>
    </row>
    <row r="1530" spans="1:13" x14ac:dyDescent="0.2">
      <c r="A1530" t="s">
        <v>810</v>
      </c>
      <c r="B1530">
        <v>1</v>
      </c>
      <c r="C1530" t="s">
        <v>4</v>
      </c>
      <c r="D1530" t="s">
        <v>106</v>
      </c>
      <c r="E1530" t="s">
        <v>271</v>
      </c>
      <c r="F1530" t="s">
        <v>56</v>
      </c>
      <c r="I1530">
        <v>100</v>
      </c>
      <c r="J1530" t="s">
        <v>57</v>
      </c>
      <c r="K1530" t="s">
        <v>726</v>
      </c>
      <c r="M1530" t="s">
        <v>57</v>
      </c>
    </row>
    <row r="1531" spans="1:13" x14ac:dyDescent="0.2">
      <c r="A1531" t="s">
        <v>765</v>
      </c>
      <c r="B1531" s="5">
        <f>B1533*8.7*0.115*0.9</f>
        <v>1.0070270270270274</v>
      </c>
      <c r="C1531" t="s">
        <v>4</v>
      </c>
      <c r="D1531" t="s">
        <v>23</v>
      </c>
      <c r="E1531" t="s">
        <v>58</v>
      </c>
      <c r="F1531" t="s">
        <v>59</v>
      </c>
      <c r="G1531">
        <v>0</v>
      </c>
      <c r="H1531">
        <v>9.7500000000000003E-2</v>
      </c>
      <c r="J1531" t="s">
        <v>73</v>
      </c>
      <c r="L1531" t="s">
        <v>773</v>
      </c>
    </row>
    <row r="1532" spans="1:13" x14ac:dyDescent="0.2">
      <c r="A1532" t="s">
        <v>389</v>
      </c>
      <c r="B1532">
        <v>3.7040000000000004E-12</v>
      </c>
      <c r="C1532" t="s">
        <v>4</v>
      </c>
      <c r="D1532" t="s">
        <v>10</v>
      </c>
      <c r="E1532" t="s">
        <v>58</v>
      </c>
      <c r="F1532" t="s">
        <v>59</v>
      </c>
      <c r="G1532">
        <v>0</v>
      </c>
      <c r="H1532">
        <v>4.6300000000000005E-13</v>
      </c>
      <c r="J1532" t="s">
        <v>400</v>
      </c>
      <c r="L1532" t="s">
        <v>692</v>
      </c>
    </row>
    <row r="1533" spans="1:13" x14ac:dyDescent="0.2">
      <c r="A1533" t="s">
        <v>838</v>
      </c>
      <c r="B1533">
        <f>(3.6/8.7)/0.37</f>
        <v>1.1183597390493945</v>
      </c>
      <c r="C1533" t="s">
        <v>4</v>
      </c>
      <c r="D1533" t="s">
        <v>23</v>
      </c>
      <c r="E1533" t="s">
        <v>58</v>
      </c>
      <c r="F1533" t="s">
        <v>59</v>
      </c>
      <c r="G1533">
        <v>0</v>
      </c>
      <c r="H1533">
        <v>0.115</v>
      </c>
      <c r="J1533" t="s">
        <v>358</v>
      </c>
      <c r="K1533" t="s">
        <v>397</v>
      </c>
      <c r="L1533" t="s">
        <v>693</v>
      </c>
      <c r="M1533" t="s">
        <v>397</v>
      </c>
    </row>
    <row r="1534" spans="1:13" x14ac:dyDescent="0.2">
      <c r="A1534" t="s">
        <v>274</v>
      </c>
      <c r="B1534">
        <v>7.8800000000000002E-11</v>
      </c>
      <c r="D1534" t="s">
        <v>23</v>
      </c>
      <c r="E1534" t="s">
        <v>275</v>
      </c>
      <c r="F1534" t="s">
        <v>25</v>
      </c>
      <c r="G1534">
        <v>0</v>
      </c>
      <c r="H1534">
        <v>9.8500000000000002E-12</v>
      </c>
      <c r="J1534" t="s">
        <v>396</v>
      </c>
      <c r="M1534" t="s">
        <v>57</v>
      </c>
    </row>
    <row r="1535" spans="1:13" x14ac:dyDescent="0.2">
      <c r="A1535" t="s">
        <v>276</v>
      </c>
      <c r="B1535">
        <v>4.4400000000000004E-9</v>
      </c>
      <c r="D1535" t="s">
        <v>23</v>
      </c>
      <c r="E1535" t="s">
        <v>275</v>
      </c>
      <c r="F1535" t="s">
        <v>25</v>
      </c>
      <c r="G1535">
        <v>0</v>
      </c>
      <c r="H1535">
        <v>5.5500000000000005E-10</v>
      </c>
      <c r="J1535" t="s">
        <v>396</v>
      </c>
      <c r="M1535" t="s">
        <v>57</v>
      </c>
    </row>
    <row r="1536" spans="1:13" x14ac:dyDescent="0.2">
      <c r="A1536" t="s">
        <v>277</v>
      </c>
      <c r="B1536">
        <v>1.3120000000000001E-6</v>
      </c>
      <c r="D1536" t="s">
        <v>23</v>
      </c>
      <c r="E1536" t="s">
        <v>275</v>
      </c>
      <c r="F1536" t="s">
        <v>25</v>
      </c>
      <c r="G1536">
        <v>0</v>
      </c>
      <c r="H1536">
        <v>1.6400000000000001E-7</v>
      </c>
      <c r="J1536" t="s">
        <v>396</v>
      </c>
      <c r="M1536" t="s">
        <v>57</v>
      </c>
    </row>
    <row r="1537" spans="1:13" x14ac:dyDescent="0.2">
      <c r="A1537" t="s">
        <v>30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x14ac:dyDescent="0.2">
      <c r="A1538" t="s">
        <v>31</v>
      </c>
      <c r="B1538">
        <v>1.1999999999999999E-12</v>
      </c>
      <c r="D1538" t="s">
        <v>23</v>
      </c>
      <c r="E1538" t="s">
        <v>275</v>
      </c>
      <c r="F1538" t="s">
        <v>25</v>
      </c>
      <c r="G1538">
        <v>0</v>
      </c>
      <c r="H1538">
        <v>1.4999999999999999E-13</v>
      </c>
      <c r="J1538" t="s">
        <v>396</v>
      </c>
      <c r="M1538" t="s">
        <v>57</v>
      </c>
    </row>
    <row r="1539" spans="1:13" x14ac:dyDescent="0.2">
      <c r="A1539" t="s">
        <v>278</v>
      </c>
      <c r="B1539">
        <v>1.24E-5</v>
      </c>
      <c r="D1539" t="s">
        <v>23</v>
      </c>
      <c r="E1539" t="s">
        <v>275</v>
      </c>
      <c r="F1539" t="s">
        <v>25</v>
      </c>
      <c r="G1539">
        <v>0</v>
      </c>
      <c r="H1539">
        <v>1.55E-6</v>
      </c>
      <c r="J1539" t="s">
        <v>396</v>
      </c>
      <c r="M1539" t="s">
        <v>57</v>
      </c>
    </row>
    <row r="1540" spans="1:13" x14ac:dyDescent="0.2">
      <c r="A1540" t="s">
        <v>279</v>
      </c>
      <c r="B1540">
        <v>1.6640000000000001E-7</v>
      </c>
      <c r="D1540" t="s">
        <v>23</v>
      </c>
      <c r="E1540" t="s">
        <v>275</v>
      </c>
      <c r="F1540" t="s">
        <v>25</v>
      </c>
      <c r="G1540">
        <v>0</v>
      </c>
      <c r="H1540">
        <v>2.0800000000000001E-8</v>
      </c>
      <c r="J1540" t="s">
        <v>396</v>
      </c>
      <c r="M1540" t="s">
        <v>57</v>
      </c>
    </row>
    <row r="1541" spans="1:13" x14ac:dyDescent="0.2">
      <c r="A1541" t="s">
        <v>32</v>
      </c>
      <c r="B1541">
        <v>1.1440000000000001E-7</v>
      </c>
      <c r="D1541" t="s">
        <v>23</v>
      </c>
      <c r="E1541" t="s">
        <v>275</v>
      </c>
      <c r="F1541" t="s">
        <v>25</v>
      </c>
      <c r="G1541">
        <v>0</v>
      </c>
      <c r="H1541">
        <v>1.4300000000000001E-8</v>
      </c>
      <c r="J1541" t="s">
        <v>396</v>
      </c>
      <c r="M1541" t="s">
        <v>57</v>
      </c>
    </row>
    <row r="1542" spans="1:13" x14ac:dyDescent="0.2">
      <c r="A1542" t="s">
        <v>280</v>
      </c>
      <c r="B1542">
        <v>9.2000000000000005E-11</v>
      </c>
      <c r="D1542" t="s">
        <v>23</v>
      </c>
      <c r="E1542" t="s">
        <v>275</v>
      </c>
      <c r="F1542" t="s">
        <v>25</v>
      </c>
      <c r="G1542">
        <v>0</v>
      </c>
      <c r="H1542">
        <v>1.1500000000000001E-11</v>
      </c>
      <c r="J1542" t="s">
        <v>396</v>
      </c>
      <c r="M1542" t="s">
        <v>57</v>
      </c>
    </row>
    <row r="1543" spans="1:13" x14ac:dyDescent="0.2">
      <c r="A1543" t="s">
        <v>281</v>
      </c>
      <c r="B1543">
        <f>(B1533*8.7*0.115)*0.1</f>
        <v>0.11189189189189193</v>
      </c>
      <c r="D1543" t="s">
        <v>23</v>
      </c>
      <c r="E1543" t="s">
        <v>275</v>
      </c>
      <c r="F1543" t="s">
        <v>25</v>
      </c>
      <c r="G1543">
        <v>0</v>
      </c>
      <c r="H1543">
        <v>1.0800000000000001E-2</v>
      </c>
      <c r="J1543" t="s">
        <v>73</v>
      </c>
      <c r="M1543" t="s">
        <v>57</v>
      </c>
    </row>
    <row r="1544" spans="1:13" x14ac:dyDescent="0.2">
      <c r="A1544" t="s">
        <v>283</v>
      </c>
      <c r="B1544">
        <v>7.6240000000000002E-5</v>
      </c>
      <c r="D1544" t="s">
        <v>23</v>
      </c>
      <c r="E1544" t="s">
        <v>275</v>
      </c>
      <c r="F1544" t="s">
        <v>25</v>
      </c>
      <c r="G1544">
        <v>0</v>
      </c>
      <c r="H1544">
        <v>9.5300000000000002E-6</v>
      </c>
      <c r="J1544" t="s">
        <v>396</v>
      </c>
      <c r="M1544" t="s">
        <v>57</v>
      </c>
    </row>
    <row r="1545" spans="1:13" x14ac:dyDescent="0.2">
      <c r="A1545" t="s">
        <v>284</v>
      </c>
      <c r="B1545">
        <v>1.1599999999999999E-9</v>
      </c>
      <c r="D1545" t="s">
        <v>23</v>
      </c>
      <c r="E1545" t="s">
        <v>275</v>
      </c>
      <c r="F1545" t="s">
        <v>25</v>
      </c>
      <c r="G1545">
        <v>0</v>
      </c>
      <c r="H1545">
        <v>1.4499999999999999E-10</v>
      </c>
      <c r="J1545" t="s">
        <v>396</v>
      </c>
      <c r="M1545" t="s">
        <v>57</v>
      </c>
    </row>
    <row r="1546" spans="1:13" x14ac:dyDescent="0.2">
      <c r="A1546" t="s">
        <v>285</v>
      </c>
      <c r="B1546">
        <v>1.4480000000000001E-10</v>
      </c>
      <c r="D1546" t="s">
        <v>23</v>
      </c>
      <c r="E1546" t="s">
        <v>275</v>
      </c>
      <c r="F1546" t="s">
        <v>25</v>
      </c>
      <c r="G1546">
        <v>0</v>
      </c>
      <c r="H1546">
        <v>1.8100000000000001E-11</v>
      </c>
      <c r="J1546" t="s">
        <v>396</v>
      </c>
      <c r="M1546" t="s">
        <v>57</v>
      </c>
    </row>
    <row r="1547" spans="1:13" x14ac:dyDescent="0.2">
      <c r="A1547" t="s">
        <v>286</v>
      </c>
      <c r="B1547">
        <v>5.2479999999999999E-10</v>
      </c>
      <c r="D1547" t="s">
        <v>23</v>
      </c>
      <c r="E1547" t="s">
        <v>275</v>
      </c>
      <c r="F1547" t="s">
        <v>25</v>
      </c>
      <c r="G1547">
        <v>0</v>
      </c>
      <c r="H1547">
        <v>6.5599999999999998E-11</v>
      </c>
      <c r="J1547" t="s">
        <v>396</v>
      </c>
      <c r="M1547" t="s">
        <v>57</v>
      </c>
    </row>
    <row r="1548" spans="1:13" x14ac:dyDescent="0.2">
      <c r="A1548" t="s">
        <v>287</v>
      </c>
      <c r="B1548">
        <v>1.2159999999999999E-9</v>
      </c>
      <c r="D1548" t="s">
        <v>23</v>
      </c>
      <c r="E1548" t="s">
        <v>275</v>
      </c>
      <c r="F1548" t="s">
        <v>25</v>
      </c>
      <c r="G1548">
        <v>0</v>
      </c>
      <c r="H1548">
        <v>1.5199999999999999E-10</v>
      </c>
      <c r="J1548" t="s">
        <v>396</v>
      </c>
      <c r="M1548" t="s">
        <v>57</v>
      </c>
    </row>
    <row r="1549" spans="1:13" x14ac:dyDescent="0.2">
      <c r="A1549" t="s">
        <v>35</v>
      </c>
      <c r="B1549">
        <v>2.832E-5</v>
      </c>
      <c r="D1549" t="s">
        <v>23</v>
      </c>
      <c r="E1549" t="s">
        <v>275</v>
      </c>
      <c r="F1549" t="s">
        <v>25</v>
      </c>
      <c r="G1549">
        <v>0</v>
      </c>
      <c r="H1549">
        <v>3.54E-6</v>
      </c>
      <c r="J1549" t="s">
        <v>396</v>
      </c>
      <c r="M1549" t="s">
        <v>57</v>
      </c>
    </row>
    <row r="1550" spans="1:13" x14ac:dyDescent="0.2">
      <c r="A1550" t="s">
        <v>37</v>
      </c>
      <c r="B1550">
        <v>4.216E-14</v>
      </c>
      <c r="D1550" t="s">
        <v>23</v>
      </c>
      <c r="E1550" t="s">
        <v>275</v>
      </c>
      <c r="F1550" t="s">
        <v>25</v>
      </c>
      <c r="G1550">
        <v>0</v>
      </c>
      <c r="H1550">
        <v>5.27E-15</v>
      </c>
      <c r="J1550" t="s">
        <v>396</v>
      </c>
      <c r="M1550" t="s">
        <v>57</v>
      </c>
    </row>
    <row r="1551" spans="1:13" x14ac:dyDescent="0.2">
      <c r="A1551" t="s">
        <v>38</v>
      </c>
      <c r="B1551">
        <v>2.4639999999999998E-7</v>
      </c>
      <c r="D1551" t="s">
        <v>23</v>
      </c>
      <c r="E1551" t="s">
        <v>275</v>
      </c>
      <c r="F1551" t="s">
        <v>25</v>
      </c>
      <c r="G1551">
        <v>0</v>
      </c>
      <c r="H1551">
        <v>3.0799999999999998E-8</v>
      </c>
      <c r="J1551" t="s">
        <v>396</v>
      </c>
      <c r="M1551" t="s">
        <v>57</v>
      </c>
    </row>
    <row r="1552" spans="1:13" x14ac:dyDescent="0.2">
      <c r="A1552" t="s">
        <v>39</v>
      </c>
      <c r="B1552">
        <v>3.488E-7</v>
      </c>
      <c r="D1552" t="s">
        <v>23</v>
      </c>
      <c r="E1552" t="s">
        <v>275</v>
      </c>
      <c r="F1552" t="s">
        <v>25</v>
      </c>
      <c r="G1552">
        <v>0</v>
      </c>
      <c r="H1552">
        <v>4.36E-8</v>
      </c>
      <c r="J1552" t="s">
        <v>396</v>
      </c>
      <c r="M1552" t="s">
        <v>57</v>
      </c>
    </row>
    <row r="1553" spans="1:13" x14ac:dyDescent="0.2">
      <c r="A1553" t="s">
        <v>40</v>
      </c>
      <c r="B1553">
        <v>1.8560000000000001</v>
      </c>
      <c r="D1553" t="s">
        <v>11</v>
      </c>
      <c r="E1553" t="s">
        <v>275</v>
      </c>
      <c r="F1553" t="s">
        <v>25</v>
      </c>
      <c r="G1553">
        <v>0</v>
      </c>
      <c r="H1553">
        <v>0.23200000000000001</v>
      </c>
      <c r="J1553" t="s">
        <v>396</v>
      </c>
      <c r="M1553" t="s">
        <v>57</v>
      </c>
    </row>
    <row r="1554" spans="1:13" x14ac:dyDescent="0.2">
      <c r="A1554" t="s">
        <v>288</v>
      </c>
      <c r="B1554">
        <v>1.3200000000000001E-6</v>
      </c>
      <c r="D1554" t="s">
        <v>23</v>
      </c>
      <c r="E1554" t="s">
        <v>275</v>
      </c>
      <c r="F1554" t="s">
        <v>25</v>
      </c>
      <c r="G1554">
        <v>0</v>
      </c>
      <c r="H1554">
        <v>1.6500000000000001E-7</v>
      </c>
      <c r="J1554" t="s">
        <v>396</v>
      </c>
      <c r="M1554" t="s">
        <v>57</v>
      </c>
    </row>
    <row r="1555" spans="1:13" x14ac:dyDescent="0.2">
      <c r="A1555" t="s">
        <v>289</v>
      </c>
      <c r="B1555">
        <v>1.3039999999999999E-6</v>
      </c>
      <c r="D1555" t="s">
        <v>23</v>
      </c>
      <c r="E1555" t="s">
        <v>275</v>
      </c>
      <c r="F1555" t="s">
        <v>25</v>
      </c>
      <c r="G1555">
        <v>0</v>
      </c>
      <c r="H1555">
        <v>1.6299999999999999E-7</v>
      </c>
      <c r="J1555" t="s">
        <v>396</v>
      </c>
      <c r="M1555" t="s">
        <v>57</v>
      </c>
    </row>
    <row r="1556" spans="1:13" x14ac:dyDescent="0.2">
      <c r="A1556" t="s">
        <v>290</v>
      </c>
      <c r="B1556">
        <v>1.7600000000000001E-5</v>
      </c>
      <c r="D1556" t="s">
        <v>23</v>
      </c>
      <c r="E1556" t="s">
        <v>275</v>
      </c>
      <c r="F1556" t="s">
        <v>25</v>
      </c>
      <c r="G1556">
        <v>0</v>
      </c>
      <c r="H1556">
        <v>2.2000000000000001E-6</v>
      </c>
      <c r="J1556" t="s">
        <v>396</v>
      </c>
      <c r="M1556" t="s">
        <v>57</v>
      </c>
    </row>
    <row r="1557" spans="1:13" x14ac:dyDescent="0.2">
      <c r="A1557" t="s">
        <v>291</v>
      </c>
      <c r="B1557">
        <v>4.9200000000000003E-6</v>
      </c>
      <c r="D1557" t="s">
        <v>23</v>
      </c>
      <c r="E1557" t="s">
        <v>275</v>
      </c>
      <c r="F1557" t="s">
        <v>25</v>
      </c>
      <c r="G1557">
        <v>0</v>
      </c>
      <c r="H1557">
        <v>6.1500000000000004E-7</v>
      </c>
      <c r="J1557" t="s">
        <v>396</v>
      </c>
      <c r="M1557" t="s">
        <v>57</v>
      </c>
    </row>
    <row r="1558" spans="1:13" x14ac:dyDescent="0.2">
      <c r="A1558" t="s">
        <v>292</v>
      </c>
      <c r="B1558">
        <v>1.5519999999999999E-7</v>
      </c>
      <c r="D1558" t="s">
        <v>23</v>
      </c>
      <c r="E1558" t="s">
        <v>275</v>
      </c>
      <c r="F1558" t="s">
        <v>25</v>
      </c>
      <c r="G1558">
        <v>0</v>
      </c>
      <c r="H1558">
        <v>1.9399999999999998E-8</v>
      </c>
      <c r="J1558" t="s">
        <v>396</v>
      </c>
      <c r="M1558" t="s">
        <v>57</v>
      </c>
    </row>
    <row r="1559" spans="1:13" x14ac:dyDescent="0.2">
      <c r="A1559" t="s">
        <v>293</v>
      </c>
      <c r="B1559">
        <v>3.1599999999999998E-9</v>
      </c>
      <c r="D1559" t="s">
        <v>23</v>
      </c>
      <c r="E1559" t="s">
        <v>275</v>
      </c>
      <c r="F1559" t="s">
        <v>25</v>
      </c>
      <c r="G1559">
        <v>0</v>
      </c>
      <c r="H1559">
        <v>3.9499999999999998E-10</v>
      </c>
      <c r="J1559" t="s">
        <v>396</v>
      </c>
      <c r="M1559" t="s">
        <v>57</v>
      </c>
    </row>
    <row r="1560" spans="1:13" x14ac:dyDescent="0.2">
      <c r="A1560" t="s">
        <v>294</v>
      </c>
      <c r="B1560">
        <v>7.52E-6</v>
      </c>
      <c r="D1560" t="s">
        <v>295</v>
      </c>
      <c r="E1560" t="s">
        <v>275</v>
      </c>
      <c r="F1560" t="s">
        <v>25</v>
      </c>
      <c r="G1560">
        <v>0</v>
      </c>
      <c r="H1560">
        <v>9.4E-7</v>
      </c>
      <c r="J1560" t="s">
        <v>396</v>
      </c>
      <c r="M1560" t="s">
        <v>57</v>
      </c>
    </row>
    <row r="1561" spans="1:13" x14ac:dyDescent="0.2">
      <c r="A1561" t="s">
        <v>296</v>
      </c>
      <c r="B1561">
        <v>6.5599999999999997E-9</v>
      </c>
      <c r="D1561" t="s">
        <v>23</v>
      </c>
      <c r="E1561" t="s">
        <v>275</v>
      </c>
      <c r="F1561" t="s">
        <v>25</v>
      </c>
      <c r="G1561">
        <v>0</v>
      </c>
      <c r="H1561">
        <v>8.1999999999999996E-10</v>
      </c>
      <c r="J1561" t="s">
        <v>396</v>
      </c>
      <c r="M1561" t="s">
        <v>57</v>
      </c>
    </row>
    <row r="1562" spans="1:13" x14ac:dyDescent="0.2">
      <c r="A1562" t="s">
        <v>43</v>
      </c>
      <c r="B1562">
        <v>1.392E-8</v>
      </c>
      <c r="D1562" t="s">
        <v>23</v>
      </c>
      <c r="E1562" t="s">
        <v>275</v>
      </c>
      <c r="F1562" t="s">
        <v>25</v>
      </c>
      <c r="G1562">
        <v>0</v>
      </c>
      <c r="H1562">
        <v>1.74E-9</v>
      </c>
      <c r="J1562" t="s">
        <v>396</v>
      </c>
      <c r="M1562" t="s">
        <v>57</v>
      </c>
    </row>
    <row r="1563" spans="1:13" x14ac:dyDescent="0.2">
      <c r="A1563" t="s">
        <v>297</v>
      </c>
      <c r="B1563">
        <v>1.216E-5</v>
      </c>
      <c r="D1563" t="s">
        <v>23</v>
      </c>
      <c r="E1563" t="s">
        <v>275</v>
      </c>
      <c r="F1563" t="s">
        <v>25</v>
      </c>
      <c r="G1563">
        <v>0</v>
      </c>
      <c r="H1563">
        <v>1.5200000000000001E-6</v>
      </c>
      <c r="J1563" t="s">
        <v>396</v>
      </c>
      <c r="M1563" t="s">
        <v>57</v>
      </c>
    </row>
    <row r="1564" spans="1:13" x14ac:dyDescent="0.2">
      <c r="A1564" t="s">
        <v>298</v>
      </c>
      <c r="B1564">
        <v>5.2479999999999999E-10</v>
      </c>
      <c r="D1564" t="s">
        <v>23</v>
      </c>
      <c r="E1564" t="s">
        <v>275</v>
      </c>
      <c r="F1564" t="s">
        <v>25</v>
      </c>
      <c r="G1564">
        <v>0</v>
      </c>
      <c r="H1564">
        <v>6.5599999999999998E-11</v>
      </c>
      <c r="J1564" t="s">
        <v>396</v>
      </c>
      <c r="M1564" t="s">
        <v>57</v>
      </c>
    </row>
    <row r="1565" spans="1:13" x14ac:dyDescent="0.2">
      <c r="A1565" t="s">
        <v>299</v>
      </c>
      <c r="B1565">
        <v>6.336E-6</v>
      </c>
      <c r="D1565" t="s">
        <v>23</v>
      </c>
      <c r="E1565" t="s">
        <v>275</v>
      </c>
      <c r="F1565" t="s">
        <v>25</v>
      </c>
      <c r="G1565">
        <v>0</v>
      </c>
      <c r="H1565">
        <v>7.92E-7</v>
      </c>
      <c r="J1565" t="s">
        <v>396</v>
      </c>
      <c r="M1565" t="s">
        <v>57</v>
      </c>
    </row>
    <row r="1566" spans="1:13" x14ac:dyDescent="0.2">
      <c r="A1566" t="s">
        <v>300</v>
      </c>
      <c r="B1566">
        <v>2.6000000000000001E-9</v>
      </c>
      <c r="D1566" t="s">
        <v>23</v>
      </c>
      <c r="E1566" t="s">
        <v>275</v>
      </c>
      <c r="F1566" t="s">
        <v>25</v>
      </c>
      <c r="G1566">
        <v>0</v>
      </c>
      <c r="H1566">
        <v>3.2500000000000002E-10</v>
      </c>
      <c r="J1566" t="s">
        <v>396</v>
      </c>
      <c r="M1566" t="s">
        <v>57</v>
      </c>
    </row>
    <row r="1567" spans="1:13" x14ac:dyDescent="0.2">
      <c r="A1567" t="s">
        <v>47</v>
      </c>
      <c r="B1567">
        <v>3.2239999999999998E-4</v>
      </c>
      <c r="D1567" t="s">
        <v>23</v>
      </c>
      <c r="E1567" t="s">
        <v>275</v>
      </c>
      <c r="F1567" t="s">
        <v>25</v>
      </c>
      <c r="G1567">
        <v>0</v>
      </c>
      <c r="H1567">
        <v>4.0299999999999997E-5</v>
      </c>
      <c r="J1567" t="s">
        <v>352</v>
      </c>
      <c r="M1567" t="s">
        <v>57</v>
      </c>
    </row>
    <row r="1568" spans="1:13" x14ac:dyDescent="0.2">
      <c r="A1568" t="s">
        <v>77</v>
      </c>
      <c r="B1568">
        <v>2.3600000000000001E-5</v>
      </c>
      <c r="D1568" t="s">
        <v>78</v>
      </c>
      <c r="E1568" t="s">
        <v>79</v>
      </c>
      <c r="F1568" t="s">
        <v>25</v>
      </c>
      <c r="G1568">
        <v>0</v>
      </c>
      <c r="H1568">
        <v>2.9500000000000001E-6</v>
      </c>
      <c r="J1568" t="s">
        <v>396</v>
      </c>
      <c r="M1568" t="s">
        <v>57</v>
      </c>
    </row>
    <row r="1569" spans="1:13" x14ac:dyDescent="0.2">
      <c r="A1569" t="s">
        <v>77</v>
      </c>
      <c r="B1569">
        <v>7.8640000000000006E-5</v>
      </c>
      <c r="D1569" t="s">
        <v>78</v>
      </c>
      <c r="E1569" t="s">
        <v>79</v>
      </c>
      <c r="F1569" t="s">
        <v>25</v>
      </c>
      <c r="G1569">
        <v>0</v>
      </c>
      <c r="H1569">
        <v>9.8300000000000008E-6</v>
      </c>
      <c r="J1569" t="s">
        <v>396</v>
      </c>
      <c r="M1569" t="s">
        <v>57</v>
      </c>
    </row>
    <row r="1570" spans="1:13" x14ac:dyDescent="0.2">
      <c r="A1570" t="s">
        <v>77</v>
      </c>
      <c r="B1570">
        <v>3.1520000000000003E-5</v>
      </c>
      <c r="D1570" t="s">
        <v>78</v>
      </c>
      <c r="E1570" t="s">
        <v>79</v>
      </c>
      <c r="F1570" t="s">
        <v>25</v>
      </c>
      <c r="G1570">
        <v>0</v>
      </c>
      <c r="H1570">
        <v>3.9400000000000004E-6</v>
      </c>
      <c r="J1570" t="s">
        <v>396</v>
      </c>
      <c r="M1570" t="s">
        <v>57</v>
      </c>
    </row>
    <row r="1571" spans="1:13" x14ac:dyDescent="0.2">
      <c r="A1571" t="s">
        <v>301</v>
      </c>
      <c r="B1571">
        <v>7.8639999999999996E-6</v>
      </c>
      <c r="D1571" t="s">
        <v>78</v>
      </c>
      <c r="E1571" t="s">
        <v>79</v>
      </c>
      <c r="F1571" t="s">
        <v>25</v>
      </c>
      <c r="G1571">
        <v>0</v>
      </c>
      <c r="H1571">
        <v>9.8299999999999995E-7</v>
      </c>
      <c r="J1571" t="s">
        <v>396</v>
      </c>
      <c r="M1571" t="s">
        <v>57</v>
      </c>
    </row>
    <row r="1572" spans="1:13" x14ac:dyDescent="0.2">
      <c r="A1572" t="s">
        <v>302</v>
      </c>
      <c r="B1572">
        <v>1.5760000000000002E-5</v>
      </c>
      <c r="D1572" t="s">
        <v>78</v>
      </c>
      <c r="E1572" t="s">
        <v>79</v>
      </c>
      <c r="F1572" t="s">
        <v>25</v>
      </c>
      <c r="G1572">
        <v>0</v>
      </c>
      <c r="H1572">
        <v>1.9700000000000002E-6</v>
      </c>
      <c r="J1572" t="s">
        <v>396</v>
      </c>
      <c r="M1572" t="s">
        <v>57</v>
      </c>
    </row>
    <row r="1573" spans="1:13" x14ac:dyDescent="0.2">
      <c r="A1573" t="s">
        <v>48</v>
      </c>
      <c r="B1573">
        <v>6.0160000000000004E-8</v>
      </c>
      <c r="D1573" t="s">
        <v>23</v>
      </c>
      <c r="E1573" t="s">
        <v>275</v>
      </c>
      <c r="F1573" t="s">
        <v>25</v>
      </c>
      <c r="G1573">
        <v>0</v>
      </c>
      <c r="H1573">
        <v>7.5200000000000005E-9</v>
      </c>
      <c r="J1573" t="s">
        <v>396</v>
      </c>
      <c r="M1573" t="s">
        <v>57</v>
      </c>
    </row>
    <row r="1574" spans="1:13" x14ac:dyDescent="0.2">
      <c r="A1574" t="s">
        <v>50</v>
      </c>
      <c r="B1574">
        <v>8.8800000000000001E-7</v>
      </c>
      <c r="D1574" t="s">
        <v>23</v>
      </c>
      <c r="E1574" t="s">
        <v>275</v>
      </c>
      <c r="F1574" t="s">
        <v>25</v>
      </c>
      <c r="G1574">
        <v>0</v>
      </c>
      <c r="H1574">
        <v>1.11E-7</v>
      </c>
      <c r="J1574" t="s">
        <v>396</v>
      </c>
      <c r="M1574" t="s">
        <v>57</v>
      </c>
    </row>
    <row r="1575" spans="1:13" x14ac:dyDescent="0.2">
      <c r="A1575" t="s">
        <v>305</v>
      </c>
      <c r="B1575">
        <v>1.376E-5</v>
      </c>
      <c r="D1575" t="s">
        <v>295</v>
      </c>
      <c r="E1575" t="s">
        <v>275</v>
      </c>
      <c r="F1575" t="s">
        <v>25</v>
      </c>
      <c r="G1575">
        <v>0</v>
      </c>
      <c r="H1575">
        <v>1.72E-6</v>
      </c>
      <c r="J1575" t="s">
        <v>396</v>
      </c>
      <c r="M1575" t="s">
        <v>57</v>
      </c>
    </row>
    <row r="1576" spans="1:13" x14ac:dyDescent="0.2">
      <c r="A1576" t="s">
        <v>306</v>
      </c>
      <c r="B1576">
        <v>4.8879999999999996E-6</v>
      </c>
      <c r="D1576" t="s">
        <v>295</v>
      </c>
      <c r="E1576" t="s">
        <v>275</v>
      </c>
      <c r="F1576" t="s">
        <v>25</v>
      </c>
      <c r="G1576">
        <v>0</v>
      </c>
      <c r="H1576">
        <v>6.1099999999999995E-7</v>
      </c>
      <c r="J1576" t="s">
        <v>396</v>
      </c>
      <c r="M1576" t="s">
        <v>57</v>
      </c>
    </row>
    <row r="1577" spans="1:13" x14ac:dyDescent="0.2">
      <c r="A1577" t="s">
        <v>51</v>
      </c>
      <c r="B1577">
        <v>2.104E-7</v>
      </c>
      <c r="D1577" t="s">
        <v>23</v>
      </c>
      <c r="E1577" t="s">
        <v>275</v>
      </c>
      <c r="F1577" t="s">
        <v>25</v>
      </c>
      <c r="G1577">
        <v>0</v>
      </c>
      <c r="H1577">
        <v>2.6300000000000001E-8</v>
      </c>
      <c r="J1577" t="s">
        <v>396</v>
      </c>
      <c r="M1577" t="s">
        <v>57</v>
      </c>
    </row>
    <row r="1578" spans="1:13" x14ac:dyDescent="0.2">
      <c r="A1578" t="s">
        <v>307</v>
      </c>
      <c r="B1578">
        <v>9.5999999999999999E-8</v>
      </c>
      <c r="D1578" t="s">
        <v>23</v>
      </c>
      <c r="E1578" t="s">
        <v>275</v>
      </c>
      <c r="F1578" t="s">
        <v>25</v>
      </c>
      <c r="G1578">
        <v>0</v>
      </c>
      <c r="H1578">
        <v>1.2E-8</v>
      </c>
      <c r="J1578" t="s">
        <v>396</v>
      </c>
      <c r="M1578" t="s">
        <v>57</v>
      </c>
    </row>
    <row r="1579" spans="1:13" x14ac:dyDescent="0.2">
      <c r="A1579" t="s">
        <v>308</v>
      </c>
      <c r="B1579">
        <v>1.9439999999999999E-6</v>
      </c>
      <c r="D1579" t="s">
        <v>295</v>
      </c>
      <c r="E1579" t="s">
        <v>275</v>
      </c>
      <c r="F1579" t="s">
        <v>25</v>
      </c>
      <c r="G1579">
        <v>0</v>
      </c>
      <c r="H1579">
        <v>2.4299999999999999E-7</v>
      </c>
      <c r="J1579" t="s">
        <v>396</v>
      </c>
      <c r="M1579" t="s">
        <v>57</v>
      </c>
    </row>
    <row r="1580" spans="1:13" x14ac:dyDescent="0.2">
      <c r="A1580" t="s">
        <v>309</v>
      </c>
      <c r="B1580">
        <v>1.2720000000000001E-6</v>
      </c>
      <c r="D1580" t="s">
        <v>295</v>
      </c>
      <c r="E1580" t="s">
        <v>275</v>
      </c>
      <c r="F1580" t="s">
        <v>25</v>
      </c>
      <c r="G1580">
        <v>0</v>
      </c>
      <c r="H1580">
        <v>1.5900000000000001E-7</v>
      </c>
      <c r="J1580" t="s">
        <v>396</v>
      </c>
      <c r="M1580" t="s">
        <v>57</v>
      </c>
    </row>
    <row r="1581" spans="1:13" x14ac:dyDescent="0.2">
      <c r="A1581" t="s">
        <v>310</v>
      </c>
      <c r="B1581">
        <v>1.7920000000000001E-8</v>
      </c>
      <c r="D1581" t="s">
        <v>23</v>
      </c>
      <c r="E1581" t="s">
        <v>275</v>
      </c>
      <c r="F1581" t="s">
        <v>25</v>
      </c>
      <c r="G1581">
        <v>0</v>
      </c>
      <c r="H1581">
        <v>2.2400000000000001E-9</v>
      </c>
      <c r="J1581" t="s">
        <v>396</v>
      </c>
      <c r="M1581" t="s">
        <v>57</v>
      </c>
    </row>
    <row r="1582" spans="1:13" x14ac:dyDescent="0.2">
      <c r="A1582" t="s">
        <v>311</v>
      </c>
      <c r="B1582">
        <v>2.76E-9</v>
      </c>
      <c r="D1582" t="s">
        <v>23</v>
      </c>
      <c r="E1582" t="s">
        <v>275</v>
      </c>
      <c r="F1582" t="s">
        <v>25</v>
      </c>
      <c r="G1582">
        <v>0</v>
      </c>
      <c r="H1582">
        <v>3.45E-10</v>
      </c>
      <c r="J1582" t="s">
        <v>396</v>
      </c>
      <c r="M1582" t="s">
        <v>57</v>
      </c>
    </row>
    <row r="1583" spans="1:13" x14ac:dyDescent="0.2">
      <c r="A1583" t="s">
        <v>53</v>
      </c>
      <c r="B1583">
        <v>5.8719999999999996E-4</v>
      </c>
      <c r="D1583" t="s">
        <v>23</v>
      </c>
      <c r="E1583" t="s">
        <v>275</v>
      </c>
      <c r="F1583" t="s">
        <v>25</v>
      </c>
      <c r="G1583">
        <v>0</v>
      </c>
      <c r="H1583">
        <v>7.3399999999999995E-5</v>
      </c>
      <c r="J1583" t="s">
        <v>354</v>
      </c>
      <c r="M1583" t="s">
        <v>57</v>
      </c>
    </row>
    <row r="1584" spans="1:13" x14ac:dyDescent="0.2">
      <c r="A1584" t="s">
        <v>312</v>
      </c>
      <c r="B1584">
        <v>1.0240000000000001E-6</v>
      </c>
      <c r="D1584" t="s">
        <v>295</v>
      </c>
      <c r="E1584" t="s">
        <v>275</v>
      </c>
      <c r="F1584" t="s">
        <v>25</v>
      </c>
      <c r="G1584">
        <v>0</v>
      </c>
      <c r="H1584">
        <v>1.2800000000000001E-7</v>
      </c>
      <c r="J1584" t="s">
        <v>396</v>
      </c>
      <c r="M1584" t="s">
        <v>57</v>
      </c>
    </row>
    <row r="1585" spans="1:13" x14ac:dyDescent="0.2">
      <c r="A1585" t="s">
        <v>313</v>
      </c>
      <c r="B1585">
        <v>1.5999999999999999E-6</v>
      </c>
      <c r="D1585" t="s">
        <v>295</v>
      </c>
      <c r="E1585" t="s">
        <v>275</v>
      </c>
      <c r="F1585" t="s">
        <v>25</v>
      </c>
      <c r="G1585">
        <v>0</v>
      </c>
      <c r="H1585">
        <v>1.9999999999999999E-7</v>
      </c>
      <c r="J1585" t="s">
        <v>396</v>
      </c>
      <c r="M1585" t="s">
        <v>57</v>
      </c>
    </row>
    <row r="1586" spans="1:13" x14ac:dyDescent="0.2">
      <c r="A1586" t="s">
        <v>54</v>
      </c>
      <c r="B1586">
        <v>6.5600000000000005E-7</v>
      </c>
      <c r="D1586" t="s">
        <v>23</v>
      </c>
      <c r="E1586" t="s">
        <v>275</v>
      </c>
      <c r="F1586" t="s">
        <v>25</v>
      </c>
      <c r="G1586">
        <v>0</v>
      </c>
      <c r="H1586">
        <v>8.2000000000000006E-8</v>
      </c>
      <c r="J1586" t="s">
        <v>396</v>
      </c>
      <c r="M1586" t="s">
        <v>57</v>
      </c>
    </row>
    <row r="1587" spans="1:13" x14ac:dyDescent="0.2">
      <c r="A1587" t="s">
        <v>314</v>
      </c>
      <c r="B1587">
        <v>1.24E-6</v>
      </c>
      <c r="D1587" t="s">
        <v>295</v>
      </c>
      <c r="E1587" t="s">
        <v>275</v>
      </c>
      <c r="F1587" t="s">
        <v>25</v>
      </c>
      <c r="G1587">
        <v>0</v>
      </c>
      <c r="H1587">
        <v>1.55E-7</v>
      </c>
      <c r="J1587" t="s">
        <v>396</v>
      </c>
      <c r="M1587" t="s">
        <v>57</v>
      </c>
    </row>
    <row r="1588" spans="1:13" x14ac:dyDescent="0.2">
      <c r="A1588" t="s">
        <v>315</v>
      </c>
      <c r="B1588">
        <v>1.144E-9</v>
      </c>
      <c r="D1588" t="s">
        <v>23</v>
      </c>
      <c r="E1588" t="s">
        <v>275</v>
      </c>
      <c r="F1588" t="s">
        <v>25</v>
      </c>
      <c r="G1588">
        <v>0</v>
      </c>
      <c r="H1588">
        <v>1.43E-10</v>
      </c>
      <c r="J1588" t="s">
        <v>396</v>
      </c>
      <c r="M1588" t="s">
        <v>57</v>
      </c>
    </row>
    <row r="1589" spans="1:13" x14ac:dyDescent="0.2">
      <c r="A1589" t="s">
        <v>316</v>
      </c>
      <c r="B1589">
        <v>5.5439999999999998E-6</v>
      </c>
      <c r="D1589" t="s">
        <v>23</v>
      </c>
      <c r="E1589" t="s">
        <v>275</v>
      </c>
      <c r="F1589" t="s">
        <v>25</v>
      </c>
      <c r="G1589">
        <v>0</v>
      </c>
      <c r="H1589">
        <v>6.9299999999999997E-7</v>
      </c>
      <c r="J1589" t="s">
        <v>396</v>
      </c>
      <c r="M1589" t="s">
        <v>57</v>
      </c>
    </row>
    <row r="1590" spans="1:13" x14ac:dyDescent="0.2">
      <c r="A1590" t="s">
        <v>317</v>
      </c>
      <c r="B1590">
        <v>4.5919999999999998E-10</v>
      </c>
      <c r="D1590" t="s">
        <v>23</v>
      </c>
      <c r="E1590" t="s">
        <v>275</v>
      </c>
      <c r="F1590" t="s">
        <v>25</v>
      </c>
      <c r="G1590">
        <v>0</v>
      </c>
      <c r="H1590">
        <v>5.7399999999999997E-11</v>
      </c>
      <c r="J1590" t="s">
        <v>396</v>
      </c>
      <c r="M1590" t="s">
        <v>57</v>
      </c>
    </row>
    <row r="1591" spans="1:13" x14ac:dyDescent="0.2">
      <c r="A1591" t="s">
        <v>392</v>
      </c>
      <c r="B1591">
        <v>6.5199999999999999E-5</v>
      </c>
      <c r="C1591" t="s">
        <v>61</v>
      </c>
      <c r="D1591" t="s">
        <v>23</v>
      </c>
      <c r="E1591" t="s">
        <v>58</v>
      </c>
      <c r="F1591" t="s">
        <v>59</v>
      </c>
      <c r="G1591">
        <v>0</v>
      </c>
      <c r="H1591">
        <v>8.1499999999999999E-6</v>
      </c>
      <c r="J1591" t="s">
        <v>751</v>
      </c>
      <c r="K1591" t="s">
        <v>393</v>
      </c>
      <c r="L1591" t="s">
        <v>394</v>
      </c>
      <c r="M1591" t="s">
        <v>393</v>
      </c>
    </row>
    <row r="1592" spans="1:13" x14ac:dyDescent="0.2">
      <c r="A1592" t="s">
        <v>168</v>
      </c>
      <c r="B1592">
        <v>7.6639999999999998E-4</v>
      </c>
      <c r="C1592" t="s">
        <v>67</v>
      </c>
      <c r="D1592" t="s">
        <v>11</v>
      </c>
      <c r="E1592" t="s">
        <v>58</v>
      </c>
      <c r="F1592" t="s">
        <v>59</v>
      </c>
      <c r="G1592">
        <v>0</v>
      </c>
      <c r="H1592">
        <v>9.5799999999999998E-5</v>
      </c>
      <c r="J1592" t="s">
        <v>396</v>
      </c>
      <c r="L1592" t="s">
        <v>674</v>
      </c>
      <c r="M1592" t="s">
        <v>616</v>
      </c>
    </row>
    <row r="1593" spans="1:13" x14ac:dyDescent="0.2">
      <c r="A1593" t="s">
        <v>318</v>
      </c>
      <c r="B1593">
        <v>2.2079999999999999E-2</v>
      </c>
      <c r="C1593" t="s">
        <v>70</v>
      </c>
      <c r="D1593" t="s">
        <v>23</v>
      </c>
      <c r="E1593" t="s">
        <v>58</v>
      </c>
      <c r="F1593" t="s">
        <v>59</v>
      </c>
      <c r="G1593">
        <v>0</v>
      </c>
      <c r="H1593">
        <v>2.7599999999999999E-3</v>
      </c>
      <c r="J1593" t="s">
        <v>396</v>
      </c>
      <c r="K1593" t="s">
        <v>319</v>
      </c>
      <c r="L1593" t="s">
        <v>320</v>
      </c>
      <c r="M1593" t="s">
        <v>319</v>
      </c>
    </row>
    <row r="1594" spans="1:13" x14ac:dyDescent="0.2">
      <c r="A1594" t="s">
        <v>94</v>
      </c>
      <c r="B1594">
        <v>6.5919999999999997E-8</v>
      </c>
      <c r="C1594" t="s">
        <v>61</v>
      </c>
      <c r="D1594" t="s">
        <v>23</v>
      </c>
      <c r="E1594" t="s">
        <v>58</v>
      </c>
      <c r="F1594" t="s">
        <v>59</v>
      </c>
      <c r="G1594">
        <v>0</v>
      </c>
      <c r="H1594">
        <v>8.2399999999999997E-9</v>
      </c>
      <c r="J1594" t="s">
        <v>396</v>
      </c>
      <c r="L1594" t="s">
        <v>694</v>
      </c>
      <c r="M1594" t="s">
        <v>192</v>
      </c>
    </row>
    <row r="1595" spans="1:13" x14ac:dyDescent="0.2">
      <c r="A1595" t="s">
        <v>323</v>
      </c>
      <c r="B1595">
        <v>3.168E-6</v>
      </c>
      <c r="C1595" t="s">
        <v>4</v>
      </c>
      <c r="D1595" t="s">
        <v>23</v>
      </c>
      <c r="E1595" t="s">
        <v>58</v>
      </c>
      <c r="F1595" t="s">
        <v>59</v>
      </c>
      <c r="G1595">
        <v>0</v>
      </c>
      <c r="H1595">
        <v>3.96E-7</v>
      </c>
      <c r="J1595" t="s">
        <v>396</v>
      </c>
      <c r="K1595" t="s">
        <v>598</v>
      </c>
      <c r="L1595" t="s">
        <v>676</v>
      </c>
      <c r="M1595" t="s">
        <v>598</v>
      </c>
    </row>
    <row r="1596" spans="1:13" x14ac:dyDescent="0.2">
      <c r="A1596" t="s">
        <v>324</v>
      </c>
      <c r="B1596">
        <v>7.9679999999999996E-5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9.9599999999999995E-6</v>
      </c>
      <c r="J1596" t="s">
        <v>396</v>
      </c>
      <c r="L1596" t="s">
        <v>325</v>
      </c>
      <c r="M1596" t="s">
        <v>628</v>
      </c>
    </row>
    <row r="1597" spans="1:13" x14ac:dyDescent="0.2">
      <c r="A1597" t="s">
        <v>169</v>
      </c>
      <c r="B1597">
        <v>1.4559999999999999E-6</v>
      </c>
      <c r="C1597" t="s">
        <v>61</v>
      </c>
      <c r="D1597" t="s">
        <v>23</v>
      </c>
      <c r="E1597" t="s">
        <v>58</v>
      </c>
      <c r="F1597" t="s">
        <v>59</v>
      </c>
      <c r="G1597">
        <v>0</v>
      </c>
      <c r="H1597">
        <v>1.8199999999999999E-7</v>
      </c>
      <c r="J1597" t="s">
        <v>396</v>
      </c>
      <c r="L1597" t="s">
        <v>677</v>
      </c>
      <c r="M1597" t="s">
        <v>617</v>
      </c>
    </row>
    <row r="1598" spans="1:13" x14ac:dyDescent="0.2">
      <c r="A1598" t="s">
        <v>326</v>
      </c>
      <c r="B1598">
        <v>5.1119999999999998E-5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6.3899999999999998E-6</v>
      </c>
      <c r="J1598" t="s">
        <v>396</v>
      </c>
      <c r="L1598" t="s">
        <v>327</v>
      </c>
      <c r="M1598" t="s">
        <v>629</v>
      </c>
    </row>
    <row r="1599" spans="1:13" x14ac:dyDescent="0.2">
      <c r="A1599" t="s">
        <v>97</v>
      </c>
      <c r="B1599">
        <v>7.6560000000000005E-8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9.5700000000000007E-9</v>
      </c>
      <c r="J1599" t="s">
        <v>396</v>
      </c>
      <c r="K1599" t="s">
        <v>599</v>
      </c>
      <c r="L1599" t="s">
        <v>678</v>
      </c>
      <c r="M1599" t="s">
        <v>599</v>
      </c>
    </row>
    <row r="1600" spans="1:13" x14ac:dyDescent="0.2">
      <c r="A1600" t="s">
        <v>170</v>
      </c>
      <c r="B1600">
        <v>1.9359999999999999E-9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2.4199999999999999E-10</v>
      </c>
      <c r="J1600" t="s">
        <v>396</v>
      </c>
      <c r="L1600" t="s">
        <v>679</v>
      </c>
      <c r="M1600" t="s">
        <v>618</v>
      </c>
    </row>
    <row r="1601" spans="1:13" x14ac:dyDescent="0.2">
      <c r="A1601" t="s">
        <v>171</v>
      </c>
      <c r="B1601">
        <v>2.1120000000000001E-5</v>
      </c>
      <c r="C1601" t="s">
        <v>4</v>
      </c>
      <c r="D1601" t="s">
        <v>23</v>
      </c>
      <c r="E1601" t="s">
        <v>58</v>
      </c>
      <c r="F1601" t="s">
        <v>59</v>
      </c>
      <c r="G1601">
        <v>0</v>
      </c>
      <c r="H1601">
        <v>2.6400000000000001E-6</v>
      </c>
      <c r="J1601" t="s">
        <v>396</v>
      </c>
      <c r="L1601" t="s">
        <v>680</v>
      </c>
      <c r="M1601" t="s">
        <v>619</v>
      </c>
    </row>
    <row r="1602" spans="1:13" x14ac:dyDescent="0.2">
      <c r="A1602" t="s">
        <v>134</v>
      </c>
      <c r="B1602">
        <v>4.1359999999999999E-6</v>
      </c>
      <c r="C1602" t="s">
        <v>61</v>
      </c>
      <c r="D1602" t="s">
        <v>23</v>
      </c>
      <c r="E1602" t="s">
        <v>58</v>
      </c>
      <c r="F1602" t="s">
        <v>59</v>
      </c>
      <c r="G1602">
        <v>0</v>
      </c>
      <c r="H1602">
        <v>5.1699999999999998E-7</v>
      </c>
      <c r="J1602" t="s">
        <v>396</v>
      </c>
      <c r="L1602" t="s">
        <v>670</v>
      </c>
      <c r="M1602" t="s">
        <v>613</v>
      </c>
    </row>
    <row r="1603" spans="1:13" x14ac:dyDescent="0.2">
      <c r="A1603" t="s">
        <v>172</v>
      </c>
      <c r="B1603">
        <v>5.5040000000000002E-8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6.8800000000000002E-9</v>
      </c>
      <c r="J1603" t="s">
        <v>396</v>
      </c>
      <c r="L1603" t="s">
        <v>681</v>
      </c>
      <c r="M1603" t="s">
        <v>620</v>
      </c>
    </row>
    <row r="1604" spans="1:13" x14ac:dyDescent="0.2">
      <c r="A1604" t="s">
        <v>100</v>
      </c>
      <c r="B1604">
        <v>1.2640000000000001E-6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1.5800000000000001E-7</v>
      </c>
      <c r="J1604" t="s">
        <v>396</v>
      </c>
      <c r="L1604" t="s">
        <v>695</v>
      </c>
      <c r="M1604" t="s">
        <v>605</v>
      </c>
    </row>
    <row r="1605" spans="1:13" x14ac:dyDescent="0.2">
      <c r="A1605" t="s">
        <v>64</v>
      </c>
      <c r="B1605">
        <v>4.616E-4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5.77E-5</v>
      </c>
      <c r="J1605" t="s">
        <v>396</v>
      </c>
      <c r="L1605" t="s">
        <v>748</v>
      </c>
      <c r="M1605" t="s">
        <v>614</v>
      </c>
    </row>
    <row r="1606" spans="1:13" x14ac:dyDescent="0.2">
      <c r="A1606" t="s">
        <v>328</v>
      </c>
      <c r="B1606">
        <v>4.384E-5</v>
      </c>
      <c r="C1606" t="s">
        <v>4</v>
      </c>
      <c r="D1606" t="s">
        <v>23</v>
      </c>
      <c r="E1606" t="s">
        <v>58</v>
      </c>
      <c r="F1606" t="s">
        <v>59</v>
      </c>
      <c r="G1606">
        <v>0</v>
      </c>
      <c r="H1606">
        <v>5.48E-6</v>
      </c>
      <c r="J1606" t="s">
        <v>396</v>
      </c>
      <c r="L1606" t="s">
        <v>750</v>
      </c>
      <c r="M1606" t="s">
        <v>630</v>
      </c>
    </row>
    <row r="1607" spans="1:13" x14ac:dyDescent="0.2">
      <c r="A1607" t="s">
        <v>395</v>
      </c>
      <c r="B1607">
        <v>6.9520000000000003E-7</v>
      </c>
      <c r="C1607" t="s">
        <v>61</v>
      </c>
      <c r="D1607" t="s">
        <v>23</v>
      </c>
      <c r="E1607" t="s">
        <v>58</v>
      </c>
      <c r="F1607" t="s">
        <v>59</v>
      </c>
      <c r="G1607">
        <v>0</v>
      </c>
      <c r="H1607">
        <v>8.6900000000000004E-8</v>
      </c>
      <c r="J1607" t="s">
        <v>396</v>
      </c>
      <c r="L1607" t="s">
        <v>696</v>
      </c>
      <c r="M1607" t="s">
        <v>186</v>
      </c>
    </row>
    <row r="1608" spans="1:13" x14ac:dyDescent="0.2">
      <c r="A1608" t="s">
        <v>101</v>
      </c>
      <c r="B1608">
        <v>4.9840000000000002E-8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6.2300000000000002E-9</v>
      </c>
      <c r="J1608" t="s">
        <v>396</v>
      </c>
      <c r="K1608" t="s">
        <v>102</v>
      </c>
      <c r="L1608" t="s">
        <v>103</v>
      </c>
      <c r="M1608" t="s">
        <v>102</v>
      </c>
    </row>
    <row r="1609" spans="1:13" x14ac:dyDescent="0.2">
      <c r="A1609" t="s">
        <v>329</v>
      </c>
      <c r="B1609">
        <v>2.12E-4</v>
      </c>
      <c r="C1609" t="s">
        <v>4</v>
      </c>
      <c r="D1609" t="s">
        <v>23</v>
      </c>
      <c r="E1609" t="s">
        <v>58</v>
      </c>
      <c r="F1609" t="s">
        <v>59</v>
      </c>
      <c r="G1609">
        <v>0</v>
      </c>
      <c r="H1609">
        <v>2.65E-5</v>
      </c>
      <c r="J1609" t="s">
        <v>396</v>
      </c>
      <c r="L1609" t="s">
        <v>682</v>
      </c>
      <c r="M1609" t="s">
        <v>631</v>
      </c>
    </row>
    <row r="1610" spans="1:13" x14ac:dyDescent="0.2">
      <c r="A1610" t="s">
        <v>372</v>
      </c>
      <c r="B1610">
        <v>2.3679999999999999E-3</v>
      </c>
      <c r="C1610" t="s">
        <v>67</v>
      </c>
      <c r="D1610" t="s">
        <v>154</v>
      </c>
      <c r="E1610" t="s">
        <v>58</v>
      </c>
      <c r="F1610" t="s">
        <v>59</v>
      </c>
      <c r="G1610">
        <v>0</v>
      </c>
      <c r="H1610">
        <v>2.9599999999999998E-4</v>
      </c>
      <c r="J1610" t="s">
        <v>396</v>
      </c>
      <c r="L1610" t="s">
        <v>697</v>
      </c>
      <c r="M1610" t="s">
        <v>641</v>
      </c>
    </row>
    <row r="1611" spans="1:13" x14ac:dyDescent="0.2">
      <c r="A1611" t="s">
        <v>330</v>
      </c>
      <c r="B1611">
        <v>1.1839999999999999E-3</v>
      </c>
      <c r="C1611" t="s">
        <v>4</v>
      </c>
      <c r="D1611" t="s">
        <v>154</v>
      </c>
      <c r="E1611" t="s">
        <v>58</v>
      </c>
      <c r="F1611" t="s">
        <v>59</v>
      </c>
      <c r="G1611">
        <v>0</v>
      </c>
      <c r="H1611">
        <v>1.4799999999999999E-4</v>
      </c>
      <c r="J1611" t="s">
        <v>396</v>
      </c>
      <c r="L1611" t="s">
        <v>698</v>
      </c>
      <c r="M1611" t="s">
        <v>632</v>
      </c>
    </row>
    <row r="1612" spans="1:13" x14ac:dyDescent="0.2">
      <c r="A1612" t="s">
        <v>110</v>
      </c>
      <c r="B1612">
        <v>4.7120000000000003E-9</v>
      </c>
      <c r="C1612" t="s">
        <v>4</v>
      </c>
      <c r="D1612" t="s">
        <v>23</v>
      </c>
      <c r="E1612" t="s">
        <v>58</v>
      </c>
      <c r="F1612" t="s">
        <v>59</v>
      </c>
      <c r="G1612">
        <v>0</v>
      </c>
      <c r="H1612">
        <v>5.8900000000000003E-10</v>
      </c>
      <c r="J1612" t="s">
        <v>396</v>
      </c>
      <c r="K1612" t="s">
        <v>111</v>
      </c>
      <c r="L1612" t="s">
        <v>683</v>
      </c>
      <c r="M1612" t="s">
        <v>111</v>
      </c>
    </row>
    <row r="1613" spans="1:13" x14ac:dyDescent="0.2">
      <c r="A1613" t="s">
        <v>179</v>
      </c>
      <c r="B1613">
        <v>2.3600000000000001E-9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2.9500000000000002E-10</v>
      </c>
      <c r="J1613" t="s">
        <v>396</v>
      </c>
      <c r="K1613" t="s">
        <v>180</v>
      </c>
      <c r="L1613" t="s">
        <v>684</v>
      </c>
      <c r="M1613" t="s">
        <v>180</v>
      </c>
    </row>
    <row r="1614" spans="1:13" x14ac:dyDescent="0.2">
      <c r="A1614" t="s">
        <v>181</v>
      </c>
      <c r="B1614">
        <v>1.6560000000000001E-8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2.0700000000000001E-9</v>
      </c>
      <c r="J1614" t="s">
        <v>396</v>
      </c>
      <c r="K1614" t="s">
        <v>182</v>
      </c>
      <c r="L1614" t="s">
        <v>685</v>
      </c>
      <c r="M1614" t="s">
        <v>182</v>
      </c>
    </row>
    <row r="1615" spans="1:13" x14ac:dyDescent="0.2">
      <c r="A1615" t="s">
        <v>183</v>
      </c>
      <c r="B1615">
        <v>6.2959999999999998E-9</v>
      </c>
      <c r="C1615" t="s">
        <v>92</v>
      </c>
      <c r="D1615" t="s">
        <v>23</v>
      </c>
      <c r="E1615" t="s">
        <v>58</v>
      </c>
      <c r="F1615" t="s">
        <v>59</v>
      </c>
      <c r="G1615">
        <v>0</v>
      </c>
      <c r="H1615">
        <v>7.8699999999999997E-10</v>
      </c>
      <c r="J1615" t="s">
        <v>396</v>
      </c>
      <c r="K1615" t="s">
        <v>184</v>
      </c>
      <c r="L1615" t="s">
        <v>686</v>
      </c>
      <c r="M1615" t="s">
        <v>623</v>
      </c>
    </row>
    <row r="1616" spans="1:13" x14ac:dyDescent="0.2">
      <c r="A1616" t="s">
        <v>112</v>
      </c>
      <c r="B1616">
        <v>5.8159999999999999E-8</v>
      </c>
      <c r="C1616" t="s">
        <v>4</v>
      </c>
      <c r="D1616" t="s">
        <v>23</v>
      </c>
      <c r="E1616" t="s">
        <v>58</v>
      </c>
      <c r="F1616" t="s">
        <v>59</v>
      </c>
      <c r="G1616">
        <v>0</v>
      </c>
      <c r="H1616">
        <v>7.2699999999999999E-9</v>
      </c>
      <c r="J1616" t="s">
        <v>396</v>
      </c>
      <c r="K1616" t="s">
        <v>113</v>
      </c>
      <c r="L1616" t="s">
        <v>699</v>
      </c>
      <c r="M1616" t="s">
        <v>113</v>
      </c>
    </row>
    <row r="1617" spans="1:13" x14ac:dyDescent="0.2">
      <c r="A1617" t="s">
        <v>332</v>
      </c>
      <c r="B1617">
        <v>-1.536E-2</v>
      </c>
      <c r="C1617" t="s">
        <v>92</v>
      </c>
      <c r="D1617" t="s">
        <v>23</v>
      </c>
      <c r="E1617" t="s">
        <v>71</v>
      </c>
      <c r="F1617" t="s">
        <v>59</v>
      </c>
      <c r="G1617">
        <v>0</v>
      </c>
      <c r="H1617">
        <v>1.92E-3</v>
      </c>
      <c r="J1617" t="s">
        <v>396</v>
      </c>
      <c r="L1617" t="s">
        <v>333</v>
      </c>
      <c r="M1617" t="s">
        <v>633</v>
      </c>
    </row>
    <row r="1618" spans="1:13" x14ac:dyDescent="0.2">
      <c r="A1618" t="s">
        <v>334</v>
      </c>
      <c r="B1618">
        <v>-2.8879999999999999E-2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3.6099999999999999E-3</v>
      </c>
      <c r="J1618" t="s">
        <v>396</v>
      </c>
      <c r="L1618" t="s">
        <v>335</v>
      </c>
      <c r="M1618" t="s">
        <v>634</v>
      </c>
    </row>
    <row r="1619" spans="1:13" x14ac:dyDescent="0.2">
      <c r="A1619" t="s">
        <v>336</v>
      </c>
      <c r="B1619">
        <v>-1.4479999999999999E-6</v>
      </c>
      <c r="C1619" t="s">
        <v>70</v>
      </c>
      <c r="D1619" t="s">
        <v>23</v>
      </c>
      <c r="E1619" t="s">
        <v>71</v>
      </c>
      <c r="F1619" t="s">
        <v>59</v>
      </c>
      <c r="G1619">
        <v>0</v>
      </c>
      <c r="H1619">
        <v>1.8099999999999999E-7</v>
      </c>
      <c r="J1619" t="s">
        <v>396</v>
      </c>
      <c r="L1619" t="s">
        <v>337</v>
      </c>
      <c r="M1619" t="s">
        <v>635</v>
      </c>
    </row>
    <row r="1620" spans="1:13" x14ac:dyDescent="0.2">
      <c r="A1620" t="s">
        <v>196</v>
      </c>
      <c r="B1620">
        <v>-1.2480000000000001E-5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1.5600000000000001E-6</v>
      </c>
      <c r="J1620" t="s">
        <v>396</v>
      </c>
      <c r="K1620" t="s">
        <v>197</v>
      </c>
      <c r="L1620" t="s">
        <v>198</v>
      </c>
      <c r="M1620" t="s">
        <v>197</v>
      </c>
    </row>
    <row r="1621" spans="1:13" x14ac:dyDescent="0.2">
      <c r="A1621" t="s">
        <v>202</v>
      </c>
      <c r="B1621">
        <v>-9.2000000000000003E-4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1.15E-4</v>
      </c>
      <c r="J1621" t="s">
        <v>396</v>
      </c>
      <c r="L1621" t="s">
        <v>203</v>
      </c>
      <c r="M1621" t="s">
        <v>625</v>
      </c>
    </row>
    <row r="1622" spans="1:13" x14ac:dyDescent="0.2">
      <c r="A1622" t="s">
        <v>69</v>
      </c>
      <c r="B1622">
        <v>-4.0000000000000003E-5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5.0000000000000004E-6</v>
      </c>
      <c r="J1622" t="s">
        <v>744</v>
      </c>
      <c r="L1622" t="s">
        <v>72</v>
      </c>
      <c r="M1622" t="s">
        <v>636</v>
      </c>
    </row>
    <row r="1623" spans="1:13" x14ac:dyDescent="0.2">
      <c r="A1623" t="s">
        <v>210</v>
      </c>
      <c r="B1623">
        <v>-1.184E-4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1.4800000000000001E-5</v>
      </c>
      <c r="J1623" t="s">
        <v>396</v>
      </c>
      <c r="K1623" t="s">
        <v>211</v>
      </c>
      <c r="L1623" t="s">
        <v>212</v>
      </c>
      <c r="M1623" t="s">
        <v>211</v>
      </c>
    </row>
    <row r="1624" spans="1:13" x14ac:dyDescent="0.2">
      <c r="A1624" t="s">
        <v>138</v>
      </c>
      <c r="B1624">
        <v>-4.9280000000000001E-6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6.1600000000000001E-7</v>
      </c>
      <c r="J1624" t="s">
        <v>396</v>
      </c>
      <c r="L1624" t="s">
        <v>139</v>
      </c>
      <c r="M1624" t="s">
        <v>611</v>
      </c>
    </row>
    <row r="1625" spans="1:13" x14ac:dyDescent="0.2">
      <c r="A1625" t="s">
        <v>338</v>
      </c>
      <c r="B1625">
        <v>-1.632E-6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2.04E-7</v>
      </c>
      <c r="J1625" t="s">
        <v>396</v>
      </c>
      <c r="K1625" t="s">
        <v>339</v>
      </c>
      <c r="L1625" t="s">
        <v>340</v>
      </c>
      <c r="M1625" t="s">
        <v>339</v>
      </c>
    </row>
    <row r="1626" spans="1:13" x14ac:dyDescent="0.2">
      <c r="A1626" t="s">
        <v>341</v>
      </c>
      <c r="B1626">
        <v>-4.8319999999999996E-6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6.0399999999999996E-7</v>
      </c>
      <c r="J1626" t="s">
        <v>396</v>
      </c>
      <c r="L1626" t="s">
        <v>342</v>
      </c>
      <c r="M1626" t="s">
        <v>637</v>
      </c>
    </row>
    <row r="1627" spans="1:13" x14ac:dyDescent="0.2">
      <c r="A1627" t="s">
        <v>343</v>
      </c>
      <c r="B1627">
        <v>-7.0080000000000007E-5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8.7600000000000008E-6</v>
      </c>
      <c r="J1627" t="s">
        <v>396</v>
      </c>
      <c r="K1627" t="s">
        <v>344</v>
      </c>
      <c r="L1627" t="s">
        <v>345</v>
      </c>
      <c r="M1627" t="s">
        <v>344</v>
      </c>
    </row>
    <row r="1628" spans="1:13" x14ac:dyDescent="0.2">
      <c r="A1628" t="s">
        <v>346</v>
      </c>
      <c r="B1628">
        <v>-1.1519999999999999E-4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1.4399999999999999E-5</v>
      </c>
      <c r="J1628" t="s">
        <v>396</v>
      </c>
      <c r="K1628" t="s">
        <v>347</v>
      </c>
      <c r="L1628" t="s">
        <v>348</v>
      </c>
      <c r="M1628" t="s">
        <v>347</v>
      </c>
    </row>
    <row r="1629" spans="1:13" x14ac:dyDescent="0.2">
      <c r="A1629" t="s">
        <v>349</v>
      </c>
      <c r="B1629">
        <v>-1.5760000000000002E-5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1.9700000000000002E-6</v>
      </c>
      <c r="J1629" t="s">
        <v>396</v>
      </c>
      <c r="L1629" t="s">
        <v>350</v>
      </c>
      <c r="M1629" t="s">
        <v>263</v>
      </c>
    </row>
    <row r="1630" spans="1:13" x14ac:dyDescent="0.2">
      <c r="M1630" t="s">
        <v>57</v>
      </c>
    </row>
    <row r="1631" spans="1:13" ht="16" x14ac:dyDescent="0.2">
      <c r="A1631" s="1" t="s">
        <v>2</v>
      </c>
      <c r="B1631" s="1" t="s">
        <v>820</v>
      </c>
      <c r="M1631" t="s">
        <v>57</v>
      </c>
    </row>
    <row r="1632" spans="1:13" x14ac:dyDescent="0.2">
      <c r="A1632" t="s">
        <v>3</v>
      </c>
      <c r="B1632" t="s">
        <v>4</v>
      </c>
      <c r="M1632" t="s">
        <v>57</v>
      </c>
    </row>
    <row r="1633" spans="1:13" x14ac:dyDescent="0.2">
      <c r="A1633" t="s">
        <v>5</v>
      </c>
      <c r="B1633">
        <v>1</v>
      </c>
      <c r="M1633" t="s">
        <v>57</v>
      </c>
    </row>
    <row r="1634" spans="1:13" x14ac:dyDescent="0.2">
      <c r="A1634" t="s">
        <v>20</v>
      </c>
      <c r="B1634" t="s">
        <v>821</v>
      </c>
    </row>
    <row r="1635" spans="1:13" x14ac:dyDescent="0.2">
      <c r="A1635" t="s">
        <v>542</v>
      </c>
      <c r="B1635" t="s">
        <v>806</v>
      </c>
    </row>
    <row r="1636" spans="1:13" x14ac:dyDescent="0.2">
      <c r="A1636" t="s">
        <v>6</v>
      </c>
      <c r="B1636" t="s">
        <v>593</v>
      </c>
      <c r="M1636" t="s">
        <v>57</v>
      </c>
    </row>
    <row r="1637" spans="1:13" x14ac:dyDescent="0.2">
      <c r="A1637" t="s">
        <v>8</v>
      </c>
      <c r="B1637" t="s">
        <v>9</v>
      </c>
      <c r="M1637" t="s">
        <v>57</v>
      </c>
    </row>
    <row r="1638" spans="1:13" x14ac:dyDescent="0.2">
      <c r="A1638" t="s">
        <v>10</v>
      </c>
      <c r="B1638" t="s">
        <v>106</v>
      </c>
      <c r="M1638" t="s">
        <v>57</v>
      </c>
    </row>
    <row r="1639" spans="1:13" ht="16" x14ac:dyDescent="0.2">
      <c r="A1639" s="1" t="s">
        <v>12</v>
      </c>
      <c r="M1639" t="s">
        <v>57</v>
      </c>
    </row>
    <row r="1640" spans="1:13" x14ac:dyDescent="0.2">
      <c r="A1640" t="s">
        <v>13</v>
      </c>
      <c r="B1640" t="s">
        <v>14</v>
      </c>
      <c r="C1640" t="s">
        <v>3</v>
      </c>
      <c r="D1640" t="s">
        <v>10</v>
      </c>
      <c r="E1640" t="s">
        <v>15</v>
      </c>
      <c r="F1640" t="s">
        <v>8</v>
      </c>
      <c r="G1640" t="s">
        <v>16</v>
      </c>
      <c r="H1640" t="s">
        <v>17</v>
      </c>
      <c r="I1640" t="s">
        <v>19</v>
      </c>
      <c r="J1640" t="s">
        <v>20</v>
      </c>
      <c r="K1640" t="s">
        <v>7</v>
      </c>
      <c r="L1640" t="s">
        <v>21</v>
      </c>
      <c r="M1640" t="s">
        <v>6</v>
      </c>
    </row>
    <row r="1641" spans="1:13" x14ac:dyDescent="0.2">
      <c r="A1641" t="s">
        <v>820</v>
      </c>
      <c r="B1641">
        <v>1</v>
      </c>
      <c r="C1641" t="s">
        <v>4</v>
      </c>
      <c r="D1641" t="s">
        <v>106</v>
      </c>
      <c r="E1641" t="s">
        <v>272</v>
      </c>
      <c r="F1641" t="s">
        <v>56</v>
      </c>
      <c r="I1641">
        <v>100</v>
      </c>
      <c r="J1641" t="s">
        <v>57</v>
      </c>
      <c r="K1641" t="s">
        <v>754</v>
      </c>
      <c r="M1641" t="s">
        <v>57</v>
      </c>
    </row>
    <row r="1642" spans="1:13" x14ac:dyDescent="0.2">
      <c r="A1642" t="s">
        <v>281</v>
      </c>
      <c r="B1642">
        <v>0.371616</v>
      </c>
      <c r="D1642" t="s">
        <v>23</v>
      </c>
      <c r="E1642" t="s">
        <v>115</v>
      </c>
      <c r="F1642" t="s">
        <v>25</v>
      </c>
      <c r="G1642">
        <v>0</v>
      </c>
      <c r="H1642">
        <v>5.8799999999999998E-2</v>
      </c>
      <c r="J1642" t="s">
        <v>406</v>
      </c>
      <c r="M1642" t="s">
        <v>57</v>
      </c>
    </row>
    <row r="1643" spans="1:13" x14ac:dyDescent="0.2">
      <c r="A1643" t="s">
        <v>283</v>
      </c>
      <c r="B1643">
        <v>3.3306400000000002E-6</v>
      </c>
      <c r="D1643" t="s">
        <v>23</v>
      </c>
      <c r="E1643" t="s">
        <v>115</v>
      </c>
      <c r="F1643" t="s">
        <v>25</v>
      </c>
      <c r="G1643">
        <v>0</v>
      </c>
      <c r="H1643">
        <v>5.2699999999999999E-7</v>
      </c>
      <c r="J1643" t="s">
        <v>406</v>
      </c>
      <c r="M1643" t="s">
        <v>57</v>
      </c>
    </row>
    <row r="1644" spans="1:13" x14ac:dyDescent="0.2">
      <c r="A1644" t="s">
        <v>47</v>
      </c>
      <c r="B1644">
        <v>1.7190400000000001E-4</v>
      </c>
      <c r="D1644" t="s">
        <v>23</v>
      </c>
      <c r="E1644" t="s">
        <v>115</v>
      </c>
      <c r="F1644" t="s">
        <v>25</v>
      </c>
      <c r="G1644">
        <v>0</v>
      </c>
      <c r="H1644">
        <v>2.72E-5</v>
      </c>
      <c r="J1644" t="s">
        <v>406</v>
      </c>
      <c r="M1644" t="s">
        <v>57</v>
      </c>
    </row>
    <row r="1645" spans="1:13" x14ac:dyDescent="0.2">
      <c r="A1645" t="s">
        <v>49</v>
      </c>
      <c r="B1645">
        <v>9.1639999999999992E-7</v>
      </c>
      <c r="D1645" t="s">
        <v>23</v>
      </c>
      <c r="E1645" t="s">
        <v>115</v>
      </c>
      <c r="F1645" t="s">
        <v>25</v>
      </c>
      <c r="G1645">
        <v>0</v>
      </c>
      <c r="H1645">
        <v>1.4499999999999999E-7</v>
      </c>
      <c r="J1645" t="s">
        <v>406</v>
      </c>
      <c r="M1645" t="s">
        <v>57</v>
      </c>
    </row>
    <row r="1646" spans="1:13" x14ac:dyDescent="0.2">
      <c r="A1646" t="s">
        <v>753</v>
      </c>
      <c r="B1646">
        <v>1.2703200000000001E-11</v>
      </c>
      <c r="C1646" t="s">
        <v>4</v>
      </c>
      <c r="D1646" t="s">
        <v>10</v>
      </c>
      <c r="E1646" t="s">
        <v>58</v>
      </c>
      <c r="F1646" t="s">
        <v>59</v>
      </c>
      <c r="G1646">
        <v>0</v>
      </c>
      <c r="H1646">
        <v>2.0100000000000001E-12</v>
      </c>
      <c r="J1646" t="s">
        <v>356</v>
      </c>
      <c r="K1646" t="s">
        <v>755</v>
      </c>
    </row>
    <row r="1647" spans="1:13" x14ac:dyDescent="0.2">
      <c r="A1647" t="s">
        <v>388</v>
      </c>
      <c r="B1647">
        <v>4.03848E-4</v>
      </c>
      <c r="C1647" t="s">
        <v>61</v>
      </c>
      <c r="D1647" t="s">
        <v>23</v>
      </c>
      <c r="E1647" t="s">
        <v>58</v>
      </c>
      <c r="F1647" t="s">
        <v>59</v>
      </c>
      <c r="G1647">
        <v>0</v>
      </c>
      <c r="H1647">
        <v>6.3899999999999995E-5</v>
      </c>
      <c r="J1647" t="s">
        <v>406</v>
      </c>
      <c r="K1647" t="s">
        <v>700</v>
      </c>
      <c r="L1647" t="s">
        <v>597</v>
      </c>
      <c r="M1647" t="s">
        <v>597</v>
      </c>
    </row>
    <row r="1648" spans="1:13" x14ac:dyDescent="0.2">
      <c r="A1648" t="s">
        <v>104</v>
      </c>
      <c r="B1648">
        <v>1.33352E-2</v>
      </c>
      <c r="C1648" t="s">
        <v>105</v>
      </c>
      <c r="D1648" t="s">
        <v>106</v>
      </c>
      <c r="E1648" t="s">
        <v>407</v>
      </c>
      <c r="F1648" t="s">
        <v>59</v>
      </c>
      <c r="G1648">
        <v>0</v>
      </c>
      <c r="H1648">
        <v>2.1099999999999999E-3</v>
      </c>
      <c r="J1648" t="s">
        <v>406</v>
      </c>
      <c r="K1648" t="s">
        <v>594</v>
      </c>
      <c r="M1648" t="s">
        <v>544</v>
      </c>
    </row>
    <row r="1649" spans="1:13" x14ac:dyDescent="0.2">
      <c r="A1649" t="s">
        <v>66</v>
      </c>
      <c r="B1649">
        <f>((3.6/46.05)/0.57)/0.7</f>
        <v>0.19592956332198577</v>
      </c>
      <c r="C1649" t="s">
        <v>67</v>
      </c>
      <c r="D1649" t="s">
        <v>68</v>
      </c>
      <c r="E1649" t="s">
        <v>58</v>
      </c>
      <c r="F1649" t="s">
        <v>59</v>
      </c>
      <c r="G1649">
        <v>0</v>
      </c>
      <c r="H1649">
        <v>2.564102564102564E-2</v>
      </c>
      <c r="J1649" t="s">
        <v>57</v>
      </c>
      <c r="K1649" t="s">
        <v>701</v>
      </c>
      <c r="M1649" t="s">
        <v>648</v>
      </c>
    </row>
    <row r="1650" spans="1:13" x14ac:dyDescent="0.2">
      <c r="M1650" t="s">
        <v>57</v>
      </c>
    </row>
    <row r="1651" spans="1:13" ht="16" x14ac:dyDescent="0.2">
      <c r="A1651" s="1" t="s">
        <v>2</v>
      </c>
      <c r="B1651" s="1" t="s">
        <v>822</v>
      </c>
      <c r="M1651" t="s">
        <v>57</v>
      </c>
    </row>
    <row r="1652" spans="1:13" x14ac:dyDescent="0.2">
      <c r="A1652" t="s">
        <v>3</v>
      </c>
      <c r="B1652" t="s">
        <v>4</v>
      </c>
      <c r="M1652" t="s">
        <v>57</v>
      </c>
    </row>
    <row r="1653" spans="1:13" x14ac:dyDescent="0.2">
      <c r="A1653" t="s">
        <v>5</v>
      </c>
      <c r="B1653">
        <v>1</v>
      </c>
      <c r="M1653" t="s">
        <v>57</v>
      </c>
    </row>
    <row r="1654" spans="1:13" x14ac:dyDescent="0.2">
      <c r="A1654" t="s">
        <v>20</v>
      </c>
      <c r="B1654" t="s">
        <v>823</v>
      </c>
    </row>
    <row r="1655" spans="1:13" x14ac:dyDescent="0.2">
      <c r="A1655" t="s">
        <v>542</v>
      </c>
      <c r="B1655" t="s">
        <v>806</v>
      </c>
    </row>
    <row r="1656" spans="1:13" x14ac:dyDescent="0.2">
      <c r="A1656" t="s">
        <v>6</v>
      </c>
      <c r="B1656" t="s">
        <v>593</v>
      </c>
      <c r="M1656" t="s">
        <v>57</v>
      </c>
    </row>
    <row r="1657" spans="1:13" x14ac:dyDescent="0.2">
      <c r="A1657" t="s">
        <v>8</v>
      </c>
      <c r="B1657" t="s">
        <v>9</v>
      </c>
      <c r="M1657" t="s">
        <v>57</v>
      </c>
    </row>
    <row r="1658" spans="1:13" x14ac:dyDescent="0.2">
      <c r="A1658" t="s">
        <v>10</v>
      </c>
      <c r="B1658" t="s">
        <v>106</v>
      </c>
      <c r="M1658" t="s">
        <v>57</v>
      </c>
    </row>
    <row r="1659" spans="1:13" ht="16" x14ac:dyDescent="0.2">
      <c r="A1659" s="1" t="s">
        <v>12</v>
      </c>
      <c r="M1659" t="s">
        <v>57</v>
      </c>
    </row>
    <row r="1660" spans="1:13" x14ac:dyDescent="0.2">
      <c r="A1660" t="s">
        <v>13</v>
      </c>
      <c r="B1660" t="s">
        <v>14</v>
      </c>
      <c r="C1660" t="s">
        <v>3</v>
      </c>
      <c r="D1660" t="s">
        <v>10</v>
      </c>
      <c r="E1660" t="s">
        <v>15</v>
      </c>
      <c r="F1660" t="s">
        <v>8</v>
      </c>
      <c r="G1660" t="s">
        <v>16</v>
      </c>
      <c r="H1660" t="s">
        <v>17</v>
      </c>
      <c r="I1660" t="s">
        <v>19</v>
      </c>
      <c r="J1660" t="s">
        <v>20</v>
      </c>
      <c r="K1660" t="s">
        <v>7</v>
      </c>
      <c r="L1660" t="s">
        <v>21</v>
      </c>
      <c r="M1660" t="s">
        <v>6</v>
      </c>
    </row>
    <row r="1661" spans="1:13" x14ac:dyDescent="0.2">
      <c r="A1661" t="s">
        <v>822</v>
      </c>
      <c r="B1661">
        <v>1</v>
      </c>
      <c r="C1661" t="s">
        <v>4</v>
      </c>
      <c r="D1661" t="s">
        <v>106</v>
      </c>
      <c r="E1661" t="s">
        <v>272</v>
      </c>
      <c r="F1661" t="s">
        <v>56</v>
      </c>
      <c r="I1661">
        <v>100</v>
      </c>
      <c r="J1661" t="s">
        <v>57</v>
      </c>
      <c r="K1661" t="s">
        <v>739</v>
      </c>
      <c r="M1661" t="s">
        <v>57</v>
      </c>
    </row>
    <row r="1662" spans="1:13" x14ac:dyDescent="0.2">
      <c r="A1662" t="s">
        <v>22</v>
      </c>
      <c r="B1662">
        <v>4.6073299999999991E-12</v>
      </c>
      <c r="D1662" t="s">
        <v>23</v>
      </c>
      <c r="E1662" t="s">
        <v>24</v>
      </c>
      <c r="F1662" t="s">
        <v>25</v>
      </c>
      <c r="G1662">
        <v>0</v>
      </c>
      <c r="H1662">
        <v>-27.862953173275841</v>
      </c>
      <c r="I1662">
        <v>0.80471895621705025</v>
      </c>
      <c r="K1662" t="s">
        <v>26</v>
      </c>
      <c r="L1662">
        <v>0</v>
      </c>
      <c r="M1662" t="s">
        <v>57</v>
      </c>
    </row>
    <row r="1663" spans="1:13" x14ac:dyDescent="0.2">
      <c r="A1663" t="s">
        <v>27</v>
      </c>
      <c r="B1663">
        <v>4.6479999999999997E-9</v>
      </c>
      <c r="D1663" t="s">
        <v>23</v>
      </c>
      <c r="E1663" t="s">
        <v>24</v>
      </c>
      <c r="F1663" t="s">
        <v>25</v>
      </c>
      <c r="G1663">
        <v>0</v>
      </c>
      <c r="H1663">
        <v>-20.946409388260619</v>
      </c>
      <c r="I1663">
        <v>1.0397207708399181</v>
      </c>
      <c r="K1663" t="s">
        <v>28</v>
      </c>
      <c r="L1663">
        <v>0</v>
      </c>
      <c r="M1663" t="s">
        <v>57</v>
      </c>
    </row>
    <row r="1664" spans="1:13" x14ac:dyDescent="0.2">
      <c r="A1664" t="s">
        <v>29</v>
      </c>
      <c r="B1664">
        <v>7.0301000000000005E-7</v>
      </c>
      <c r="D1664" t="s">
        <v>23</v>
      </c>
      <c r="E1664" t="s">
        <v>24</v>
      </c>
      <c r="F1664" t="s">
        <v>25</v>
      </c>
      <c r="G1664">
        <v>0</v>
      </c>
      <c r="H1664">
        <v>-15.927475291349671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x14ac:dyDescent="0.2">
      <c r="A1665" t="s">
        <v>30</v>
      </c>
      <c r="B1665">
        <v>5.3800599999999993E-9</v>
      </c>
      <c r="D1665" t="s">
        <v>23</v>
      </c>
      <c r="E1665" t="s">
        <v>24</v>
      </c>
      <c r="F1665" t="s">
        <v>25</v>
      </c>
      <c r="G1665">
        <v>0</v>
      </c>
      <c r="H1665">
        <v>-20.80014688128237</v>
      </c>
      <c r="I1665">
        <v>0.80471895621705025</v>
      </c>
      <c r="K1665" t="s">
        <v>26</v>
      </c>
      <c r="L1665">
        <v>0</v>
      </c>
      <c r="M1665" t="s">
        <v>57</v>
      </c>
    </row>
    <row r="1666" spans="1:13" x14ac:dyDescent="0.2">
      <c r="A1666" t="s">
        <v>31</v>
      </c>
      <c r="B1666">
        <v>3.0734899999999997E-12</v>
      </c>
      <c r="D1666" t="s">
        <v>23</v>
      </c>
      <c r="E1666" t="s">
        <v>24</v>
      </c>
      <c r="F1666" t="s">
        <v>25</v>
      </c>
      <c r="G1666">
        <v>0</v>
      </c>
      <c r="H1666">
        <v>-28.267787963052381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x14ac:dyDescent="0.2">
      <c r="A1667" t="s">
        <v>32</v>
      </c>
      <c r="B1667">
        <v>5.3800599999999993E-6</v>
      </c>
      <c r="D1667" t="s">
        <v>23</v>
      </c>
      <c r="E1667" t="s">
        <v>24</v>
      </c>
      <c r="F1667" t="s">
        <v>25</v>
      </c>
      <c r="G1667">
        <v>0</v>
      </c>
      <c r="H1667">
        <v>-13.892391602300229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x14ac:dyDescent="0.2">
      <c r="A1668" t="s">
        <v>281</v>
      </c>
      <c r="B1668">
        <f>B1690*36*0.06</f>
        <v>0.36854497108869921</v>
      </c>
      <c r="D1668" t="s">
        <v>23</v>
      </c>
      <c r="E1668" t="s">
        <v>24</v>
      </c>
      <c r="F1668" t="s">
        <v>25</v>
      </c>
      <c r="G1668">
        <v>0</v>
      </c>
      <c r="H1668">
        <v>-2.8824035882469881</v>
      </c>
      <c r="I1668">
        <v>2.439508208471609E-2</v>
      </c>
      <c r="K1668" t="s">
        <v>33</v>
      </c>
      <c r="L1668">
        <v>0</v>
      </c>
      <c r="M1668" t="s">
        <v>57</v>
      </c>
    </row>
    <row r="1669" spans="1:13" x14ac:dyDescent="0.2">
      <c r="A1669" t="s">
        <v>283</v>
      </c>
      <c r="B1669">
        <v>1.2782000000000001E-5</v>
      </c>
      <c r="D1669" t="s">
        <v>23</v>
      </c>
      <c r="E1669" t="s">
        <v>24</v>
      </c>
      <c r="F1669" t="s">
        <v>25</v>
      </c>
      <c r="G1669">
        <v>0</v>
      </c>
      <c r="H1669">
        <v>-13.027053197600001</v>
      </c>
      <c r="I1669">
        <v>0.20273255405408211</v>
      </c>
      <c r="K1669" t="s">
        <v>805</v>
      </c>
      <c r="L1669">
        <v>0</v>
      </c>
      <c r="M1669" t="s">
        <v>57</v>
      </c>
    </row>
    <row r="1670" spans="1:13" x14ac:dyDescent="0.2">
      <c r="A1670" t="s">
        <v>35</v>
      </c>
      <c r="B1670">
        <v>5.8099999999999994E-6</v>
      </c>
      <c r="D1670" t="s">
        <v>23</v>
      </c>
      <c r="E1670" t="s">
        <v>24</v>
      </c>
      <c r="F1670" t="s">
        <v>25</v>
      </c>
      <c r="G1670">
        <v>0</v>
      </c>
      <c r="H1670">
        <v>-13.81551055796427</v>
      </c>
      <c r="I1670">
        <v>0.54930614433405478</v>
      </c>
      <c r="K1670" t="s">
        <v>36</v>
      </c>
      <c r="L1670">
        <v>0</v>
      </c>
      <c r="M1670" t="s">
        <v>57</v>
      </c>
    </row>
    <row r="1671" spans="1:13" x14ac:dyDescent="0.2">
      <c r="A1671" t="s">
        <v>37</v>
      </c>
      <c r="B1671">
        <v>1.6849E-16</v>
      </c>
      <c r="D1671" t="s">
        <v>23</v>
      </c>
      <c r="E1671" t="s">
        <v>24</v>
      </c>
      <c r="F1671" t="s">
        <v>25</v>
      </c>
      <c r="G1671">
        <v>0</v>
      </c>
      <c r="H1671">
        <v>-38.079235843906353</v>
      </c>
      <c r="I1671">
        <v>1.0397207708399181</v>
      </c>
      <c r="K1671" t="s">
        <v>28</v>
      </c>
      <c r="L1671">
        <v>0</v>
      </c>
      <c r="M1671" t="s">
        <v>57</v>
      </c>
    </row>
    <row r="1672" spans="1:13" x14ac:dyDescent="0.2">
      <c r="A1672" t="s">
        <v>38</v>
      </c>
      <c r="B1672">
        <v>7.9596999999999994E-6</v>
      </c>
      <c r="D1672" t="s">
        <v>23</v>
      </c>
      <c r="E1672" t="s">
        <v>24</v>
      </c>
      <c r="F1672" t="s">
        <v>25</v>
      </c>
      <c r="G1672">
        <v>0</v>
      </c>
      <c r="H1672">
        <v>-13.500699818124239</v>
      </c>
      <c r="I1672">
        <v>0.80471895621705025</v>
      </c>
      <c r="K1672" t="s">
        <v>26</v>
      </c>
      <c r="L1672">
        <v>0</v>
      </c>
      <c r="M1672" t="s">
        <v>57</v>
      </c>
    </row>
    <row r="1673" spans="1:13" x14ac:dyDescent="0.2">
      <c r="A1673" t="s">
        <v>39</v>
      </c>
      <c r="B1673">
        <v>1.9231099999999998E-7</v>
      </c>
      <c r="D1673" t="s">
        <v>23</v>
      </c>
      <c r="E1673" t="s">
        <v>24</v>
      </c>
      <c r="F1673" t="s">
        <v>25</v>
      </c>
      <c r="G1673">
        <v>0</v>
      </c>
      <c r="H1673">
        <v>-17.223732554563391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x14ac:dyDescent="0.2">
      <c r="A1674" t="s">
        <v>40</v>
      </c>
      <c r="B1674">
        <v>3.0502500000000001</v>
      </c>
      <c r="D1674" t="s">
        <v>11</v>
      </c>
      <c r="E1674" t="s">
        <v>24</v>
      </c>
      <c r="F1674" t="s">
        <v>25</v>
      </c>
      <c r="G1674">
        <v>0</v>
      </c>
      <c r="H1674">
        <v>-0.64435701639051324</v>
      </c>
      <c r="I1674">
        <v>2.439508208471609E-2</v>
      </c>
      <c r="K1674" t="s">
        <v>41</v>
      </c>
      <c r="L1674">
        <v>0</v>
      </c>
      <c r="M1674" t="s">
        <v>57</v>
      </c>
    </row>
    <row r="1675" spans="1:13" x14ac:dyDescent="0.2">
      <c r="A1675" t="s">
        <v>42</v>
      </c>
      <c r="B1675">
        <v>4.6073299999999995E-6</v>
      </c>
      <c r="D1675" t="s">
        <v>23</v>
      </c>
      <c r="E1675" t="s">
        <v>24</v>
      </c>
      <c r="F1675" t="s">
        <v>25</v>
      </c>
      <c r="G1675">
        <v>0</v>
      </c>
      <c r="H1675">
        <v>-14.04744261531156</v>
      </c>
      <c r="I1675">
        <v>0.80471895621705025</v>
      </c>
      <c r="K1675" t="s">
        <v>26</v>
      </c>
      <c r="L1675">
        <v>0</v>
      </c>
      <c r="M1675" t="s">
        <v>57</v>
      </c>
    </row>
    <row r="1676" spans="1:13" x14ac:dyDescent="0.2">
      <c r="A1676" t="s">
        <v>43</v>
      </c>
      <c r="B1676">
        <v>1.7429999999999998E-10</v>
      </c>
      <c r="D1676" t="s">
        <v>23</v>
      </c>
      <c r="E1676" t="s">
        <v>24</v>
      </c>
      <c r="F1676" t="s">
        <v>25</v>
      </c>
      <c r="G1676">
        <v>0</v>
      </c>
      <c r="H1676">
        <v>-24.22982373426639</v>
      </c>
      <c r="I1676">
        <v>0.80471895621705025</v>
      </c>
      <c r="K1676" t="s">
        <v>44</v>
      </c>
      <c r="L1676">
        <v>0</v>
      </c>
      <c r="M1676" t="s">
        <v>57</v>
      </c>
    </row>
    <row r="1677" spans="1:13" x14ac:dyDescent="0.2">
      <c r="A1677" t="s">
        <v>297</v>
      </c>
      <c r="B1677">
        <v>5.8099999999999994E-6</v>
      </c>
      <c r="D1677" t="s">
        <v>23</v>
      </c>
      <c r="E1677" t="s">
        <v>24</v>
      </c>
      <c r="F1677" t="s">
        <v>25</v>
      </c>
      <c r="G1677">
        <v>0</v>
      </c>
      <c r="H1677">
        <v>-13.81551055796427</v>
      </c>
      <c r="I1677">
        <v>0.80471895621705025</v>
      </c>
      <c r="K1677" t="s">
        <v>46</v>
      </c>
      <c r="L1677">
        <v>0</v>
      </c>
      <c r="M1677" t="s">
        <v>57</v>
      </c>
    </row>
    <row r="1678" spans="1:13" x14ac:dyDescent="0.2">
      <c r="A1678" t="s">
        <v>47</v>
      </c>
      <c r="B1678">
        <v>1.5803199999999998E-4</v>
      </c>
      <c r="D1678" t="s">
        <v>23</v>
      </c>
      <c r="E1678" t="s">
        <v>24</v>
      </c>
      <c r="F1678" t="s">
        <v>25</v>
      </c>
      <c r="G1678">
        <v>0</v>
      </c>
      <c r="H1678">
        <v>-10.51229358466232</v>
      </c>
      <c r="I1678">
        <v>0.20273255405408211</v>
      </c>
      <c r="K1678" t="s">
        <v>401</v>
      </c>
      <c r="L1678">
        <v>0</v>
      </c>
      <c r="M1678" t="s">
        <v>57</v>
      </c>
    </row>
    <row r="1679" spans="1:13" x14ac:dyDescent="0.2">
      <c r="A1679" t="s">
        <v>48</v>
      </c>
      <c r="B1679">
        <v>4.6479999999999997E-8</v>
      </c>
      <c r="D1679" t="s">
        <v>23</v>
      </c>
      <c r="E1679" t="s">
        <v>24</v>
      </c>
      <c r="F1679" t="s">
        <v>25</v>
      </c>
      <c r="G1679">
        <v>0</v>
      </c>
      <c r="H1679">
        <v>-18.64382429526658</v>
      </c>
      <c r="I1679">
        <v>1.0397207708399181</v>
      </c>
      <c r="K1679" t="s">
        <v>28</v>
      </c>
      <c r="L1679">
        <v>0</v>
      </c>
      <c r="M1679" t="s">
        <v>57</v>
      </c>
    </row>
    <row r="1680" spans="1:13" x14ac:dyDescent="0.2">
      <c r="A1680" t="s">
        <v>49</v>
      </c>
      <c r="B1680">
        <v>2.9049999999999997E-6</v>
      </c>
      <c r="D1680" t="s">
        <v>23</v>
      </c>
      <c r="E1680" t="s">
        <v>24</v>
      </c>
      <c r="F1680" t="s">
        <v>25</v>
      </c>
      <c r="G1680">
        <v>0</v>
      </c>
      <c r="H1680">
        <v>-14.508657738524221</v>
      </c>
      <c r="I1680">
        <v>0.54930614433405478</v>
      </c>
      <c r="K1680" t="s">
        <v>36</v>
      </c>
      <c r="L1680">
        <v>0</v>
      </c>
      <c r="M1680" t="s">
        <v>57</v>
      </c>
    </row>
    <row r="1681" spans="1:13" x14ac:dyDescent="0.2">
      <c r="A1681" t="s">
        <v>50</v>
      </c>
      <c r="B1681">
        <v>6.6814999999999995E-6</v>
      </c>
      <c r="D1681" t="s">
        <v>23</v>
      </c>
      <c r="E1681" t="s">
        <v>24</v>
      </c>
      <c r="F1681" t="s">
        <v>25</v>
      </c>
      <c r="G1681">
        <v>0</v>
      </c>
      <c r="H1681">
        <v>-13.67574861558912</v>
      </c>
      <c r="I1681">
        <v>0.80471895621705025</v>
      </c>
      <c r="K1681" t="s">
        <v>26</v>
      </c>
      <c r="L1681">
        <v>0</v>
      </c>
      <c r="M1681" t="s">
        <v>57</v>
      </c>
    </row>
    <row r="1682" spans="1:13" x14ac:dyDescent="0.2">
      <c r="A1682" t="s">
        <v>51</v>
      </c>
      <c r="B1682">
        <v>4.0960499999999995E-6</v>
      </c>
      <c r="D1682" t="s">
        <v>23</v>
      </c>
      <c r="E1682" t="s">
        <v>24</v>
      </c>
      <c r="F1682" t="s">
        <v>25</v>
      </c>
      <c r="G1682">
        <v>0</v>
      </c>
      <c r="H1682">
        <v>-14.165068034134141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x14ac:dyDescent="0.2">
      <c r="A1683" t="s">
        <v>52</v>
      </c>
      <c r="B1683">
        <v>9.2959999999999993E-8</v>
      </c>
      <c r="D1683" t="s">
        <v>23</v>
      </c>
      <c r="E1683" t="s">
        <v>24</v>
      </c>
      <c r="F1683" t="s">
        <v>25</v>
      </c>
      <c r="G1683">
        <v>0</v>
      </c>
      <c r="H1683">
        <v>-17.950677114706629</v>
      </c>
      <c r="I1683">
        <v>1.0397207708399181</v>
      </c>
      <c r="K1683" t="s">
        <v>28</v>
      </c>
      <c r="L1683">
        <v>0</v>
      </c>
      <c r="M1683" t="s">
        <v>57</v>
      </c>
    </row>
    <row r="1684" spans="1:13" x14ac:dyDescent="0.2">
      <c r="A1684" t="s">
        <v>53</v>
      </c>
      <c r="B1684">
        <v>2.9049999999999997E-6</v>
      </c>
      <c r="D1684" t="s">
        <v>23</v>
      </c>
      <c r="E1684" t="s">
        <v>24</v>
      </c>
      <c r="F1684" t="s">
        <v>25</v>
      </c>
      <c r="G1684">
        <v>0</v>
      </c>
      <c r="H1684">
        <v>-14.508657738524221</v>
      </c>
      <c r="I1684">
        <v>4.7655089902162509E-2</v>
      </c>
      <c r="K1684" t="s">
        <v>33</v>
      </c>
      <c r="L1684">
        <v>0</v>
      </c>
      <c r="M1684" t="s">
        <v>57</v>
      </c>
    </row>
    <row r="1685" spans="1:13" x14ac:dyDescent="0.2">
      <c r="A1685" t="s">
        <v>54</v>
      </c>
      <c r="B1685">
        <v>8.714999999999999E-9</v>
      </c>
      <c r="D1685" t="s">
        <v>23</v>
      </c>
      <c r="E1685" t="s">
        <v>24</v>
      </c>
      <c r="F1685" t="s">
        <v>25</v>
      </c>
      <c r="G1685">
        <v>0</v>
      </c>
      <c r="H1685">
        <v>-20.31780072883825</v>
      </c>
      <c r="I1685">
        <v>0.80471895621705025</v>
      </c>
      <c r="K1685" t="s">
        <v>26</v>
      </c>
      <c r="L1685">
        <v>0</v>
      </c>
      <c r="M1685" t="s">
        <v>57</v>
      </c>
    </row>
    <row r="1686" spans="1:13" x14ac:dyDescent="0.2">
      <c r="A1686" t="s">
        <v>60</v>
      </c>
      <c r="B1686">
        <v>1.27239E-11</v>
      </c>
      <c r="C1686" t="s">
        <v>61</v>
      </c>
      <c r="D1686" t="s">
        <v>10</v>
      </c>
      <c r="E1686" t="s">
        <v>58</v>
      </c>
      <c r="F1686" t="s">
        <v>59</v>
      </c>
      <c r="G1686">
        <v>0</v>
      </c>
      <c r="H1686">
        <v>-26.847119572100141</v>
      </c>
      <c r="I1686">
        <v>0.3465735902799727</v>
      </c>
      <c r="K1686" t="s">
        <v>356</v>
      </c>
      <c r="L1686">
        <v>0</v>
      </c>
      <c r="M1686" t="s">
        <v>646</v>
      </c>
    </row>
    <row r="1687" spans="1:13" x14ac:dyDescent="0.2">
      <c r="A1687" t="s">
        <v>62</v>
      </c>
      <c r="B1687">
        <v>1.4525000000000001E-5</v>
      </c>
      <c r="C1687" t="s">
        <v>4</v>
      </c>
      <c r="D1687" t="s">
        <v>23</v>
      </c>
      <c r="E1687" t="s">
        <v>58</v>
      </c>
      <c r="F1687" t="s">
        <v>59</v>
      </c>
      <c r="G1687">
        <v>0</v>
      </c>
      <c r="H1687">
        <v>-12.899219826090119</v>
      </c>
      <c r="I1687">
        <v>0.1075556898084728</v>
      </c>
      <c r="K1687" t="s">
        <v>63</v>
      </c>
      <c r="L1687">
        <v>0</v>
      </c>
      <c r="M1687" t="s">
        <v>647</v>
      </c>
    </row>
    <row r="1688" spans="1:13" x14ac:dyDescent="0.2">
      <c r="A1688" t="s">
        <v>64</v>
      </c>
      <c r="B1688">
        <v>1.1619999999999999E-5</v>
      </c>
      <c r="C1688" t="s">
        <v>61</v>
      </c>
      <c r="D1688" t="s">
        <v>23</v>
      </c>
      <c r="E1688" t="s">
        <v>58</v>
      </c>
      <c r="F1688" t="s">
        <v>59</v>
      </c>
      <c r="G1688">
        <v>0</v>
      </c>
      <c r="H1688">
        <v>-13.12236337740433</v>
      </c>
      <c r="I1688">
        <v>0.1075556898084728</v>
      </c>
      <c r="K1688" t="s">
        <v>63</v>
      </c>
      <c r="L1688">
        <v>0</v>
      </c>
      <c r="M1688" t="s">
        <v>614</v>
      </c>
    </row>
    <row r="1689" spans="1:13" x14ac:dyDescent="0.2">
      <c r="A1689" t="s">
        <v>65</v>
      </c>
      <c r="B1689">
        <v>2.9049999999999998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-0.69314718055994529</v>
      </c>
      <c r="I1689">
        <v>0.45814536593707761</v>
      </c>
      <c r="K1689" t="s">
        <v>46</v>
      </c>
      <c r="L1689">
        <v>0</v>
      </c>
      <c r="M1689" t="s">
        <v>596</v>
      </c>
    </row>
    <row r="1690" spans="1:13" x14ac:dyDescent="0.2">
      <c r="A1690" t="s">
        <v>66</v>
      </c>
      <c r="B1690">
        <f>((3.6/46.05)/0.62)/0.739</f>
        <v>0.17062267180032373</v>
      </c>
      <c r="C1690" t="s">
        <v>67</v>
      </c>
      <c r="D1690" t="s">
        <v>68</v>
      </c>
      <c r="E1690" t="s">
        <v>58</v>
      </c>
      <c r="F1690" t="s">
        <v>59</v>
      </c>
      <c r="G1690">
        <v>0</v>
      </c>
      <c r="H1690">
        <v>2.564102564102564E-2</v>
      </c>
      <c r="I1690">
        <v>0</v>
      </c>
      <c r="K1690" t="s">
        <v>57</v>
      </c>
      <c r="L1690">
        <v>0</v>
      </c>
      <c r="M1690" t="s">
        <v>648</v>
      </c>
    </row>
    <row r="1691" spans="1:13" x14ac:dyDescent="0.2">
      <c r="A1691" t="s">
        <v>69</v>
      </c>
      <c r="B1691">
        <v>-5.8099999999999994E-6</v>
      </c>
      <c r="C1691" t="s">
        <v>70</v>
      </c>
      <c r="D1691" t="s">
        <v>23</v>
      </c>
      <c r="E1691" t="s">
        <v>71</v>
      </c>
      <c r="F1691" t="s">
        <v>59</v>
      </c>
      <c r="G1691">
        <v>0</v>
      </c>
      <c r="H1691">
        <v>-13.81551055796427</v>
      </c>
      <c r="I1691">
        <v>1.0397207708399181</v>
      </c>
      <c r="K1691" t="s">
        <v>28</v>
      </c>
      <c r="L1691">
        <v>0</v>
      </c>
      <c r="M1691" t="s">
        <v>636</v>
      </c>
    </row>
    <row r="1692" spans="1:13" x14ac:dyDescent="0.2">
      <c r="M1692" t="s">
        <v>57</v>
      </c>
    </row>
    <row r="1693" spans="1:13" ht="16" x14ac:dyDescent="0.2">
      <c r="A1693" s="1" t="s">
        <v>2</v>
      </c>
      <c r="B1693" s="1" t="s">
        <v>824</v>
      </c>
      <c r="M1693" t="s">
        <v>57</v>
      </c>
    </row>
    <row r="1694" spans="1:13" x14ac:dyDescent="0.2">
      <c r="A1694" t="s">
        <v>3</v>
      </c>
      <c r="B1694" t="s">
        <v>4</v>
      </c>
      <c r="M1694" t="s">
        <v>57</v>
      </c>
    </row>
    <row r="1695" spans="1:13" x14ac:dyDescent="0.2">
      <c r="A1695" t="s">
        <v>5</v>
      </c>
      <c r="B1695">
        <v>1</v>
      </c>
      <c r="M1695" t="s">
        <v>57</v>
      </c>
    </row>
    <row r="1696" spans="1:13" x14ac:dyDescent="0.2">
      <c r="A1696" t="s">
        <v>20</v>
      </c>
      <c r="B1696" t="s">
        <v>825</v>
      </c>
    </row>
    <row r="1697" spans="1:13" x14ac:dyDescent="0.2">
      <c r="A1697" t="s">
        <v>542</v>
      </c>
      <c r="B1697" t="s">
        <v>806</v>
      </c>
    </row>
    <row r="1698" spans="1:13" x14ac:dyDescent="0.2">
      <c r="A1698" t="s">
        <v>6</v>
      </c>
      <c r="B1698" t="s">
        <v>593</v>
      </c>
      <c r="M1698" t="s">
        <v>57</v>
      </c>
    </row>
    <row r="1699" spans="1:13" x14ac:dyDescent="0.2">
      <c r="A1699" t="s">
        <v>8</v>
      </c>
      <c r="B1699" t="s">
        <v>9</v>
      </c>
      <c r="M1699" t="s">
        <v>57</v>
      </c>
    </row>
    <row r="1700" spans="1:13" x14ac:dyDescent="0.2">
      <c r="A1700" t="s">
        <v>10</v>
      </c>
      <c r="B1700" t="s">
        <v>106</v>
      </c>
      <c r="M1700" t="s">
        <v>57</v>
      </c>
    </row>
    <row r="1701" spans="1:13" ht="16" x14ac:dyDescent="0.2">
      <c r="A1701" s="1" t="s">
        <v>12</v>
      </c>
      <c r="M1701" t="s">
        <v>57</v>
      </c>
    </row>
    <row r="1702" spans="1:13" x14ac:dyDescent="0.2">
      <c r="A1702" t="s">
        <v>13</v>
      </c>
      <c r="B1702" t="s">
        <v>14</v>
      </c>
      <c r="C1702" t="s">
        <v>3</v>
      </c>
      <c r="D1702" t="s">
        <v>10</v>
      </c>
      <c r="E1702" t="s">
        <v>15</v>
      </c>
      <c r="F1702" t="s">
        <v>8</v>
      </c>
      <c r="G1702" t="s">
        <v>16</v>
      </c>
      <c r="H1702" t="s">
        <v>17</v>
      </c>
      <c r="I1702" t="s">
        <v>19</v>
      </c>
      <c r="J1702" t="s">
        <v>20</v>
      </c>
      <c r="K1702" t="s">
        <v>7</v>
      </c>
      <c r="L1702" t="s">
        <v>21</v>
      </c>
      <c r="M1702" t="s">
        <v>6</v>
      </c>
    </row>
    <row r="1703" spans="1:13" x14ac:dyDescent="0.2">
      <c r="A1703" t="s">
        <v>824</v>
      </c>
      <c r="B1703">
        <v>1</v>
      </c>
      <c r="C1703" t="s">
        <v>4</v>
      </c>
      <c r="D1703" t="s">
        <v>106</v>
      </c>
      <c r="E1703" t="s">
        <v>272</v>
      </c>
      <c r="F1703" t="s">
        <v>56</v>
      </c>
      <c r="I1703">
        <v>100</v>
      </c>
      <c r="J1703" t="s">
        <v>57</v>
      </c>
      <c r="K1703" t="s">
        <v>727</v>
      </c>
      <c r="M1703" t="s">
        <v>57</v>
      </c>
    </row>
    <row r="1704" spans="1:13" x14ac:dyDescent="0.2">
      <c r="A1704" t="s">
        <v>22</v>
      </c>
      <c r="B1704">
        <v>4.6073299999999991E-12</v>
      </c>
      <c r="D1704" t="s">
        <v>23</v>
      </c>
      <c r="E1704" t="s">
        <v>24</v>
      </c>
      <c r="F1704" t="s">
        <v>25</v>
      </c>
      <c r="G1704">
        <v>0</v>
      </c>
      <c r="H1704">
        <v>-27.862953173275841</v>
      </c>
      <c r="I1704">
        <v>0.80471895621705025</v>
      </c>
      <c r="K1704" t="s">
        <v>26</v>
      </c>
      <c r="L1704">
        <v>0</v>
      </c>
      <c r="M1704" t="s">
        <v>57</v>
      </c>
    </row>
    <row r="1705" spans="1:13" x14ac:dyDescent="0.2">
      <c r="A1705" t="s">
        <v>27</v>
      </c>
      <c r="B1705">
        <v>4.6479999999999997E-9</v>
      </c>
      <c r="D1705" t="s">
        <v>23</v>
      </c>
      <c r="E1705" t="s">
        <v>24</v>
      </c>
      <c r="F1705" t="s">
        <v>25</v>
      </c>
      <c r="G1705">
        <v>0</v>
      </c>
      <c r="H1705">
        <v>-20.946409388260619</v>
      </c>
      <c r="I1705">
        <v>1.0397207708399181</v>
      </c>
      <c r="K1705" t="s">
        <v>28</v>
      </c>
      <c r="L1705">
        <v>0</v>
      </c>
      <c r="M1705" t="s">
        <v>57</v>
      </c>
    </row>
    <row r="1706" spans="1:13" x14ac:dyDescent="0.2">
      <c r="A1706" t="s">
        <v>29</v>
      </c>
      <c r="B1706">
        <v>7.0301000000000005E-7</v>
      </c>
      <c r="D1706" t="s">
        <v>23</v>
      </c>
      <c r="E1706" t="s">
        <v>24</v>
      </c>
      <c r="F1706" t="s">
        <v>25</v>
      </c>
      <c r="G1706">
        <v>0</v>
      </c>
      <c r="H1706">
        <v>-15.927475291349671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x14ac:dyDescent="0.2">
      <c r="A1707" t="s">
        <v>30</v>
      </c>
      <c r="B1707">
        <v>5.3800599999999993E-9</v>
      </c>
      <c r="D1707" t="s">
        <v>23</v>
      </c>
      <c r="E1707" t="s">
        <v>24</v>
      </c>
      <c r="F1707" t="s">
        <v>25</v>
      </c>
      <c r="G1707">
        <v>0</v>
      </c>
      <c r="H1707">
        <v>-20.80014688128237</v>
      </c>
      <c r="I1707">
        <v>0.80471895621705025</v>
      </c>
      <c r="K1707" t="s">
        <v>26</v>
      </c>
      <c r="L1707">
        <v>0</v>
      </c>
      <c r="M1707" t="s">
        <v>57</v>
      </c>
    </row>
    <row r="1708" spans="1:13" x14ac:dyDescent="0.2">
      <c r="A1708" t="s">
        <v>31</v>
      </c>
      <c r="B1708">
        <v>3.0734899999999997E-12</v>
      </c>
      <c r="D1708" t="s">
        <v>23</v>
      </c>
      <c r="E1708" t="s">
        <v>24</v>
      </c>
      <c r="F1708" t="s">
        <v>25</v>
      </c>
      <c r="G1708">
        <v>0</v>
      </c>
      <c r="H1708">
        <v>-28.267787963052381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x14ac:dyDescent="0.2">
      <c r="A1709" t="s">
        <v>32</v>
      </c>
      <c r="B1709">
        <v>5.3800599999999993E-6</v>
      </c>
      <c r="D1709" t="s">
        <v>23</v>
      </c>
      <c r="E1709" t="s">
        <v>24</v>
      </c>
      <c r="F1709" t="s">
        <v>25</v>
      </c>
      <c r="G1709">
        <v>0</v>
      </c>
      <c r="H1709">
        <v>-13.892391602300229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x14ac:dyDescent="0.2">
      <c r="A1710" t="s">
        <v>281</v>
      </c>
      <c r="B1710">
        <f>B1734*36*0.054*0.1</f>
        <v>4.0204746393671484E-2</v>
      </c>
      <c r="D1710" t="s">
        <v>23</v>
      </c>
      <c r="E1710" t="s">
        <v>24</v>
      </c>
      <c r="F1710" t="s">
        <v>25</v>
      </c>
      <c r="G1710">
        <v>0</v>
      </c>
      <c r="H1710">
        <v>-5.1849886812410331</v>
      </c>
      <c r="I1710">
        <v>2.439508208471609E-2</v>
      </c>
      <c r="K1710" t="s">
        <v>73</v>
      </c>
      <c r="L1710">
        <v>0</v>
      </c>
      <c r="M1710" t="s">
        <v>57</v>
      </c>
    </row>
    <row r="1711" spans="1:13" x14ac:dyDescent="0.2">
      <c r="A1711" t="s">
        <v>283</v>
      </c>
      <c r="B1711">
        <v>1.2782000000000001E-5</v>
      </c>
      <c r="D1711" t="s">
        <v>23</v>
      </c>
      <c r="E1711" t="s">
        <v>24</v>
      </c>
      <c r="F1711" t="s">
        <v>25</v>
      </c>
      <c r="G1711">
        <v>0</v>
      </c>
      <c r="H1711">
        <v>-13.027053197600001</v>
      </c>
      <c r="I1711">
        <v>0.20273255405408211</v>
      </c>
      <c r="K1711" t="s">
        <v>805</v>
      </c>
      <c r="L1711">
        <v>0</v>
      </c>
      <c r="M1711" t="s">
        <v>57</v>
      </c>
    </row>
    <row r="1712" spans="1:13" x14ac:dyDescent="0.2">
      <c r="A1712" t="s">
        <v>35</v>
      </c>
      <c r="B1712">
        <v>5.8099999999999994E-6</v>
      </c>
      <c r="D1712" t="s">
        <v>23</v>
      </c>
      <c r="E1712" t="s">
        <v>24</v>
      </c>
      <c r="F1712" t="s">
        <v>25</v>
      </c>
      <c r="G1712">
        <v>0</v>
      </c>
      <c r="H1712">
        <v>-13.81551055796427</v>
      </c>
      <c r="I1712">
        <v>0.54930614433405478</v>
      </c>
      <c r="K1712" t="s">
        <v>36</v>
      </c>
      <c r="L1712">
        <v>0</v>
      </c>
      <c r="M1712" t="s">
        <v>57</v>
      </c>
    </row>
    <row r="1713" spans="1:13" x14ac:dyDescent="0.2">
      <c r="A1713" t="s">
        <v>37</v>
      </c>
      <c r="B1713">
        <v>1.6849E-16</v>
      </c>
      <c r="D1713" t="s">
        <v>23</v>
      </c>
      <c r="E1713" t="s">
        <v>24</v>
      </c>
      <c r="F1713" t="s">
        <v>25</v>
      </c>
      <c r="G1713">
        <v>0</v>
      </c>
      <c r="H1713">
        <v>-38.079235843906353</v>
      </c>
      <c r="I1713">
        <v>1.0397207708399181</v>
      </c>
      <c r="K1713" t="s">
        <v>28</v>
      </c>
      <c r="L1713">
        <v>0</v>
      </c>
      <c r="M1713" t="s">
        <v>57</v>
      </c>
    </row>
    <row r="1714" spans="1:13" x14ac:dyDescent="0.2">
      <c r="A1714" t="s">
        <v>38</v>
      </c>
      <c r="B1714">
        <v>7.9596999999999994E-6</v>
      </c>
      <c r="D1714" t="s">
        <v>23</v>
      </c>
      <c r="E1714" t="s">
        <v>24</v>
      </c>
      <c r="F1714" t="s">
        <v>25</v>
      </c>
      <c r="G1714">
        <v>0</v>
      </c>
      <c r="H1714">
        <v>-13.500699818124239</v>
      </c>
      <c r="I1714">
        <v>0.80471895621705025</v>
      </c>
      <c r="K1714" t="s">
        <v>26</v>
      </c>
      <c r="L1714">
        <v>0</v>
      </c>
      <c r="M1714" t="s">
        <v>57</v>
      </c>
    </row>
    <row r="1715" spans="1:13" x14ac:dyDescent="0.2">
      <c r="A1715" t="s">
        <v>39</v>
      </c>
      <c r="B1715">
        <v>1.9231099999999998E-7</v>
      </c>
      <c r="D1715" t="s">
        <v>23</v>
      </c>
      <c r="E1715" t="s">
        <v>24</v>
      </c>
      <c r="F1715" t="s">
        <v>25</v>
      </c>
      <c r="G1715">
        <v>0</v>
      </c>
      <c r="H1715">
        <v>-17.223732554563391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x14ac:dyDescent="0.2">
      <c r="A1716" t="s">
        <v>40</v>
      </c>
      <c r="B1716">
        <v>3.0502500000000001</v>
      </c>
      <c r="D1716" t="s">
        <v>11</v>
      </c>
      <c r="E1716" t="s">
        <v>24</v>
      </c>
      <c r="F1716" t="s">
        <v>25</v>
      </c>
      <c r="G1716">
        <v>0</v>
      </c>
      <c r="H1716">
        <v>-0.64435701639051324</v>
      </c>
      <c r="I1716">
        <v>2.439508208471609E-2</v>
      </c>
      <c r="K1716" t="s">
        <v>41</v>
      </c>
      <c r="L1716">
        <v>0</v>
      </c>
      <c r="M1716" t="s">
        <v>57</v>
      </c>
    </row>
    <row r="1717" spans="1:13" x14ac:dyDescent="0.2">
      <c r="A1717" t="s">
        <v>42</v>
      </c>
      <c r="B1717">
        <v>4.6073299999999995E-6</v>
      </c>
      <c r="D1717" t="s">
        <v>23</v>
      </c>
      <c r="E1717" t="s">
        <v>24</v>
      </c>
      <c r="F1717" t="s">
        <v>25</v>
      </c>
      <c r="G1717">
        <v>0</v>
      </c>
      <c r="H1717">
        <v>-14.04744261531156</v>
      </c>
      <c r="I1717">
        <v>0.80471895621705025</v>
      </c>
      <c r="K1717" t="s">
        <v>26</v>
      </c>
      <c r="L1717">
        <v>0</v>
      </c>
      <c r="M1717" t="s">
        <v>57</v>
      </c>
    </row>
    <row r="1718" spans="1:13" x14ac:dyDescent="0.2">
      <c r="A1718" t="s">
        <v>43</v>
      </c>
      <c r="B1718">
        <v>1.7429999999999998E-10</v>
      </c>
      <c r="D1718" t="s">
        <v>23</v>
      </c>
      <c r="E1718" t="s">
        <v>24</v>
      </c>
      <c r="F1718" t="s">
        <v>25</v>
      </c>
      <c r="G1718">
        <v>0</v>
      </c>
      <c r="H1718">
        <v>-24.22982373426639</v>
      </c>
      <c r="I1718">
        <v>0.80471895621705025</v>
      </c>
      <c r="K1718" t="s">
        <v>44</v>
      </c>
      <c r="L1718">
        <v>0</v>
      </c>
      <c r="M1718" t="s">
        <v>57</v>
      </c>
    </row>
    <row r="1719" spans="1:13" x14ac:dyDescent="0.2">
      <c r="A1719" t="s">
        <v>297</v>
      </c>
      <c r="B1719">
        <v>5.8099999999999994E-6</v>
      </c>
      <c r="D1719" t="s">
        <v>23</v>
      </c>
      <c r="E1719" t="s">
        <v>24</v>
      </c>
      <c r="F1719" t="s">
        <v>25</v>
      </c>
      <c r="G1719">
        <v>0</v>
      </c>
      <c r="H1719">
        <v>-13.81551055796427</v>
      </c>
      <c r="I1719">
        <v>0.80471895621705025</v>
      </c>
      <c r="K1719" t="s">
        <v>46</v>
      </c>
      <c r="L1719">
        <v>0</v>
      </c>
      <c r="M1719" t="s">
        <v>57</v>
      </c>
    </row>
    <row r="1720" spans="1:13" x14ac:dyDescent="0.2">
      <c r="A1720" t="s">
        <v>47</v>
      </c>
      <c r="B1720">
        <v>5.7925699999999993E-5</v>
      </c>
      <c r="D1720" t="s">
        <v>23</v>
      </c>
      <c r="E1720" t="s">
        <v>24</v>
      </c>
      <c r="F1720" t="s">
        <v>25</v>
      </c>
      <c r="G1720">
        <v>0</v>
      </c>
      <c r="H1720">
        <v>-11.515929973990531</v>
      </c>
      <c r="I1720">
        <v>0.20273255405408211</v>
      </c>
      <c r="K1720" t="s">
        <v>403</v>
      </c>
      <c r="L1720">
        <v>0</v>
      </c>
      <c r="M1720" t="s">
        <v>57</v>
      </c>
    </row>
    <row r="1721" spans="1:13" x14ac:dyDescent="0.2">
      <c r="A1721" t="s">
        <v>48</v>
      </c>
      <c r="B1721">
        <v>4.6479999999999997E-8</v>
      </c>
      <c r="D1721" t="s">
        <v>23</v>
      </c>
      <c r="E1721" t="s">
        <v>24</v>
      </c>
      <c r="F1721" t="s">
        <v>25</v>
      </c>
      <c r="G1721">
        <v>0</v>
      </c>
      <c r="H1721">
        <v>-18.64382429526658</v>
      </c>
      <c r="I1721">
        <v>1.0397207708399181</v>
      </c>
      <c r="K1721" t="s">
        <v>28</v>
      </c>
      <c r="L1721">
        <v>0</v>
      </c>
      <c r="M1721" t="s">
        <v>57</v>
      </c>
    </row>
    <row r="1722" spans="1:13" x14ac:dyDescent="0.2">
      <c r="A1722" t="s">
        <v>49</v>
      </c>
      <c r="B1722">
        <v>2.9049999999999997E-6</v>
      </c>
      <c r="D1722" t="s">
        <v>23</v>
      </c>
      <c r="E1722" t="s">
        <v>24</v>
      </c>
      <c r="F1722" t="s">
        <v>25</v>
      </c>
      <c r="G1722">
        <v>0</v>
      </c>
      <c r="H1722">
        <v>-14.508657738524221</v>
      </c>
      <c r="I1722">
        <v>0.54930614433405478</v>
      </c>
      <c r="K1722" t="s">
        <v>36</v>
      </c>
      <c r="L1722">
        <v>0</v>
      </c>
      <c r="M1722" t="s">
        <v>57</v>
      </c>
    </row>
    <row r="1723" spans="1:13" x14ac:dyDescent="0.2">
      <c r="A1723" t="s">
        <v>50</v>
      </c>
      <c r="B1723">
        <v>6.6814999999999995E-6</v>
      </c>
      <c r="D1723" t="s">
        <v>23</v>
      </c>
      <c r="E1723" t="s">
        <v>24</v>
      </c>
      <c r="F1723" t="s">
        <v>25</v>
      </c>
      <c r="G1723">
        <v>0</v>
      </c>
      <c r="H1723">
        <v>-13.67574861558912</v>
      </c>
      <c r="I1723">
        <v>0.80471895621705025</v>
      </c>
      <c r="K1723" t="s">
        <v>26</v>
      </c>
      <c r="L1723">
        <v>0</v>
      </c>
      <c r="M1723" t="s">
        <v>57</v>
      </c>
    </row>
    <row r="1724" spans="1:13" x14ac:dyDescent="0.2">
      <c r="A1724" t="s">
        <v>51</v>
      </c>
      <c r="B1724">
        <v>4.0960499999999995E-6</v>
      </c>
      <c r="D1724" t="s">
        <v>23</v>
      </c>
      <c r="E1724" t="s">
        <v>24</v>
      </c>
      <c r="F1724" t="s">
        <v>25</v>
      </c>
      <c r="G1724">
        <v>0</v>
      </c>
      <c r="H1724">
        <v>-14.165068034134141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x14ac:dyDescent="0.2">
      <c r="A1725" t="s">
        <v>52</v>
      </c>
      <c r="B1725">
        <v>9.2959999999999993E-8</v>
      </c>
      <c r="D1725" t="s">
        <v>23</v>
      </c>
      <c r="E1725" t="s">
        <v>24</v>
      </c>
      <c r="F1725" t="s">
        <v>25</v>
      </c>
      <c r="G1725">
        <v>0</v>
      </c>
      <c r="H1725">
        <v>-17.950677114706629</v>
      </c>
      <c r="I1725">
        <v>1.0397207708399181</v>
      </c>
      <c r="K1725" t="s">
        <v>28</v>
      </c>
      <c r="L1725">
        <v>0</v>
      </c>
      <c r="M1725" t="s">
        <v>57</v>
      </c>
    </row>
    <row r="1726" spans="1:13" x14ac:dyDescent="0.2">
      <c r="A1726" t="s">
        <v>53</v>
      </c>
      <c r="B1726">
        <v>2.9049999999999997E-6</v>
      </c>
      <c r="D1726" t="s">
        <v>23</v>
      </c>
      <c r="E1726" t="s">
        <v>24</v>
      </c>
      <c r="F1726" t="s">
        <v>25</v>
      </c>
      <c r="G1726">
        <v>0</v>
      </c>
      <c r="H1726">
        <v>-14.508657738524221</v>
      </c>
      <c r="I1726">
        <v>4.7655089902162509E-2</v>
      </c>
      <c r="K1726" t="s">
        <v>33</v>
      </c>
      <c r="L1726">
        <v>0</v>
      </c>
      <c r="M1726" t="s">
        <v>57</v>
      </c>
    </row>
    <row r="1727" spans="1:13" x14ac:dyDescent="0.2">
      <c r="A1727" t="s">
        <v>54</v>
      </c>
      <c r="B1727">
        <v>8.714999999999999E-9</v>
      </c>
      <c r="D1727" t="s">
        <v>23</v>
      </c>
      <c r="E1727" t="s">
        <v>24</v>
      </c>
      <c r="F1727" t="s">
        <v>25</v>
      </c>
      <c r="G1727">
        <v>0</v>
      </c>
      <c r="H1727">
        <v>-20.31780072883825</v>
      </c>
      <c r="I1727">
        <v>0.80471895621705025</v>
      </c>
      <c r="K1727" t="s">
        <v>26</v>
      </c>
      <c r="L1727">
        <v>0</v>
      </c>
      <c r="M1727" t="s">
        <v>57</v>
      </c>
    </row>
    <row r="1728" spans="1:13" x14ac:dyDescent="0.2">
      <c r="A1728" t="s">
        <v>766</v>
      </c>
      <c r="B1728">
        <f>B1734*36*0.054*0.9</f>
        <v>0.36184271754304331</v>
      </c>
      <c r="C1728" t="s">
        <v>4</v>
      </c>
      <c r="D1728" t="s">
        <v>23</v>
      </c>
      <c r="E1728" t="s">
        <v>58</v>
      </c>
      <c r="F1728" t="s">
        <v>59</v>
      </c>
      <c r="G1728">
        <v>0</v>
      </c>
      <c r="H1728">
        <v>5.04E-2</v>
      </c>
      <c r="K1728" t="s">
        <v>73</v>
      </c>
    </row>
    <row r="1729" spans="1:13" x14ac:dyDescent="0.2">
      <c r="A1729" t="s">
        <v>74</v>
      </c>
      <c r="B1729">
        <v>4.4736999999999999E-4</v>
      </c>
      <c r="C1729" t="s">
        <v>61</v>
      </c>
      <c r="D1729" t="s">
        <v>23</v>
      </c>
      <c r="E1729" t="s">
        <v>58</v>
      </c>
      <c r="F1729" t="s">
        <v>59</v>
      </c>
      <c r="G1729">
        <v>0</v>
      </c>
      <c r="H1729">
        <v>7.7000000000000001E-5</v>
      </c>
      <c r="K1729" t="s">
        <v>404</v>
      </c>
      <c r="M1729" t="s">
        <v>626</v>
      </c>
    </row>
    <row r="1730" spans="1:13" x14ac:dyDescent="0.2">
      <c r="A1730" t="s">
        <v>60</v>
      </c>
      <c r="B1730">
        <v>1.27239E-11</v>
      </c>
      <c r="C1730" t="s">
        <v>61</v>
      </c>
      <c r="D1730" t="s">
        <v>10</v>
      </c>
      <c r="E1730" t="s">
        <v>58</v>
      </c>
      <c r="F1730" t="s">
        <v>59</v>
      </c>
      <c r="G1730">
        <v>0</v>
      </c>
      <c r="H1730">
        <v>-26.847119572100141</v>
      </c>
      <c r="I1730">
        <v>0.3465735902799727</v>
      </c>
      <c r="K1730" t="s">
        <v>356</v>
      </c>
      <c r="L1730">
        <v>0</v>
      </c>
      <c r="M1730" t="s">
        <v>646</v>
      </c>
    </row>
    <row r="1731" spans="1:13" x14ac:dyDescent="0.2">
      <c r="A1731" t="s">
        <v>62</v>
      </c>
      <c r="B1731">
        <v>1.4525000000000001E-5</v>
      </c>
      <c r="C1731" t="s">
        <v>4</v>
      </c>
      <c r="D1731" t="s">
        <v>23</v>
      </c>
      <c r="E1731" t="s">
        <v>58</v>
      </c>
      <c r="F1731" t="s">
        <v>59</v>
      </c>
      <c r="G1731">
        <v>0</v>
      </c>
      <c r="H1731">
        <v>-12.899219826090119</v>
      </c>
      <c r="I1731">
        <v>0.1075556898084728</v>
      </c>
      <c r="K1731" t="s">
        <v>63</v>
      </c>
      <c r="L1731">
        <v>0</v>
      </c>
      <c r="M1731" t="s">
        <v>647</v>
      </c>
    </row>
    <row r="1732" spans="1:13" x14ac:dyDescent="0.2">
      <c r="A1732" t="s">
        <v>64</v>
      </c>
      <c r="B1732">
        <v>1.1619999999999999E-5</v>
      </c>
      <c r="C1732" t="s">
        <v>61</v>
      </c>
      <c r="D1732" t="s">
        <v>23</v>
      </c>
      <c r="E1732" t="s">
        <v>58</v>
      </c>
      <c r="F1732" t="s">
        <v>59</v>
      </c>
      <c r="G1732">
        <v>0</v>
      </c>
      <c r="H1732">
        <v>-13.12236337740433</v>
      </c>
      <c r="I1732">
        <v>0.1075556898084728</v>
      </c>
      <c r="K1732" t="s">
        <v>63</v>
      </c>
      <c r="L1732">
        <v>0</v>
      </c>
      <c r="M1732" t="s">
        <v>614</v>
      </c>
    </row>
    <row r="1733" spans="1:13" x14ac:dyDescent="0.2">
      <c r="A1733" t="s">
        <v>65</v>
      </c>
      <c r="B1733">
        <v>2.9049999999999998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-0.69314718055994529</v>
      </c>
      <c r="I1733">
        <v>0.45814536593707761</v>
      </c>
      <c r="K1733" t="s">
        <v>46</v>
      </c>
      <c r="L1733">
        <v>0</v>
      </c>
      <c r="M1733" t="s">
        <v>596</v>
      </c>
    </row>
    <row r="1734" spans="1:13" x14ac:dyDescent="0.2">
      <c r="A1734" t="s">
        <v>66</v>
      </c>
      <c r="B1734">
        <f>((3.6/46.05)/0.54)/0.7</f>
        <v>0.2068145390620961</v>
      </c>
      <c r="C1734" t="s">
        <v>67</v>
      </c>
      <c r="D1734" t="s">
        <v>68</v>
      </c>
      <c r="E1734" t="s">
        <v>58</v>
      </c>
      <c r="F1734" t="s">
        <v>59</v>
      </c>
      <c r="G1734">
        <v>0</v>
      </c>
      <c r="H1734">
        <v>2.564102564102564E-2</v>
      </c>
      <c r="I1734">
        <v>0</v>
      </c>
      <c r="K1734" t="s">
        <v>57</v>
      </c>
      <c r="L1734">
        <v>0</v>
      </c>
      <c r="M1734" t="s">
        <v>648</v>
      </c>
    </row>
    <row r="1735" spans="1:13" x14ac:dyDescent="0.2">
      <c r="A1735" t="s">
        <v>69</v>
      </c>
      <c r="B1735">
        <v>-5.8099999999999994E-6</v>
      </c>
      <c r="C1735" t="s">
        <v>70</v>
      </c>
      <c r="D1735" t="s">
        <v>23</v>
      </c>
      <c r="E1735" t="s">
        <v>71</v>
      </c>
      <c r="F1735" t="s">
        <v>59</v>
      </c>
      <c r="G1735">
        <v>0</v>
      </c>
      <c r="H1735">
        <v>-13.81551055796427</v>
      </c>
      <c r="I1735">
        <v>1.0397207708399181</v>
      </c>
      <c r="K1735" t="s">
        <v>28</v>
      </c>
      <c r="L1735">
        <v>0</v>
      </c>
      <c r="M1735" t="s">
        <v>636</v>
      </c>
    </row>
    <row r="1736" spans="1:13" x14ac:dyDescent="0.2">
      <c r="M1736" t="s">
        <v>57</v>
      </c>
    </row>
    <row r="1737" spans="1:13" x14ac:dyDescent="0.2">
      <c r="M1737" t="s">
        <v>57</v>
      </c>
    </row>
    <row r="1738" spans="1:13" ht="16" x14ac:dyDescent="0.2">
      <c r="A1738" s="1" t="s">
        <v>2</v>
      </c>
      <c r="B1738" s="1" t="s">
        <v>826</v>
      </c>
      <c r="M1738" t="s">
        <v>57</v>
      </c>
    </row>
    <row r="1739" spans="1:13" x14ac:dyDescent="0.2">
      <c r="A1739" t="s">
        <v>3</v>
      </c>
      <c r="B1739" t="s">
        <v>4</v>
      </c>
      <c r="M1739" t="s">
        <v>57</v>
      </c>
    </row>
    <row r="1740" spans="1:13" x14ac:dyDescent="0.2">
      <c r="A1740" t="s">
        <v>5</v>
      </c>
      <c r="B1740">
        <v>1</v>
      </c>
      <c r="M1740" t="s">
        <v>57</v>
      </c>
    </row>
    <row r="1741" spans="1:13" x14ac:dyDescent="0.2">
      <c r="A1741" t="s">
        <v>20</v>
      </c>
      <c r="B1741" t="s">
        <v>827</v>
      </c>
    </row>
    <row r="1742" spans="1:13" x14ac:dyDescent="0.2">
      <c r="A1742" t="s">
        <v>542</v>
      </c>
      <c r="B1742" t="s">
        <v>806</v>
      </c>
    </row>
    <row r="1743" spans="1:13" x14ac:dyDescent="0.2">
      <c r="A1743" t="s">
        <v>6</v>
      </c>
      <c r="B1743" t="s">
        <v>593</v>
      </c>
      <c r="M1743" t="s">
        <v>57</v>
      </c>
    </row>
    <row r="1744" spans="1:13" x14ac:dyDescent="0.2">
      <c r="A1744" t="s">
        <v>8</v>
      </c>
      <c r="B1744" t="s">
        <v>9</v>
      </c>
      <c r="M1744" t="s">
        <v>57</v>
      </c>
    </row>
    <row r="1745" spans="1:13" x14ac:dyDescent="0.2">
      <c r="A1745" t="s">
        <v>10</v>
      </c>
      <c r="B1745" t="s">
        <v>106</v>
      </c>
      <c r="M1745" t="s">
        <v>57</v>
      </c>
    </row>
    <row r="1746" spans="1:13" ht="16" x14ac:dyDescent="0.2">
      <c r="A1746" s="1" t="s">
        <v>12</v>
      </c>
      <c r="M1746" t="s">
        <v>57</v>
      </c>
    </row>
    <row r="1747" spans="1:13" x14ac:dyDescent="0.2">
      <c r="A1747" t="s">
        <v>13</v>
      </c>
      <c r="B1747" t="s">
        <v>14</v>
      </c>
      <c r="C1747" t="s">
        <v>3</v>
      </c>
      <c r="D1747" t="s">
        <v>10</v>
      </c>
      <c r="E1747" t="s">
        <v>15</v>
      </c>
      <c r="F1747" t="s">
        <v>8</v>
      </c>
      <c r="G1747" t="s">
        <v>16</v>
      </c>
      <c r="H1747" t="s">
        <v>17</v>
      </c>
      <c r="I1747" t="s">
        <v>19</v>
      </c>
      <c r="J1747" t="s">
        <v>20</v>
      </c>
      <c r="K1747" t="s">
        <v>7</v>
      </c>
      <c r="L1747" t="s">
        <v>21</v>
      </c>
      <c r="M1747" t="s">
        <v>6</v>
      </c>
    </row>
    <row r="1748" spans="1:13" x14ac:dyDescent="0.2">
      <c r="A1748" t="s">
        <v>826</v>
      </c>
      <c r="B1748">
        <v>1</v>
      </c>
      <c r="C1748" t="s">
        <v>4</v>
      </c>
      <c r="D1748" t="s">
        <v>106</v>
      </c>
      <c r="E1748" t="s">
        <v>272</v>
      </c>
      <c r="F1748" t="s">
        <v>56</v>
      </c>
      <c r="I1748">
        <v>100</v>
      </c>
      <c r="J1748" t="s">
        <v>57</v>
      </c>
      <c r="K1748" t="s">
        <v>728</v>
      </c>
      <c r="M1748" t="s">
        <v>57</v>
      </c>
    </row>
    <row r="1749" spans="1:13" x14ac:dyDescent="0.2">
      <c r="A1749" t="s">
        <v>281</v>
      </c>
      <c r="B1749">
        <v>4.0300000000000002E-2</v>
      </c>
      <c r="D1749" t="s">
        <v>23</v>
      </c>
      <c r="E1749" t="s">
        <v>115</v>
      </c>
      <c r="F1749" t="s">
        <v>25</v>
      </c>
      <c r="G1749">
        <v>0</v>
      </c>
      <c r="H1749">
        <v>5.8799999999999998E-3</v>
      </c>
      <c r="J1749" t="s">
        <v>73</v>
      </c>
      <c r="M1749" t="s">
        <v>57</v>
      </c>
    </row>
    <row r="1750" spans="1:13" x14ac:dyDescent="0.2">
      <c r="A1750" t="s">
        <v>283</v>
      </c>
      <c r="B1750">
        <v>3.3306400000000002E-6</v>
      </c>
      <c r="D1750" t="s">
        <v>23</v>
      </c>
      <c r="E1750" t="s">
        <v>115</v>
      </c>
      <c r="F1750" t="s">
        <v>25</v>
      </c>
      <c r="G1750">
        <v>0</v>
      </c>
      <c r="H1750">
        <v>5.2699999999999999E-7</v>
      </c>
      <c r="J1750" t="s">
        <v>406</v>
      </c>
      <c r="M1750" t="s">
        <v>57</v>
      </c>
    </row>
    <row r="1751" spans="1:13" x14ac:dyDescent="0.2">
      <c r="A1751" t="s">
        <v>47</v>
      </c>
      <c r="B1751">
        <v>8.5952000000000006E-5</v>
      </c>
      <c r="D1751" t="s">
        <v>23</v>
      </c>
      <c r="E1751" t="s">
        <v>115</v>
      </c>
      <c r="F1751" t="s">
        <v>25</v>
      </c>
      <c r="G1751">
        <v>0</v>
      </c>
      <c r="H1751">
        <v>1.36E-5</v>
      </c>
      <c r="J1751" t="s">
        <v>405</v>
      </c>
      <c r="M1751" t="s">
        <v>57</v>
      </c>
    </row>
    <row r="1752" spans="1:13" x14ac:dyDescent="0.2">
      <c r="A1752" t="s">
        <v>49</v>
      </c>
      <c r="B1752">
        <v>9.1639999999999992E-7</v>
      </c>
      <c r="D1752" t="s">
        <v>23</v>
      </c>
      <c r="E1752" t="s">
        <v>115</v>
      </c>
      <c r="F1752" t="s">
        <v>25</v>
      </c>
      <c r="G1752">
        <v>0</v>
      </c>
      <c r="H1752">
        <v>1.4499999999999999E-7</v>
      </c>
      <c r="J1752" t="s">
        <v>353</v>
      </c>
      <c r="M1752" t="s">
        <v>57</v>
      </c>
    </row>
    <row r="1753" spans="1:13" x14ac:dyDescent="0.2">
      <c r="A1753" t="s">
        <v>753</v>
      </c>
      <c r="B1753">
        <v>1.2703200000000001E-11</v>
      </c>
      <c r="C1753" t="s">
        <v>4</v>
      </c>
      <c r="D1753" t="s">
        <v>10</v>
      </c>
      <c r="E1753" t="s">
        <v>58</v>
      </c>
      <c r="F1753" t="s">
        <v>59</v>
      </c>
      <c r="G1753">
        <v>0</v>
      </c>
      <c r="H1753">
        <v>2.0100000000000001E-12</v>
      </c>
      <c r="J1753" t="s">
        <v>356</v>
      </c>
      <c r="K1753" t="s">
        <v>755</v>
      </c>
    </row>
    <row r="1754" spans="1:13" x14ac:dyDescent="0.2">
      <c r="A1754" t="s">
        <v>770</v>
      </c>
      <c r="B1754">
        <f>(B1749*0.9)/0.1</f>
        <v>0.36270000000000002</v>
      </c>
      <c r="C1754" t="s">
        <v>4</v>
      </c>
      <c r="D1754" t="s">
        <v>23</v>
      </c>
      <c r="E1754" t="s">
        <v>58</v>
      </c>
      <c r="F1754" t="s">
        <v>59</v>
      </c>
      <c r="G1754">
        <v>0</v>
      </c>
      <c r="H1754">
        <v>5.2900000000000003E-2</v>
      </c>
      <c r="J1754" t="s">
        <v>73</v>
      </c>
      <c r="K1754" t="s">
        <v>771</v>
      </c>
    </row>
    <row r="1755" spans="1:13" x14ac:dyDescent="0.2">
      <c r="A1755" t="s">
        <v>74</v>
      </c>
      <c r="B1755">
        <v>4.8664000000000004E-4</v>
      </c>
      <c r="C1755" t="s">
        <v>61</v>
      </c>
      <c r="D1755" t="s">
        <v>23</v>
      </c>
      <c r="E1755" t="s">
        <v>58</v>
      </c>
      <c r="F1755" t="s">
        <v>59</v>
      </c>
      <c r="G1755">
        <v>0</v>
      </c>
      <c r="H1755">
        <v>7.7000000000000001E-5</v>
      </c>
      <c r="J1755" t="s">
        <v>405</v>
      </c>
      <c r="K1755" t="s">
        <v>75</v>
      </c>
      <c r="M1755" t="s">
        <v>626</v>
      </c>
    </row>
    <row r="1756" spans="1:13" x14ac:dyDescent="0.2">
      <c r="A1756" t="s">
        <v>388</v>
      </c>
      <c r="B1756">
        <v>4.03848E-4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6.3899999999999995E-5</v>
      </c>
      <c r="J1756" t="s">
        <v>406</v>
      </c>
      <c r="K1756" t="s">
        <v>700</v>
      </c>
      <c r="L1756" t="s">
        <v>597</v>
      </c>
      <c r="M1756" t="s">
        <v>597</v>
      </c>
    </row>
    <row r="1757" spans="1:13" x14ac:dyDescent="0.2">
      <c r="A1757" t="s">
        <v>104</v>
      </c>
      <c r="B1757">
        <v>1.33352E-2</v>
      </c>
      <c r="C1757" t="s">
        <v>105</v>
      </c>
      <c r="D1757" t="s">
        <v>106</v>
      </c>
      <c r="E1757" t="s">
        <v>407</v>
      </c>
      <c r="F1757" t="s">
        <v>59</v>
      </c>
      <c r="G1757">
        <v>0</v>
      </c>
      <c r="H1757">
        <v>2.1099999999999999E-3</v>
      </c>
      <c r="J1757" t="s">
        <v>406</v>
      </c>
      <c r="K1757" t="s">
        <v>594</v>
      </c>
      <c r="M1757" t="s">
        <v>544</v>
      </c>
    </row>
    <row r="1758" spans="1:13" x14ac:dyDescent="0.2">
      <c r="A1758" t="s">
        <v>66</v>
      </c>
      <c r="B1758">
        <f>((3.6/46.05)/0.525)/0.7</f>
        <v>0.2127235258924417</v>
      </c>
      <c r="C1758" t="s">
        <v>67</v>
      </c>
      <c r="D1758" t="s">
        <v>68</v>
      </c>
      <c r="E1758" t="s">
        <v>58</v>
      </c>
      <c r="F1758" t="s">
        <v>59</v>
      </c>
      <c r="G1758">
        <v>0</v>
      </c>
      <c r="H1758">
        <v>2.564102564102564E-2</v>
      </c>
      <c r="J1758" t="s">
        <v>57</v>
      </c>
      <c r="K1758" t="s">
        <v>701</v>
      </c>
      <c r="M1758" t="s">
        <v>648</v>
      </c>
    </row>
    <row r="1759" spans="1:13" x14ac:dyDescent="0.2">
      <c r="M1759" t="s">
        <v>57</v>
      </c>
    </row>
    <row r="1760" spans="1:13" ht="16" x14ac:dyDescent="0.2">
      <c r="A1760" s="1" t="s">
        <v>2</v>
      </c>
      <c r="B1760" s="1" t="s">
        <v>829</v>
      </c>
      <c r="M1760" t="s">
        <v>57</v>
      </c>
    </row>
    <row r="1761" spans="1:13" x14ac:dyDescent="0.2">
      <c r="A1761" t="s">
        <v>3</v>
      </c>
      <c r="B1761" t="s">
        <v>4</v>
      </c>
      <c r="M1761" t="s">
        <v>57</v>
      </c>
    </row>
    <row r="1762" spans="1:13" x14ac:dyDescent="0.2">
      <c r="A1762" t="s">
        <v>5</v>
      </c>
      <c r="B1762">
        <v>1</v>
      </c>
      <c r="M1762" t="s">
        <v>57</v>
      </c>
    </row>
    <row r="1763" spans="1:13" x14ac:dyDescent="0.2">
      <c r="A1763" t="s">
        <v>20</v>
      </c>
      <c r="B1763" t="s">
        <v>828</v>
      </c>
    </row>
    <row r="1764" spans="1:13" x14ac:dyDescent="0.2">
      <c r="A1764" t="s">
        <v>542</v>
      </c>
      <c r="B1764" t="s">
        <v>806</v>
      </c>
    </row>
    <row r="1765" spans="1:13" x14ac:dyDescent="0.2">
      <c r="A1765" t="s">
        <v>6</v>
      </c>
      <c r="B1765" t="s">
        <v>593</v>
      </c>
      <c r="M1765" t="s">
        <v>57</v>
      </c>
    </row>
    <row r="1766" spans="1:13" x14ac:dyDescent="0.2">
      <c r="A1766" t="s">
        <v>8</v>
      </c>
      <c r="B1766" t="s">
        <v>9</v>
      </c>
      <c r="M1766" t="s">
        <v>57</v>
      </c>
    </row>
    <row r="1767" spans="1:13" x14ac:dyDescent="0.2">
      <c r="A1767" t="s">
        <v>10</v>
      </c>
      <c r="B1767" t="s">
        <v>106</v>
      </c>
      <c r="M1767" t="s">
        <v>57</v>
      </c>
    </row>
    <row r="1768" spans="1:13" ht="16" x14ac:dyDescent="0.2">
      <c r="A1768" s="1" t="s">
        <v>12</v>
      </c>
      <c r="M1768" t="s">
        <v>57</v>
      </c>
    </row>
    <row r="1769" spans="1:13" x14ac:dyDescent="0.2">
      <c r="A1769" t="s">
        <v>13</v>
      </c>
      <c r="B1769" t="s">
        <v>14</v>
      </c>
      <c r="C1769" t="s">
        <v>3</v>
      </c>
      <c r="D1769" t="s">
        <v>10</v>
      </c>
      <c r="E1769" t="s">
        <v>15</v>
      </c>
      <c r="F1769" t="s">
        <v>8</v>
      </c>
      <c r="G1769" t="s">
        <v>16</v>
      </c>
      <c r="H1769" t="s">
        <v>17</v>
      </c>
      <c r="I1769" t="s">
        <v>19</v>
      </c>
      <c r="J1769" t="s">
        <v>20</v>
      </c>
      <c r="K1769" t="s">
        <v>7</v>
      </c>
      <c r="L1769" t="s">
        <v>21</v>
      </c>
      <c r="M1769" t="s">
        <v>6</v>
      </c>
    </row>
    <row r="1770" spans="1:13" x14ac:dyDescent="0.2">
      <c r="A1770" t="s">
        <v>829</v>
      </c>
      <c r="B1770">
        <v>1</v>
      </c>
      <c r="C1770" t="s">
        <v>4</v>
      </c>
      <c r="D1770" t="s">
        <v>106</v>
      </c>
      <c r="E1770" t="s">
        <v>268</v>
      </c>
      <c r="F1770" t="s">
        <v>56</v>
      </c>
      <c r="I1770">
        <v>100</v>
      </c>
      <c r="J1770" t="s">
        <v>57</v>
      </c>
      <c r="K1770" t="s">
        <v>730</v>
      </c>
      <c r="M1770" t="s">
        <v>57</v>
      </c>
    </row>
    <row r="1771" spans="1:13" x14ac:dyDescent="0.2">
      <c r="A1771" t="s">
        <v>27</v>
      </c>
      <c r="B1771">
        <v>7.3200000000000004E-7</v>
      </c>
      <c r="D1771" t="s">
        <v>23</v>
      </c>
      <c r="E1771" t="s">
        <v>24</v>
      </c>
      <c r="F1771" t="s">
        <v>25</v>
      </c>
      <c r="G1771">
        <v>0</v>
      </c>
      <c r="H1771">
        <v>-16.6123919727731</v>
      </c>
      <c r="I1771">
        <v>0.65416640982508945</v>
      </c>
      <c r="K1771" t="s">
        <v>490</v>
      </c>
      <c r="L1771">
        <v>0</v>
      </c>
      <c r="M1771" t="s">
        <v>57</v>
      </c>
    </row>
    <row r="1772" spans="1:13" x14ac:dyDescent="0.2">
      <c r="A1772" t="s">
        <v>114</v>
      </c>
      <c r="B1772">
        <v>2.088E-5</v>
      </c>
      <c r="D1772" t="s">
        <v>23</v>
      </c>
      <c r="E1772" t="s">
        <v>24</v>
      </c>
      <c r="F1772" t="s">
        <v>25</v>
      </c>
      <c r="G1772">
        <v>0</v>
      </c>
      <c r="H1772">
        <v>-13.26162544473784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x14ac:dyDescent="0.2">
      <c r="A1773" t="s">
        <v>276</v>
      </c>
      <c r="B1773">
        <v>1.2000000000000002E-8</v>
      </c>
      <c r="D1773" t="s">
        <v>23</v>
      </c>
      <c r="E1773" t="s">
        <v>24</v>
      </c>
      <c r="F1773" t="s">
        <v>25</v>
      </c>
      <c r="G1773">
        <v>0</v>
      </c>
      <c r="H1773">
        <v>-20.72326583694641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x14ac:dyDescent="0.2">
      <c r="A1774" t="s">
        <v>30</v>
      </c>
      <c r="B1774">
        <v>1.092E-5</v>
      </c>
      <c r="D1774" t="s">
        <v>23</v>
      </c>
      <c r="E1774" t="s">
        <v>24</v>
      </c>
      <c r="F1774" t="s">
        <v>25</v>
      </c>
      <c r="G1774">
        <v>0</v>
      </c>
      <c r="H1774">
        <v>-13.909821237435519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x14ac:dyDescent="0.2">
      <c r="A1775" t="s">
        <v>491</v>
      </c>
      <c r="B1775">
        <v>3.5999999999999994E-7</v>
      </c>
      <c r="D1775" t="s">
        <v>23</v>
      </c>
      <c r="E1775" t="s">
        <v>24</v>
      </c>
      <c r="F1775" t="s">
        <v>25</v>
      </c>
      <c r="G1775">
        <v>0</v>
      </c>
      <c r="H1775">
        <v>-17.32206845528426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492</v>
      </c>
      <c r="B1776">
        <v>8.6400000000000003E-14</v>
      </c>
      <c r="D1776" t="s">
        <v>23</v>
      </c>
      <c r="E1776" t="s">
        <v>24</v>
      </c>
      <c r="F1776" t="s">
        <v>25</v>
      </c>
      <c r="G1776">
        <v>0</v>
      </c>
      <c r="H1776">
        <v>-32.564695368888678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31</v>
      </c>
      <c r="B1777">
        <v>6.0000000000000008E-9</v>
      </c>
      <c r="D1777" t="s">
        <v>23</v>
      </c>
      <c r="E1777" t="s">
        <v>24</v>
      </c>
      <c r="F1777" t="s">
        <v>25</v>
      </c>
      <c r="G1777">
        <v>0</v>
      </c>
      <c r="H1777">
        <v>-21.416413017506361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279</v>
      </c>
      <c r="B1778">
        <v>7.1999999999999988E-7</v>
      </c>
      <c r="D1778" t="s">
        <v>23</v>
      </c>
      <c r="E1778" t="s">
        <v>24</v>
      </c>
      <c r="F1778" t="s">
        <v>25</v>
      </c>
      <c r="G1778">
        <v>0</v>
      </c>
      <c r="H1778">
        <v>-16.628921274724309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280</v>
      </c>
      <c r="B1779">
        <v>8.3999999999999991E-9</v>
      </c>
      <c r="D1779" t="s">
        <v>23</v>
      </c>
      <c r="E1779" t="s">
        <v>24</v>
      </c>
      <c r="F1779" t="s">
        <v>25</v>
      </c>
      <c r="G1779">
        <v>0</v>
      </c>
      <c r="H1779">
        <v>-21.079940780885138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493</v>
      </c>
      <c r="B1780">
        <v>7.0199999999999999E-5</v>
      </c>
      <c r="D1780" t="s">
        <v>23</v>
      </c>
      <c r="E1780" t="s">
        <v>24</v>
      </c>
      <c r="F1780" t="s">
        <v>25</v>
      </c>
      <c r="G1780">
        <v>0</v>
      </c>
      <c r="H1780">
        <v>-12.04906889672051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601</v>
      </c>
      <c r="B1781">
        <v>1.25</v>
      </c>
      <c r="D1781" t="s">
        <v>23</v>
      </c>
      <c r="E1781" t="s">
        <v>115</v>
      </c>
      <c r="F1781" t="s">
        <v>25</v>
      </c>
      <c r="G1781">
        <v>0</v>
      </c>
      <c r="H1781">
        <v>-2.2633643798407639</v>
      </c>
      <c r="I1781">
        <v>2.439508208471609E-2</v>
      </c>
      <c r="K1781" t="s">
        <v>803</v>
      </c>
      <c r="L1781">
        <v>0</v>
      </c>
      <c r="M1781" t="s">
        <v>57</v>
      </c>
    </row>
    <row r="1782" spans="1:13" x14ac:dyDescent="0.2">
      <c r="A1782" t="s">
        <v>34</v>
      </c>
      <c r="B1782">
        <v>8.3999999999999995E-5</v>
      </c>
      <c r="D1782" t="s">
        <v>23</v>
      </c>
      <c r="E1782" t="s">
        <v>24</v>
      </c>
      <c r="F1782" t="s">
        <v>25</v>
      </c>
      <c r="G1782">
        <v>0</v>
      </c>
      <c r="H1782">
        <v>-11.86960040890896</v>
      </c>
      <c r="I1782">
        <v>0.39422868018213508</v>
      </c>
      <c r="K1782" t="s">
        <v>495</v>
      </c>
      <c r="L1782">
        <v>0</v>
      </c>
      <c r="M1782" t="s">
        <v>57</v>
      </c>
    </row>
    <row r="1783" spans="1:13" x14ac:dyDescent="0.2">
      <c r="A1783" t="s">
        <v>496</v>
      </c>
      <c r="B1783">
        <v>2.1600000000000001E-6</v>
      </c>
      <c r="D1783" t="s">
        <v>23</v>
      </c>
      <c r="E1783" t="s">
        <v>24</v>
      </c>
      <c r="F1783" t="s">
        <v>25</v>
      </c>
      <c r="G1783">
        <v>0</v>
      </c>
      <c r="H1783">
        <v>-15.5303089860562</v>
      </c>
      <c r="I1783">
        <v>0.65416640982508945</v>
      </c>
      <c r="K1783" t="s">
        <v>490</v>
      </c>
      <c r="L1783">
        <v>0</v>
      </c>
      <c r="M1783" t="s">
        <v>57</v>
      </c>
    </row>
    <row r="1784" spans="1:13" x14ac:dyDescent="0.2">
      <c r="A1784" t="s">
        <v>284</v>
      </c>
      <c r="B1784">
        <v>4.7520000000000005E-8</v>
      </c>
      <c r="D1784" t="s">
        <v>23</v>
      </c>
      <c r="E1784" t="s">
        <v>24</v>
      </c>
      <c r="F1784" t="s">
        <v>25</v>
      </c>
      <c r="G1784">
        <v>0</v>
      </c>
      <c r="H1784">
        <v>-19.347021811680019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x14ac:dyDescent="0.2">
      <c r="A1785" t="s">
        <v>285</v>
      </c>
      <c r="B1785">
        <v>4.8E-10</v>
      </c>
      <c r="D1785" t="s">
        <v>23</v>
      </c>
      <c r="E1785" t="s">
        <v>24</v>
      </c>
      <c r="F1785" t="s">
        <v>25</v>
      </c>
      <c r="G1785">
        <v>0</v>
      </c>
      <c r="H1785">
        <v>-23.94214166181461</v>
      </c>
      <c r="I1785">
        <v>0.69314718055994529</v>
      </c>
      <c r="K1785" t="s">
        <v>497</v>
      </c>
      <c r="L1785">
        <v>0</v>
      </c>
      <c r="M1785" t="s">
        <v>57</v>
      </c>
    </row>
    <row r="1786" spans="1:13" x14ac:dyDescent="0.2">
      <c r="A1786" t="s">
        <v>287</v>
      </c>
      <c r="B1786">
        <v>2.6399999999999998E-7</v>
      </c>
      <c r="D1786" t="s">
        <v>23</v>
      </c>
      <c r="E1786" t="s">
        <v>24</v>
      </c>
      <c r="F1786" t="s">
        <v>25</v>
      </c>
      <c r="G1786">
        <v>0</v>
      </c>
      <c r="H1786">
        <v>-17.632223383588091</v>
      </c>
      <c r="I1786">
        <v>0.65416640982508945</v>
      </c>
      <c r="K1786" t="s">
        <v>490</v>
      </c>
      <c r="L1786">
        <v>0</v>
      </c>
      <c r="M1786" t="s">
        <v>57</v>
      </c>
    </row>
    <row r="1787" spans="1:13" x14ac:dyDescent="0.2">
      <c r="A1787" t="s">
        <v>35</v>
      </c>
      <c r="B1787">
        <v>2.76E-5</v>
      </c>
      <c r="D1787" t="s">
        <v>23</v>
      </c>
      <c r="E1787" t="s">
        <v>24</v>
      </c>
      <c r="F1787" t="s">
        <v>25</v>
      </c>
      <c r="G1787">
        <v>0</v>
      </c>
      <c r="H1787">
        <v>-12.982601435029171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37</v>
      </c>
      <c r="B1788">
        <v>3.7200000000000003E-13</v>
      </c>
      <c r="D1788" t="s">
        <v>23</v>
      </c>
      <c r="E1788" t="s">
        <v>24</v>
      </c>
      <c r="F1788" t="s">
        <v>25</v>
      </c>
      <c r="G1788">
        <v>0</v>
      </c>
      <c r="H1788">
        <v>-31.104789190425539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x14ac:dyDescent="0.2">
      <c r="A1789" t="s">
        <v>498</v>
      </c>
      <c r="B1789">
        <v>5.9999999999999997E-7</v>
      </c>
      <c r="D1789" t="s">
        <v>23</v>
      </c>
      <c r="E1789" t="s">
        <v>24</v>
      </c>
      <c r="F1789" t="s">
        <v>25</v>
      </c>
      <c r="G1789">
        <v>0</v>
      </c>
      <c r="H1789">
        <v>-16.81124283151826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x14ac:dyDescent="0.2">
      <c r="A1790" t="s">
        <v>39</v>
      </c>
      <c r="B1790">
        <v>1.5599999999999999E-6</v>
      </c>
      <c r="D1790" t="s">
        <v>23</v>
      </c>
      <c r="E1790" t="s">
        <v>24</v>
      </c>
      <c r="F1790" t="s">
        <v>25</v>
      </c>
      <c r="G1790">
        <v>0</v>
      </c>
      <c r="H1790">
        <v>-15.855731386490829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40</v>
      </c>
      <c r="B1791">
        <v>11.843999999999999</v>
      </c>
      <c r="D1791" t="s">
        <v>11</v>
      </c>
      <c r="E1791" t="s">
        <v>24</v>
      </c>
      <c r="F1791" t="s">
        <v>25</v>
      </c>
      <c r="G1791">
        <v>0</v>
      </c>
      <c r="H1791">
        <v>-1.3085239548655481E-2</v>
      </c>
      <c r="I1791">
        <v>2.439508208471609E-2</v>
      </c>
      <c r="K1791" t="s">
        <v>499</v>
      </c>
      <c r="L1791">
        <v>0</v>
      </c>
      <c r="M1791" t="s">
        <v>57</v>
      </c>
    </row>
    <row r="1792" spans="1:13" x14ac:dyDescent="0.2">
      <c r="A1792" t="s">
        <v>288</v>
      </c>
      <c r="B1792">
        <v>1.092E-5</v>
      </c>
      <c r="D1792" t="s">
        <v>23</v>
      </c>
      <c r="E1792" t="s">
        <v>24</v>
      </c>
      <c r="F1792" t="s">
        <v>25</v>
      </c>
      <c r="G1792">
        <v>0</v>
      </c>
      <c r="H1792">
        <v>-13.909821237435519</v>
      </c>
      <c r="I1792">
        <v>0.65416640982508945</v>
      </c>
      <c r="K1792" t="s">
        <v>490</v>
      </c>
      <c r="L1792">
        <v>0</v>
      </c>
      <c r="M1792" t="s">
        <v>57</v>
      </c>
    </row>
    <row r="1793" spans="1:13" x14ac:dyDescent="0.2">
      <c r="A1793" t="s">
        <v>289</v>
      </c>
      <c r="B1793">
        <v>3.7199999999999996E-5</v>
      </c>
      <c r="D1793" t="s">
        <v>23</v>
      </c>
      <c r="E1793" t="s">
        <v>24</v>
      </c>
      <c r="F1793" t="s">
        <v>25</v>
      </c>
      <c r="G1793">
        <v>0</v>
      </c>
      <c r="H1793">
        <v>-12.68410844647317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293</v>
      </c>
      <c r="B1794">
        <v>2.988E-7</v>
      </c>
      <c r="D1794" t="s">
        <v>23</v>
      </c>
      <c r="E1794" t="s">
        <v>24</v>
      </c>
      <c r="F1794" t="s">
        <v>25</v>
      </c>
      <c r="G1794">
        <v>0</v>
      </c>
      <c r="H1794">
        <v>-17.50839803347575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x14ac:dyDescent="0.2">
      <c r="A1795" t="s">
        <v>500</v>
      </c>
      <c r="B1795">
        <v>4.3320000000000002E-6</v>
      </c>
      <c r="D1795" t="s">
        <v>23</v>
      </c>
      <c r="E1795" t="s">
        <v>24</v>
      </c>
      <c r="F1795" t="s">
        <v>25</v>
      </c>
      <c r="G1795">
        <v>0</v>
      </c>
      <c r="H1795">
        <v>-14.83438787861353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x14ac:dyDescent="0.2">
      <c r="A1796" t="s">
        <v>296</v>
      </c>
      <c r="B1796">
        <v>2.052E-6</v>
      </c>
      <c r="D1796" t="s">
        <v>23</v>
      </c>
      <c r="E1796" t="s">
        <v>24</v>
      </c>
      <c r="F1796" t="s">
        <v>25</v>
      </c>
      <c r="G1796">
        <v>0</v>
      </c>
      <c r="H1796">
        <v>-15.58160228044375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43</v>
      </c>
      <c r="B1797">
        <v>3.6E-9</v>
      </c>
      <c r="D1797" t="s">
        <v>23</v>
      </c>
      <c r="E1797" t="s">
        <v>24</v>
      </c>
      <c r="F1797" t="s">
        <v>25</v>
      </c>
      <c r="G1797">
        <v>0</v>
      </c>
      <c r="H1797">
        <v>-21.92723864127235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45</v>
      </c>
      <c r="B1798">
        <v>5.2079999999999999E-6</v>
      </c>
      <c r="D1798" t="s">
        <v>23</v>
      </c>
      <c r="E1798" t="s">
        <v>24</v>
      </c>
      <c r="F1798" t="s">
        <v>25</v>
      </c>
      <c r="G1798">
        <v>0</v>
      </c>
      <c r="H1798">
        <v>-14.65022130284601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299</v>
      </c>
      <c r="B1799">
        <v>7.3199999999999994E-6</v>
      </c>
      <c r="D1799" t="s">
        <v>23</v>
      </c>
      <c r="E1799" t="s">
        <v>24</v>
      </c>
      <c r="F1799" t="s">
        <v>25</v>
      </c>
      <c r="G1799">
        <v>0</v>
      </c>
      <c r="H1799">
        <v>-14.30980687977905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300</v>
      </c>
      <c r="B1800">
        <v>7.1999999999999996E-8</v>
      </c>
      <c r="D1800" t="s">
        <v>23</v>
      </c>
      <c r="E1800" t="s">
        <v>24</v>
      </c>
      <c r="F1800" t="s">
        <v>25</v>
      </c>
      <c r="G1800">
        <v>0</v>
      </c>
      <c r="H1800">
        <v>-18.931506367718359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47</v>
      </c>
      <c r="B1801">
        <v>8.4960000000000005E-4</v>
      </c>
      <c r="D1801" t="s">
        <v>23</v>
      </c>
      <c r="E1801" t="s">
        <v>24</v>
      </c>
      <c r="F1801" t="s">
        <v>25</v>
      </c>
      <c r="G1801">
        <v>0</v>
      </c>
      <c r="H1801">
        <v>-9.5556515572645999</v>
      </c>
      <c r="I1801">
        <v>9.1160778396977241E-2</v>
      </c>
      <c r="K1801" t="s">
        <v>494</v>
      </c>
      <c r="L1801">
        <v>0</v>
      </c>
      <c r="M1801" t="s">
        <v>57</v>
      </c>
    </row>
    <row r="1802" spans="1:13" x14ac:dyDescent="0.2">
      <c r="A1802" t="s">
        <v>48</v>
      </c>
      <c r="B1802">
        <v>1.3199999999999999E-7</v>
      </c>
      <c r="D1802" t="s">
        <v>23</v>
      </c>
      <c r="E1802" t="s">
        <v>24</v>
      </c>
      <c r="F1802" t="s">
        <v>25</v>
      </c>
      <c r="G1802">
        <v>0</v>
      </c>
      <c r="H1802">
        <v>-18.325370564148042</v>
      </c>
      <c r="I1802">
        <v>0.65416640982508945</v>
      </c>
      <c r="K1802" t="s">
        <v>490</v>
      </c>
      <c r="L1802">
        <v>0</v>
      </c>
      <c r="M1802" t="s">
        <v>57</v>
      </c>
    </row>
    <row r="1803" spans="1:13" x14ac:dyDescent="0.2">
      <c r="A1803" t="s">
        <v>49</v>
      </c>
      <c r="B1803">
        <v>3.1919999999999999E-5</v>
      </c>
      <c r="D1803" t="s">
        <v>23</v>
      </c>
      <c r="E1803" t="s">
        <v>24</v>
      </c>
      <c r="F1803" t="s">
        <v>25</v>
      </c>
      <c r="G1803">
        <v>0</v>
      </c>
      <c r="H1803">
        <v>-12.83718443517067</v>
      </c>
      <c r="I1803">
        <v>4.7655089902162509E-2</v>
      </c>
      <c r="K1803" t="s">
        <v>494</v>
      </c>
      <c r="L1803">
        <v>0</v>
      </c>
      <c r="M1803" t="s">
        <v>57</v>
      </c>
    </row>
    <row r="1804" spans="1:13" x14ac:dyDescent="0.2">
      <c r="A1804" t="s">
        <v>303</v>
      </c>
      <c r="B1804">
        <v>4.2480000000000007E-6</v>
      </c>
      <c r="D1804" t="s">
        <v>23</v>
      </c>
      <c r="E1804" t="s">
        <v>24</v>
      </c>
      <c r="F1804" t="s">
        <v>25</v>
      </c>
      <c r="G1804">
        <v>0</v>
      </c>
      <c r="H1804">
        <v>3.5400000000000002E-7</v>
      </c>
      <c r="K1804" t="s">
        <v>494</v>
      </c>
      <c r="M1804" t="s">
        <v>57</v>
      </c>
    </row>
    <row r="1805" spans="1:13" x14ac:dyDescent="0.2">
      <c r="A1805" t="s">
        <v>304</v>
      </c>
      <c r="B1805">
        <v>6.3719999999999993E-6</v>
      </c>
      <c r="D1805" t="s">
        <v>23</v>
      </c>
      <c r="E1805" t="s">
        <v>24</v>
      </c>
      <c r="F1805" t="s">
        <v>25</v>
      </c>
      <c r="G1805">
        <v>0</v>
      </c>
      <c r="H1805">
        <v>5.3099999999999998E-7</v>
      </c>
      <c r="K1805" t="s">
        <v>494</v>
      </c>
      <c r="M1805" t="s">
        <v>57</v>
      </c>
    </row>
    <row r="1806" spans="1:13" x14ac:dyDescent="0.2">
      <c r="A1806" t="s">
        <v>501</v>
      </c>
      <c r="B1806">
        <v>9.7199999999999998E-11</v>
      </c>
      <c r="D1806" t="s">
        <v>23</v>
      </c>
      <c r="E1806" t="s">
        <v>24</v>
      </c>
      <c r="F1806" t="s">
        <v>25</v>
      </c>
      <c r="G1806">
        <v>0</v>
      </c>
      <c r="H1806">
        <v>-25.53915705425015</v>
      </c>
      <c r="I1806">
        <v>0.65416640982508945</v>
      </c>
      <c r="K1806" t="s">
        <v>490</v>
      </c>
      <c r="L1806">
        <v>0</v>
      </c>
      <c r="M1806" t="s">
        <v>57</v>
      </c>
    </row>
    <row r="1807" spans="1:13" x14ac:dyDescent="0.2">
      <c r="A1807" t="s">
        <v>502</v>
      </c>
      <c r="B1807">
        <v>3.5999999999999998E-6</v>
      </c>
      <c r="D1807" t="s">
        <v>23</v>
      </c>
      <c r="E1807" t="s">
        <v>24</v>
      </c>
      <c r="F1807" t="s">
        <v>25</v>
      </c>
      <c r="G1807">
        <v>0</v>
      </c>
      <c r="H1807">
        <v>-15.01948336229021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x14ac:dyDescent="0.2">
      <c r="A1808" t="s">
        <v>503</v>
      </c>
      <c r="B1808">
        <v>2.8079999999999999E-4</v>
      </c>
      <c r="D1808" t="s">
        <v>23</v>
      </c>
      <c r="E1808" t="s">
        <v>24</v>
      </c>
      <c r="F1808" t="s">
        <v>25</v>
      </c>
      <c r="G1808">
        <v>0</v>
      </c>
      <c r="H1808">
        <v>-10.66277453560062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x14ac:dyDescent="0.2">
      <c r="A1809" t="s">
        <v>504</v>
      </c>
      <c r="B1809">
        <v>1.56E-5</v>
      </c>
      <c r="D1809" t="s">
        <v>23</v>
      </c>
      <c r="E1809" t="s">
        <v>24</v>
      </c>
      <c r="F1809" t="s">
        <v>25</v>
      </c>
      <c r="G1809">
        <v>0</v>
      </c>
      <c r="H1809">
        <v>-13.553146293496781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x14ac:dyDescent="0.2">
      <c r="A1810" t="s">
        <v>53</v>
      </c>
      <c r="B1810">
        <v>1.1988E-4</v>
      </c>
      <c r="D1810" t="s">
        <v>23</v>
      </c>
      <c r="E1810" t="s">
        <v>24</v>
      </c>
      <c r="F1810" t="s">
        <v>25</v>
      </c>
      <c r="G1810">
        <v>0</v>
      </c>
      <c r="H1810">
        <v>-11.513925965303811</v>
      </c>
      <c r="I1810">
        <v>0.65416640982508945</v>
      </c>
      <c r="K1810" t="s">
        <v>494</v>
      </c>
      <c r="L1810">
        <v>0</v>
      </c>
      <c r="M1810" t="s">
        <v>57</v>
      </c>
    </row>
    <row r="1811" spans="1:13" x14ac:dyDescent="0.2">
      <c r="A1811" t="s">
        <v>54</v>
      </c>
      <c r="B1811">
        <v>3.5999999999999998E-6</v>
      </c>
      <c r="D1811" t="s">
        <v>23</v>
      </c>
      <c r="E1811" t="s">
        <v>24</v>
      </c>
      <c r="F1811" t="s">
        <v>25</v>
      </c>
      <c r="G1811">
        <v>0</v>
      </c>
      <c r="H1811">
        <v>-15.01948336229021</v>
      </c>
      <c r="I1811">
        <v>0.65416640982508945</v>
      </c>
      <c r="K1811" t="s">
        <v>490</v>
      </c>
      <c r="L1811">
        <v>0</v>
      </c>
      <c r="M1811" t="s">
        <v>57</v>
      </c>
    </row>
    <row r="1812" spans="1:13" x14ac:dyDescent="0.2">
      <c r="A1812" t="s">
        <v>317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505</v>
      </c>
      <c r="B1813">
        <v>1.4399999999999998E-6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-15.935774094164371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x14ac:dyDescent="0.2">
      <c r="A1814" t="s">
        <v>555</v>
      </c>
      <c r="B1814">
        <v>2.904E-10</v>
      </c>
      <c r="C1814" t="s">
        <v>4</v>
      </c>
      <c r="D1814" t="s">
        <v>10</v>
      </c>
      <c r="E1814" t="s">
        <v>58</v>
      </c>
      <c r="F1814" t="s">
        <v>59</v>
      </c>
      <c r="G1814">
        <v>0</v>
      </c>
      <c r="H1814">
        <v>2.4200000000000001E-11</v>
      </c>
      <c r="K1814" t="s">
        <v>494</v>
      </c>
    </row>
    <row r="1815" spans="1:13" x14ac:dyDescent="0.2">
      <c r="A1815" t="s">
        <v>323</v>
      </c>
      <c r="B1815">
        <v>9.8400000000000008E-8</v>
      </c>
      <c r="C1815" t="s">
        <v>4</v>
      </c>
      <c r="D1815" t="s">
        <v>23</v>
      </c>
      <c r="E1815" t="s">
        <v>58</v>
      </c>
      <c r="F1815" t="s">
        <v>59</v>
      </c>
      <c r="G1815">
        <v>0</v>
      </c>
      <c r="H1815">
        <v>-18.619131682676201</v>
      </c>
      <c r="I1815">
        <v>9.1160778396977241E-2</v>
      </c>
      <c r="K1815" t="s">
        <v>506</v>
      </c>
      <c r="L1815">
        <v>0</v>
      </c>
      <c r="M1815" t="s">
        <v>598</v>
      </c>
    </row>
    <row r="1816" spans="1:13" x14ac:dyDescent="0.2">
      <c r="A1816" t="s">
        <v>507</v>
      </c>
      <c r="B1816">
        <v>6.8880000000000005E-5</v>
      </c>
      <c r="C1816" t="s">
        <v>61</v>
      </c>
      <c r="D1816" t="s">
        <v>23</v>
      </c>
      <c r="E1816" t="s">
        <v>58</v>
      </c>
      <c r="F1816" t="s">
        <v>59</v>
      </c>
      <c r="G1816">
        <v>0</v>
      </c>
      <c r="H1816">
        <v>-12.0680513476328</v>
      </c>
      <c r="I1816">
        <v>9.1160778396977241E-2</v>
      </c>
      <c r="K1816" t="s">
        <v>506</v>
      </c>
      <c r="L1816">
        <v>0</v>
      </c>
      <c r="M1816" t="s">
        <v>657</v>
      </c>
    </row>
    <row r="1817" spans="1:13" x14ac:dyDescent="0.2">
      <c r="A1817" t="s">
        <v>369</v>
      </c>
      <c r="B1817">
        <v>3.9360000000000001E-6</v>
      </c>
      <c r="C1817" t="s">
        <v>4</v>
      </c>
      <c r="D1817" t="s">
        <v>23</v>
      </c>
      <c r="E1817" t="s">
        <v>58</v>
      </c>
      <c r="F1817" t="s">
        <v>59</v>
      </c>
      <c r="G1817">
        <v>0</v>
      </c>
      <c r="H1817">
        <v>-14.930252228562271</v>
      </c>
      <c r="I1817">
        <v>9.1160778396977241E-2</v>
      </c>
      <c r="K1817" t="s">
        <v>506</v>
      </c>
      <c r="L1817">
        <v>0</v>
      </c>
      <c r="M1817" t="s">
        <v>639</v>
      </c>
    </row>
    <row r="1818" spans="1:13" x14ac:dyDescent="0.2">
      <c r="A1818" t="s">
        <v>171</v>
      </c>
      <c r="B1818">
        <v>3.9360000000000003E-5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-12.62766713556822</v>
      </c>
      <c r="I1818">
        <v>4.7655089902162509E-2</v>
      </c>
      <c r="K1818" t="s">
        <v>506</v>
      </c>
      <c r="L1818">
        <v>0</v>
      </c>
      <c r="M1818" t="s">
        <v>619</v>
      </c>
    </row>
    <row r="1819" spans="1:13" x14ac:dyDescent="0.2">
      <c r="A1819" t="s">
        <v>330</v>
      </c>
      <c r="B1819">
        <v>3.78E-2</v>
      </c>
      <c r="C1819" t="s">
        <v>4</v>
      </c>
      <c r="D1819" t="s">
        <v>154</v>
      </c>
      <c r="E1819" t="s">
        <v>58</v>
      </c>
      <c r="F1819" t="s">
        <v>59</v>
      </c>
      <c r="G1819">
        <v>0</v>
      </c>
      <c r="H1819">
        <v>-5.7603528261445964</v>
      </c>
      <c r="I1819">
        <v>9.1160778396977241E-2</v>
      </c>
      <c r="K1819" t="s">
        <v>508</v>
      </c>
      <c r="L1819">
        <v>0</v>
      </c>
      <c r="M1819" t="s">
        <v>632</v>
      </c>
    </row>
    <row r="1820" spans="1:13" x14ac:dyDescent="0.2">
      <c r="A1820" t="s">
        <v>65</v>
      </c>
      <c r="B1820">
        <v>9.444000000000001E-3</v>
      </c>
      <c r="C1820" t="s">
        <v>61</v>
      </c>
      <c r="D1820" t="s">
        <v>23</v>
      </c>
      <c r="E1820" t="s">
        <v>58</v>
      </c>
      <c r="F1820" t="s">
        <v>59</v>
      </c>
      <c r="G1820">
        <v>0</v>
      </c>
      <c r="H1820">
        <v>-7.1472823095468696</v>
      </c>
      <c r="I1820">
        <v>9.1160778396977241E-2</v>
      </c>
      <c r="K1820" t="s">
        <v>506</v>
      </c>
      <c r="L1820">
        <v>0</v>
      </c>
      <c r="M1820" t="s">
        <v>596</v>
      </c>
    </row>
    <row r="1821" spans="1:13" x14ac:dyDescent="0.2">
      <c r="A1821" t="s">
        <v>456</v>
      </c>
      <c r="B1821">
        <f>(B1781/(44/12))/0.49</f>
        <v>0.69573283858998147</v>
      </c>
      <c r="C1821" t="s">
        <v>67</v>
      </c>
      <c r="D1821" t="s">
        <v>23</v>
      </c>
      <c r="E1821" t="s">
        <v>58</v>
      </c>
      <c r="F1821" t="s">
        <v>59</v>
      </c>
      <c r="G1821">
        <v>0</v>
      </c>
      <c r="H1821">
        <v>5.7145799999999997E-2</v>
      </c>
      <c r="I1821">
        <v>2.439508208471609E-2</v>
      </c>
      <c r="K1821" t="s">
        <v>457</v>
      </c>
      <c r="L1821">
        <v>0</v>
      </c>
      <c r="M1821" t="s">
        <v>600</v>
      </c>
    </row>
    <row r="1822" spans="1:13" x14ac:dyDescent="0.2">
      <c r="A1822" t="s">
        <v>509</v>
      </c>
      <c r="B1822">
        <v>4.9199999999999997E-5</v>
      </c>
      <c r="C1822" t="s">
        <v>4</v>
      </c>
      <c r="D1822" t="s">
        <v>23</v>
      </c>
      <c r="E1822" t="s">
        <v>58</v>
      </c>
      <c r="F1822" t="s">
        <v>59</v>
      </c>
      <c r="G1822">
        <v>0</v>
      </c>
      <c r="H1822">
        <v>-12.40452358425401</v>
      </c>
      <c r="I1822">
        <v>9.1160778396977241E-2</v>
      </c>
      <c r="K1822" t="s">
        <v>506</v>
      </c>
      <c r="L1822">
        <v>0</v>
      </c>
      <c r="M1822" t="s">
        <v>510</v>
      </c>
    </row>
    <row r="1823" spans="1:13" x14ac:dyDescent="0.2">
      <c r="A1823" t="s">
        <v>202</v>
      </c>
      <c r="B1823">
        <v>-3.9360000000000003E-5</v>
      </c>
      <c r="C1823" t="s">
        <v>70</v>
      </c>
      <c r="D1823" t="s">
        <v>23</v>
      </c>
      <c r="E1823" t="s">
        <v>71</v>
      </c>
      <c r="F1823" t="s">
        <v>59</v>
      </c>
      <c r="G1823">
        <v>0</v>
      </c>
      <c r="H1823">
        <v>-12.62766713556822</v>
      </c>
      <c r="I1823">
        <v>9.1160778396977241E-2</v>
      </c>
      <c r="K1823" t="s">
        <v>506</v>
      </c>
      <c r="L1823">
        <v>0</v>
      </c>
      <c r="M1823" t="s">
        <v>625</v>
      </c>
    </row>
    <row r="1824" spans="1:13" x14ac:dyDescent="0.2">
      <c r="A1824" t="s">
        <v>341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637</v>
      </c>
    </row>
    <row r="1825" spans="1:13" x14ac:dyDescent="0.2">
      <c r="A1825" t="s">
        <v>511</v>
      </c>
      <c r="B1825">
        <v>-9.4439999999999997E-6</v>
      </c>
      <c r="C1825" t="s">
        <v>70</v>
      </c>
      <c r="D1825" t="s">
        <v>68</v>
      </c>
      <c r="E1825" t="s">
        <v>71</v>
      </c>
      <c r="F1825" t="s">
        <v>59</v>
      </c>
      <c r="G1825">
        <v>0</v>
      </c>
      <c r="H1825">
        <v>-14.055037588529011</v>
      </c>
      <c r="I1825">
        <v>9.1160778396977241E-2</v>
      </c>
      <c r="K1825" t="s">
        <v>506</v>
      </c>
      <c r="L1825">
        <v>0</v>
      </c>
      <c r="M1825" t="s">
        <v>512</v>
      </c>
    </row>
    <row r="1826" spans="1:13" x14ac:dyDescent="0.2">
      <c r="A1826" t="s">
        <v>460</v>
      </c>
      <c r="B1826">
        <v>-1.632E-3</v>
      </c>
      <c r="C1826" t="s">
        <v>70</v>
      </c>
      <c r="D1826" t="s">
        <v>23</v>
      </c>
      <c r="E1826" t="s">
        <v>71</v>
      </c>
      <c r="F1826" t="s">
        <v>59</v>
      </c>
      <c r="G1826">
        <v>0</v>
      </c>
      <c r="H1826">
        <v>-8.9028556722282222</v>
      </c>
      <c r="I1826">
        <v>2.439508208471609E-2</v>
      </c>
      <c r="K1826" t="s">
        <v>661</v>
      </c>
      <c r="L1826">
        <v>0</v>
      </c>
      <c r="M1826" t="s">
        <v>461</v>
      </c>
    </row>
    <row r="1827" spans="1:13" x14ac:dyDescent="0.2">
      <c r="A1827" t="s">
        <v>513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x14ac:dyDescent="0.2">
      <c r="A1828" t="s">
        <v>487</v>
      </c>
      <c r="B1828">
        <v>-3.264E-3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-8.2097084916682768</v>
      </c>
      <c r="I1828">
        <v>2.439508208471609E-2</v>
      </c>
      <c r="K1828" t="s">
        <v>662</v>
      </c>
      <c r="L1828">
        <v>0</v>
      </c>
      <c r="M1828" t="s">
        <v>461</v>
      </c>
    </row>
    <row r="1829" spans="1:13" x14ac:dyDescent="0.2">
      <c r="M1829" t="s">
        <v>57</v>
      </c>
    </row>
    <row r="1830" spans="1:13" ht="16" x14ac:dyDescent="0.2">
      <c r="A1830" s="1" t="s">
        <v>2</v>
      </c>
      <c r="B1830" s="1" t="s">
        <v>830</v>
      </c>
      <c r="M1830" t="s">
        <v>57</v>
      </c>
    </row>
    <row r="1831" spans="1:13" x14ac:dyDescent="0.2">
      <c r="A1831" t="s">
        <v>3</v>
      </c>
      <c r="B1831" t="s">
        <v>4</v>
      </c>
      <c r="M1831" t="s">
        <v>57</v>
      </c>
    </row>
    <row r="1832" spans="1:13" x14ac:dyDescent="0.2">
      <c r="A1832" t="s">
        <v>5</v>
      </c>
      <c r="B1832">
        <v>1</v>
      </c>
      <c r="M1832" t="s">
        <v>57</v>
      </c>
    </row>
    <row r="1833" spans="1:13" x14ac:dyDescent="0.2">
      <c r="A1833" t="s">
        <v>20</v>
      </c>
      <c r="B1833" t="s">
        <v>831</v>
      </c>
    </row>
    <row r="1834" spans="1:13" x14ac:dyDescent="0.2">
      <c r="A1834" t="s">
        <v>542</v>
      </c>
      <c r="B1834" t="s">
        <v>806</v>
      </c>
    </row>
    <row r="1835" spans="1:13" x14ac:dyDescent="0.2">
      <c r="A1835" t="s">
        <v>6</v>
      </c>
      <c r="B1835" t="s">
        <v>593</v>
      </c>
      <c r="M1835" t="s">
        <v>57</v>
      </c>
    </row>
    <row r="1836" spans="1:13" x14ac:dyDescent="0.2">
      <c r="A1836" t="s">
        <v>8</v>
      </c>
      <c r="B1836" t="s">
        <v>9</v>
      </c>
      <c r="M1836" t="s">
        <v>57</v>
      </c>
    </row>
    <row r="1837" spans="1:13" x14ac:dyDescent="0.2">
      <c r="A1837" t="s">
        <v>10</v>
      </c>
      <c r="B1837" t="s">
        <v>106</v>
      </c>
      <c r="M1837" t="s">
        <v>57</v>
      </c>
    </row>
    <row r="1838" spans="1:13" ht="16" x14ac:dyDescent="0.2">
      <c r="A1838" s="1" t="s">
        <v>12</v>
      </c>
      <c r="M1838" t="s">
        <v>57</v>
      </c>
    </row>
    <row r="1839" spans="1:13" x14ac:dyDescent="0.2">
      <c r="A1839" t="s">
        <v>13</v>
      </c>
      <c r="B1839" t="s">
        <v>14</v>
      </c>
      <c r="C1839" t="s">
        <v>3</v>
      </c>
      <c r="D1839" t="s">
        <v>10</v>
      </c>
      <c r="E1839" t="s">
        <v>15</v>
      </c>
      <c r="F1839" t="s">
        <v>8</v>
      </c>
      <c r="G1839" t="s">
        <v>16</v>
      </c>
      <c r="H1839" t="s">
        <v>17</v>
      </c>
      <c r="I1839" t="s">
        <v>19</v>
      </c>
      <c r="J1839" t="s">
        <v>20</v>
      </c>
      <c r="K1839" t="s">
        <v>7</v>
      </c>
      <c r="L1839" t="s">
        <v>21</v>
      </c>
      <c r="M1839" t="s">
        <v>6</v>
      </c>
    </row>
    <row r="1840" spans="1:13" x14ac:dyDescent="0.2">
      <c r="A1840" t="s">
        <v>830</v>
      </c>
      <c r="B1840">
        <v>1</v>
      </c>
      <c r="C1840" t="s">
        <v>4</v>
      </c>
      <c r="D1840" t="s">
        <v>106</v>
      </c>
      <c r="E1840" t="s">
        <v>268</v>
      </c>
      <c r="F1840" t="s">
        <v>56</v>
      </c>
      <c r="I1840">
        <v>100</v>
      </c>
      <c r="J1840" t="s">
        <v>57</v>
      </c>
      <c r="K1840" t="s">
        <v>729</v>
      </c>
      <c r="M1840" t="s">
        <v>57</v>
      </c>
    </row>
    <row r="1841" spans="1:13" x14ac:dyDescent="0.2">
      <c r="A1841" t="s">
        <v>27</v>
      </c>
      <c r="B1841">
        <v>7.3200000000000004E-7</v>
      </c>
      <c r="D1841" t="s">
        <v>23</v>
      </c>
      <c r="E1841" t="s">
        <v>24</v>
      </c>
      <c r="F1841" t="s">
        <v>25</v>
      </c>
      <c r="G1841">
        <v>0</v>
      </c>
      <c r="H1841">
        <v>-16.6123919727731</v>
      </c>
      <c r="I1841">
        <v>0.65416640982508945</v>
      </c>
      <c r="K1841" t="s">
        <v>490</v>
      </c>
      <c r="L1841">
        <v>0</v>
      </c>
      <c r="M1841" t="s">
        <v>57</v>
      </c>
    </row>
    <row r="1842" spans="1:13" x14ac:dyDescent="0.2">
      <c r="A1842" t="s">
        <v>114</v>
      </c>
      <c r="B1842">
        <v>2.088E-5</v>
      </c>
      <c r="D1842" t="s">
        <v>23</v>
      </c>
      <c r="E1842" t="s">
        <v>24</v>
      </c>
      <c r="F1842" t="s">
        <v>25</v>
      </c>
      <c r="G1842">
        <v>0</v>
      </c>
      <c r="H1842">
        <v>-13.26162544473784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x14ac:dyDescent="0.2">
      <c r="A1843" t="s">
        <v>276</v>
      </c>
      <c r="B1843">
        <v>1.2000000000000002E-8</v>
      </c>
      <c r="D1843" t="s">
        <v>23</v>
      </c>
      <c r="E1843" t="s">
        <v>24</v>
      </c>
      <c r="F1843" t="s">
        <v>25</v>
      </c>
      <c r="G1843">
        <v>0</v>
      </c>
      <c r="H1843">
        <v>-20.72326583694641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x14ac:dyDescent="0.2">
      <c r="A1844" t="s">
        <v>30</v>
      </c>
      <c r="B1844">
        <v>1.092E-5</v>
      </c>
      <c r="D1844" t="s">
        <v>23</v>
      </c>
      <c r="E1844" t="s">
        <v>24</v>
      </c>
      <c r="F1844" t="s">
        <v>25</v>
      </c>
      <c r="G1844">
        <v>0</v>
      </c>
      <c r="H1844">
        <v>-13.909821237435519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x14ac:dyDescent="0.2">
      <c r="A1845" t="s">
        <v>491</v>
      </c>
      <c r="B1845">
        <v>3.5999999999999994E-7</v>
      </c>
      <c r="D1845" t="s">
        <v>23</v>
      </c>
      <c r="E1845" t="s">
        <v>24</v>
      </c>
      <c r="F1845" t="s">
        <v>25</v>
      </c>
      <c r="G1845">
        <v>0</v>
      </c>
      <c r="H1845">
        <v>-17.32206845528426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492</v>
      </c>
      <c r="B1846">
        <v>8.6400000000000003E-14</v>
      </c>
      <c r="D1846" t="s">
        <v>23</v>
      </c>
      <c r="E1846" t="s">
        <v>24</v>
      </c>
      <c r="F1846" t="s">
        <v>25</v>
      </c>
      <c r="G1846">
        <v>0</v>
      </c>
      <c r="H1846">
        <v>-32.564695368888678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31</v>
      </c>
      <c r="B1847">
        <v>6.0000000000000008E-9</v>
      </c>
      <c r="D1847" t="s">
        <v>23</v>
      </c>
      <c r="E1847" t="s">
        <v>24</v>
      </c>
      <c r="F1847" t="s">
        <v>25</v>
      </c>
      <c r="G1847">
        <v>0</v>
      </c>
      <c r="H1847">
        <v>-21.416413017506361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279</v>
      </c>
      <c r="B1848">
        <v>7.1999999999999988E-7</v>
      </c>
      <c r="D1848" t="s">
        <v>23</v>
      </c>
      <c r="E1848" t="s">
        <v>24</v>
      </c>
      <c r="F1848" t="s">
        <v>25</v>
      </c>
      <c r="G1848">
        <v>0</v>
      </c>
      <c r="H1848">
        <v>-16.628921274724309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280</v>
      </c>
      <c r="B1849">
        <v>8.3999999999999991E-9</v>
      </c>
      <c r="D1849" t="s">
        <v>23</v>
      </c>
      <c r="E1849" t="s">
        <v>24</v>
      </c>
      <c r="F1849" t="s">
        <v>25</v>
      </c>
      <c r="G1849">
        <v>0</v>
      </c>
      <c r="H1849">
        <v>-21.079940780885138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493</v>
      </c>
      <c r="B1850">
        <v>7.0199999999999999E-5</v>
      </c>
      <c r="D1850" t="s">
        <v>23</v>
      </c>
      <c r="E1850" t="s">
        <v>24</v>
      </c>
      <c r="F1850" t="s">
        <v>25</v>
      </c>
      <c r="G1850">
        <v>0</v>
      </c>
      <c r="H1850">
        <v>-12.04906889672051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601</v>
      </c>
      <c r="B1851">
        <v>0.187</v>
      </c>
      <c r="D1851" t="s">
        <v>23</v>
      </c>
      <c r="E1851" t="s">
        <v>115</v>
      </c>
      <c r="F1851" t="s">
        <v>25</v>
      </c>
      <c r="G1851">
        <v>0</v>
      </c>
      <c r="H1851">
        <v>-4.5659494728348102</v>
      </c>
      <c r="I1851">
        <v>2.439508208471609E-2</v>
      </c>
      <c r="K1851" t="s">
        <v>514</v>
      </c>
      <c r="L1851">
        <v>0</v>
      </c>
      <c r="M1851" t="s">
        <v>57</v>
      </c>
    </row>
    <row r="1852" spans="1:13" x14ac:dyDescent="0.2">
      <c r="A1852" t="s">
        <v>34</v>
      </c>
      <c r="B1852">
        <v>8.3999999999999995E-5</v>
      </c>
      <c r="D1852" t="s">
        <v>23</v>
      </c>
      <c r="E1852" t="s">
        <v>24</v>
      </c>
      <c r="F1852" t="s">
        <v>25</v>
      </c>
      <c r="G1852">
        <v>0</v>
      </c>
      <c r="H1852">
        <v>-11.86960040890896</v>
      </c>
      <c r="I1852">
        <v>0.39422868018213508</v>
      </c>
      <c r="K1852" t="s">
        <v>495</v>
      </c>
      <c r="L1852">
        <v>0</v>
      </c>
      <c r="M1852" t="s">
        <v>57</v>
      </c>
    </row>
    <row r="1853" spans="1:13" x14ac:dyDescent="0.2">
      <c r="A1853" t="s">
        <v>496</v>
      </c>
      <c r="B1853">
        <v>2.1600000000000001E-6</v>
      </c>
      <c r="D1853" t="s">
        <v>23</v>
      </c>
      <c r="E1853" t="s">
        <v>24</v>
      </c>
      <c r="F1853" t="s">
        <v>25</v>
      </c>
      <c r="G1853">
        <v>0</v>
      </c>
      <c r="H1853">
        <v>-15.5303089860562</v>
      </c>
      <c r="I1853">
        <v>0.65416640982508945</v>
      </c>
      <c r="K1853" t="s">
        <v>490</v>
      </c>
      <c r="L1853">
        <v>0</v>
      </c>
      <c r="M1853" t="s">
        <v>57</v>
      </c>
    </row>
    <row r="1854" spans="1:13" x14ac:dyDescent="0.2">
      <c r="A1854" t="s">
        <v>284</v>
      </c>
      <c r="B1854">
        <v>4.7520000000000005E-8</v>
      </c>
      <c r="D1854" t="s">
        <v>23</v>
      </c>
      <c r="E1854" t="s">
        <v>24</v>
      </c>
      <c r="F1854" t="s">
        <v>25</v>
      </c>
      <c r="G1854">
        <v>0</v>
      </c>
      <c r="H1854">
        <v>-19.347021811680019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x14ac:dyDescent="0.2">
      <c r="A1855" t="s">
        <v>285</v>
      </c>
      <c r="B1855">
        <v>4.8E-10</v>
      </c>
      <c r="D1855" t="s">
        <v>23</v>
      </c>
      <c r="E1855" t="s">
        <v>24</v>
      </c>
      <c r="F1855" t="s">
        <v>25</v>
      </c>
      <c r="G1855">
        <v>0</v>
      </c>
      <c r="H1855">
        <v>-23.94214166181461</v>
      </c>
      <c r="I1855">
        <v>0.69314718055994529</v>
      </c>
      <c r="K1855" t="s">
        <v>497</v>
      </c>
      <c r="L1855">
        <v>0</v>
      </c>
      <c r="M1855" t="s">
        <v>57</v>
      </c>
    </row>
    <row r="1856" spans="1:13" x14ac:dyDescent="0.2">
      <c r="A1856" t="s">
        <v>287</v>
      </c>
      <c r="B1856">
        <v>2.6399999999999998E-7</v>
      </c>
      <c r="D1856" t="s">
        <v>23</v>
      </c>
      <c r="E1856" t="s">
        <v>24</v>
      </c>
      <c r="F1856" t="s">
        <v>25</v>
      </c>
      <c r="G1856">
        <v>0</v>
      </c>
      <c r="H1856">
        <v>-17.632223383588091</v>
      </c>
      <c r="I1856">
        <v>0.65416640982508945</v>
      </c>
      <c r="K1856" t="s">
        <v>490</v>
      </c>
      <c r="L1856">
        <v>0</v>
      </c>
      <c r="M1856" t="s">
        <v>57</v>
      </c>
    </row>
    <row r="1857" spans="1:13" x14ac:dyDescent="0.2">
      <c r="A1857" t="s">
        <v>35</v>
      </c>
      <c r="B1857">
        <v>2.76E-5</v>
      </c>
      <c r="D1857" t="s">
        <v>23</v>
      </c>
      <c r="E1857" t="s">
        <v>24</v>
      </c>
      <c r="F1857" t="s">
        <v>25</v>
      </c>
      <c r="G1857">
        <v>0</v>
      </c>
      <c r="H1857">
        <v>-12.982601435029171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37</v>
      </c>
      <c r="B1858">
        <v>3.7200000000000003E-13</v>
      </c>
      <c r="D1858" t="s">
        <v>23</v>
      </c>
      <c r="E1858" t="s">
        <v>24</v>
      </c>
      <c r="F1858" t="s">
        <v>25</v>
      </c>
      <c r="G1858">
        <v>0</v>
      </c>
      <c r="H1858">
        <v>-31.104789190425539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x14ac:dyDescent="0.2">
      <c r="A1859" t="s">
        <v>498</v>
      </c>
      <c r="B1859">
        <v>5.9999999999999997E-7</v>
      </c>
      <c r="D1859" t="s">
        <v>23</v>
      </c>
      <c r="E1859" t="s">
        <v>24</v>
      </c>
      <c r="F1859" t="s">
        <v>25</v>
      </c>
      <c r="G1859">
        <v>0</v>
      </c>
      <c r="H1859">
        <v>-16.81124283151826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x14ac:dyDescent="0.2">
      <c r="A1860" t="s">
        <v>39</v>
      </c>
      <c r="B1860">
        <v>1.5599999999999999E-6</v>
      </c>
      <c r="D1860" t="s">
        <v>23</v>
      </c>
      <c r="E1860" t="s">
        <v>24</v>
      </c>
      <c r="F1860" t="s">
        <v>25</v>
      </c>
      <c r="G1860">
        <v>0</v>
      </c>
      <c r="H1860">
        <v>-15.855731386490829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40</v>
      </c>
      <c r="B1861">
        <v>11.843999999999999</v>
      </c>
      <c r="D1861" t="s">
        <v>11</v>
      </c>
      <c r="E1861" t="s">
        <v>24</v>
      </c>
      <c r="F1861" t="s">
        <v>25</v>
      </c>
      <c r="G1861">
        <v>0</v>
      </c>
      <c r="H1861">
        <v>-1.3085239548655481E-2</v>
      </c>
      <c r="I1861">
        <v>2.439508208471609E-2</v>
      </c>
      <c r="K1861" t="s">
        <v>499</v>
      </c>
      <c r="L1861">
        <v>0</v>
      </c>
      <c r="M1861" t="s">
        <v>57</v>
      </c>
    </row>
    <row r="1862" spans="1:13" x14ac:dyDescent="0.2">
      <c r="A1862" t="s">
        <v>288</v>
      </c>
      <c r="B1862">
        <v>1.092E-5</v>
      </c>
      <c r="D1862" t="s">
        <v>23</v>
      </c>
      <c r="E1862" t="s">
        <v>24</v>
      </c>
      <c r="F1862" t="s">
        <v>25</v>
      </c>
      <c r="G1862">
        <v>0</v>
      </c>
      <c r="H1862">
        <v>-13.909821237435519</v>
      </c>
      <c r="I1862">
        <v>0.65416640982508945</v>
      </c>
      <c r="K1862" t="s">
        <v>490</v>
      </c>
      <c r="L1862">
        <v>0</v>
      </c>
      <c r="M1862" t="s">
        <v>57</v>
      </c>
    </row>
    <row r="1863" spans="1:13" x14ac:dyDescent="0.2">
      <c r="A1863" t="s">
        <v>289</v>
      </c>
      <c r="B1863">
        <v>3.7199999999999996E-5</v>
      </c>
      <c r="D1863" t="s">
        <v>23</v>
      </c>
      <c r="E1863" t="s">
        <v>24</v>
      </c>
      <c r="F1863" t="s">
        <v>25</v>
      </c>
      <c r="G1863">
        <v>0</v>
      </c>
      <c r="H1863">
        <v>-12.68410844647317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293</v>
      </c>
      <c r="B1864">
        <v>2.988E-7</v>
      </c>
      <c r="D1864" t="s">
        <v>23</v>
      </c>
      <c r="E1864" t="s">
        <v>24</v>
      </c>
      <c r="F1864" t="s">
        <v>25</v>
      </c>
      <c r="G1864">
        <v>0</v>
      </c>
      <c r="H1864">
        <v>-17.50839803347575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x14ac:dyDescent="0.2">
      <c r="A1865" t="s">
        <v>500</v>
      </c>
      <c r="B1865">
        <v>4.3320000000000002E-6</v>
      </c>
      <c r="D1865" t="s">
        <v>23</v>
      </c>
      <c r="E1865" t="s">
        <v>24</v>
      </c>
      <c r="F1865" t="s">
        <v>25</v>
      </c>
      <c r="G1865">
        <v>0</v>
      </c>
      <c r="H1865">
        <v>-14.83438787861353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x14ac:dyDescent="0.2">
      <c r="A1866" t="s">
        <v>296</v>
      </c>
      <c r="B1866">
        <v>2.052E-6</v>
      </c>
      <c r="D1866" t="s">
        <v>23</v>
      </c>
      <c r="E1866" t="s">
        <v>24</v>
      </c>
      <c r="F1866" t="s">
        <v>25</v>
      </c>
      <c r="G1866">
        <v>0</v>
      </c>
      <c r="H1866">
        <v>-15.58160228044375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43</v>
      </c>
      <c r="B1867">
        <v>3.6E-9</v>
      </c>
      <c r="D1867" t="s">
        <v>23</v>
      </c>
      <c r="E1867" t="s">
        <v>24</v>
      </c>
      <c r="F1867" t="s">
        <v>25</v>
      </c>
      <c r="G1867">
        <v>0</v>
      </c>
      <c r="H1867">
        <v>-21.92723864127235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45</v>
      </c>
      <c r="B1868">
        <v>5.2079999999999999E-6</v>
      </c>
      <c r="D1868" t="s">
        <v>23</v>
      </c>
      <c r="E1868" t="s">
        <v>24</v>
      </c>
      <c r="F1868" t="s">
        <v>25</v>
      </c>
      <c r="G1868">
        <v>0</v>
      </c>
      <c r="H1868">
        <v>-14.65022130284601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299</v>
      </c>
      <c r="B1869">
        <v>7.3199999999999994E-6</v>
      </c>
      <c r="D1869" t="s">
        <v>23</v>
      </c>
      <c r="E1869" t="s">
        <v>24</v>
      </c>
      <c r="F1869" t="s">
        <v>25</v>
      </c>
      <c r="G1869">
        <v>0</v>
      </c>
      <c r="H1869">
        <v>-14.30980687977905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300</v>
      </c>
      <c r="B1870">
        <v>7.1999999999999996E-8</v>
      </c>
      <c r="D1870" t="s">
        <v>23</v>
      </c>
      <c r="E1870" t="s">
        <v>24</v>
      </c>
      <c r="F1870" t="s">
        <v>25</v>
      </c>
      <c r="G1870">
        <v>0</v>
      </c>
      <c r="H1870">
        <v>-18.931506367718359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47</v>
      </c>
      <c r="B1871">
        <v>8.2919999999999999E-4</v>
      </c>
      <c r="D1871" t="s">
        <v>23</v>
      </c>
      <c r="E1871" t="s">
        <v>24</v>
      </c>
      <c r="F1871" t="s">
        <v>25</v>
      </c>
      <c r="G1871">
        <v>0</v>
      </c>
      <c r="H1871">
        <v>-9.5799558271906502</v>
      </c>
      <c r="I1871">
        <v>9.1160778396977241E-2</v>
      </c>
      <c r="K1871" t="s">
        <v>515</v>
      </c>
      <c r="L1871">
        <v>0</v>
      </c>
      <c r="M1871" t="s">
        <v>57</v>
      </c>
    </row>
    <row r="1872" spans="1:13" x14ac:dyDescent="0.2">
      <c r="A1872" t="s">
        <v>48</v>
      </c>
      <c r="B1872">
        <v>1.3199999999999999E-7</v>
      </c>
      <c r="D1872" t="s">
        <v>23</v>
      </c>
      <c r="E1872" t="s">
        <v>24</v>
      </c>
      <c r="F1872" t="s">
        <v>25</v>
      </c>
      <c r="G1872">
        <v>0</v>
      </c>
      <c r="H1872">
        <v>-18.325370564148042</v>
      </c>
      <c r="I1872">
        <v>0.65416640982508945</v>
      </c>
      <c r="K1872" t="s">
        <v>490</v>
      </c>
      <c r="L1872">
        <v>0</v>
      </c>
      <c r="M1872" t="s">
        <v>57</v>
      </c>
    </row>
    <row r="1873" spans="1:13" x14ac:dyDescent="0.2">
      <c r="A1873" t="s">
        <v>49</v>
      </c>
      <c r="B1873">
        <v>1.596E-5</v>
      </c>
      <c r="D1873" t="s">
        <v>23</v>
      </c>
      <c r="E1873" t="s">
        <v>24</v>
      </c>
      <c r="F1873" t="s">
        <v>25</v>
      </c>
      <c r="G1873">
        <v>0</v>
      </c>
      <c r="H1873">
        <v>-13.53033161573061</v>
      </c>
      <c r="I1873">
        <v>4.7655089902162509E-2</v>
      </c>
      <c r="K1873" t="s">
        <v>516</v>
      </c>
      <c r="L1873">
        <v>0</v>
      </c>
      <c r="M1873" t="s">
        <v>57</v>
      </c>
    </row>
    <row r="1874" spans="1:13" x14ac:dyDescent="0.2">
      <c r="A1874" t="s">
        <v>303</v>
      </c>
      <c r="B1874">
        <v>2.1240000000000003E-6</v>
      </c>
      <c r="D1874" t="s">
        <v>23</v>
      </c>
      <c r="E1874" t="s">
        <v>24</v>
      </c>
      <c r="F1874" t="s">
        <v>25</v>
      </c>
      <c r="G1874">
        <v>0</v>
      </c>
      <c r="H1874">
        <v>1.7700000000000001E-7</v>
      </c>
      <c r="K1874" t="s">
        <v>516</v>
      </c>
      <c r="M1874" t="s">
        <v>57</v>
      </c>
    </row>
    <row r="1875" spans="1:13" x14ac:dyDescent="0.2">
      <c r="A1875" t="s">
        <v>304</v>
      </c>
      <c r="B1875">
        <v>3.1920000000000001E-6</v>
      </c>
      <c r="D1875" t="s">
        <v>23</v>
      </c>
      <c r="E1875" t="s">
        <v>24</v>
      </c>
      <c r="F1875" t="s">
        <v>25</v>
      </c>
      <c r="G1875">
        <v>0</v>
      </c>
      <c r="H1875">
        <v>2.6600000000000003E-7</v>
      </c>
      <c r="K1875" t="s">
        <v>516</v>
      </c>
      <c r="M1875" t="s">
        <v>57</v>
      </c>
    </row>
    <row r="1876" spans="1:13" x14ac:dyDescent="0.2">
      <c r="A1876" t="s">
        <v>501</v>
      </c>
      <c r="B1876">
        <v>9.7199999999999998E-11</v>
      </c>
      <c r="D1876" t="s">
        <v>23</v>
      </c>
      <c r="E1876" t="s">
        <v>24</v>
      </c>
      <c r="F1876" t="s">
        <v>25</v>
      </c>
      <c r="G1876">
        <v>0</v>
      </c>
      <c r="H1876">
        <v>-25.53915705425015</v>
      </c>
      <c r="I1876">
        <v>0.65416640982508945</v>
      </c>
      <c r="K1876" t="s">
        <v>490</v>
      </c>
      <c r="L1876">
        <v>0</v>
      </c>
      <c r="M1876" t="s">
        <v>57</v>
      </c>
    </row>
    <row r="1877" spans="1:13" x14ac:dyDescent="0.2">
      <c r="A1877" t="s">
        <v>502</v>
      </c>
      <c r="B1877">
        <v>3.5999999999999998E-6</v>
      </c>
      <c r="D1877" t="s">
        <v>23</v>
      </c>
      <c r="E1877" t="s">
        <v>24</v>
      </c>
      <c r="F1877" t="s">
        <v>25</v>
      </c>
      <c r="G1877">
        <v>0</v>
      </c>
      <c r="H1877">
        <v>-15.01948336229021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x14ac:dyDescent="0.2">
      <c r="A1878" t="s">
        <v>503</v>
      </c>
      <c r="B1878">
        <v>2.8079999999999999E-4</v>
      </c>
      <c r="D1878" t="s">
        <v>23</v>
      </c>
      <c r="E1878" t="s">
        <v>24</v>
      </c>
      <c r="F1878" t="s">
        <v>25</v>
      </c>
      <c r="G1878">
        <v>0</v>
      </c>
      <c r="H1878">
        <v>-10.66277453560062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x14ac:dyDescent="0.2">
      <c r="A1879" t="s">
        <v>504</v>
      </c>
      <c r="B1879">
        <v>1.56E-5</v>
      </c>
      <c r="D1879" t="s">
        <v>23</v>
      </c>
      <c r="E1879" t="s">
        <v>24</v>
      </c>
      <c r="F1879" t="s">
        <v>25</v>
      </c>
      <c r="G1879">
        <v>0</v>
      </c>
      <c r="H1879">
        <v>-13.553146293496781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x14ac:dyDescent="0.2">
      <c r="A1880" t="s">
        <v>53</v>
      </c>
      <c r="B1880">
        <v>6.0000000000000002E-6</v>
      </c>
      <c r="D1880" t="s">
        <v>23</v>
      </c>
      <c r="E1880" t="s">
        <v>24</v>
      </c>
      <c r="F1880" t="s">
        <v>25</v>
      </c>
      <c r="G1880">
        <v>0</v>
      </c>
      <c r="H1880">
        <v>-14.508657738524221</v>
      </c>
      <c r="I1880">
        <v>0.65416640982508945</v>
      </c>
      <c r="K1880" t="s">
        <v>517</v>
      </c>
      <c r="L1880">
        <v>0</v>
      </c>
      <c r="M1880" t="s">
        <v>57</v>
      </c>
    </row>
    <row r="1881" spans="1:13" x14ac:dyDescent="0.2">
      <c r="A1881" t="s">
        <v>54</v>
      </c>
      <c r="B1881">
        <v>3.5999999999999998E-6</v>
      </c>
      <c r="D1881" t="s">
        <v>23</v>
      </c>
      <c r="E1881" t="s">
        <v>24</v>
      </c>
      <c r="F1881" t="s">
        <v>25</v>
      </c>
      <c r="G1881">
        <v>0</v>
      </c>
      <c r="H1881">
        <v>-15.01948336229021</v>
      </c>
      <c r="I1881">
        <v>0.65416640982508945</v>
      </c>
      <c r="K1881" t="s">
        <v>490</v>
      </c>
      <c r="L1881">
        <v>0</v>
      </c>
      <c r="M1881" t="s">
        <v>57</v>
      </c>
    </row>
    <row r="1882" spans="1:13" x14ac:dyDescent="0.2">
      <c r="A1882" t="s">
        <v>317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505</v>
      </c>
      <c r="B1883">
        <v>1.4399999999999998E-6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-15.935774094164371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x14ac:dyDescent="0.2">
      <c r="A1884" t="s">
        <v>758</v>
      </c>
      <c r="B1884">
        <f>(B1851*0.9)/0.1</f>
        <v>1.6830000000000001</v>
      </c>
      <c r="C1884" t="s">
        <v>4</v>
      </c>
      <c r="D1884" t="s">
        <v>23</v>
      </c>
      <c r="E1884" t="s">
        <v>58</v>
      </c>
      <c r="F1884" t="s">
        <v>59</v>
      </c>
      <c r="G1884">
        <v>0</v>
      </c>
      <c r="H1884">
        <v>9.3600000000000003E-2</v>
      </c>
      <c r="K1884" t="s">
        <v>514</v>
      </c>
    </row>
    <row r="1885" spans="1:13" x14ac:dyDescent="0.2">
      <c r="A1885" t="s">
        <v>555</v>
      </c>
      <c r="B1885">
        <v>2.6400000000000002E-10</v>
      </c>
      <c r="C1885" t="s">
        <v>4</v>
      </c>
      <c r="D1885" t="s">
        <v>10</v>
      </c>
      <c r="E1885" t="s">
        <v>58</v>
      </c>
      <c r="F1885" t="s">
        <v>59</v>
      </c>
      <c r="G1885">
        <v>0</v>
      </c>
      <c r="H1885">
        <v>2.2000000000000002E-11</v>
      </c>
      <c r="K1885" t="s">
        <v>494</v>
      </c>
    </row>
    <row r="1886" spans="1:13" x14ac:dyDescent="0.2">
      <c r="A1886" t="s">
        <v>392</v>
      </c>
      <c r="B1886">
        <v>1.1388000000000001E-4</v>
      </c>
      <c r="C1886" t="s">
        <v>61</v>
      </c>
      <c r="D1886" t="s">
        <v>23</v>
      </c>
      <c r="E1886" t="s">
        <v>58</v>
      </c>
      <c r="F1886" t="s">
        <v>59</v>
      </c>
      <c r="G1886">
        <v>0</v>
      </c>
      <c r="H1886">
        <v>9.4900000000000006E-6</v>
      </c>
      <c r="K1886" t="s">
        <v>517</v>
      </c>
      <c r="M1886" t="s">
        <v>393</v>
      </c>
    </row>
    <row r="1887" spans="1:13" x14ac:dyDescent="0.2">
      <c r="A1887" t="s">
        <v>323</v>
      </c>
      <c r="B1887">
        <v>9.8400000000000008E-8</v>
      </c>
      <c r="C1887" t="s">
        <v>4</v>
      </c>
      <c r="D1887" t="s">
        <v>23</v>
      </c>
      <c r="E1887" t="s">
        <v>58</v>
      </c>
      <c r="F1887" t="s">
        <v>59</v>
      </c>
      <c r="G1887">
        <v>0</v>
      </c>
      <c r="H1887">
        <v>-18.619131682676201</v>
      </c>
      <c r="I1887">
        <v>9.1160778396977241E-2</v>
      </c>
      <c r="K1887" t="s">
        <v>506</v>
      </c>
      <c r="L1887">
        <v>0</v>
      </c>
      <c r="M1887" t="s">
        <v>598</v>
      </c>
    </row>
    <row r="1888" spans="1:13" x14ac:dyDescent="0.2">
      <c r="A1888" t="s">
        <v>507</v>
      </c>
      <c r="B1888">
        <v>6.8880000000000005E-5</v>
      </c>
      <c r="C1888" t="s">
        <v>61</v>
      </c>
      <c r="D1888" t="s">
        <v>23</v>
      </c>
      <c r="E1888" t="s">
        <v>58</v>
      </c>
      <c r="F1888" t="s">
        <v>59</v>
      </c>
      <c r="G1888">
        <v>0</v>
      </c>
      <c r="H1888">
        <v>-12.0680513476328</v>
      </c>
      <c r="I1888">
        <v>9.1160778396977241E-2</v>
      </c>
      <c r="K1888" t="s">
        <v>506</v>
      </c>
      <c r="L1888">
        <v>0</v>
      </c>
      <c r="M1888" t="s">
        <v>657</v>
      </c>
    </row>
    <row r="1889" spans="1:13" x14ac:dyDescent="0.2">
      <c r="A1889" t="s">
        <v>369</v>
      </c>
      <c r="B1889">
        <v>3.9360000000000001E-6</v>
      </c>
      <c r="C1889" t="s">
        <v>4</v>
      </c>
      <c r="D1889" t="s">
        <v>23</v>
      </c>
      <c r="E1889" t="s">
        <v>58</v>
      </c>
      <c r="F1889" t="s">
        <v>59</v>
      </c>
      <c r="G1889">
        <v>0</v>
      </c>
      <c r="H1889">
        <v>-14.930252228562271</v>
      </c>
      <c r="I1889">
        <v>9.1160778396977241E-2</v>
      </c>
      <c r="K1889" t="s">
        <v>506</v>
      </c>
      <c r="L1889">
        <v>0</v>
      </c>
      <c r="M1889" t="s">
        <v>639</v>
      </c>
    </row>
    <row r="1890" spans="1:13" x14ac:dyDescent="0.2">
      <c r="A1890" t="s">
        <v>171</v>
      </c>
      <c r="B1890">
        <v>3.9360000000000003E-5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-12.62766713556822</v>
      </c>
      <c r="I1890">
        <v>4.7655089902162509E-2</v>
      </c>
      <c r="K1890" t="s">
        <v>506</v>
      </c>
      <c r="L1890">
        <v>0</v>
      </c>
      <c r="M1890" t="s">
        <v>619</v>
      </c>
    </row>
    <row r="1891" spans="1:13" x14ac:dyDescent="0.2">
      <c r="A1891" t="s">
        <v>330</v>
      </c>
      <c r="B1891">
        <v>3.78E-2</v>
      </c>
      <c r="C1891" t="s">
        <v>4</v>
      </c>
      <c r="D1891" t="s">
        <v>154</v>
      </c>
      <c r="E1891" t="s">
        <v>58</v>
      </c>
      <c r="F1891" t="s">
        <v>59</v>
      </c>
      <c r="G1891">
        <v>0</v>
      </c>
      <c r="H1891">
        <v>-5.7603528261445964</v>
      </c>
      <c r="I1891">
        <v>9.1160778396977241E-2</v>
      </c>
      <c r="K1891" t="s">
        <v>508</v>
      </c>
      <c r="L1891">
        <v>0</v>
      </c>
      <c r="M1891" t="s">
        <v>632</v>
      </c>
    </row>
    <row r="1892" spans="1:13" x14ac:dyDescent="0.2">
      <c r="A1892" t="s">
        <v>65</v>
      </c>
      <c r="B1892">
        <v>9.444000000000001E-3</v>
      </c>
      <c r="C1892" t="s">
        <v>61</v>
      </c>
      <c r="D1892" t="s">
        <v>23</v>
      </c>
      <c r="E1892" t="s">
        <v>58</v>
      </c>
      <c r="F1892" t="s">
        <v>59</v>
      </c>
      <c r="G1892">
        <v>0</v>
      </c>
      <c r="H1892">
        <v>-7.1472823095468696</v>
      </c>
      <c r="I1892">
        <v>9.1160778396977241E-2</v>
      </c>
      <c r="K1892" t="s">
        <v>506</v>
      </c>
      <c r="L1892">
        <v>0</v>
      </c>
      <c r="M1892" t="s">
        <v>596</v>
      </c>
    </row>
    <row r="1893" spans="1:13" x14ac:dyDescent="0.2">
      <c r="A1893" t="s">
        <v>456</v>
      </c>
      <c r="B1893">
        <f>(SUM(B1851,B1884)/(44/12))/0.49</f>
        <v>1.0408163265306123</v>
      </c>
      <c r="C1893" t="s">
        <v>67</v>
      </c>
      <c r="D1893" t="s">
        <v>23</v>
      </c>
      <c r="E1893" t="s">
        <v>58</v>
      </c>
      <c r="F1893" t="s">
        <v>59</v>
      </c>
      <c r="G1893">
        <v>0</v>
      </c>
      <c r="H1893">
        <v>5.7145799999999997E-2</v>
      </c>
      <c r="I1893">
        <v>2.439508208471609E-2</v>
      </c>
      <c r="K1893" t="s">
        <v>457</v>
      </c>
      <c r="L1893">
        <v>0</v>
      </c>
      <c r="M1893" t="s">
        <v>600</v>
      </c>
    </row>
    <row r="1894" spans="1:13" x14ac:dyDescent="0.2">
      <c r="A1894" t="s">
        <v>509</v>
      </c>
      <c r="B1894">
        <v>4.9199999999999997E-5</v>
      </c>
      <c r="C1894" t="s">
        <v>4</v>
      </c>
      <c r="D1894" t="s">
        <v>23</v>
      </c>
      <c r="E1894" t="s">
        <v>58</v>
      </c>
      <c r="F1894" t="s">
        <v>59</v>
      </c>
      <c r="G1894">
        <v>0</v>
      </c>
      <c r="H1894">
        <v>-12.40452358425401</v>
      </c>
      <c r="I1894">
        <v>9.1160778396977241E-2</v>
      </c>
      <c r="K1894" t="s">
        <v>506</v>
      </c>
      <c r="L1894">
        <v>0</v>
      </c>
      <c r="M1894" t="s">
        <v>510</v>
      </c>
    </row>
    <row r="1895" spans="1:13" x14ac:dyDescent="0.2">
      <c r="A1895" t="s">
        <v>202</v>
      </c>
      <c r="B1895">
        <v>-3.9360000000000003E-5</v>
      </c>
      <c r="C1895" t="s">
        <v>70</v>
      </c>
      <c r="D1895" t="s">
        <v>23</v>
      </c>
      <c r="E1895" t="s">
        <v>71</v>
      </c>
      <c r="F1895" t="s">
        <v>59</v>
      </c>
      <c r="G1895">
        <v>0</v>
      </c>
      <c r="H1895">
        <v>-12.62766713556822</v>
      </c>
      <c r="I1895">
        <v>9.1160778396977241E-2</v>
      </c>
      <c r="K1895" t="s">
        <v>506</v>
      </c>
      <c r="L1895">
        <v>0</v>
      </c>
      <c r="M1895" t="s">
        <v>625</v>
      </c>
    </row>
    <row r="1896" spans="1:13" x14ac:dyDescent="0.2">
      <c r="A1896" t="s">
        <v>341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637</v>
      </c>
    </row>
    <row r="1897" spans="1:13" x14ac:dyDescent="0.2">
      <c r="A1897" t="s">
        <v>511</v>
      </c>
      <c r="B1897">
        <v>-9.4439999999999997E-6</v>
      </c>
      <c r="C1897" t="s">
        <v>70</v>
      </c>
      <c r="D1897" t="s">
        <v>68</v>
      </c>
      <c r="E1897" t="s">
        <v>71</v>
      </c>
      <c r="F1897" t="s">
        <v>59</v>
      </c>
      <c r="G1897">
        <v>0</v>
      </c>
      <c r="H1897">
        <v>-14.055037588529011</v>
      </c>
      <c r="I1897">
        <v>9.1160778396977241E-2</v>
      </c>
      <c r="K1897" t="s">
        <v>506</v>
      </c>
      <c r="L1897">
        <v>0</v>
      </c>
      <c r="M1897" t="s">
        <v>512</v>
      </c>
    </row>
    <row r="1898" spans="1:13" x14ac:dyDescent="0.2">
      <c r="A1898" t="s">
        <v>460</v>
      </c>
      <c r="B1898">
        <v>-1.632E-3</v>
      </c>
      <c r="C1898" t="s">
        <v>70</v>
      </c>
      <c r="D1898" t="s">
        <v>23</v>
      </c>
      <c r="E1898" t="s">
        <v>71</v>
      </c>
      <c r="F1898" t="s">
        <v>59</v>
      </c>
      <c r="G1898">
        <v>0</v>
      </c>
      <c r="H1898">
        <v>-8.9028556722282222</v>
      </c>
      <c r="I1898">
        <v>2.439508208471609E-2</v>
      </c>
      <c r="K1898" t="s">
        <v>661</v>
      </c>
      <c r="L1898">
        <v>0</v>
      </c>
      <c r="M1898" t="s">
        <v>461</v>
      </c>
    </row>
    <row r="1899" spans="1:13" x14ac:dyDescent="0.2">
      <c r="A1899" t="s">
        <v>513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x14ac:dyDescent="0.2">
      <c r="A1900" t="s">
        <v>487</v>
      </c>
      <c r="B1900">
        <v>-3.264E-3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-8.2097084916682768</v>
      </c>
      <c r="I1900">
        <v>2.439508208471609E-2</v>
      </c>
      <c r="K1900" t="s">
        <v>662</v>
      </c>
      <c r="L1900">
        <v>0</v>
      </c>
      <c r="M1900" t="s">
        <v>461</v>
      </c>
    </row>
    <row r="1901" spans="1:13" x14ac:dyDescent="0.2">
      <c r="M1901" t="s">
        <v>57</v>
      </c>
    </row>
    <row r="1902" spans="1:13" ht="16" x14ac:dyDescent="0.2">
      <c r="A1902" s="1" t="s">
        <v>2</v>
      </c>
      <c r="B1902" s="1" t="s">
        <v>832</v>
      </c>
      <c r="M1902" t="s">
        <v>57</v>
      </c>
    </row>
    <row r="1903" spans="1:13" x14ac:dyDescent="0.2">
      <c r="A1903" t="s">
        <v>3</v>
      </c>
      <c r="B1903" t="s">
        <v>4</v>
      </c>
      <c r="M1903" t="s">
        <v>57</v>
      </c>
    </row>
    <row r="1904" spans="1:13" x14ac:dyDescent="0.2">
      <c r="A1904" t="s">
        <v>5</v>
      </c>
      <c r="B1904">
        <v>1</v>
      </c>
      <c r="M1904" t="s">
        <v>57</v>
      </c>
    </row>
    <row r="1905" spans="1:13" x14ac:dyDescent="0.2">
      <c r="A1905" t="s">
        <v>6</v>
      </c>
      <c r="B1905" t="s">
        <v>593</v>
      </c>
      <c r="M1905" t="s">
        <v>57</v>
      </c>
    </row>
    <row r="1906" spans="1:13" x14ac:dyDescent="0.2">
      <c r="A1906" t="s">
        <v>20</v>
      </c>
      <c r="B1906" t="s">
        <v>834</v>
      </c>
    </row>
    <row r="1907" spans="1:13" x14ac:dyDescent="0.2">
      <c r="A1907" t="s">
        <v>8</v>
      </c>
      <c r="B1907" t="s">
        <v>9</v>
      </c>
      <c r="M1907" t="s">
        <v>57</v>
      </c>
    </row>
    <row r="1908" spans="1:13" x14ac:dyDescent="0.2">
      <c r="A1908" t="s">
        <v>10</v>
      </c>
      <c r="B1908" t="s">
        <v>106</v>
      </c>
      <c r="M1908" t="s">
        <v>57</v>
      </c>
    </row>
    <row r="1909" spans="1:13" ht="16" x14ac:dyDescent="0.2">
      <c r="A1909" s="1" t="s">
        <v>12</v>
      </c>
      <c r="M1909" t="s">
        <v>57</v>
      </c>
    </row>
    <row r="1910" spans="1:13" x14ac:dyDescent="0.2">
      <c r="A1910" t="s">
        <v>13</v>
      </c>
      <c r="B1910" t="s">
        <v>14</v>
      </c>
      <c r="C1910" t="s">
        <v>3</v>
      </c>
      <c r="D1910" t="s">
        <v>10</v>
      </c>
      <c r="E1910" t="s">
        <v>15</v>
      </c>
      <c r="F1910" t="s">
        <v>8</v>
      </c>
      <c r="G1910" t="s">
        <v>16</v>
      </c>
      <c r="H1910" t="s">
        <v>17</v>
      </c>
      <c r="I1910" t="s">
        <v>20</v>
      </c>
      <c r="J1910" t="s">
        <v>6</v>
      </c>
    </row>
    <row r="1911" spans="1:13" x14ac:dyDescent="0.2">
      <c r="A1911" t="str">
        <f>B1902</f>
        <v>electricity production, at oil-fired power plant, combined cycle, oxy, pipeline 200km, storage 1000m</v>
      </c>
      <c r="B1911">
        <v>1</v>
      </c>
      <c r="C1911" t="s">
        <v>4</v>
      </c>
      <c r="D1911" t="s">
        <v>106</v>
      </c>
      <c r="F1911" t="s">
        <v>56</v>
      </c>
      <c r="I1911" t="s">
        <v>724</v>
      </c>
      <c r="J1911" t="str">
        <f>B1905</f>
        <v>electricity, high voltage</v>
      </c>
      <c r="L1911" t="s">
        <v>57</v>
      </c>
    </row>
    <row r="1912" spans="1:13" x14ac:dyDescent="0.2">
      <c r="A1912" t="s">
        <v>763</v>
      </c>
      <c r="B1912" s="3">
        <f>B1915*-1</f>
        <v>0.84540500000000007</v>
      </c>
      <c r="C1912" t="s">
        <v>4</v>
      </c>
      <c r="D1912" t="s">
        <v>23</v>
      </c>
      <c r="F1912" t="s">
        <v>59</v>
      </c>
      <c r="G1912">
        <v>0</v>
      </c>
      <c r="H1912">
        <v>0.10299999999999999</v>
      </c>
      <c r="I1912" t="s">
        <v>380</v>
      </c>
    </row>
    <row r="1913" spans="1:13" x14ac:dyDescent="0.2">
      <c r="A1913" t="s">
        <v>833</v>
      </c>
      <c r="B1913" s="3">
        <v>1.1000000000000001</v>
      </c>
      <c r="C1913" t="s">
        <v>92</v>
      </c>
      <c r="D1913" t="s">
        <v>106</v>
      </c>
      <c r="F1913" t="s">
        <v>59</v>
      </c>
      <c r="G1913">
        <v>0</v>
      </c>
      <c r="J1913" t="s">
        <v>593</v>
      </c>
    </row>
    <row r="1914" spans="1:13" x14ac:dyDescent="0.2">
      <c r="A1914" t="s">
        <v>281</v>
      </c>
      <c r="B1914" s="3">
        <f>0.809*B1913*0.05</f>
        <v>4.4495000000000007E-2</v>
      </c>
      <c r="D1914" t="s">
        <v>23</v>
      </c>
      <c r="E1914" t="s">
        <v>115</v>
      </c>
      <c r="F1914" t="s">
        <v>25</v>
      </c>
      <c r="G1914">
        <v>0</v>
      </c>
      <c r="I1914" t="s">
        <v>835</v>
      </c>
    </row>
    <row r="1915" spans="1:13" x14ac:dyDescent="0.2">
      <c r="A1915" t="s">
        <v>281</v>
      </c>
      <c r="B1915" s="3">
        <f>0.809*B1913*0.95*-1</f>
        <v>-0.84540500000000007</v>
      </c>
      <c r="D1915" t="s">
        <v>23</v>
      </c>
      <c r="E1915" t="s">
        <v>115</v>
      </c>
      <c r="F1915" t="s">
        <v>25</v>
      </c>
      <c r="G1915">
        <v>0</v>
      </c>
    </row>
    <row r="1916" spans="1:13" x14ac:dyDescent="0.2">
      <c r="B1916" s="3"/>
    </row>
    <row r="1917" spans="1:13" x14ac:dyDescent="0.2">
      <c r="M1917" t="s">
        <v>57</v>
      </c>
    </row>
    <row r="1918" spans="1:13" ht="16" x14ac:dyDescent="0.2">
      <c r="A1918" s="1" t="s">
        <v>2</v>
      </c>
      <c r="B1918" s="1" t="s">
        <v>273</v>
      </c>
      <c r="M1918" t="s">
        <v>57</v>
      </c>
    </row>
    <row r="1919" spans="1:13" x14ac:dyDescent="0.2">
      <c r="A1919" t="s">
        <v>3</v>
      </c>
      <c r="B1919" t="s">
        <v>4</v>
      </c>
      <c r="M1919" t="s">
        <v>57</v>
      </c>
    </row>
    <row r="1920" spans="1:13" x14ac:dyDescent="0.2">
      <c r="A1920" t="s">
        <v>5</v>
      </c>
      <c r="B1920">
        <v>1</v>
      </c>
      <c r="M1920" t="s">
        <v>57</v>
      </c>
    </row>
    <row r="1921" spans="1:13" x14ac:dyDescent="0.2">
      <c r="A1921" t="s">
        <v>6</v>
      </c>
      <c r="B1921" t="s">
        <v>273</v>
      </c>
      <c r="M1921" t="s">
        <v>57</v>
      </c>
    </row>
    <row r="1922" spans="1:13" x14ac:dyDescent="0.2">
      <c r="A1922" t="s">
        <v>8</v>
      </c>
      <c r="B1922" t="s">
        <v>9</v>
      </c>
      <c r="M1922" t="s">
        <v>57</v>
      </c>
    </row>
    <row r="1923" spans="1:13" x14ac:dyDescent="0.2">
      <c r="A1923" t="s">
        <v>10</v>
      </c>
      <c r="B1923" t="s">
        <v>10</v>
      </c>
      <c r="M1923" t="s">
        <v>57</v>
      </c>
    </row>
    <row r="1924" spans="1:13" x14ac:dyDescent="0.2">
      <c r="A1924" t="s">
        <v>542</v>
      </c>
      <c r="B1924" t="s">
        <v>543</v>
      </c>
      <c r="M1924" t="s">
        <v>57</v>
      </c>
    </row>
    <row r="1925" spans="1:13" ht="16" x14ac:dyDescent="0.2">
      <c r="A1925" s="1" t="s">
        <v>12</v>
      </c>
      <c r="M1925" t="s">
        <v>57</v>
      </c>
    </row>
    <row r="1926" spans="1:13" x14ac:dyDescent="0.2">
      <c r="A1926" t="s">
        <v>13</v>
      </c>
      <c r="B1926" t="s">
        <v>14</v>
      </c>
      <c r="C1926" t="s">
        <v>3</v>
      </c>
      <c r="D1926" t="s">
        <v>10</v>
      </c>
      <c r="E1926" t="s">
        <v>15</v>
      </c>
      <c r="F1926" t="s">
        <v>8</v>
      </c>
      <c r="G1926" t="s">
        <v>16</v>
      </c>
      <c r="H1926" t="s">
        <v>17</v>
      </c>
      <c r="I1926" t="s">
        <v>18</v>
      </c>
      <c r="J1926" t="s">
        <v>19</v>
      </c>
      <c r="K1926" t="s">
        <v>20</v>
      </c>
      <c r="L1926" t="s">
        <v>21</v>
      </c>
      <c r="M1926" t="s">
        <v>6</v>
      </c>
    </row>
    <row r="1927" spans="1:13" x14ac:dyDescent="0.2">
      <c r="A1927" t="s">
        <v>273</v>
      </c>
      <c r="B1927">
        <v>1</v>
      </c>
      <c r="C1927" t="s">
        <v>4</v>
      </c>
      <c r="D1927" t="s">
        <v>10</v>
      </c>
      <c r="E1927" t="s">
        <v>85</v>
      </c>
      <c r="F1927" t="s">
        <v>56</v>
      </c>
      <c r="J1927">
        <v>100</v>
      </c>
      <c r="K1927" t="s">
        <v>57</v>
      </c>
      <c r="M1927" t="s">
        <v>57</v>
      </c>
    </row>
    <row r="1928" spans="1:13" x14ac:dyDescent="0.2">
      <c r="A1928" t="s">
        <v>665</v>
      </c>
      <c r="B1928">
        <v>1</v>
      </c>
      <c r="C1928" t="s">
        <v>4</v>
      </c>
      <c r="D1928" t="s">
        <v>10</v>
      </c>
      <c r="E1928" t="s">
        <v>58</v>
      </c>
      <c r="F1928" t="s">
        <v>59</v>
      </c>
      <c r="G1928">
        <v>0</v>
      </c>
      <c r="H1928">
        <v>0</v>
      </c>
      <c r="I1928">
        <v>0.54930614433405478</v>
      </c>
      <c r="K1928" t="s">
        <v>269</v>
      </c>
      <c r="L1928">
        <v>0</v>
      </c>
    </row>
    <row r="1929" spans="1:13" x14ac:dyDescent="0.2">
      <c r="A1929" t="s">
        <v>666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x14ac:dyDescent="0.2">
      <c r="M1930" t="s">
        <v>57</v>
      </c>
    </row>
    <row r="1931" spans="1:13" x14ac:dyDescent="0.2">
      <c r="M1931" t="s">
        <v>57</v>
      </c>
    </row>
    <row r="1932" spans="1:13" ht="16" x14ac:dyDescent="0.2">
      <c r="A1932" s="1" t="s">
        <v>2</v>
      </c>
      <c r="B1932" s="1" t="s">
        <v>733</v>
      </c>
      <c r="M1932" t="s">
        <v>57</v>
      </c>
    </row>
    <row r="1933" spans="1:13" x14ac:dyDescent="0.2">
      <c r="A1933" t="s">
        <v>3</v>
      </c>
      <c r="B1933" t="s">
        <v>4</v>
      </c>
      <c r="M1933" t="s">
        <v>57</v>
      </c>
    </row>
    <row r="1934" spans="1:13" x14ac:dyDescent="0.2">
      <c r="A1934" t="s">
        <v>5</v>
      </c>
      <c r="B1934">
        <v>1</v>
      </c>
      <c r="M1934" t="s">
        <v>57</v>
      </c>
    </row>
    <row r="1935" spans="1:13" x14ac:dyDescent="0.2">
      <c r="A1935" t="s">
        <v>6</v>
      </c>
      <c r="B1935" t="s">
        <v>733</v>
      </c>
      <c r="M1935" t="s">
        <v>57</v>
      </c>
    </row>
    <row r="1936" spans="1:13" x14ac:dyDescent="0.2">
      <c r="A1936" t="s">
        <v>8</v>
      </c>
      <c r="B1936" t="s">
        <v>9</v>
      </c>
      <c r="M1936" t="s">
        <v>57</v>
      </c>
    </row>
    <row r="1937" spans="1:13" x14ac:dyDescent="0.2">
      <c r="A1937" t="s">
        <v>10</v>
      </c>
      <c r="B1937" t="s">
        <v>11</v>
      </c>
      <c r="M1937" t="s">
        <v>57</v>
      </c>
    </row>
    <row r="1938" spans="1:13" x14ac:dyDescent="0.2">
      <c r="A1938" t="s">
        <v>542</v>
      </c>
      <c r="B1938" t="s">
        <v>543</v>
      </c>
      <c r="M1938" t="s">
        <v>57</v>
      </c>
    </row>
    <row r="1939" spans="1:13" ht="16" x14ac:dyDescent="0.2">
      <c r="A1939" s="1" t="s">
        <v>12</v>
      </c>
      <c r="M1939" t="s">
        <v>57</v>
      </c>
    </row>
    <row r="1940" spans="1:13" x14ac:dyDescent="0.2">
      <c r="A1940" t="s">
        <v>13</v>
      </c>
      <c r="B1940" t="s">
        <v>14</v>
      </c>
      <c r="C1940" t="s">
        <v>3</v>
      </c>
      <c r="D1940" t="s">
        <v>10</v>
      </c>
      <c r="E1940" t="s">
        <v>15</v>
      </c>
      <c r="F1940" t="s">
        <v>8</v>
      </c>
      <c r="G1940" t="s">
        <v>16</v>
      </c>
      <c r="H1940" t="s">
        <v>17</v>
      </c>
      <c r="I1940" t="s">
        <v>19</v>
      </c>
      <c r="J1940" t="s">
        <v>20</v>
      </c>
      <c r="K1940" t="s">
        <v>7</v>
      </c>
      <c r="L1940" t="s">
        <v>6</v>
      </c>
      <c r="M1940" t="s">
        <v>6</v>
      </c>
    </row>
    <row r="1941" spans="1:13" x14ac:dyDescent="0.2">
      <c r="A1941" t="s">
        <v>601</v>
      </c>
      <c r="B1941">
        <v>5.5109999999999999E-2</v>
      </c>
      <c r="D1941" t="s">
        <v>23</v>
      </c>
      <c r="E1941" t="s">
        <v>115</v>
      </c>
      <c r="F1941" t="s">
        <v>25</v>
      </c>
      <c r="G1941">
        <v>0</v>
      </c>
      <c r="H1941">
        <v>5.5109999999999999E-2</v>
      </c>
      <c r="J1941" t="s">
        <v>385</v>
      </c>
      <c r="M1941" t="s">
        <v>57</v>
      </c>
    </row>
    <row r="1942" spans="1:13" x14ac:dyDescent="0.2">
      <c r="A1942" t="s">
        <v>733</v>
      </c>
      <c r="B1942">
        <v>1</v>
      </c>
      <c r="C1942" t="s">
        <v>4</v>
      </c>
      <c r="D1942" t="s">
        <v>11</v>
      </c>
      <c r="E1942" t="s">
        <v>140</v>
      </c>
      <c r="F1942" t="s">
        <v>56</v>
      </c>
      <c r="I1942">
        <v>100</v>
      </c>
      <c r="J1942" t="s">
        <v>57</v>
      </c>
      <c r="K1942" t="s">
        <v>734</v>
      </c>
      <c r="M1942" t="s">
        <v>57</v>
      </c>
    </row>
    <row r="1943" spans="1:13" x14ac:dyDescent="0.2">
      <c r="A1943" t="s">
        <v>735</v>
      </c>
      <c r="B1943">
        <v>0.47199999999999998</v>
      </c>
      <c r="C1943" t="s">
        <v>4</v>
      </c>
      <c r="D1943" t="s">
        <v>11</v>
      </c>
      <c r="E1943" t="s">
        <v>58</v>
      </c>
      <c r="F1943" t="s">
        <v>59</v>
      </c>
      <c r="G1943">
        <v>0</v>
      </c>
      <c r="H1943">
        <v>0.47199999999999998</v>
      </c>
      <c r="J1943" t="s">
        <v>57</v>
      </c>
      <c r="K1943" t="s">
        <v>736</v>
      </c>
    </row>
    <row r="1944" spans="1:13" x14ac:dyDescent="0.2">
      <c r="A1944" t="s">
        <v>386</v>
      </c>
      <c r="B1944">
        <v>8.01E-12</v>
      </c>
      <c r="C1944" t="s">
        <v>61</v>
      </c>
      <c r="D1944" t="s">
        <v>10</v>
      </c>
      <c r="E1944" t="s">
        <v>58</v>
      </c>
      <c r="F1944" t="s">
        <v>59</v>
      </c>
      <c r="G1944">
        <v>0</v>
      </c>
      <c r="H1944">
        <v>8.01E-12</v>
      </c>
      <c r="J1944" t="s">
        <v>387</v>
      </c>
      <c r="K1944" t="s">
        <v>702</v>
      </c>
      <c r="M1944" t="s">
        <v>643</v>
      </c>
    </row>
    <row r="1945" spans="1:13" x14ac:dyDescent="0.2">
      <c r="A1945" t="s">
        <v>131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133</v>
      </c>
      <c r="M1945" t="s">
        <v>609</v>
      </c>
    </row>
    <row r="1946" spans="1:13" x14ac:dyDescent="0.2">
      <c r="A1946" t="s">
        <v>388</v>
      </c>
      <c r="B1946">
        <v>3.1579999999999997E-2</v>
      </c>
      <c r="C1946" t="s">
        <v>61</v>
      </c>
      <c r="D1946" t="s">
        <v>23</v>
      </c>
      <c r="E1946" t="s">
        <v>58</v>
      </c>
      <c r="F1946" t="s">
        <v>59</v>
      </c>
      <c r="G1946">
        <v>0</v>
      </c>
      <c r="H1946">
        <v>3.1579999999999997E-2</v>
      </c>
      <c r="J1946" t="s">
        <v>57</v>
      </c>
      <c r="K1946" t="s">
        <v>700</v>
      </c>
      <c r="L1946" t="s">
        <v>597</v>
      </c>
      <c r="M1946" t="s">
        <v>597</v>
      </c>
    </row>
    <row r="1947" spans="1:13" x14ac:dyDescent="0.2">
      <c r="A1947" t="s">
        <v>104</v>
      </c>
      <c r="B1947">
        <v>4.879E-2</v>
      </c>
      <c r="C1947" t="s">
        <v>105</v>
      </c>
      <c r="D1947" t="s">
        <v>106</v>
      </c>
      <c r="E1947" t="s">
        <v>58</v>
      </c>
      <c r="F1947" t="s">
        <v>59</v>
      </c>
      <c r="G1947">
        <v>0</v>
      </c>
      <c r="H1947">
        <v>4.879E-2</v>
      </c>
      <c r="J1947" t="s">
        <v>57</v>
      </c>
      <c r="K1947" t="s">
        <v>703</v>
      </c>
      <c r="M1947" t="s">
        <v>544</v>
      </c>
    </row>
    <row r="1948" spans="1:13" x14ac:dyDescent="0.2">
      <c r="M1948" t="s">
        <v>57</v>
      </c>
    </row>
    <row r="1949" spans="1:13" ht="16" x14ac:dyDescent="0.2">
      <c r="A1949" s="1" t="s">
        <v>2</v>
      </c>
      <c r="B1949" s="1" t="s">
        <v>547</v>
      </c>
      <c r="M1949" t="s">
        <v>57</v>
      </c>
    </row>
    <row r="1950" spans="1:13" x14ac:dyDescent="0.2">
      <c r="A1950" t="s">
        <v>3</v>
      </c>
      <c r="B1950" t="s">
        <v>4</v>
      </c>
      <c r="M1950" t="s">
        <v>57</v>
      </c>
    </row>
    <row r="1951" spans="1:13" x14ac:dyDescent="0.2">
      <c r="A1951" t="s">
        <v>5</v>
      </c>
      <c r="B1951">
        <v>1</v>
      </c>
      <c r="M1951" t="s">
        <v>57</v>
      </c>
    </row>
    <row r="1952" spans="1:13" x14ac:dyDescent="0.2">
      <c r="A1952" t="s">
        <v>6</v>
      </c>
      <c r="B1952" t="s">
        <v>547</v>
      </c>
      <c r="M1952" t="s">
        <v>57</v>
      </c>
    </row>
    <row r="1953" spans="1:13" x14ac:dyDescent="0.2">
      <c r="A1953" t="s">
        <v>8</v>
      </c>
      <c r="B1953" t="s">
        <v>9</v>
      </c>
      <c r="M1953" t="s">
        <v>57</v>
      </c>
    </row>
    <row r="1954" spans="1:13" x14ac:dyDescent="0.2">
      <c r="A1954" t="s">
        <v>10</v>
      </c>
      <c r="B1954" t="s">
        <v>11</v>
      </c>
      <c r="M1954" t="s">
        <v>57</v>
      </c>
    </row>
    <row r="1955" spans="1:13" x14ac:dyDescent="0.2">
      <c r="A1955" t="s">
        <v>542</v>
      </c>
      <c r="B1955" t="s">
        <v>543</v>
      </c>
      <c r="M1955" t="s">
        <v>57</v>
      </c>
    </row>
    <row r="1956" spans="1:13" ht="16" x14ac:dyDescent="0.2">
      <c r="A1956" s="1" t="s">
        <v>12</v>
      </c>
      <c r="M1956" t="s">
        <v>57</v>
      </c>
    </row>
    <row r="1957" spans="1:13" x14ac:dyDescent="0.2">
      <c r="A1957" t="s">
        <v>13</v>
      </c>
      <c r="B1957" t="s">
        <v>14</v>
      </c>
      <c r="C1957" t="s">
        <v>3</v>
      </c>
      <c r="D1957" t="s">
        <v>10</v>
      </c>
      <c r="E1957" t="s">
        <v>15</v>
      </c>
      <c r="F1957" t="s">
        <v>8</v>
      </c>
      <c r="G1957" t="s">
        <v>16</v>
      </c>
      <c r="H1957" t="s">
        <v>17</v>
      </c>
      <c r="I1957" t="s">
        <v>19</v>
      </c>
      <c r="J1957" t="s">
        <v>20</v>
      </c>
      <c r="K1957" t="s">
        <v>7</v>
      </c>
      <c r="L1957" t="s">
        <v>6</v>
      </c>
      <c r="M1957" t="s">
        <v>6</v>
      </c>
    </row>
    <row r="1958" spans="1:13" x14ac:dyDescent="0.2">
      <c r="A1958" t="s">
        <v>601</v>
      </c>
      <c r="B1958">
        <v>5.5100000000000001E-3</v>
      </c>
      <c r="D1958" t="s">
        <v>23</v>
      </c>
      <c r="E1958" t="s">
        <v>115</v>
      </c>
      <c r="F1958" t="s">
        <v>25</v>
      </c>
      <c r="G1958">
        <v>0</v>
      </c>
      <c r="H1958">
        <v>5.5100000000000001E-3</v>
      </c>
      <c r="J1958" t="s">
        <v>73</v>
      </c>
      <c r="M1958" t="s">
        <v>57</v>
      </c>
    </row>
    <row r="1959" spans="1:13" x14ac:dyDescent="0.2">
      <c r="A1959" t="s">
        <v>547</v>
      </c>
      <c r="B1959">
        <v>1</v>
      </c>
      <c r="C1959" t="s">
        <v>4</v>
      </c>
      <c r="D1959" t="s">
        <v>11</v>
      </c>
      <c r="E1959" t="s">
        <v>140</v>
      </c>
      <c r="F1959" t="s">
        <v>56</v>
      </c>
      <c r="I1959">
        <v>100</v>
      </c>
      <c r="J1959" t="s">
        <v>57</v>
      </c>
      <c r="K1959" t="s">
        <v>704</v>
      </c>
      <c r="M1959" t="s">
        <v>57</v>
      </c>
    </row>
    <row r="1960" spans="1:13" x14ac:dyDescent="0.2">
      <c r="A1960" t="s">
        <v>756</v>
      </c>
      <c r="B1960">
        <v>4.9599999999999998E-2</v>
      </c>
      <c r="C1960" t="s">
        <v>4</v>
      </c>
      <c r="D1960" t="s">
        <v>23</v>
      </c>
      <c r="E1960" t="s">
        <v>58</v>
      </c>
      <c r="F1960" t="s">
        <v>59</v>
      </c>
      <c r="G1960">
        <v>0</v>
      </c>
      <c r="H1960">
        <v>4.9599999999999998E-2</v>
      </c>
      <c r="J1960" t="s">
        <v>73</v>
      </c>
      <c r="K1960" t="s">
        <v>774</v>
      </c>
    </row>
    <row r="1961" spans="1:13" x14ac:dyDescent="0.2">
      <c r="A1961" t="s">
        <v>548</v>
      </c>
      <c r="B1961">
        <v>0.47199999999999998</v>
      </c>
      <c r="C1961" t="s">
        <v>4</v>
      </c>
      <c r="D1961" t="s">
        <v>11</v>
      </c>
      <c r="E1961" t="s">
        <v>58</v>
      </c>
      <c r="F1961" t="s">
        <v>59</v>
      </c>
      <c r="G1961">
        <v>0</v>
      </c>
      <c r="H1961">
        <v>0.47199999999999998</v>
      </c>
      <c r="J1961" t="s">
        <v>57</v>
      </c>
      <c r="K1961" t="s">
        <v>705</v>
      </c>
    </row>
    <row r="1962" spans="1:13" x14ac:dyDescent="0.2">
      <c r="A1962" t="s">
        <v>386</v>
      </c>
      <c r="B1962">
        <v>8.01E-12</v>
      </c>
      <c r="C1962" t="s">
        <v>61</v>
      </c>
      <c r="D1962" t="s">
        <v>10</v>
      </c>
      <c r="E1962" t="s">
        <v>58</v>
      </c>
      <c r="F1962" t="s">
        <v>59</v>
      </c>
      <c r="G1962">
        <v>0</v>
      </c>
      <c r="H1962">
        <v>8.01E-12</v>
      </c>
      <c r="J1962" t="s">
        <v>387</v>
      </c>
      <c r="K1962" t="s">
        <v>702</v>
      </c>
      <c r="M1962" t="s">
        <v>643</v>
      </c>
    </row>
    <row r="1963" spans="1:13" x14ac:dyDescent="0.2">
      <c r="A1963" t="s">
        <v>131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133</v>
      </c>
      <c r="M1963" t="s">
        <v>609</v>
      </c>
    </row>
    <row r="1964" spans="1:13" x14ac:dyDescent="0.2">
      <c r="A1964" t="s">
        <v>388</v>
      </c>
      <c r="B1964">
        <v>3.1579999999999997E-2</v>
      </c>
      <c r="C1964" t="s">
        <v>61</v>
      </c>
      <c r="D1964" t="s">
        <v>23</v>
      </c>
      <c r="E1964" t="s">
        <v>58</v>
      </c>
      <c r="F1964" t="s">
        <v>59</v>
      </c>
      <c r="G1964">
        <v>0</v>
      </c>
      <c r="H1964">
        <v>3.1579999999999997E-2</v>
      </c>
      <c r="J1964" t="s">
        <v>57</v>
      </c>
      <c r="K1964" t="s">
        <v>700</v>
      </c>
      <c r="L1964" t="s">
        <v>597</v>
      </c>
      <c r="M1964" t="s">
        <v>597</v>
      </c>
    </row>
    <row r="1965" spans="1:13" x14ac:dyDescent="0.2">
      <c r="A1965" t="s">
        <v>104</v>
      </c>
      <c r="B1965">
        <v>4.879E-2</v>
      </c>
      <c r="C1965" t="s">
        <v>105</v>
      </c>
      <c r="D1965" t="s">
        <v>106</v>
      </c>
      <c r="E1965" t="s">
        <v>58</v>
      </c>
      <c r="F1965" t="s">
        <v>59</v>
      </c>
      <c r="G1965">
        <v>0</v>
      </c>
      <c r="H1965">
        <v>4.879E-2</v>
      </c>
      <c r="J1965" t="s">
        <v>57</v>
      </c>
      <c r="K1965" t="s">
        <v>703</v>
      </c>
      <c r="M1965" t="s">
        <v>544</v>
      </c>
    </row>
    <row r="1966" spans="1:13" x14ac:dyDescent="0.2">
      <c r="M1966" t="s">
        <v>57</v>
      </c>
    </row>
    <row r="1967" spans="1:13" ht="16" x14ac:dyDescent="0.2">
      <c r="A1967" s="1" t="s">
        <v>2</v>
      </c>
      <c r="B1967" s="1" t="s">
        <v>549</v>
      </c>
      <c r="M1967" t="s">
        <v>57</v>
      </c>
    </row>
    <row r="1968" spans="1:13" x14ac:dyDescent="0.2">
      <c r="A1968" t="s">
        <v>3</v>
      </c>
      <c r="B1968" t="s">
        <v>4</v>
      </c>
      <c r="M1968" t="s">
        <v>57</v>
      </c>
    </row>
    <row r="1969" spans="1:13" x14ac:dyDescent="0.2">
      <c r="A1969" t="s">
        <v>5</v>
      </c>
      <c r="B1969">
        <v>1</v>
      </c>
      <c r="M1969" t="s">
        <v>57</v>
      </c>
    </row>
    <row r="1970" spans="1:13" x14ac:dyDescent="0.2">
      <c r="A1970" t="s">
        <v>6</v>
      </c>
      <c r="B1970" t="s">
        <v>549</v>
      </c>
      <c r="M1970" t="s">
        <v>57</v>
      </c>
    </row>
    <row r="1971" spans="1:13" x14ac:dyDescent="0.2">
      <c r="A1971" t="s">
        <v>8</v>
      </c>
      <c r="B1971" t="s">
        <v>9</v>
      </c>
      <c r="M1971" t="s">
        <v>57</v>
      </c>
    </row>
    <row r="1972" spans="1:13" x14ac:dyDescent="0.2">
      <c r="A1972" t="s">
        <v>10</v>
      </c>
      <c r="B1972" t="s">
        <v>11</v>
      </c>
      <c r="M1972" t="s">
        <v>57</v>
      </c>
    </row>
    <row r="1973" spans="1:13" x14ac:dyDescent="0.2">
      <c r="A1973" t="s">
        <v>542</v>
      </c>
      <c r="B1973" t="s">
        <v>543</v>
      </c>
      <c r="M1973" t="s">
        <v>57</v>
      </c>
    </row>
    <row r="1974" spans="1:13" ht="16" x14ac:dyDescent="0.2">
      <c r="A1974" s="1" t="s">
        <v>12</v>
      </c>
      <c r="M1974" t="s">
        <v>57</v>
      </c>
    </row>
    <row r="1975" spans="1:13" x14ac:dyDescent="0.2">
      <c r="A1975" t="s">
        <v>13</v>
      </c>
      <c r="B1975" t="s">
        <v>14</v>
      </c>
      <c r="C1975" t="s">
        <v>3</v>
      </c>
      <c r="D1975" t="s">
        <v>10</v>
      </c>
      <c r="E1975" t="s">
        <v>15</v>
      </c>
      <c r="F1975" t="s">
        <v>8</v>
      </c>
      <c r="G1975" t="s">
        <v>16</v>
      </c>
      <c r="H1975" t="s">
        <v>17</v>
      </c>
      <c r="I1975" t="s">
        <v>19</v>
      </c>
      <c r="J1975" t="s">
        <v>20</v>
      </c>
      <c r="K1975" t="s">
        <v>7</v>
      </c>
      <c r="L1975" t="s">
        <v>6</v>
      </c>
      <c r="M1975" t="s">
        <v>6</v>
      </c>
    </row>
    <row r="1976" spans="1:13" x14ac:dyDescent="0.2">
      <c r="A1976" t="s">
        <v>601</v>
      </c>
      <c r="B1976">
        <v>5.5100000000000001E-3</v>
      </c>
      <c r="D1976" t="s">
        <v>23</v>
      </c>
      <c r="E1976" t="s">
        <v>115</v>
      </c>
      <c r="F1976" t="s">
        <v>25</v>
      </c>
      <c r="G1976">
        <v>0</v>
      </c>
      <c r="H1976">
        <v>5.5100000000000001E-3</v>
      </c>
      <c r="J1976" t="s">
        <v>73</v>
      </c>
      <c r="M1976" t="s">
        <v>57</v>
      </c>
    </row>
    <row r="1977" spans="1:13" x14ac:dyDescent="0.2">
      <c r="A1977" t="s">
        <v>549</v>
      </c>
      <c r="B1977">
        <v>1</v>
      </c>
      <c r="C1977" t="s">
        <v>4</v>
      </c>
      <c r="D1977" t="s">
        <v>11</v>
      </c>
      <c r="E1977" t="s">
        <v>140</v>
      </c>
      <c r="F1977" t="s">
        <v>56</v>
      </c>
      <c r="I1977">
        <v>100</v>
      </c>
      <c r="J1977" t="s">
        <v>57</v>
      </c>
      <c r="K1977" t="s">
        <v>706</v>
      </c>
      <c r="M1977" t="s">
        <v>57</v>
      </c>
    </row>
    <row r="1978" spans="1:13" x14ac:dyDescent="0.2">
      <c r="A1978" t="s">
        <v>756</v>
      </c>
      <c r="B1978">
        <v>4.9599999999999998E-2</v>
      </c>
      <c r="C1978" t="s">
        <v>4</v>
      </c>
      <c r="D1978" t="s">
        <v>23</v>
      </c>
      <c r="E1978" t="s">
        <v>58</v>
      </c>
      <c r="F1978" t="s">
        <v>59</v>
      </c>
      <c r="G1978">
        <v>0</v>
      </c>
      <c r="H1978">
        <v>4.9599999999999998E-2</v>
      </c>
      <c r="J1978" t="s">
        <v>73</v>
      </c>
      <c r="K1978" t="s">
        <v>774</v>
      </c>
    </row>
    <row r="1979" spans="1:13" x14ac:dyDescent="0.2">
      <c r="A1979" t="s">
        <v>550</v>
      </c>
      <c r="B1979">
        <v>0.47199999999999998</v>
      </c>
      <c r="C1979" t="s">
        <v>4</v>
      </c>
      <c r="D1979" t="s">
        <v>11</v>
      </c>
      <c r="E1979" t="s">
        <v>58</v>
      </c>
      <c r="F1979" t="s">
        <v>59</v>
      </c>
      <c r="G1979">
        <v>0</v>
      </c>
      <c r="H1979">
        <v>0.47199999999999998</v>
      </c>
      <c r="J1979" t="s">
        <v>57</v>
      </c>
      <c r="K1979" t="s">
        <v>707</v>
      </c>
    </row>
    <row r="1980" spans="1:13" x14ac:dyDescent="0.2">
      <c r="A1980" t="s">
        <v>386</v>
      </c>
      <c r="B1980">
        <v>8.01E-12</v>
      </c>
      <c r="C1980" t="s">
        <v>61</v>
      </c>
      <c r="D1980" t="s">
        <v>10</v>
      </c>
      <c r="E1980" t="s">
        <v>58</v>
      </c>
      <c r="F1980" t="s">
        <v>59</v>
      </c>
      <c r="G1980">
        <v>0</v>
      </c>
      <c r="H1980">
        <v>8.01E-12</v>
      </c>
      <c r="J1980" t="s">
        <v>387</v>
      </c>
      <c r="K1980" t="s">
        <v>702</v>
      </c>
      <c r="M1980" t="s">
        <v>643</v>
      </c>
    </row>
    <row r="1981" spans="1:13" x14ac:dyDescent="0.2">
      <c r="A1981" t="s">
        <v>131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133</v>
      </c>
      <c r="M1981" t="s">
        <v>609</v>
      </c>
    </row>
    <row r="1982" spans="1:13" x14ac:dyDescent="0.2">
      <c r="A1982" t="s">
        <v>388</v>
      </c>
      <c r="B1982">
        <v>3.1579999999999997E-2</v>
      </c>
      <c r="C1982" t="s">
        <v>61</v>
      </c>
      <c r="D1982" t="s">
        <v>23</v>
      </c>
      <c r="E1982" t="s">
        <v>58</v>
      </c>
      <c r="F1982" t="s">
        <v>59</v>
      </c>
      <c r="G1982">
        <v>0</v>
      </c>
      <c r="H1982">
        <v>3.1579999999999997E-2</v>
      </c>
      <c r="J1982" t="s">
        <v>57</v>
      </c>
      <c r="K1982" t="s">
        <v>700</v>
      </c>
      <c r="L1982" t="s">
        <v>597</v>
      </c>
      <c r="M1982" t="s">
        <v>597</v>
      </c>
    </row>
    <row r="1983" spans="1:13" x14ac:dyDescent="0.2">
      <c r="A1983" t="s">
        <v>104</v>
      </c>
      <c r="B1983">
        <v>4.879E-2</v>
      </c>
      <c r="C1983" t="s">
        <v>105</v>
      </c>
      <c r="D1983" t="s">
        <v>106</v>
      </c>
      <c r="E1983" t="s">
        <v>58</v>
      </c>
      <c r="F1983" t="s">
        <v>59</v>
      </c>
      <c r="G1983">
        <v>0</v>
      </c>
      <c r="H1983">
        <v>4.879E-2</v>
      </c>
      <c r="J1983" t="s">
        <v>57</v>
      </c>
      <c r="K1983" t="s">
        <v>703</v>
      </c>
      <c r="M1983" t="s">
        <v>544</v>
      </c>
    </row>
    <row r="1984" spans="1:13" x14ac:dyDescent="0.2">
      <c r="M1984" t="s">
        <v>57</v>
      </c>
    </row>
    <row r="1985" spans="1:13" ht="16" x14ac:dyDescent="0.2">
      <c r="A1985" s="1" t="s">
        <v>2</v>
      </c>
      <c r="B1985" s="1" t="s">
        <v>389</v>
      </c>
      <c r="M1985" t="s">
        <v>57</v>
      </c>
    </row>
    <row r="1986" spans="1:13" x14ac:dyDescent="0.2">
      <c r="A1986" t="s">
        <v>3</v>
      </c>
      <c r="B1986" t="s">
        <v>4</v>
      </c>
      <c r="M1986" t="s">
        <v>57</v>
      </c>
    </row>
    <row r="1987" spans="1:13" x14ac:dyDescent="0.2">
      <c r="A1987" t="s">
        <v>5</v>
      </c>
      <c r="B1987">
        <v>1</v>
      </c>
      <c r="M1987" t="s">
        <v>57</v>
      </c>
    </row>
    <row r="1988" spans="1:13" x14ac:dyDescent="0.2">
      <c r="A1988" t="s">
        <v>6</v>
      </c>
      <c r="B1988" t="s">
        <v>389</v>
      </c>
      <c r="M1988" t="s">
        <v>57</v>
      </c>
    </row>
    <row r="1989" spans="1:13" x14ac:dyDescent="0.2">
      <c r="A1989" t="s">
        <v>8</v>
      </c>
      <c r="B1989" t="s">
        <v>9</v>
      </c>
      <c r="M1989" t="s">
        <v>57</v>
      </c>
    </row>
    <row r="1990" spans="1:13" x14ac:dyDescent="0.2">
      <c r="A1990" t="s">
        <v>10</v>
      </c>
      <c r="B1990" t="s">
        <v>10</v>
      </c>
      <c r="M1990" t="s">
        <v>57</v>
      </c>
    </row>
    <row r="1991" spans="1:13" x14ac:dyDescent="0.2">
      <c r="A1991" t="s">
        <v>542</v>
      </c>
      <c r="B1991" t="s">
        <v>543</v>
      </c>
      <c r="M1991" t="s">
        <v>57</v>
      </c>
    </row>
    <row r="1992" spans="1:13" ht="16" x14ac:dyDescent="0.2">
      <c r="A1992" s="1" t="s">
        <v>12</v>
      </c>
      <c r="M1992" t="s">
        <v>57</v>
      </c>
    </row>
    <row r="1993" spans="1:13" x14ac:dyDescent="0.2">
      <c r="A1993" t="s">
        <v>13</v>
      </c>
      <c r="B1993" t="s">
        <v>14</v>
      </c>
      <c r="C1993" t="s">
        <v>3</v>
      </c>
      <c r="D1993" t="s">
        <v>10</v>
      </c>
      <c r="E1993" t="s">
        <v>15</v>
      </c>
      <c r="F1993" t="s">
        <v>8</v>
      </c>
      <c r="G1993" t="s">
        <v>16</v>
      </c>
      <c r="H1993" t="s">
        <v>17</v>
      </c>
      <c r="I1993" t="s">
        <v>18</v>
      </c>
      <c r="J1993" t="s">
        <v>19</v>
      </c>
      <c r="K1993" t="s">
        <v>20</v>
      </c>
      <c r="L1993" t="s">
        <v>21</v>
      </c>
      <c r="M1993" t="s">
        <v>6</v>
      </c>
    </row>
    <row r="1994" spans="1:13" x14ac:dyDescent="0.2">
      <c r="A1994" t="s">
        <v>389</v>
      </c>
      <c r="B1994">
        <v>1</v>
      </c>
      <c r="C1994" t="s">
        <v>4</v>
      </c>
      <c r="D1994" t="s">
        <v>10</v>
      </c>
      <c r="E1994" t="s">
        <v>85</v>
      </c>
      <c r="F1994" t="s">
        <v>56</v>
      </c>
      <c r="J1994">
        <v>100</v>
      </c>
      <c r="K1994" t="s">
        <v>57</v>
      </c>
      <c r="M1994" t="s">
        <v>57</v>
      </c>
    </row>
    <row r="1995" spans="1:13" x14ac:dyDescent="0.2">
      <c r="A1995" t="s">
        <v>390</v>
      </c>
      <c r="B1995">
        <v>1</v>
      </c>
      <c r="C1995" t="s">
        <v>4</v>
      </c>
      <c r="D1995" t="s">
        <v>10</v>
      </c>
      <c r="E1995" t="s">
        <v>58</v>
      </c>
      <c r="F1995" t="s">
        <v>59</v>
      </c>
      <c r="G1995">
        <v>0</v>
      </c>
      <c r="H1995">
        <v>0</v>
      </c>
      <c r="I1995">
        <v>0.54930614433405478</v>
      </c>
      <c r="K1995" t="s">
        <v>269</v>
      </c>
      <c r="L1995">
        <v>0</v>
      </c>
    </row>
    <row r="1996" spans="1:13" x14ac:dyDescent="0.2">
      <c r="A1996" t="s">
        <v>391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x14ac:dyDescent="0.2">
      <c r="M1997" t="s">
        <v>57</v>
      </c>
    </row>
    <row r="1998" spans="1:13" ht="16" x14ac:dyDescent="0.2">
      <c r="A1998" s="1" t="s">
        <v>2</v>
      </c>
      <c r="B1998" s="1" t="s">
        <v>551</v>
      </c>
      <c r="M1998" t="s">
        <v>57</v>
      </c>
    </row>
    <row r="1999" spans="1:13" x14ac:dyDescent="0.2">
      <c r="A1999" t="s">
        <v>3</v>
      </c>
      <c r="B1999" t="s">
        <v>4</v>
      </c>
      <c r="M1999" t="s">
        <v>57</v>
      </c>
    </row>
    <row r="2000" spans="1:13" x14ac:dyDescent="0.2">
      <c r="A2000" t="s">
        <v>5</v>
      </c>
      <c r="B2000">
        <v>1</v>
      </c>
      <c r="M2000" t="s">
        <v>57</v>
      </c>
    </row>
    <row r="2001" spans="1:13" x14ac:dyDescent="0.2">
      <c r="A2001" t="s">
        <v>6</v>
      </c>
      <c r="B2001" t="s">
        <v>551</v>
      </c>
      <c r="M2001" t="s">
        <v>57</v>
      </c>
    </row>
    <row r="2002" spans="1:13" x14ac:dyDescent="0.2">
      <c r="A2002" t="s">
        <v>8</v>
      </c>
      <c r="B2002" t="s">
        <v>9</v>
      </c>
      <c r="M2002" t="s">
        <v>57</v>
      </c>
    </row>
    <row r="2003" spans="1:13" x14ac:dyDescent="0.2">
      <c r="A2003" t="s">
        <v>10</v>
      </c>
      <c r="B2003" t="s">
        <v>11</v>
      </c>
      <c r="M2003" t="s">
        <v>57</v>
      </c>
    </row>
    <row r="2004" spans="1:13" x14ac:dyDescent="0.2">
      <c r="A2004" t="s">
        <v>542</v>
      </c>
      <c r="B2004" t="s">
        <v>543</v>
      </c>
      <c r="M2004" t="s">
        <v>57</v>
      </c>
    </row>
    <row r="2005" spans="1:13" ht="16" x14ac:dyDescent="0.2">
      <c r="A2005" s="1" t="s">
        <v>12</v>
      </c>
      <c r="M2005" t="s">
        <v>57</v>
      </c>
    </row>
    <row r="2006" spans="1:13" x14ac:dyDescent="0.2">
      <c r="A2006" t="s">
        <v>13</v>
      </c>
      <c r="B2006" t="s">
        <v>14</v>
      </c>
      <c r="C2006" t="s">
        <v>3</v>
      </c>
      <c r="D2006" t="s">
        <v>10</v>
      </c>
      <c r="E2006" t="s">
        <v>15</v>
      </c>
      <c r="F2006" t="s">
        <v>8</v>
      </c>
      <c r="G2006" t="s">
        <v>16</v>
      </c>
      <c r="H2006" t="s">
        <v>17</v>
      </c>
      <c r="I2006" t="s">
        <v>19</v>
      </c>
      <c r="J2006" t="s">
        <v>20</v>
      </c>
      <c r="K2006" t="s">
        <v>6</v>
      </c>
      <c r="L2006" t="s">
        <v>7</v>
      </c>
      <c r="M2006" t="s">
        <v>6</v>
      </c>
    </row>
    <row r="2007" spans="1:13" x14ac:dyDescent="0.2">
      <c r="A2007" t="s">
        <v>551</v>
      </c>
      <c r="B2007">
        <v>1</v>
      </c>
      <c r="C2007" t="s">
        <v>4</v>
      </c>
      <c r="D2007" t="s">
        <v>11</v>
      </c>
      <c r="E2007" t="s">
        <v>85</v>
      </c>
      <c r="F2007" t="s">
        <v>56</v>
      </c>
      <c r="I2007">
        <v>100</v>
      </c>
      <c r="J2007" t="s">
        <v>57</v>
      </c>
      <c r="L2007" t="s">
        <v>708</v>
      </c>
      <c r="M2007" t="s">
        <v>57</v>
      </c>
    </row>
    <row r="2008" spans="1:13" x14ac:dyDescent="0.2">
      <c r="A2008" t="s">
        <v>408</v>
      </c>
      <c r="B2008">
        <v>5.0799999999999998E-2</v>
      </c>
      <c r="C2008" t="s">
        <v>70</v>
      </c>
      <c r="D2008" t="s">
        <v>11</v>
      </c>
      <c r="E2008" t="s">
        <v>58</v>
      </c>
      <c r="F2008" t="s">
        <v>59</v>
      </c>
      <c r="G2008">
        <v>0</v>
      </c>
      <c r="H2008">
        <v>5.0799999999999998E-2</v>
      </c>
      <c r="J2008" t="s">
        <v>57</v>
      </c>
      <c r="K2008" t="s">
        <v>409</v>
      </c>
      <c r="L2008" t="s">
        <v>410</v>
      </c>
      <c r="M2008" t="s">
        <v>409</v>
      </c>
    </row>
    <row r="2009" spans="1:13" x14ac:dyDescent="0.2">
      <c r="A2009" t="s">
        <v>411</v>
      </c>
      <c r="B2009">
        <v>2.8200000000000002E-4</v>
      </c>
      <c r="C2009" t="s">
        <v>70</v>
      </c>
      <c r="D2009" t="s">
        <v>23</v>
      </c>
      <c r="E2009" t="s">
        <v>58</v>
      </c>
      <c r="F2009" t="s">
        <v>59</v>
      </c>
      <c r="G2009">
        <v>0</v>
      </c>
      <c r="H2009">
        <v>2.8200000000000002E-4</v>
      </c>
      <c r="J2009" t="s">
        <v>57</v>
      </c>
      <c r="L2009" t="s">
        <v>412</v>
      </c>
      <c r="M2009" t="s">
        <v>649</v>
      </c>
    </row>
    <row r="2010" spans="1:13" x14ac:dyDescent="0.2">
      <c r="A2010" t="s">
        <v>413</v>
      </c>
      <c r="B2010">
        <v>4.15E-3</v>
      </c>
      <c r="C2010" t="s">
        <v>61</v>
      </c>
      <c r="D2010" t="s">
        <v>23</v>
      </c>
      <c r="E2010" t="s">
        <v>58</v>
      </c>
      <c r="F2010" t="s">
        <v>59</v>
      </c>
      <c r="G2010">
        <v>0</v>
      </c>
      <c r="H2010">
        <v>4.15E-3</v>
      </c>
      <c r="J2010" t="s">
        <v>57</v>
      </c>
      <c r="L2010" t="s">
        <v>414</v>
      </c>
      <c r="M2010" t="s">
        <v>650</v>
      </c>
    </row>
    <row r="2011" spans="1:13" x14ac:dyDescent="0.2">
      <c r="A2011" t="s">
        <v>100</v>
      </c>
      <c r="B2011">
        <v>2.8200000000000001E-5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2.8200000000000001E-5</v>
      </c>
      <c r="J2011" t="s">
        <v>57</v>
      </c>
      <c r="L2011" t="s">
        <v>695</v>
      </c>
      <c r="M2011" t="s">
        <v>605</v>
      </c>
    </row>
    <row r="2012" spans="1:13" x14ac:dyDescent="0.2">
      <c r="A2012" t="s">
        <v>104</v>
      </c>
      <c r="B2012">
        <v>7.0899999999999999E-3</v>
      </c>
      <c r="C2012" t="s">
        <v>105</v>
      </c>
      <c r="D2012" t="s">
        <v>106</v>
      </c>
      <c r="E2012" t="s">
        <v>58</v>
      </c>
      <c r="F2012" t="s">
        <v>59</v>
      </c>
      <c r="G2012">
        <v>0</v>
      </c>
      <c r="H2012">
        <v>7.0899999999999999E-3</v>
      </c>
      <c r="J2012" t="s">
        <v>57</v>
      </c>
      <c r="L2012" t="s">
        <v>703</v>
      </c>
      <c r="M2012" t="s">
        <v>544</v>
      </c>
    </row>
    <row r="2013" spans="1:13" x14ac:dyDescent="0.2">
      <c r="A2013" t="s">
        <v>415</v>
      </c>
      <c r="B2013">
        <v>4.2500000000000003E-2</v>
      </c>
      <c r="C2013" t="s">
        <v>70</v>
      </c>
      <c r="D2013" t="s">
        <v>23</v>
      </c>
      <c r="E2013" t="s">
        <v>58</v>
      </c>
      <c r="F2013" t="s">
        <v>59</v>
      </c>
      <c r="G2013">
        <v>0</v>
      </c>
      <c r="H2013">
        <v>4.2500000000000003E-2</v>
      </c>
      <c r="J2013" t="s">
        <v>57</v>
      </c>
      <c r="K2013" t="s">
        <v>416</v>
      </c>
      <c r="L2013" t="s">
        <v>417</v>
      </c>
      <c r="M2013" t="s">
        <v>416</v>
      </c>
    </row>
    <row r="2014" spans="1:13" x14ac:dyDescent="0.2">
      <c r="M2014" t="s">
        <v>57</v>
      </c>
    </row>
    <row r="2015" spans="1:13" ht="16" x14ac:dyDescent="0.2">
      <c r="A2015" s="1" t="s">
        <v>2</v>
      </c>
      <c r="B2015" s="1" t="s">
        <v>740</v>
      </c>
      <c r="M2015" t="s">
        <v>57</v>
      </c>
    </row>
    <row r="2016" spans="1:13" x14ac:dyDescent="0.2">
      <c r="A2016" t="s">
        <v>3</v>
      </c>
      <c r="B2016" t="s">
        <v>4</v>
      </c>
      <c r="M2016" t="s">
        <v>57</v>
      </c>
    </row>
    <row r="2017" spans="1:13" x14ac:dyDescent="0.2">
      <c r="A2017" t="s">
        <v>5</v>
      </c>
      <c r="B2017">
        <v>1</v>
      </c>
      <c r="M2017" t="s">
        <v>57</v>
      </c>
    </row>
    <row r="2018" spans="1:13" x14ac:dyDescent="0.2">
      <c r="A2018" t="s">
        <v>6</v>
      </c>
      <c r="B2018" t="s">
        <v>740</v>
      </c>
      <c r="M2018" t="s">
        <v>57</v>
      </c>
    </row>
    <row r="2019" spans="1:13" x14ac:dyDescent="0.2">
      <c r="A2019" t="s">
        <v>8</v>
      </c>
      <c r="B2019" t="s">
        <v>9</v>
      </c>
      <c r="M2019" t="s">
        <v>57</v>
      </c>
    </row>
    <row r="2020" spans="1:13" x14ac:dyDescent="0.2">
      <c r="A2020" t="s">
        <v>10</v>
      </c>
      <c r="B2020" t="s">
        <v>11</v>
      </c>
      <c r="M2020" t="s">
        <v>57</v>
      </c>
    </row>
    <row r="2021" spans="1:13" x14ac:dyDescent="0.2">
      <c r="A2021" t="s">
        <v>542</v>
      </c>
      <c r="B2021" t="s">
        <v>543</v>
      </c>
      <c r="M2021" t="s">
        <v>57</v>
      </c>
    </row>
    <row r="2022" spans="1:13" ht="16" x14ac:dyDescent="0.2">
      <c r="A2022" s="1" t="s">
        <v>12</v>
      </c>
      <c r="M2022" t="s">
        <v>57</v>
      </c>
    </row>
    <row r="2023" spans="1:13" x14ac:dyDescent="0.2">
      <c r="A2023" t="s">
        <v>13</v>
      </c>
      <c r="B2023" t="s">
        <v>14</v>
      </c>
      <c r="C2023" t="s">
        <v>3</v>
      </c>
      <c r="D2023" t="s">
        <v>10</v>
      </c>
      <c r="E2023" t="s">
        <v>15</v>
      </c>
      <c r="F2023" t="s">
        <v>8</v>
      </c>
      <c r="G2023" t="s">
        <v>16</v>
      </c>
      <c r="H2023" t="s">
        <v>17</v>
      </c>
      <c r="I2023" t="s">
        <v>19</v>
      </c>
      <c r="J2023" t="s">
        <v>20</v>
      </c>
      <c r="K2023" t="s">
        <v>6</v>
      </c>
      <c r="L2023" t="s">
        <v>7</v>
      </c>
      <c r="M2023" t="s">
        <v>6</v>
      </c>
    </row>
    <row r="2024" spans="1:13" x14ac:dyDescent="0.2">
      <c r="A2024" t="s">
        <v>601</v>
      </c>
      <c r="B2024">
        <v>1.3899999999999999E-7</v>
      </c>
      <c r="D2024" t="s">
        <v>23</v>
      </c>
      <c r="E2024" t="s">
        <v>115</v>
      </c>
      <c r="F2024" t="s">
        <v>25</v>
      </c>
      <c r="G2024">
        <v>0</v>
      </c>
      <c r="H2024">
        <v>1.3899999999999999E-7</v>
      </c>
      <c r="J2024" t="s">
        <v>57</v>
      </c>
      <c r="M2024" t="s">
        <v>57</v>
      </c>
    </row>
    <row r="2025" spans="1:13" x14ac:dyDescent="0.2">
      <c r="A2025" t="s">
        <v>45</v>
      </c>
      <c r="B2025">
        <v>8.6999999999999997E-6</v>
      </c>
      <c r="D2025" t="s">
        <v>23</v>
      </c>
      <c r="E2025" t="s">
        <v>24</v>
      </c>
      <c r="F2025" t="s">
        <v>25</v>
      </c>
      <c r="G2025">
        <v>0</v>
      </c>
      <c r="H2025">
        <v>8.6999999999999997E-6</v>
      </c>
      <c r="J2025" t="s">
        <v>57</v>
      </c>
      <c r="M2025" t="s">
        <v>57</v>
      </c>
    </row>
    <row r="2026" spans="1:13" x14ac:dyDescent="0.2">
      <c r="A2026" t="s">
        <v>740</v>
      </c>
      <c r="B2026">
        <v>1</v>
      </c>
      <c r="C2026" t="s">
        <v>4</v>
      </c>
      <c r="D2026" t="s">
        <v>11</v>
      </c>
      <c r="E2026" t="s">
        <v>85</v>
      </c>
      <c r="F2026" t="s">
        <v>56</v>
      </c>
      <c r="I2026">
        <v>100</v>
      </c>
      <c r="J2026" t="s">
        <v>57</v>
      </c>
      <c r="L2026" t="s">
        <v>741</v>
      </c>
      <c r="M2026" t="s">
        <v>57</v>
      </c>
    </row>
    <row r="2027" spans="1:13" x14ac:dyDescent="0.2">
      <c r="A2027" t="s">
        <v>742</v>
      </c>
      <c r="B2027">
        <v>1</v>
      </c>
      <c r="C2027" t="s">
        <v>4</v>
      </c>
      <c r="D2027" t="s">
        <v>11</v>
      </c>
      <c r="E2027" t="s">
        <v>58</v>
      </c>
      <c r="F2027" t="s">
        <v>59</v>
      </c>
      <c r="G2027">
        <v>0</v>
      </c>
      <c r="H2027">
        <v>1</v>
      </c>
      <c r="J2027" t="s">
        <v>57</v>
      </c>
      <c r="L2027" t="s">
        <v>743</v>
      </c>
    </row>
    <row r="2028" spans="1:13" x14ac:dyDescent="0.2">
      <c r="A2028" t="s">
        <v>418</v>
      </c>
      <c r="B2028">
        <v>1.67E-3</v>
      </c>
      <c r="C2028" t="s">
        <v>67</v>
      </c>
      <c r="D2028" t="s">
        <v>11</v>
      </c>
      <c r="E2028" t="s">
        <v>58</v>
      </c>
      <c r="F2028" t="s">
        <v>59</v>
      </c>
      <c r="G2028">
        <v>0</v>
      </c>
      <c r="H2028">
        <v>1.67E-3</v>
      </c>
      <c r="J2028" t="s">
        <v>57</v>
      </c>
      <c r="L2028" t="s">
        <v>709</v>
      </c>
      <c r="M2028" t="s">
        <v>651</v>
      </c>
    </row>
    <row r="2029" spans="1:13" x14ac:dyDescent="0.2">
      <c r="A2029" t="s">
        <v>104</v>
      </c>
      <c r="B2029">
        <v>7.2399999999999998E-5</v>
      </c>
      <c r="C2029" t="s">
        <v>105</v>
      </c>
      <c r="D2029" t="s">
        <v>106</v>
      </c>
      <c r="E2029" t="s">
        <v>58</v>
      </c>
      <c r="F2029" t="s">
        <v>59</v>
      </c>
      <c r="G2029">
        <v>0</v>
      </c>
      <c r="H2029">
        <v>7.2399999999999998E-5</v>
      </c>
      <c r="J2029" t="s">
        <v>57</v>
      </c>
      <c r="L2029" t="s">
        <v>703</v>
      </c>
      <c r="M2029" t="s">
        <v>544</v>
      </c>
    </row>
    <row r="2030" spans="1:13" x14ac:dyDescent="0.2">
      <c r="A2030" t="s">
        <v>419</v>
      </c>
      <c r="B2030">
        <v>8.9600000000000001E-10</v>
      </c>
      <c r="C2030" t="s">
        <v>70</v>
      </c>
      <c r="D2030" t="s">
        <v>420</v>
      </c>
      <c r="E2030" t="s">
        <v>58</v>
      </c>
      <c r="F2030" t="s">
        <v>59</v>
      </c>
      <c r="G2030">
        <v>0</v>
      </c>
      <c r="H2030">
        <v>8.9600000000000001E-10</v>
      </c>
      <c r="J2030" t="s">
        <v>57</v>
      </c>
      <c r="K2030" t="s">
        <v>421</v>
      </c>
      <c r="L2030" t="s">
        <v>710</v>
      </c>
      <c r="M2030" t="s">
        <v>421</v>
      </c>
    </row>
    <row r="2031" spans="1:13" x14ac:dyDescent="0.2">
      <c r="M2031" t="s">
        <v>57</v>
      </c>
    </row>
    <row r="2032" spans="1:13" ht="16" x14ac:dyDescent="0.2">
      <c r="A2032" s="1" t="s">
        <v>2</v>
      </c>
      <c r="B2032" s="1" t="s">
        <v>552</v>
      </c>
      <c r="M2032" t="s">
        <v>57</v>
      </c>
    </row>
    <row r="2033" spans="1:13" x14ac:dyDescent="0.2">
      <c r="A2033" t="s">
        <v>3</v>
      </c>
      <c r="B2033" t="s">
        <v>4</v>
      </c>
      <c r="M2033" t="s">
        <v>57</v>
      </c>
    </row>
    <row r="2034" spans="1:13" x14ac:dyDescent="0.2">
      <c r="A2034" t="s">
        <v>5</v>
      </c>
      <c r="B2034">
        <v>1</v>
      </c>
      <c r="M2034" t="s">
        <v>57</v>
      </c>
    </row>
    <row r="2035" spans="1:13" x14ac:dyDescent="0.2">
      <c r="A2035" t="s">
        <v>6</v>
      </c>
      <c r="B2035" t="s">
        <v>552</v>
      </c>
      <c r="M2035" t="s">
        <v>57</v>
      </c>
    </row>
    <row r="2036" spans="1:13" x14ac:dyDescent="0.2">
      <c r="A2036" t="s">
        <v>8</v>
      </c>
      <c r="B2036" t="s">
        <v>9</v>
      </c>
      <c r="M2036" t="s">
        <v>57</v>
      </c>
    </row>
    <row r="2037" spans="1:13" x14ac:dyDescent="0.2">
      <c r="A2037" t="s">
        <v>10</v>
      </c>
      <c r="B2037" t="s">
        <v>10</v>
      </c>
      <c r="M2037" t="s">
        <v>57</v>
      </c>
    </row>
    <row r="2038" spans="1:13" x14ac:dyDescent="0.2">
      <c r="A2038" t="s">
        <v>542</v>
      </c>
      <c r="B2038" t="s">
        <v>543</v>
      </c>
      <c r="M2038" t="s">
        <v>57</v>
      </c>
    </row>
    <row r="2039" spans="1:13" ht="16" x14ac:dyDescent="0.2">
      <c r="A2039" s="1" t="s">
        <v>12</v>
      </c>
      <c r="M2039" t="s">
        <v>57</v>
      </c>
    </row>
    <row r="2040" spans="1:13" x14ac:dyDescent="0.2">
      <c r="A2040" t="s">
        <v>13</v>
      </c>
      <c r="B2040" t="s">
        <v>14</v>
      </c>
      <c r="C2040" t="s">
        <v>3</v>
      </c>
      <c r="D2040" t="s">
        <v>10</v>
      </c>
      <c r="E2040" t="s">
        <v>15</v>
      </c>
      <c r="F2040" t="s">
        <v>8</v>
      </c>
      <c r="G2040" t="s">
        <v>16</v>
      </c>
      <c r="H2040" t="s">
        <v>17</v>
      </c>
      <c r="I2040" t="s">
        <v>19</v>
      </c>
      <c r="J2040" t="s">
        <v>20</v>
      </c>
      <c r="K2040" t="s">
        <v>6</v>
      </c>
      <c r="L2040" t="s">
        <v>7</v>
      </c>
      <c r="M2040" t="s">
        <v>6</v>
      </c>
    </row>
    <row r="2041" spans="1:13" x14ac:dyDescent="0.2">
      <c r="A2041" t="s">
        <v>157</v>
      </c>
      <c r="B2041">
        <v>538000</v>
      </c>
      <c r="D2041" t="s">
        <v>78</v>
      </c>
      <c r="E2041" t="s">
        <v>79</v>
      </c>
      <c r="F2041" t="s">
        <v>25</v>
      </c>
      <c r="G2041">
        <v>0</v>
      </c>
      <c r="H2041">
        <v>538000</v>
      </c>
      <c r="J2041" t="s">
        <v>57</v>
      </c>
      <c r="M2041" t="s">
        <v>57</v>
      </c>
    </row>
    <row r="2042" spans="1:13" x14ac:dyDescent="0.2">
      <c r="A2042" t="s">
        <v>77</v>
      </c>
      <c r="B2042">
        <v>1210000</v>
      </c>
      <c r="D2042" t="s">
        <v>78</v>
      </c>
      <c r="E2042" t="s">
        <v>79</v>
      </c>
      <c r="F2042" t="s">
        <v>25</v>
      </c>
      <c r="G2042">
        <v>0</v>
      </c>
      <c r="H2042">
        <v>1210000</v>
      </c>
      <c r="J2042" t="s">
        <v>57</v>
      </c>
      <c r="M2042" t="s">
        <v>57</v>
      </c>
    </row>
    <row r="2043" spans="1:13" x14ac:dyDescent="0.2">
      <c r="A2043" t="s">
        <v>77</v>
      </c>
      <c r="B2043">
        <v>321000</v>
      </c>
      <c r="D2043" t="s">
        <v>78</v>
      </c>
      <c r="E2043" t="s">
        <v>79</v>
      </c>
      <c r="F2043" t="s">
        <v>25</v>
      </c>
      <c r="G2043">
        <v>0</v>
      </c>
      <c r="H2043">
        <v>321000</v>
      </c>
      <c r="J2043" t="s">
        <v>57</v>
      </c>
      <c r="M2043" t="s">
        <v>57</v>
      </c>
    </row>
    <row r="2044" spans="1:13" x14ac:dyDescent="0.2">
      <c r="A2044" t="s">
        <v>81</v>
      </c>
      <c r="B2044">
        <v>51100</v>
      </c>
      <c r="D2044" t="s">
        <v>82</v>
      </c>
      <c r="E2044" t="s">
        <v>79</v>
      </c>
      <c r="F2044" t="s">
        <v>25</v>
      </c>
      <c r="G2044">
        <v>0</v>
      </c>
      <c r="H2044">
        <v>51100</v>
      </c>
      <c r="J2044" t="s">
        <v>57</v>
      </c>
      <c r="M2044" t="s">
        <v>57</v>
      </c>
    </row>
    <row r="2045" spans="1:13" x14ac:dyDescent="0.2">
      <c r="A2045" t="s">
        <v>84</v>
      </c>
      <c r="B2045">
        <v>40400</v>
      </c>
      <c r="D2045" t="s">
        <v>82</v>
      </c>
      <c r="E2045" t="s">
        <v>79</v>
      </c>
      <c r="F2045" t="s">
        <v>25</v>
      </c>
      <c r="G2045">
        <v>0</v>
      </c>
      <c r="H2045">
        <v>40400</v>
      </c>
      <c r="J2045" t="s">
        <v>57</v>
      </c>
      <c r="M2045" t="s">
        <v>57</v>
      </c>
    </row>
    <row r="2046" spans="1:13" x14ac:dyDescent="0.2">
      <c r="A2046" t="s">
        <v>84</v>
      </c>
      <c r="B2046">
        <v>10700</v>
      </c>
      <c r="D2046" t="s">
        <v>82</v>
      </c>
      <c r="E2046" t="s">
        <v>79</v>
      </c>
      <c r="F2046" t="s">
        <v>25</v>
      </c>
      <c r="G2046">
        <v>0</v>
      </c>
      <c r="H2046">
        <v>10700</v>
      </c>
      <c r="J2046" t="s">
        <v>57</v>
      </c>
      <c r="M2046" t="s">
        <v>57</v>
      </c>
    </row>
    <row r="2047" spans="1:13" x14ac:dyDescent="0.2">
      <c r="A2047" t="s">
        <v>552</v>
      </c>
      <c r="B2047">
        <v>1</v>
      </c>
      <c r="C2047" t="s">
        <v>4</v>
      </c>
      <c r="D2047" t="s">
        <v>10</v>
      </c>
      <c r="E2047" t="s">
        <v>85</v>
      </c>
      <c r="F2047" t="s">
        <v>56</v>
      </c>
      <c r="I2047">
        <v>100</v>
      </c>
      <c r="J2047" t="s">
        <v>57</v>
      </c>
      <c r="L2047" t="s">
        <v>711</v>
      </c>
      <c r="M2047" t="s">
        <v>57</v>
      </c>
    </row>
    <row r="2048" spans="1:13" x14ac:dyDescent="0.2">
      <c r="A2048" t="s">
        <v>422</v>
      </c>
      <c r="B2048">
        <v>48.9</v>
      </c>
      <c r="C2048" t="s">
        <v>70</v>
      </c>
      <c r="D2048" t="s">
        <v>68</v>
      </c>
      <c r="E2048" t="s">
        <v>58</v>
      </c>
      <c r="F2048" t="s">
        <v>59</v>
      </c>
      <c r="G2048">
        <v>0</v>
      </c>
      <c r="H2048">
        <v>48.9</v>
      </c>
      <c r="J2048" t="s">
        <v>57</v>
      </c>
      <c r="K2048" t="s">
        <v>423</v>
      </c>
      <c r="L2048" t="s">
        <v>424</v>
      </c>
      <c r="M2048" t="s">
        <v>423</v>
      </c>
    </row>
    <row r="2049" spans="1:13" x14ac:dyDescent="0.2">
      <c r="A2049" t="s">
        <v>97</v>
      </c>
      <c r="B2049">
        <v>30700</v>
      </c>
      <c r="C2049" t="s">
        <v>61</v>
      </c>
      <c r="D2049" t="s">
        <v>23</v>
      </c>
      <c r="E2049" t="s">
        <v>58</v>
      </c>
      <c r="F2049" t="s">
        <v>59</v>
      </c>
      <c r="G2049">
        <v>0</v>
      </c>
      <c r="H2049">
        <v>30700</v>
      </c>
      <c r="J2049" t="s">
        <v>57</v>
      </c>
      <c r="K2049" t="s">
        <v>599</v>
      </c>
      <c r="L2049" t="s">
        <v>678</v>
      </c>
      <c r="M2049" t="s">
        <v>599</v>
      </c>
    </row>
    <row r="2050" spans="1:13" x14ac:dyDescent="0.2">
      <c r="A2050" t="s">
        <v>98</v>
      </c>
      <c r="B2050">
        <v>5940000</v>
      </c>
      <c r="C2050" t="s">
        <v>61</v>
      </c>
      <c r="D2050" t="s">
        <v>11</v>
      </c>
      <c r="E2050" t="s">
        <v>58</v>
      </c>
      <c r="F2050" t="s">
        <v>59</v>
      </c>
      <c r="G2050">
        <v>0</v>
      </c>
      <c r="H2050">
        <v>5940000</v>
      </c>
      <c r="J2050" t="s">
        <v>57</v>
      </c>
      <c r="L2050" t="s">
        <v>99</v>
      </c>
      <c r="M2050" t="s">
        <v>604</v>
      </c>
    </row>
    <row r="2051" spans="1:13" x14ac:dyDescent="0.2">
      <c r="A2051" t="s">
        <v>395</v>
      </c>
      <c r="B2051">
        <v>166000</v>
      </c>
      <c r="C2051" t="s">
        <v>61</v>
      </c>
      <c r="D2051" t="s">
        <v>23</v>
      </c>
      <c r="E2051" t="s">
        <v>58</v>
      </c>
      <c r="F2051" t="s">
        <v>59</v>
      </c>
      <c r="G2051">
        <v>0</v>
      </c>
      <c r="H2051">
        <v>166000</v>
      </c>
      <c r="J2051" t="s">
        <v>57</v>
      </c>
      <c r="L2051" t="s">
        <v>696</v>
      </c>
      <c r="M2051" t="s">
        <v>186</v>
      </c>
    </row>
    <row r="2052" spans="1:13" x14ac:dyDescent="0.2">
      <c r="A2052" t="s">
        <v>372</v>
      </c>
      <c r="B2052">
        <v>141000</v>
      </c>
      <c r="C2052" t="s">
        <v>67</v>
      </c>
      <c r="D2052" t="s">
        <v>154</v>
      </c>
      <c r="E2052" t="s">
        <v>58</v>
      </c>
      <c r="F2052" t="s">
        <v>59</v>
      </c>
      <c r="G2052">
        <v>0</v>
      </c>
      <c r="H2052">
        <v>141000</v>
      </c>
      <c r="J2052" t="s">
        <v>57</v>
      </c>
      <c r="L2052" t="s">
        <v>697</v>
      </c>
      <c r="M2052" t="s">
        <v>641</v>
      </c>
    </row>
    <row r="2053" spans="1:13" x14ac:dyDescent="0.2">
      <c r="A2053" t="s">
        <v>330</v>
      </c>
      <c r="B2053">
        <v>529000</v>
      </c>
      <c r="C2053" t="s">
        <v>4</v>
      </c>
      <c r="D2053" t="s">
        <v>154</v>
      </c>
      <c r="E2053" t="s">
        <v>58</v>
      </c>
      <c r="F2053" t="s">
        <v>59</v>
      </c>
      <c r="G2053">
        <v>0</v>
      </c>
      <c r="H2053">
        <v>529000</v>
      </c>
      <c r="J2053" t="s">
        <v>57</v>
      </c>
      <c r="L2053" t="s">
        <v>425</v>
      </c>
      <c r="M2053" t="s">
        <v>632</v>
      </c>
    </row>
    <row r="2054" spans="1:13" x14ac:dyDescent="0.2">
      <c r="A2054" t="s">
        <v>104</v>
      </c>
      <c r="B2054">
        <v>566000</v>
      </c>
      <c r="C2054" t="s">
        <v>105</v>
      </c>
      <c r="D2054" t="s">
        <v>106</v>
      </c>
      <c r="E2054" t="s">
        <v>58</v>
      </c>
      <c r="F2054" t="s">
        <v>59</v>
      </c>
      <c r="G2054">
        <v>0</v>
      </c>
      <c r="H2054">
        <v>566000</v>
      </c>
      <c r="J2054" t="s">
        <v>57</v>
      </c>
      <c r="L2054" t="s">
        <v>703</v>
      </c>
      <c r="M2054" t="s">
        <v>544</v>
      </c>
    </row>
    <row r="2055" spans="1:13" x14ac:dyDescent="0.2">
      <c r="A2055" t="s">
        <v>107</v>
      </c>
      <c r="B2055">
        <v>2690</v>
      </c>
      <c r="C2055" t="s">
        <v>61</v>
      </c>
      <c r="D2055" t="s">
        <v>23</v>
      </c>
      <c r="E2055" t="s">
        <v>58</v>
      </c>
      <c r="F2055" t="s">
        <v>59</v>
      </c>
      <c r="G2055">
        <v>0</v>
      </c>
      <c r="H2055">
        <v>2690</v>
      </c>
      <c r="J2055" t="s">
        <v>57</v>
      </c>
      <c r="K2055" t="s">
        <v>108</v>
      </c>
      <c r="L2055" t="s">
        <v>109</v>
      </c>
      <c r="M2055" t="s">
        <v>108</v>
      </c>
    </row>
    <row r="2056" spans="1:13" x14ac:dyDescent="0.2">
      <c r="A2056" t="s">
        <v>183</v>
      </c>
      <c r="B2056">
        <v>72900</v>
      </c>
      <c r="C2056" t="s">
        <v>92</v>
      </c>
      <c r="D2056" t="s">
        <v>23</v>
      </c>
      <c r="E2056" t="s">
        <v>58</v>
      </c>
      <c r="F2056" t="s">
        <v>59</v>
      </c>
      <c r="G2056">
        <v>0</v>
      </c>
      <c r="H2056">
        <v>72900</v>
      </c>
      <c r="J2056" t="s">
        <v>57</v>
      </c>
      <c r="K2056" t="s">
        <v>184</v>
      </c>
      <c r="L2056" t="s">
        <v>686</v>
      </c>
      <c r="M2056" t="s">
        <v>623</v>
      </c>
    </row>
    <row r="2057" spans="1:13" x14ac:dyDescent="0.2">
      <c r="A2057" t="s">
        <v>112</v>
      </c>
      <c r="B2057">
        <v>123000</v>
      </c>
      <c r="C2057" t="s">
        <v>4</v>
      </c>
      <c r="D2057" t="s">
        <v>23</v>
      </c>
      <c r="E2057" t="s">
        <v>58</v>
      </c>
      <c r="F2057" t="s">
        <v>59</v>
      </c>
      <c r="G2057">
        <v>0</v>
      </c>
      <c r="H2057">
        <v>123000</v>
      </c>
      <c r="J2057" t="s">
        <v>57</v>
      </c>
      <c r="K2057" t="s">
        <v>113</v>
      </c>
      <c r="L2057" t="s">
        <v>699</v>
      </c>
      <c r="M2057" t="s">
        <v>113</v>
      </c>
    </row>
    <row r="2058" spans="1:13" x14ac:dyDescent="0.2">
      <c r="A2058" t="s">
        <v>426</v>
      </c>
      <c r="B2058">
        <v>390000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390000</v>
      </c>
      <c r="J2058" t="s">
        <v>57</v>
      </c>
      <c r="K2058" t="s">
        <v>186</v>
      </c>
      <c r="L2058" t="s">
        <v>712</v>
      </c>
      <c r="M2058" t="s">
        <v>186</v>
      </c>
    </row>
    <row r="2059" spans="1:13" x14ac:dyDescent="0.2">
      <c r="A2059" t="s">
        <v>427</v>
      </c>
      <c r="B2059">
        <v>7570</v>
      </c>
      <c r="C2059" t="s">
        <v>4</v>
      </c>
      <c r="D2059" t="s">
        <v>154</v>
      </c>
      <c r="E2059" t="s">
        <v>58</v>
      </c>
      <c r="F2059" t="s">
        <v>59</v>
      </c>
      <c r="G2059">
        <v>0</v>
      </c>
      <c r="H2059">
        <v>7570</v>
      </c>
      <c r="J2059" t="s">
        <v>57</v>
      </c>
      <c r="L2059" t="s">
        <v>713</v>
      </c>
      <c r="M2059" t="s">
        <v>427</v>
      </c>
    </row>
    <row r="2060" spans="1:13" x14ac:dyDescent="0.2">
      <c r="A2060" t="s">
        <v>428</v>
      </c>
      <c r="B2060">
        <v>-113000</v>
      </c>
      <c r="C2060" t="s">
        <v>70</v>
      </c>
      <c r="D2060" t="s">
        <v>23</v>
      </c>
      <c r="E2060" t="s">
        <v>71</v>
      </c>
      <c r="F2060" t="s">
        <v>59</v>
      </c>
      <c r="G2060">
        <v>0</v>
      </c>
      <c r="H2060">
        <v>113000</v>
      </c>
      <c r="J2060" t="s">
        <v>57</v>
      </c>
      <c r="K2060" t="s">
        <v>429</v>
      </c>
      <c r="L2060" t="s">
        <v>430</v>
      </c>
      <c r="M2060" t="s">
        <v>429</v>
      </c>
    </row>
    <row r="2061" spans="1:13" x14ac:dyDescent="0.2">
      <c r="M2061" t="s">
        <v>57</v>
      </c>
    </row>
    <row r="2062" spans="1:13" ht="16" x14ac:dyDescent="0.2">
      <c r="A2062" s="1" t="s">
        <v>2</v>
      </c>
      <c r="B2062" s="1" t="s">
        <v>553</v>
      </c>
      <c r="M2062" t="s">
        <v>57</v>
      </c>
    </row>
    <row r="2063" spans="1:13" x14ac:dyDescent="0.2">
      <c r="A2063" t="s">
        <v>3</v>
      </c>
      <c r="B2063" t="s">
        <v>4</v>
      </c>
      <c r="M2063" t="s">
        <v>57</v>
      </c>
    </row>
    <row r="2064" spans="1:13" x14ac:dyDescent="0.2">
      <c r="A2064" t="s">
        <v>5</v>
      </c>
      <c r="B2064">
        <v>1</v>
      </c>
      <c r="M2064" t="s">
        <v>57</v>
      </c>
    </row>
    <row r="2065" spans="1:13" x14ac:dyDescent="0.2">
      <c r="A2065" t="s">
        <v>6</v>
      </c>
      <c r="B2065" t="s">
        <v>553</v>
      </c>
      <c r="M2065" t="s">
        <v>57</v>
      </c>
    </row>
    <row r="2066" spans="1:13" x14ac:dyDescent="0.2">
      <c r="A2066" t="s">
        <v>8</v>
      </c>
      <c r="B2066" t="s">
        <v>9</v>
      </c>
      <c r="M2066" t="s">
        <v>57</v>
      </c>
    </row>
    <row r="2067" spans="1:13" x14ac:dyDescent="0.2">
      <c r="A2067" t="s">
        <v>10</v>
      </c>
      <c r="B2067" t="s">
        <v>10</v>
      </c>
      <c r="M2067" t="s">
        <v>57</v>
      </c>
    </row>
    <row r="2068" spans="1:13" x14ac:dyDescent="0.2">
      <c r="A2068" t="s">
        <v>542</v>
      </c>
      <c r="B2068" t="s">
        <v>543</v>
      </c>
      <c r="M2068" t="s">
        <v>57</v>
      </c>
    </row>
    <row r="2069" spans="1:13" ht="16" x14ac:dyDescent="0.2">
      <c r="A2069" s="1" t="s">
        <v>12</v>
      </c>
      <c r="M2069" t="s">
        <v>57</v>
      </c>
    </row>
    <row r="2070" spans="1:13" x14ac:dyDescent="0.2">
      <c r="A2070" t="s">
        <v>13</v>
      </c>
      <c r="B2070" t="s">
        <v>14</v>
      </c>
      <c r="C2070" t="s">
        <v>3</v>
      </c>
      <c r="D2070" t="s">
        <v>10</v>
      </c>
      <c r="E2070" t="s">
        <v>15</v>
      </c>
      <c r="F2070" t="s">
        <v>8</v>
      </c>
      <c r="G2070" t="s">
        <v>16</v>
      </c>
      <c r="H2070" t="s">
        <v>17</v>
      </c>
      <c r="I2070" t="s">
        <v>18</v>
      </c>
      <c r="J2070" t="s">
        <v>19</v>
      </c>
      <c r="K2070" t="s">
        <v>20</v>
      </c>
      <c r="L2070" t="s">
        <v>21</v>
      </c>
      <c r="M2070" t="s">
        <v>6</v>
      </c>
    </row>
    <row r="2071" spans="1:13" x14ac:dyDescent="0.2">
      <c r="A2071" t="s">
        <v>157</v>
      </c>
      <c r="B2071">
        <v>538000</v>
      </c>
      <c r="D2071" t="s">
        <v>78</v>
      </c>
      <c r="E2071" t="s">
        <v>79</v>
      </c>
      <c r="F2071" t="s">
        <v>25</v>
      </c>
      <c r="G2071">
        <v>0</v>
      </c>
      <c r="H2071">
        <v>13.19561383914392</v>
      </c>
      <c r="I2071">
        <v>0.25038764395624458</v>
      </c>
      <c r="K2071" t="s">
        <v>431</v>
      </c>
      <c r="L2071">
        <v>0</v>
      </c>
      <c r="M2071" t="s">
        <v>57</v>
      </c>
    </row>
    <row r="2072" spans="1:13" x14ac:dyDescent="0.2">
      <c r="A2072" t="s">
        <v>77</v>
      </c>
      <c r="B2072">
        <v>1210000</v>
      </c>
      <c r="D2072" t="s">
        <v>78</v>
      </c>
      <c r="E2072" t="s">
        <v>79</v>
      </c>
      <c r="F2072" t="s">
        <v>25</v>
      </c>
      <c r="G2072">
        <v>0</v>
      </c>
      <c r="H2072">
        <v>14.00613091757292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x14ac:dyDescent="0.2">
      <c r="A2073" t="s">
        <v>77</v>
      </c>
      <c r="B2073">
        <v>321000</v>
      </c>
      <c r="D2073" t="s">
        <v>78</v>
      </c>
      <c r="E2073" t="s">
        <v>79</v>
      </c>
      <c r="F2073" t="s">
        <v>25</v>
      </c>
      <c r="G2073">
        <v>0</v>
      </c>
      <c r="H2073">
        <v>12.679196402112151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x14ac:dyDescent="0.2">
      <c r="A2074" t="s">
        <v>81</v>
      </c>
      <c r="B2074">
        <v>51100</v>
      </c>
      <c r="D2074" t="s">
        <v>82</v>
      </c>
      <c r="E2074" t="s">
        <v>79</v>
      </c>
      <c r="F2074" t="s">
        <v>25</v>
      </c>
      <c r="G2074">
        <v>0</v>
      </c>
      <c r="H2074">
        <v>10.8415397761918</v>
      </c>
      <c r="I2074">
        <v>0.37570804434196048</v>
      </c>
      <c r="K2074" t="s">
        <v>431</v>
      </c>
      <c r="L2074">
        <v>0</v>
      </c>
      <c r="M2074" t="s">
        <v>57</v>
      </c>
    </row>
    <row r="2075" spans="1:13" x14ac:dyDescent="0.2">
      <c r="A2075" t="s">
        <v>84</v>
      </c>
      <c r="B2075">
        <v>40400</v>
      </c>
      <c r="D2075" t="s">
        <v>82</v>
      </c>
      <c r="E2075" t="s">
        <v>79</v>
      </c>
      <c r="F2075" t="s">
        <v>25</v>
      </c>
      <c r="G2075">
        <v>0</v>
      </c>
      <c r="H2075">
        <v>10.60658506394924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x14ac:dyDescent="0.2">
      <c r="A2076" t="s">
        <v>84</v>
      </c>
      <c r="B2076">
        <v>10700</v>
      </c>
      <c r="D2076" t="s">
        <v>82</v>
      </c>
      <c r="E2076" t="s">
        <v>79</v>
      </c>
      <c r="F2076" t="s">
        <v>25</v>
      </c>
      <c r="G2076">
        <v>0</v>
      </c>
      <c r="H2076">
        <v>9.2779990204499967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x14ac:dyDescent="0.2">
      <c r="A2077" t="s">
        <v>553</v>
      </c>
      <c r="B2077">
        <v>1</v>
      </c>
      <c r="C2077" t="s">
        <v>4</v>
      </c>
      <c r="D2077" t="s">
        <v>10</v>
      </c>
      <c r="E2077" t="s">
        <v>85</v>
      </c>
      <c r="F2077" t="s">
        <v>56</v>
      </c>
      <c r="J2077">
        <v>100</v>
      </c>
      <c r="K2077" t="s">
        <v>57</v>
      </c>
      <c r="M2077" t="s">
        <v>57</v>
      </c>
    </row>
    <row r="2078" spans="1:13" x14ac:dyDescent="0.2">
      <c r="A2078" t="s">
        <v>422</v>
      </c>
      <c r="B2078">
        <v>48.9</v>
      </c>
      <c r="C2078" t="s">
        <v>70</v>
      </c>
      <c r="D2078" t="s">
        <v>68</v>
      </c>
      <c r="E2078" t="s">
        <v>58</v>
      </c>
      <c r="F2078" t="s">
        <v>59</v>
      </c>
      <c r="G2078">
        <v>0</v>
      </c>
      <c r="H2078">
        <v>3.889777396480826</v>
      </c>
      <c r="I2078">
        <v>0.1075556898084728</v>
      </c>
      <c r="K2078" t="s">
        <v>432</v>
      </c>
      <c r="L2078">
        <v>0</v>
      </c>
      <c r="M2078" t="s">
        <v>423</v>
      </c>
    </row>
    <row r="2079" spans="1:13" x14ac:dyDescent="0.2">
      <c r="A2079" t="s">
        <v>97</v>
      </c>
      <c r="B2079">
        <v>30700</v>
      </c>
      <c r="C2079" t="s">
        <v>61</v>
      </c>
      <c r="D2079" t="s">
        <v>23</v>
      </c>
      <c r="E2079" t="s">
        <v>58</v>
      </c>
      <c r="F2079" t="s">
        <v>59</v>
      </c>
      <c r="G2079">
        <v>0</v>
      </c>
      <c r="H2079">
        <v>10.33201793357529</v>
      </c>
      <c r="I2079">
        <v>0.1075556898084728</v>
      </c>
      <c r="K2079" t="s">
        <v>432</v>
      </c>
      <c r="L2079">
        <v>0</v>
      </c>
      <c r="M2079" t="s">
        <v>599</v>
      </c>
    </row>
    <row r="2080" spans="1:13" x14ac:dyDescent="0.2">
      <c r="A2080" t="s">
        <v>98</v>
      </c>
      <c r="B2080">
        <v>5940000</v>
      </c>
      <c r="C2080" t="s">
        <v>61</v>
      </c>
      <c r="D2080" t="s">
        <v>11</v>
      </c>
      <c r="E2080" t="s">
        <v>58</v>
      </c>
      <c r="F2080" t="s">
        <v>59</v>
      </c>
      <c r="G2080">
        <v>0</v>
      </c>
      <c r="H2080">
        <v>15.597219691338831</v>
      </c>
      <c r="I2080">
        <v>0.26236426446749112</v>
      </c>
      <c r="K2080" t="s">
        <v>433</v>
      </c>
      <c r="L2080">
        <v>0</v>
      </c>
      <c r="M2080" t="s">
        <v>604</v>
      </c>
    </row>
    <row r="2081" spans="1:13" x14ac:dyDescent="0.2">
      <c r="A2081" t="s">
        <v>395</v>
      </c>
      <c r="B2081">
        <v>166000</v>
      </c>
      <c r="C2081" t="s">
        <v>61</v>
      </c>
      <c r="D2081" t="s">
        <v>23</v>
      </c>
      <c r="E2081" t="s">
        <v>58</v>
      </c>
      <c r="F2081" t="s">
        <v>59</v>
      </c>
      <c r="G2081">
        <v>0</v>
      </c>
      <c r="H2081">
        <v>12.01974306733868</v>
      </c>
      <c r="I2081">
        <v>0.1075556898084728</v>
      </c>
      <c r="K2081" t="s">
        <v>432</v>
      </c>
      <c r="L2081">
        <v>0</v>
      </c>
      <c r="M2081" t="s">
        <v>186</v>
      </c>
    </row>
    <row r="2082" spans="1:13" x14ac:dyDescent="0.2">
      <c r="A2082" t="s">
        <v>372</v>
      </c>
      <c r="B2082">
        <v>141000</v>
      </c>
      <c r="C2082" t="s">
        <v>67</v>
      </c>
      <c r="D2082" t="s">
        <v>154</v>
      </c>
      <c r="E2082" t="s">
        <v>58</v>
      </c>
      <c r="F2082" t="s">
        <v>59</v>
      </c>
      <c r="G2082">
        <v>0</v>
      </c>
      <c r="H2082">
        <v>11.856515169360311</v>
      </c>
      <c r="I2082">
        <v>0.42720766407803379</v>
      </c>
      <c r="K2082" t="s">
        <v>434</v>
      </c>
      <c r="L2082">
        <v>0</v>
      </c>
      <c r="M2082" t="s">
        <v>641</v>
      </c>
    </row>
    <row r="2083" spans="1:13" x14ac:dyDescent="0.2">
      <c r="A2083" t="s">
        <v>330</v>
      </c>
      <c r="B2083">
        <v>529000</v>
      </c>
      <c r="C2083" t="s">
        <v>4</v>
      </c>
      <c r="D2083" t="s">
        <v>154</v>
      </c>
      <c r="E2083" t="s">
        <v>58</v>
      </c>
      <c r="F2083" t="s">
        <v>59</v>
      </c>
      <c r="G2083">
        <v>0</v>
      </c>
      <c r="H2083">
        <v>13.17874371084044</v>
      </c>
      <c r="I2083">
        <v>0.24734812091805361</v>
      </c>
      <c r="K2083" t="s">
        <v>435</v>
      </c>
      <c r="L2083">
        <v>0</v>
      </c>
      <c r="M2083" t="s">
        <v>632</v>
      </c>
    </row>
    <row r="2084" spans="1:13" x14ac:dyDescent="0.2">
      <c r="A2084" t="s">
        <v>436</v>
      </c>
      <c r="B2084">
        <v>5660000</v>
      </c>
      <c r="C2084" t="s">
        <v>105</v>
      </c>
      <c r="D2084" t="s">
        <v>106</v>
      </c>
      <c r="E2084" t="s">
        <v>58</v>
      </c>
      <c r="F2084" t="s">
        <v>59</v>
      </c>
      <c r="G2084">
        <v>0</v>
      </c>
      <c r="H2084">
        <v>5660000</v>
      </c>
      <c r="K2084" t="s">
        <v>57</v>
      </c>
      <c r="M2084" t="s">
        <v>593</v>
      </c>
    </row>
    <row r="2085" spans="1:13" x14ac:dyDescent="0.2">
      <c r="A2085" t="s">
        <v>107</v>
      </c>
      <c r="B2085">
        <v>2690</v>
      </c>
      <c r="C2085" t="s">
        <v>61</v>
      </c>
      <c r="D2085" t="s">
        <v>23</v>
      </c>
      <c r="E2085" t="s">
        <v>58</v>
      </c>
      <c r="F2085" t="s">
        <v>59</v>
      </c>
      <c r="G2085">
        <v>0</v>
      </c>
      <c r="H2085">
        <v>7.897296472595885</v>
      </c>
      <c r="I2085">
        <v>0.55920745798214477</v>
      </c>
      <c r="K2085" t="s">
        <v>432</v>
      </c>
      <c r="L2085">
        <v>0</v>
      </c>
      <c r="M2085" t="s">
        <v>108</v>
      </c>
    </row>
    <row r="2086" spans="1:13" x14ac:dyDescent="0.2">
      <c r="A2086" t="s">
        <v>183</v>
      </c>
      <c r="B2086">
        <v>72900</v>
      </c>
      <c r="C2086" t="s">
        <v>92</v>
      </c>
      <c r="D2086" t="s">
        <v>23</v>
      </c>
      <c r="E2086" t="s">
        <v>58</v>
      </c>
      <c r="F2086" t="s">
        <v>59</v>
      </c>
      <c r="G2086">
        <v>0</v>
      </c>
      <c r="H2086">
        <v>11.19684391799675</v>
      </c>
      <c r="I2086">
        <v>0.55920745798214477</v>
      </c>
      <c r="K2086" t="s">
        <v>432</v>
      </c>
      <c r="L2086">
        <v>0</v>
      </c>
      <c r="M2086" t="s">
        <v>623</v>
      </c>
    </row>
    <row r="2087" spans="1:13" x14ac:dyDescent="0.2">
      <c r="A2087" t="s">
        <v>112</v>
      </c>
      <c r="B2087">
        <v>123000</v>
      </c>
      <c r="C2087" t="s">
        <v>4</v>
      </c>
      <c r="D2087" t="s">
        <v>23</v>
      </c>
      <c r="E2087" t="s">
        <v>58</v>
      </c>
      <c r="F2087" t="s">
        <v>59</v>
      </c>
      <c r="G2087">
        <v>0</v>
      </c>
      <c r="H2087">
        <v>11.719939634354549</v>
      </c>
      <c r="I2087">
        <v>0.11555586048169331</v>
      </c>
      <c r="K2087" t="s">
        <v>437</v>
      </c>
      <c r="L2087">
        <v>0</v>
      </c>
      <c r="M2087" t="s">
        <v>113</v>
      </c>
    </row>
    <row r="2088" spans="1:13" x14ac:dyDescent="0.2">
      <c r="A2088" t="s">
        <v>426</v>
      </c>
      <c r="B2088">
        <v>390000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12.873902018105831</v>
      </c>
      <c r="I2088">
        <v>0.11555586048169331</v>
      </c>
      <c r="K2088" t="s">
        <v>437</v>
      </c>
      <c r="L2088">
        <v>0</v>
      </c>
      <c r="M2088" t="s">
        <v>186</v>
      </c>
    </row>
    <row r="2089" spans="1:13" x14ac:dyDescent="0.2">
      <c r="A2089" t="s">
        <v>190</v>
      </c>
      <c r="B2089">
        <v>7570</v>
      </c>
      <c r="C2089" t="s">
        <v>4</v>
      </c>
      <c r="D2089" t="s">
        <v>154</v>
      </c>
      <c r="E2089" t="s">
        <v>58</v>
      </c>
      <c r="F2089" t="s">
        <v>59</v>
      </c>
      <c r="G2089">
        <v>0</v>
      </c>
      <c r="H2089">
        <v>8.9319483464314953</v>
      </c>
      <c r="I2089">
        <v>0.24734812091805361</v>
      </c>
      <c r="K2089" t="s">
        <v>438</v>
      </c>
      <c r="L2089">
        <v>0</v>
      </c>
      <c r="M2089" t="s">
        <v>190</v>
      </c>
    </row>
    <row r="2090" spans="1:13" x14ac:dyDescent="0.2">
      <c r="A2090" t="s">
        <v>428</v>
      </c>
      <c r="B2090">
        <v>-113000</v>
      </c>
      <c r="C2090" t="s">
        <v>70</v>
      </c>
      <c r="D2090" t="s">
        <v>23</v>
      </c>
      <c r="E2090" t="s">
        <v>71</v>
      </c>
      <c r="F2090" t="s">
        <v>59</v>
      </c>
      <c r="G2090">
        <v>0</v>
      </c>
      <c r="H2090">
        <v>11.635143097694479</v>
      </c>
      <c r="I2090">
        <v>0.56731136309557129</v>
      </c>
      <c r="K2090" t="s">
        <v>439</v>
      </c>
      <c r="L2090">
        <v>0</v>
      </c>
      <c r="M2090" t="s">
        <v>429</v>
      </c>
    </row>
    <row r="2091" spans="1:13" x14ac:dyDescent="0.2">
      <c r="M2091" t="s">
        <v>57</v>
      </c>
    </row>
    <row r="2092" spans="1:13" ht="16" x14ac:dyDescent="0.2">
      <c r="A2092" s="1" t="s">
        <v>2</v>
      </c>
      <c r="B2092" s="1" t="s">
        <v>667</v>
      </c>
      <c r="M2092" t="s">
        <v>57</v>
      </c>
    </row>
    <row r="2093" spans="1:13" x14ac:dyDescent="0.2">
      <c r="A2093" t="s">
        <v>5</v>
      </c>
      <c r="B2093">
        <v>1</v>
      </c>
      <c r="M2093" t="s">
        <v>57</v>
      </c>
    </row>
    <row r="2094" spans="1:13" x14ac:dyDescent="0.2">
      <c r="A2094" t="s">
        <v>6</v>
      </c>
      <c r="B2094" t="s">
        <v>667</v>
      </c>
      <c r="M2094" t="s">
        <v>57</v>
      </c>
    </row>
    <row r="2095" spans="1:13" x14ac:dyDescent="0.2">
      <c r="A2095" t="s">
        <v>8</v>
      </c>
      <c r="B2095" t="s">
        <v>9</v>
      </c>
      <c r="M2095" t="s">
        <v>57</v>
      </c>
    </row>
    <row r="2096" spans="1:13" x14ac:dyDescent="0.2">
      <c r="A2096" t="s">
        <v>10</v>
      </c>
      <c r="B2096" t="s">
        <v>23</v>
      </c>
      <c r="M2096" t="s">
        <v>57</v>
      </c>
    </row>
    <row r="2097" spans="1:13" x14ac:dyDescent="0.2">
      <c r="A2097" t="s">
        <v>3</v>
      </c>
      <c r="B2097" t="s">
        <v>4</v>
      </c>
      <c r="M2097" t="s">
        <v>57</v>
      </c>
    </row>
    <row r="2098" spans="1:13" x14ac:dyDescent="0.2">
      <c r="A2098" t="s">
        <v>542</v>
      </c>
      <c r="B2098" t="s">
        <v>543</v>
      </c>
      <c r="M2098" t="s">
        <v>57</v>
      </c>
    </row>
    <row r="2099" spans="1:13" ht="16" x14ac:dyDescent="0.2">
      <c r="A2099" s="1" t="s">
        <v>12</v>
      </c>
      <c r="M2099" t="s">
        <v>57</v>
      </c>
    </row>
    <row r="2100" spans="1:13" x14ac:dyDescent="0.2">
      <c r="A2100" t="s">
        <v>13</v>
      </c>
      <c r="B2100" t="s">
        <v>14</v>
      </c>
      <c r="C2100" t="s">
        <v>3</v>
      </c>
      <c r="D2100" t="s">
        <v>10</v>
      </c>
      <c r="E2100" t="s">
        <v>15</v>
      </c>
      <c r="F2100" t="s">
        <v>8</v>
      </c>
      <c r="G2100" t="s">
        <v>16</v>
      </c>
      <c r="H2100" t="s">
        <v>17</v>
      </c>
      <c r="I2100" t="s">
        <v>19</v>
      </c>
      <c r="J2100" t="s">
        <v>20</v>
      </c>
      <c r="K2100" t="s">
        <v>7</v>
      </c>
      <c r="L2100" t="s">
        <v>21</v>
      </c>
      <c r="M2100" t="s">
        <v>6</v>
      </c>
    </row>
    <row r="2101" spans="1:13" x14ac:dyDescent="0.2">
      <c r="A2101" t="s">
        <v>667</v>
      </c>
      <c r="B2101">
        <v>1</v>
      </c>
      <c r="C2101" t="s">
        <v>4</v>
      </c>
      <c r="D2101" t="s">
        <v>23</v>
      </c>
      <c r="E2101" t="s">
        <v>440</v>
      </c>
      <c r="F2101" t="s">
        <v>56</v>
      </c>
      <c r="I2101">
        <v>100</v>
      </c>
      <c r="J2101" t="s">
        <v>57</v>
      </c>
      <c r="M2101" t="s">
        <v>57</v>
      </c>
    </row>
    <row r="2102" spans="1:13" x14ac:dyDescent="0.2">
      <c r="A2102" t="s">
        <v>441</v>
      </c>
      <c r="B2102">
        <v>0.96</v>
      </c>
      <c r="C2102" t="s">
        <v>4</v>
      </c>
      <c r="D2102" t="s">
        <v>23</v>
      </c>
      <c r="E2102" t="s">
        <v>58</v>
      </c>
      <c r="F2102" t="s">
        <v>59</v>
      </c>
      <c r="G2102">
        <v>0</v>
      </c>
      <c r="H2102">
        <v>0.96</v>
      </c>
      <c r="J2102" t="s">
        <v>442</v>
      </c>
      <c r="K2102" t="s">
        <v>714</v>
      </c>
      <c r="M2102" t="s">
        <v>652</v>
      </c>
    </row>
    <row r="2103" spans="1:13" x14ac:dyDescent="0.2">
      <c r="A2103" t="s">
        <v>413</v>
      </c>
      <c r="B2103">
        <v>0.16</v>
      </c>
      <c r="C2103" t="s">
        <v>61</v>
      </c>
      <c r="D2103" t="s">
        <v>23</v>
      </c>
      <c r="E2103" t="s">
        <v>58</v>
      </c>
      <c r="F2103" t="s">
        <v>59</v>
      </c>
      <c r="G2103">
        <v>0</v>
      </c>
      <c r="H2103">
        <v>0.16</v>
      </c>
      <c r="J2103" t="s">
        <v>442</v>
      </c>
      <c r="K2103" t="s">
        <v>443</v>
      </c>
      <c r="M2103" t="s">
        <v>650</v>
      </c>
    </row>
    <row r="2104" spans="1:13" x14ac:dyDescent="0.2">
      <c r="A2104" t="s">
        <v>372</v>
      </c>
      <c r="B2104">
        <v>0.6</v>
      </c>
      <c r="C2104" t="s">
        <v>67</v>
      </c>
      <c r="D2104" t="s">
        <v>154</v>
      </c>
      <c r="E2104" t="s">
        <v>58</v>
      </c>
      <c r="F2104" t="s">
        <v>59</v>
      </c>
      <c r="G2104">
        <v>0</v>
      </c>
      <c r="H2104">
        <v>0.6</v>
      </c>
      <c r="J2104" t="s">
        <v>442</v>
      </c>
      <c r="K2104" t="s">
        <v>697</v>
      </c>
      <c r="M2104" t="s">
        <v>641</v>
      </c>
    </row>
    <row r="2105" spans="1:13" x14ac:dyDescent="0.2">
      <c r="A2105" t="s">
        <v>330</v>
      </c>
      <c r="B2105">
        <v>0.05</v>
      </c>
      <c r="C2105" t="s">
        <v>4</v>
      </c>
      <c r="D2105" t="s">
        <v>154</v>
      </c>
      <c r="E2105" t="s">
        <v>58</v>
      </c>
      <c r="F2105" t="s">
        <v>59</v>
      </c>
      <c r="G2105">
        <v>0</v>
      </c>
      <c r="H2105">
        <v>0.05</v>
      </c>
      <c r="J2105" t="s">
        <v>442</v>
      </c>
      <c r="K2105" t="s">
        <v>698</v>
      </c>
      <c r="M2105" t="s">
        <v>632</v>
      </c>
    </row>
    <row r="2106" spans="1:13" x14ac:dyDescent="0.2">
      <c r="A2106" t="s">
        <v>444</v>
      </c>
      <c r="B2106">
        <v>0.62</v>
      </c>
      <c r="C2106" t="s">
        <v>4</v>
      </c>
      <c r="D2106" t="s">
        <v>23</v>
      </c>
      <c r="E2106" t="s">
        <v>58</v>
      </c>
      <c r="F2106" t="s">
        <v>59</v>
      </c>
      <c r="G2106">
        <v>0</v>
      </c>
      <c r="H2106">
        <v>0.62</v>
      </c>
      <c r="J2106" t="s">
        <v>442</v>
      </c>
      <c r="K2106" t="s">
        <v>715</v>
      </c>
      <c r="M2106" t="s">
        <v>653</v>
      </c>
    </row>
    <row r="2107" spans="1:13" x14ac:dyDescent="0.2">
      <c r="M2107" t="s">
        <v>57</v>
      </c>
    </row>
    <row r="2108" spans="1:13" ht="16" x14ac:dyDescent="0.2">
      <c r="A2108" s="1" t="s">
        <v>2</v>
      </c>
      <c r="B2108" s="1" t="s">
        <v>554</v>
      </c>
      <c r="M2108" t="s">
        <v>57</v>
      </c>
    </row>
    <row r="2109" spans="1:13" x14ac:dyDescent="0.2">
      <c r="A2109" t="s">
        <v>3</v>
      </c>
      <c r="B2109" t="s">
        <v>4</v>
      </c>
      <c r="M2109" t="s">
        <v>57</v>
      </c>
    </row>
    <row r="2110" spans="1:13" x14ac:dyDescent="0.2">
      <c r="A2110" t="s">
        <v>5</v>
      </c>
      <c r="B2110">
        <v>1</v>
      </c>
      <c r="M2110" t="s">
        <v>57</v>
      </c>
    </row>
    <row r="2111" spans="1:13" x14ac:dyDescent="0.2">
      <c r="A2111" t="s">
        <v>6</v>
      </c>
      <c r="B2111" t="s">
        <v>554</v>
      </c>
      <c r="M2111" t="s">
        <v>57</v>
      </c>
    </row>
    <row r="2112" spans="1:13" x14ac:dyDescent="0.2">
      <c r="A2112" t="s">
        <v>8</v>
      </c>
      <c r="B2112" t="s">
        <v>9</v>
      </c>
      <c r="M2112" t="s">
        <v>57</v>
      </c>
    </row>
    <row r="2113" spans="1:13" x14ac:dyDescent="0.2">
      <c r="A2113" t="s">
        <v>10</v>
      </c>
      <c r="B2113" t="s">
        <v>10</v>
      </c>
      <c r="M2113" t="s">
        <v>57</v>
      </c>
    </row>
    <row r="2114" spans="1:13" x14ac:dyDescent="0.2">
      <c r="A2114" t="s">
        <v>542</v>
      </c>
      <c r="B2114" t="s">
        <v>543</v>
      </c>
      <c r="M2114" t="s">
        <v>57</v>
      </c>
    </row>
    <row r="2115" spans="1:13" ht="16" x14ac:dyDescent="0.2">
      <c r="A2115" s="1" t="s">
        <v>12</v>
      </c>
      <c r="M2115" t="s">
        <v>57</v>
      </c>
    </row>
    <row r="2116" spans="1:13" x14ac:dyDescent="0.2">
      <c r="A2116" t="s">
        <v>13</v>
      </c>
      <c r="B2116" t="s">
        <v>14</v>
      </c>
      <c r="C2116" t="s">
        <v>3</v>
      </c>
      <c r="D2116" t="s">
        <v>10</v>
      </c>
      <c r="E2116" t="s">
        <v>15</v>
      </c>
      <c r="F2116" t="s">
        <v>8</v>
      </c>
      <c r="G2116" t="s">
        <v>16</v>
      </c>
      <c r="H2116" t="s">
        <v>17</v>
      </c>
      <c r="I2116" t="s">
        <v>18</v>
      </c>
      <c r="J2116" t="s">
        <v>19</v>
      </c>
      <c r="K2116" t="s">
        <v>20</v>
      </c>
      <c r="L2116" t="s">
        <v>21</v>
      </c>
      <c r="M2116" t="s">
        <v>6</v>
      </c>
    </row>
    <row r="2117" spans="1:13" x14ac:dyDescent="0.2">
      <c r="A2117" t="s">
        <v>157</v>
      </c>
      <c r="B2117">
        <v>538000</v>
      </c>
      <c r="D2117" t="s">
        <v>78</v>
      </c>
      <c r="E2117" t="s">
        <v>79</v>
      </c>
      <c r="F2117" t="s">
        <v>25</v>
      </c>
      <c r="G2117">
        <v>0</v>
      </c>
      <c r="H2117">
        <v>13.19561383914392</v>
      </c>
      <c r="I2117">
        <v>0.25038764395624458</v>
      </c>
      <c r="K2117" t="s">
        <v>431</v>
      </c>
      <c r="L2117">
        <v>0</v>
      </c>
      <c r="M2117" t="s">
        <v>57</v>
      </c>
    </row>
    <row r="2118" spans="1:13" x14ac:dyDescent="0.2">
      <c r="A2118" t="s">
        <v>77</v>
      </c>
      <c r="B2118">
        <v>1210000</v>
      </c>
      <c r="D2118" t="s">
        <v>78</v>
      </c>
      <c r="E2118" t="s">
        <v>79</v>
      </c>
      <c r="F2118" t="s">
        <v>25</v>
      </c>
      <c r="G2118">
        <v>0</v>
      </c>
      <c r="H2118">
        <v>14.00613091757292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x14ac:dyDescent="0.2">
      <c r="A2119" t="s">
        <v>77</v>
      </c>
      <c r="B2119">
        <v>321000</v>
      </c>
      <c r="D2119" t="s">
        <v>78</v>
      </c>
      <c r="E2119" t="s">
        <v>79</v>
      </c>
      <c r="F2119" t="s">
        <v>25</v>
      </c>
      <c r="G2119">
        <v>0</v>
      </c>
      <c r="H2119">
        <v>12.679196402112151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x14ac:dyDescent="0.2">
      <c r="A2120" t="s">
        <v>81</v>
      </c>
      <c r="B2120">
        <v>51100</v>
      </c>
      <c r="D2120" t="s">
        <v>82</v>
      </c>
      <c r="E2120" t="s">
        <v>79</v>
      </c>
      <c r="F2120" t="s">
        <v>25</v>
      </c>
      <c r="G2120">
        <v>0</v>
      </c>
      <c r="H2120">
        <v>10.8415397761918</v>
      </c>
      <c r="I2120">
        <v>0.37570804434196048</v>
      </c>
      <c r="K2120" t="s">
        <v>431</v>
      </c>
      <c r="L2120">
        <v>0</v>
      </c>
      <c r="M2120" t="s">
        <v>57</v>
      </c>
    </row>
    <row r="2121" spans="1:13" x14ac:dyDescent="0.2">
      <c r="A2121" t="s">
        <v>84</v>
      </c>
      <c r="B2121">
        <v>40400</v>
      </c>
      <c r="D2121" t="s">
        <v>82</v>
      </c>
      <c r="E2121" t="s">
        <v>79</v>
      </c>
      <c r="F2121" t="s">
        <v>25</v>
      </c>
      <c r="G2121">
        <v>0</v>
      </c>
      <c r="H2121">
        <v>10.60658506394924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x14ac:dyDescent="0.2">
      <c r="A2122" t="s">
        <v>84</v>
      </c>
      <c r="B2122">
        <v>10700</v>
      </c>
      <c r="D2122" t="s">
        <v>82</v>
      </c>
      <c r="E2122" t="s">
        <v>79</v>
      </c>
      <c r="F2122" t="s">
        <v>25</v>
      </c>
      <c r="G2122">
        <v>0</v>
      </c>
      <c r="H2122">
        <v>9.2779990204499967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x14ac:dyDescent="0.2">
      <c r="A2123" t="s">
        <v>554</v>
      </c>
      <c r="B2123">
        <v>1</v>
      </c>
      <c r="C2123" t="s">
        <v>4</v>
      </c>
      <c r="D2123" t="s">
        <v>10</v>
      </c>
      <c r="E2123" t="s">
        <v>85</v>
      </c>
      <c r="F2123" t="s">
        <v>56</v>
      </c>
      <c r="J2123">
        <v>100</v>
      </c>
      <c r="K2123" t="s">
        <v>57</v>
      </c>
      <c r="M2123" t="s">
        <v>57</v>
      </c>
    </row>
    <row r="2124" spans="1:13" x14ac:dyDescent="0.2">
      <c r="A2124" t="s">
        <v>422</v>
      </c>
      <c r="B2124">
        <v>48.9</v>
      </c>
      <c r="C2124" t="s">
        <v>70</v>
      </c>
      <c r="D2124" t="s">
        <v>68</v>
      </c>
      <c r="E2124" t="s">
        <v>58</v>
      </c>
      <c r="F2124" t="s">
        <v>59</v>
      </c>
      <c r="G2124">
        <v>0</v>
      </c>
      <c r="H2124">
        <v>3.889777396480826</v>
      </c>
      <c r="I2124">
        <v>0.1075556898084728</v>
      </c>
      <c r="K2124" t="s">
        <v>432</v>
      </c>
      <c r="L2124">
        <v>0</v>
      </c>
      <c r="M2124" t="s">
        <v>423</v>
      </c>
    </row>
    <row r="2125" spans="1:13" x14ac:dyDescent="0.2">
      <c r="A2125" t="s">
        <v>97</v>
      </c>
      <c r="B2125">
        <v>30700</v>
      </c>
      <c r="C2125" t="s">
        <v>61</v>
      </c>
      <c r="D2125" t="s">
        <v>23</v>
      </c>
      <c r="E2125" t="s">
        <v>58</v>
      </c>
      <c r="F2125" t="s">
        <v>59</v>
      </c>
      <c r="G2125">
        <v>0</v>
      </c>
      <c r="H2125">
        <v>10.33201793357529</v>
      </c>
      <c r="I2125">
        <v>0.1075556898084728</v>
      </c>
      <c r="K2125" t="s">
        <v>432</v>
      </c>
      <c r="L2125">
        <v>0</v>
      </c>
      <c r="M2125" t="s">
        <v>599</v>
      </c>
    </row>
    <row r="2126" spans="1:13" x14ac:dyDescent="0.2">
      <c r="A2126" t="s">
        <v>98</v>
      </c>
      <c r="B2126">
        <v>5940000</v>
      </c>
      <c r="C2126" t="s">
        <v>61</v>
      </c>
      <c r="D2126" t="s">
        <v>11</v>
      </c>
      <c r="E2126" t="s">
        <v>58</v>
      </c>
      <c r="F2126" t="s">
        <v>59</v>
      </c>
      <c r="G2126">
        <v>0</v>
      </c>
      <c r="H2126">
        <v>15.597219691338831</v>
      </c>
      <c r="I2126">
        <v>0.26236426446749112</v>
      </c>
      <c r="K2126" t="s">
        <v>433</v>
      </c>
      <c r="L2126">
        <v>0</v>
      </c>
      <c r="M2126" t="s">
        <v>604</v>
      </c>
    </row>
    <row r="2127" spans="1:13" x14ac:dyDescent="0.2">
      <c r="A2127" t="s">
        <v>395</v>
      </c>
      <c r="B2127">
        <v>166000</v>
      </c>
      <c r="C2127" t="s">
        <v>61</v>
      </c>
      <c r="D2127" t="s">
        <v>23</v>
      </c>
      <c r="E2127" t="s">
        <v>58</v>
      </c>
      <c r="F2127" t="s">
        <v>59</v>
      </c>
      <c r="G2127">
        <v>0</v>
      </c>
      <c r="H2127">
        <v>12.01974306733868</v>
      </c>
      <c r="I2127">
        <v>0.1075556898084728</v>
      </c>
      <c r="K2127" t="s">
        <v>432</v>
      </c>
      <c r="L2127">
        <v>0</v>
      </c>
      <c r="M2127" t="s">
        <v>186</v>
      </c>
    </row>
    <row r="2128" spans="1:13" x14ac:dyDescent="0.2">
      <c r="A2128" t="s">
        <v>372</v>
      </c>
      <c r="B2128">
        <v>141000</v>
      </c>
      <c r="C2128" t="s">
        <v>67</v>
      </c>
      <c r="D2128" t="s">
        <v>154</v>
      </c>
      <c r="E2128" t="s">
        <v>58</v>
      </c>
      <c r="F2128" t="s">
        <v>59</v>
      </c>
      <c r="G2128">
        <v>0</v>
      </c>
      <c r="H2128">
        <v>11.856515169360311</v>
      </c>
      <c r="I2128">
        <v>0.42720766407803379</v>
      </c>
      <c r="K2128" t="s">
        <v>434</v>
      </c>
      <c r="L2128">
        <v>0</v>
      </c>
      <c r="M2128" t="s">
        <v>641</v>
      </c>
    </row>
    <row r="2129" spans="1:13" x14ac:dyDescent="0.2">
      <c r="A2129" t="s">
        <v>330</v>
      </c>
      <c r="B2129">
        <v>529000</v>
      </c>
      <c r="C2129" t="s">
        <v>4</v>
      </c>
      <c r="D2129" t="s">
        <v>154</v>
      </c>
      <c r="E2129" t="s">
        <v>58</v>
      </c>
      <c r="F2129" t="s">
        <v>59</v>
      </c>
      <c r="G2129">
        <v>0</v>
      </c>
      <c r="H2129">
        <v>13.17874371084044</v>
      </c>
      <c r="I2129">
        <v>0.24734812091805361</v>
      </c>
      <c r="K2129" t="s">
        <v>435</v>
      </c>
      <c r="L2129">
        <v>0</v>
      </c>
      <c r="M2129" t="s">
        <v>632</v>
      </c>
    </row>
    <row r="2130" spans="1:13" x14ac:dyDescent="0.2">
      <c r="A2130" t="s">
        <v>436</v>
      </c>
      <c r="B2130">
        <v>5660000</v>
      </c>
      <c r="C2130" t="s">
        <v>105</v>
      </c>
      <c r="D2130" t="s">
        <v>106</v>
      </c>
      <c r="E2130" t="s">
        <v>58</v>
      </c>
      <c r="F2130" t="s">
        <v>59</v>
      </c>
      <c r="G2130">
        <v>0</v>
      </c>
      <c r="H2130">
        <v>5660000</v>
      </c>
      <c r="K2130" t="s">
        <v>57</v>
      </c>
      <c r="M2130" t="s">
        <v>593</v>
      </c>
    </row>
    <row r="2131" spans="1:13" x14ac:dyDescent="0.2">
      <c r="A2131" t="s">
        <v>107</v>
      </c>
      <c r="B2131">
        <v>2690</v>
      </c>
      <c r="C2131" t="s">
        <v>61</v>
      </c>
      <c r="D2131" t="s">
        <v>23</v>
      </c>
      <c r="E2131" t="s">
        <v>58</v>
      </c>
      <c r="F2131" t="s">
        <v>59</v>
      </c>
      <c r="G2131">
        <v>0</v>
      </c>
      <c r="H2131">
        <v>7.897296472595885</v>
      </c>
      <c r="I2131">
        <v>0.55920745798214477</v>
      </c>
      <c r="K2131" t="s">
        <v>432</v>
      </c>
      <c r="L2131">
        <v>0</v>
      </c>
      <c r="M2131" t="s">
        <v>108</v>
      </c>
    </row>
    <row r="2132" spans="1:13" x14ac:dyDescent="0.2">
      <c r="A2132" t="s">
        <v>183</v>
      </c>
      <c r="B2132">
        <v>72900</v>
      </c>
      <c r="C2132" t="s">
        <v>92</v>
      </c>
      <c r="D2132" t="s">
        <v>23</v>
      </c>
      <c r="E2132" t="s">
        <v>58</v>
      </c>
      <c r="F2132" t="s">
        <v>59</v>
      </c>
      <c r="G2132">
        <v>0</v>
      </c>
      <c r="H2132">
        <v>11.19684391799675</v>
      </c>
      <c r="I2132">
        <v>0.55920745798214477</v>
      </c>
      <c r="K2132" t="s">
        <v>432</v>
      </c>
      <c r="L2132">
        <v>0</v>
      </c>
      <c r="M2132" t="s">
        <v>623</v>
      </c>
    </row>
    <row r="2133" spans="1:13" x14ac:dyDescent="0.2">
      <c r="A2133" t="s">
        <v>112</v>
      </c>
      <c r="B2133">
        <v>123000</v>
      </c>
      <c r="C2133" t="s">
        <v>4</v>
      </c>
      <c r="D2133" t="s">
        <v>23</v>
      </c>
      <c r="E2133" t="s">
        <v>58</v>
      </c>
      <c r="F2133" t="s">
        <v>59</v>
      </c>
      <c r="G2133">
        <v>0</v>
      </c>
      <c r="H2133">
        <v>11.719939634354549</v>
      </c>
      <c r="I2133">
        <v>0.11555586048169331</v>
      </c>
      <c r="K2133" t="s">
        <v>437</v>
      </c>
      <c r="L2133">
        <v>0</v>
      </c>
      <c r="M2133" t="s">
        <v>113</v>
      </c>
    </row>
    <row r="2134" spans="1:13" x14ac:dyDescent="0.2">
      <c r="A2134" t="s">
        <v>426</v>
      </c>
      <c r="B2134">
        <v>390000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12.873902018105831</v>
      </c>
      <c r="I2134">
        <v>0.11555586048169331</v>
      </c>
      <c r="K2134" t="s">
        <v>437</v>
      </c>
      <c r="L2134">
        <v>0</v>
      </c>
      <c r="M2134" t="s">
        <v>186</v>
      </c>
    </row>
    <row r="2135" spans="1:13" x14ac:dyDescent="0.2">
      <c r="A2135" t="s">
        <v>190</v>
      </c>
      <c r="B2135">
        <v>7570</v>
      </c>
      <c r="C2135" t="s">
        <v>4</v>
      </c>
      <c r="D2135" t="s">
        <v>154</v>
      </c>
      <c r="E2135" t="s">
        <v>58</v>
      </c>
      <c r="F2135" t="s">
        <v>59</v>
      </c>
      <c r="G2135">
        <v>0</v>
      </c>
      <c r="H2135">
        <v>8.9319483464314953</v>
      </c>
      <c r="I2135">
        <v>0.24734812091805361</v>
      </c>
      <c r="K2135" t="s">
        <v>438</v>
      </c>
      <c r="L2135">
        <v>0</v>
      </c>
      <c r="M2135" t="s">
        <v>190</v>
      </c>
    </row>
    <row r="2136" spans="1:13" x14ac:dyDescent="0.2">
      <c r="A2136" t="s">
        <v>428</v>
      </c>
      <c r="B2136">
        <v>-113000</v>
      </c>
      <c r="C2136" t="s">
        <v>70</v>
      </c>
      <c r="D2136" t="s">
        <v>23</v>
      </c>
      <c r="E2136" t="s">
        <v>71</v>
      </c>
      <c r="F2136" t="s">
        <v>59</v>
      </c>
      <c r="G2136">
        <v>0</v>
      </c>
      <c r="H2136">
        <v>11.635143097694479</v>
      </c>
      <c r="I2136">
        <v>0.56731136309557129</v>
      </c>
      <c r="K2136" t="s">
        <v>439</v>
      </c>
      <c r="L2136">
        <v>0</v>
      </c>
      <c r="M2136" t="s">
        <v>429</v>
      </c>
    </row>
    <row r="2137" spans="1:13" x14ac:dyDescent="0.2">
      <c r="M2137" t="s">
        <v>57</v>
      </c>
    </row>
    <row r="2138" spans="1:13" ht="16" x14ac:dyDescent="0.2">
      <c r="A2138" s="1" t="s">
        <v>2</v>
      </c>
      <c r="B2138" s="1" t="s">
        <v>735</v>
      </c>
      <c r="M2138" t="s">
        <v>57</v>
      </c>
    </row>
    <row r="2139" spans="1:13" x14ac:dyDescent="0.2">
      <c r="A2139" t="s">
        <v>3</v>
      </c>
      <c r="B2139" t="s">
        <v>4</v>
      </c>
      <c r="M2139" t="s">
        <v>57</v>
      </c>
    </row>
    <row r="2140" spans="1:13" x14ac:dyDescent="0.2">
      <c r="A2140" t="s">
        <v>5</v>
      </c>
      <c r="B2140">
        <v>1</v>
      </c>
      <c r="M2140" t="s">
        <v>57</v>
      </c>
    </row>
    <row r="2141" spans="1:13" x14ac:dyDescent="0.2">
      <c r="A2141" t="s">
        <v>6</v>
      </c>
      <c r="B2141" t="s">
        <v>735</v>
      </c>
      <c r="M2141" t="s">
        <v>57</v>
      </c>
    </row>
    <row r="2142" spans="1:13" x14ac:dyDescent="0.2">
      <c r="A2142" t="s">
        <v>8</v>
      </c>
      <c r="B2142" t="s">
        <v>9</v>
      </c>
      <c r="M2142" t="s">
        <v>57</v>
      </c>
    </row>
    <row r="2143" spans="1:13" x14ac:dyDescent="0.2">
      <c r="A2143" t="s">
        <v>10</v>
      </c>
      <c r="B2143" t="s">
        <v>11</v>
      </c>
      <c r="M2143" t="s">
        <v>57</v>
      </c>
    </row>
    <row r="2144" spans="1:13" x14ac:dyDescent="0.2">
      <c r="A2144" t="s">
        <v>542</v>
      </c>
      <c r="B2144" t="s">
        <v>543</v>
      </c>
      <c r="M2144" t="s">
        <v>57</v>
      </c>
    </row>
    <row r="2145" spans="1:13" ht="16" x14ac:dyDescent="0.2">
      <c r="A2145" s="1" t="s">
        <v>12</v>
      </c>
      <c r="M2145" t="s">
        <v>57</v>
      </c>
    </row>
    <row r="2146" spans="1:13" x14ac:dyDescent="0.2">
      <c r="A2146" t="s">
        <v>13</v>
      </c>
      <c r="B2146" t="s">
        <v>14</v>
      </c>
      <c r="C2146" t="s">
        <v>3</v>
      </c>
      <c r="D2146" t="s">
        <v>10</v>
      </c>
      <c r="E2146" t="s">
        <v>15</v>
      </c>
      <c r="F2146" t="s">
        <v>8</v>
      </c>
      <c r="G2146" t="s">
        <v>16</v>
      </c>
      <c r="H2146" t="s">
        <v>17</v>
      </c>
      <c r="I2146" t="s">
        <v>19</v>
      </c>
      <c r="J2146" t="s">
        <v>20</v>
      </c>
      <c r="K2146" t="s">
        <v>6</v>
      </c>
    </row>
    <row r="2147" spans="1:13" x14ac:dyDescent="0.2">
      <c r="A2147" t="s">
        <v>601</v>
      </c>
      <c r="B2147">
        <v>6.7400000000000001E-4</v>
      </c>
      <c r="D2147" t="s">
        <v>23</v>
      </c>
      <c r="E2147" t="s">
        <v>115</v>
      </c>
      <c r="F2147" t="s">
        <v>25</v>
      </c>
      <c r="G2147">
        <v>0</v>
      </c>
      <c r="H2147">
        <v>6.7400000000000001E-4</v>
      </c>
      <c r="J2147" t="s">
        <v>445</v>
      </c>
      <c r="K2147" t="s">
        <v>57</v>
      </c>
    </row>
    <row r="2148" spans="1:13" x14ac:dyDescent="0.2">
      <c r="A2148" t="s">
        <v>34</v>
      </c>
      <c r="B2148">
        <v>2.87E-5</v>
      </c>
      <c r="D2148" t="s">
        <v>23</v>
      </c>
      <c r="E2148" t="s">
        <v>115</v>
      </c>
      <c r="F2148" t="s">
        <v>25</v>
      </c>
      <c r="G2148">
        <v>0</v>
      </c>
      <c r="H2148">
        <v>2.87E-5</v>
      </c>
      <c r="J2148" t="s">
        <v>57</v>
      </c>
      <c r="K2148" t="s">
        <v>57</v>
      </c>
    </row>
    <row r="2149" spans="1:13" x14ac:dyDescent="0.2">
      <c r="A2149" t="s">
        <v>47</v>
      </c>
      <c r="B2149">
        <v>1.6500000000000001E-5</v>
      </c>
      <c r="D2149" t="s">
        <v>23</v>
      </c>
      <c r="E2149" t="s">
        <v>115</v>
      </c>
      <c r="F2149" t="s">
        <v>25</v>
      </c>
      <c r="G2149">
        <v>0</v>
      </c>
      <c r="H2149">
        <v>1.6500000000000001E-5</v>
      </c>
      <c r="J2149" t="s">
        <v>57</v>
      </c>
      <c r="K2149" t="s">
        <v>57</v>
      </c>
    </row>
    <row r="2150" spans="1:13" x14ac:dyDescent="0.2">
      <c r="A2150" t="s">
        <v>304</v>
      </c>
      <c r="B2150">
        <v>4.51E-7</v>
      </c>
      <c r="D2150" t="s">
        <v>23</v>
      </c>
      <c r="E2150" t="s">
        <v>115</v>
      </c>
      <c r="F2150" t="s">
        <v>25</v>
      </c>
      <c r="G2150">
        <v>0</v>
      </c>
      <c r="H2150">
        <v>4.51E-7</v>
      </c>
      <c r="J2150" t="s">
        <v>57</v>
      </c>
      <c r="K2150" t="s">
        <v>57</v>
      </c>
    </row>
    <row r="2151" spans="1:13" x14ac:dyDescent="0.2">
      <c r="A2151" t="s">
        <v>735</v>
      </c>
      <c r="B2151">
        <v>1</v>
      </c>
      <c r="C2151" t="s">
        <v>4</v>
      </c>
      <c r="D2151" t="s">
        <v>11</v>
      </c>
      <c r="E2151" t="s">
        <v>85</v>
      </c>
      <c r="F2151" t="s">
        <v>56</v>
      </c>
      <c r="I2151">
        <v>100</v>
      </c>
      <c r="J2151" t="s">
        <v>57</v>
      </c>
      <c r="K2151" t="s">
        <v>57</v>
      </c>
    </row>
    <row r="2152" spans="1:13" x14ac:dyDescent="0.2">
      <c r="A2152" t="s">
        <v>554</v>
      </c>
      <c r="B2152">
        <v>6.6800000000000005E-11</v>
      </c>
      <c r="C2152" t="s">
        <v>4</v>
      </c>
      <c r="D2152" t="s">
        <v>10</v>
      </c>
      <c r="E2152" t="s">
        <v>58</v>
      </c>
      <c r="F2152" t="s">
        <v>59</v>
      </c>
      <c r="G2152">
        <v>0</v>
      </c>
      <c r="H2152">
        <v>6.6800000000000005E-11</v>
      </c>
      <c r="J2152" t="s">
        <v>446</v>
      </c>
    </row>
    <row r="2153" spans="1:13" x14ac:dyDescent="0.2">
      <c r="A2153" t="s">
        <v>447</v>
      </c>
      <c r="B2153">
        <v>1.0349999999999999E-4</v>
      </c>
      <c r="C2153" t="s">
        <v>70</v>
      </c>
      <c r="D2153" t="s">
        <v>23</v>
      </c>
      <c r="E2153" t="s">
        <v>58</v>
      </c>
      <c r="F2153" t="s">
        <v>59</v>
      </c>
      <c r="G2153">
        <v>0</v>
      </c>
      <c r="H2153">
        <v>1.0349999999999999E-4</v>
      </c>
      <c r="J2153" t="s">
        <v>448</v>
      </c>
      <c r="K2153" t="s">
        <v>449</v>
      </c>
    </row>
    <row r="2154" spans="1:13" x14ac:dyDescent="0.2">
      <c r="A2154" t="s">
        <v>450</v>
      </c>
      <c r="B2154">
        <v>2.9409999999999999E-4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2.9409999999999999E-4</v>
      </c>
      <c r="J2154" t="s">
        <v>451</v>
      </c>
      <c r="K2154" t="s">
        <v>452</v>
      </c>
    </row>
    <row r="2155" spans="1:13" x14ac:dyDescent="0.2">
      <c r="A2155" t="s">
        <v>127</v>
      </c>
      <c r="B2155">
        <v>2.9409999999999999E-4</v>
      </c>
      <c r="C2155" t="s">
        <v>61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612</v>
      </c>
    </row>
    <row r="2156" spans="1:13" x14ac:dyDescent="0.2">
      <c r="A2156" t="s">
        <v>453</v>
      </c>
      <c r="B2156">
        <v>1.3070000000000001E-4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1.3070000000000001E-4</v>
      </c>
      <c r="J2156" t="s">
        <v>454</v>
      </c>
      <c r="K2156" t="s">
        <v>654</v>
      </c>
    </row>
    <row r="2157" spans="1:13" x14ac:dyDescent="0.2">
      <c r="A2157" t="s">
        <v>455</v>
      </c>
      <c r="B2157">
        <v>1.025E-2</v>
      </c>
      <c r="C2157" t="s">
        <v>67</v>
      </c>
      <c r="D2157" t="s">
        <v>23</v>
      </c>
      <c r="E2157" t="s">
        <v>58</v>
      </c>
      <c r="F2157" t="s">
        <v>59</v>
      </c>
      <c r="G2157">
        <v>0</v>
      </c>
      <c r="H2157">
        <v>1.025E-2</v>
      </c>
      <c r="J2157" t="s">
        <v>446</v>
      </c>
      <c r="K2157" t="s">
        <v>655</v>
      </c>
    </row>
    <row r="2158" spans="1:13" x14ac:dyDescent="0.2">
      <c r="A2158" t="s">
        <v>372</v>
      </c>
      <c r="B2158">
        <v>2.5000000000000001E-4</v>
      </c>
      <c r="C2158" t="s">
        <v>67</v>
      </c>
      <c r="D2158" t="s">
        <v>154</v>
      </c>
      <c r="E2158" t="s">
        <v>58</v>
      </c>
      <c r="F2158" t="s">
        <v>59</v>
      </c>
      <c r="G2158">
        <v>0</v>
      </c>
      <c r="H2158">
        <v>2.5000000000000001E-4</v>
      </c>
      <c r="J2158" t="s">
        <v>446</v>
      </c>
      <c r="K2158" t="s">
        <v>641</v>
      </c>
    </row>
    <row r="2159" spans="1:13" x14ac:dyDescent="0.2">
      <c r="A2159" t="s">
        <v>456</v>
      </c>
      <c r="B2159">
        <v>6.406742E-2</v>
      </c>
      <c r="C2159" t="s">
        <v>67</v>
      </c>
      <c r="D2159" t="s">
        <v>23</v>
      </c>
      <c r="E2159" t="s">
        <v>58</v>
      </c>
      <c r="F2159" t="s">
        <v>59</v>
      </c>
      <c r="G2159">
        <v>0</v>
      </c>
      <c r="H2159">
        <v>6.406742E-2</v>
      </c>
      <c r="J2159" t="s">
        <v>457</v>
      </c>
      <c r="K2159" t="s">
        <v>600</v>
      </c>
    </row>
    <row r="2160" spans="1:13" x14ac:dyDescent="0.2">
      <c r="A2160" t="s">
        <v>104</v>
      </c>
      <c r="B2160">
        <v>1.905E-3</v>
      </c>
      <c r="C2160" t="s">
        <v>105</v>
      </c>
      <c r="D2160" t="s">
        <v>106</v>
      </c>
      <c r="E2160" t="s">
        <v>58</v>
      </c>
      <c r="F2160" t="s">
        <v>59</v>
      </c>
      <c r="G2160">
        <v>0</v>
      </c>
      <c r="H2160">
        <v>1.905E-3</v>
      </c>
      <c r="J2160" t="s">
        <v>57</v>
      </c>
      <c r="K2160" t="s">
        <v>544</v>
      </c>
    </row>
    <row r="2161" spans="1:13" x14ac:dyDescent="0.2">
      <c r="A2161" t="s">
        <v>659</v>
      </c>
      <c r="B2161">
        <v>1.3070000000000001E-4</v>
      </c>
      <c r="C2161" t="s">
        <v>61</v>
      </c>
      <c r="D2161" t="s">
        <v>23</v>
      </c>
      <c r="E2161" t="s">
        <v>58</v>
      </c>
      <c r="F2161" t="s">
        <v>59</v>
      </c>
      <c r="G2161">
        <v>0</v>
      </c>
      <c r="H2161">
        <v>1.3070000000000001E-4</v>
      </c>
      <c r="J2161" t="s">
        <v>454</v>
      </c>
      <c r="K2161" t="s">
        <v>458</v>
      </c>
    </row>
    <row r="2162" spans="1:13" x14ac:dyDescent="0.2">
      <c r="A2162" t="s">
        <v>190</v>
      </c>
      <c r="B2162">
        <v>0.03</v>
      </c>
      <c r="C2162" t="s">
        <v>4</v>
      </c>
      <c r="D2162" t="s">
        <v>154</v>
      </c>
      <c r="E2162" t="s">
        <v>58</v>
      </c>
      <c r="F2162" t="s">
        <v>59</v>
      </c>
      <c r="G2162">
        <v>0</v>
      </c>
      <c r="H2162">
        <v>0.03</v>
      </c>
      <c r="J2162" t="s">
        <v>446</v>
      </c>
      <c r="K2162" t="s">
        <v>190</v>
      </c>
    </row>
    <row r="2163" spans="1:13" x14ac:dyDescent="0.2">
      <c r="A2163" t="s">
        <v>459</v>
      </c>
      <c r="B2163">
        <v>-7.0799999999999997E-4</v>
      </c>
      <c r="C2163" t="s">
        <v>70</v>
      </c>
      <c r="D2163" t="s">
        <v>23</v>
      </c>
      <c r="E2163" t="s">
        <v>71</v>
      </c>
      <c r="F2163" t="s">
        <v>59</v>
      </c>
      <c r="G2163">
        <v>0</v>
      </c>
      <c r="H2163">
        <v>7.0799999999999997E-4</v>
      </c>
      <c r="J2163" t="s">
        <v>57</v>
      </c>
      <c r="K2163" t="s">
        <v>656</v>
      </c>
    </row>
    <row r="2164" spans="1:13" x14ac:dyDescent="0.2">
      <c r="A2164" t="s">
        <v>460</v>
      </c>
      <c r="B2164">
        <v>-3.3199999999999999E-4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3.3199999999999999E-4</v>
      </c>
      <c r="J2164" t="s">
        <v>57</v>
      </c>
      <c r="K2164" t="s">
        <v>461</v>
      </c>
    </row>
    <row r="2165" spans="1:13" x14ac:dyDescent="0.2">
      <c r="A2165" t="s">
        <v>462</v>
      </c>
      <c r="B2165">
        <v>6.7159999999999997E-6</v>
      </c>
      <c r="C2165" t="s">
        <v>61</v>
      </c>
      <c r="D2165" t="s">
        <v>23</v>
      </c>
      <c r="E2165" t="s">
        <v>58</v>
      </c>
      <c r="F2165" t="s">
        <v>59</v>
      </c>
      <c r="G2165">
        <v>0</v>
      </c>
      <c r="H2165">
        <v>6.7159999999999997E-6</v>
      </c>
      <c r="J2165" t="s">
        <v>463</v>
      </c>
      <c r="K2165" t="s">
        <v>464</v>
      </c>
    </row>
    <row r="2166" spans="1:13" x14ac:dyDescent="0.2">
      <c r="M2166" t="s">
        <v>57</v>
      </c>
    </row>
    <row r="2167" spans="1:13" ht="16" x14ac:dyDescent="0.2">
      <c r="A2167" s="1" t="s">
        <v>2</v>
      </c>
      <c r="B2167" s="1" t="s">
        <v>548</v>
      </c>
      <c r="M2167" t="s">
        <v>57</v>
      </c>
    </row>
    <row r="2168" spans="1:13" x14ac:dyDescent="0.2">
      <c r="A2168" t="s">
        <v>3</v>
      </c>
      <c r="B2168" t="s">
        <v>4</v>
      </c>
      <c r="M2168" t="s">
        <v>57</v>
      </c>
    </row>
    <row r="2169" spans="1:13" x14ac:dyDescent="0.2">
      <c r="A2169" t="s">
        <v>5</v>
      </c>
      <c r="B2169">
        <v>1</v>
      </c>
      <c r="M2169" t="s">
        <v>57</v>
      </c>
    </row>
    <row r="2170" spans="1:13" x14ac:dyDescent="0.2">
      <c r="A2170" t="s">
        <v>6</v>
      </c>
      <c r="B2170" t="s">
        <v>548</v>
      </c>
      <c r="M2170" t="s">
        <v>57</v>
      </c>
    </row>
    <row r="2171" spans="1:13" x14ac:dyDescent="0.2">
      <c r="A2171" t="s">
        <v>8</v>
      </c>
      <c r="B2171" t="s">
        <v>9</v>
      </c>
      <c r="M2171" t="s">
        <v>57</v>
      </c>
    </row>
    <row r="2172" spans="1:13" x14ac:dyDescent="0.2">
      <c r="A2172" t="s">
        <v>10</v>
      </c>
      <c r="B2172" t="s">
        <v>11</v>
      </c>
      <c r="M2172" t="s">
        <v>57</v>
      </c>
    </row>
    <row r="2173" spans="1:13" x14ac:dyDescent="0.2">
      <c r="A2173" t="s">
        <v>542</v>
      </c>
      <c r="B2173" t="s">
        <v>543</v>
      </c>
      <c r="M2173" t="s">
        <v>57</v>
      </c>
    </row>
    <row r="2174" spans="1:13" ht="16" x14ac:dyDescent="0.2">
      <c r="A2174" s="1" t="s">
        <v>12</v>
      </c>
      <c r="M2174" t="s">
        <v>57</v>
      </c>
    </row>
    <row r="2175" spans="1:13" x14ac:dyDescent="0.2">
      <c r="A2175" t="s">
        <v>13</v>
      </c>
      <c r="B2175" t="s">
        <v>14</v>
      </c>
      <c r="C2175" t="s">
        <v>3</v>
      </c>
      <c r="D2175" t="s">
        <v>10</v>
      </c>
      <c r="E2175" t="s">
        <v>15</v>
      </c>
      <c r="F2175" t="s">
        <v>8</v>
      </c>
      <c r="G2175" t="s">
        <v>16</v>
      </c>
      <c r="H2175" t="s">
        <v>17</v>
      </c>
      <c r="I2175" t="s">
        <v>19</v>
      </c>
      <c r="J2175" t="s">
        <v>20</v>
      </c>
      <c r="K2175" t="s">
        <v>6</v>
      </c>
    </row>
    <row r="2176" spans="1:13" x14ac:dyDescent="0.2">
      <c r="A2176" t="s">
        <v>601</v>
      </c>
      <c r="B2176">
        <v>6.7399999999999998E-5</v>
      </c>
      <c r="D2176" t="s">
        <v>23</v>
      </c>
      <c r="E2176" t="s">
        <v>115</v>
      </c>
      <c r="F2176" t="s">
        <v>25</v>
      </c>
      <c r="G2176">
        <v>0</v>
      </c>
      <c r="H2176">
        <v>6.7399999999999998E-5</v>
      </c>
      <c r="J2176" t="s">
        <v>73</v>
      </c>
      <c r="K2176" t="s">
        <v>57</v>
      </c>
    </row>
    <row r="2177" spans="1:11" x14ac:dyDescent="0.2">
      <c r="A2177" t="s">
        <v>34</v>
      </c>
      <c r="B2177">
        <v>2.87E-5</v>
      </c>
      <c r="D2177" t="s">
        <v>23</v>
      </c>
      <c r="E2177" t="s">
        <v>115</v>
      </c>
      <c r="F2177" t="s">
        <v>25</v>
      </c>
      <c r="G2177">
        <v>0</v>
      </c>
      <c r="H2177">
        <v>2.87E-5</v>
      </c>
      <c r="J2177" t="s">
        <v>57</v>
      </c>
      <c r="K2177" t="s">
        <v>57</v>
      </c>
    </row>
    <row r="2178" spans="1:11" x14ac:dyDescent="0.2">
      <c r="A2178" t="s">
        <v>47</v>
      </c>
      <c r="B2178">
        <v>1.24E-5</v>
      </c>
      <c r="D2178" t="s">
        <v>23</v>
      </c>
      <c r="E2178" t="s">
        <v>115</v>
      </c>
      <c r="F2178" t="s">
        <v>25</v>
      </c>
      <c r="G2178">
        <v>0</v>
      </c>
      <c r="H2178">
        <v>1.24E-5</v>
      </c>
      <c r="J2178" t="s">
        <v>382</v>
      </c>
      <c r="K2178" t="s">
        <v>57</v>
      </c>
    </row>
    <row r="2179" spans="1:11" x14ac:dyDescent="0.2">
      <c r="A2179" t="s">
        <v>304</v>
      </c>
      <c r="B2179">
        <v>4.51E-7</v>
      </c>
      <c r="D2179" t="s">
        <v>23</v>
      </c>
      <c r="E2179" t="s">
        <v>115</v>
      </c>
      <c r="F2179" t="s">
        <v>25</v>
      </c>
      <c r="G2179">
        <v>0</v>
      </c>
      <c r="H2179">
        <v>4.51E-7</v>
      </c>
      <c r="J2179" t="s">
        <v>353</v>
      </c>
      <c r="K2179" t="s">
        <v>57</v>
      </c>
    </row>
    <row r="2180" spans="1:11" x14ac:dyDescent="0.2">
      <c r="A2180" t="s">
        <v>548</v>
      </c>
      <c r="B2180">
        <v>1</v>
      </c>
      <c r="C2180" t="s">
        <v>4</v>
      </c>
      <c r="D2180" t="s">
        <v>11</v>
      </c>
      <c r="E2180" t="s">
        <v>85</v>
      </c>
      <c r="F2180" t="s">
        <v>56</v>
      </c>
      <c r="I2180">
        <v>100</v>
      </c>
      <c r="J2180" t="s">
        <v>57</v>
      </c>
      <c r="K2180" t="s">
        <v>57</v>
      </c>
    </row>
    <row r="2181" spans="1:11" x14ac:dyDescent="0.2">
      <c r="A2181" t="s">
        <v>756</v>
      </c>
      <c r="B2181">
        <v>6.0700000000000001E-4</v>
      </c>
      <c r="C2181" t="s">
        <v>4</v>
      </c>
      <c r="D2181" t="s">
        <v>23</v>
      </c>
      <c r="E2181" t="s">
        <v>58</v>
      </c>
      <c r="F2181" t="s">
        <v>59</v>
      </c>
      <c r="G2181">
        <v>0</v>
      </c>
      <c r="H2181">
        <v>6.0700000000000001E-4</v>
      </c>
      <c r="J2181" t="s">
        <v>73</v>
      </c>
    </row>
    <row r="2182" spans="1:11" x14ac:dyDescent="0.2">
      <c r="A2182" t="s">
        <v>554</v>
      </c>
      <c r="B2182">
        <v>6.6800000000000005E-11</v>
      </c>
      <c r="C2182" t="s">
        <v>4</v>
      </c>
      <c r="D2182" t="s">
        <v>10</v>
      </c>
      <c r="E2182" t="s">
        <v>58</v>
      </c>
      <c r="F2182" t="s">
        <v>59</v>
      </c>
      <c r="G2182">
        <v>0</v>
      </c>
      <c r="H2182">
        <v>6.6800000000000005E-11</v>
      </c>
      <c r="J2182" t="s">
        <v>446</v>
      </c>
    </row>
    <row r="2183" spans="1:11" x14ac:dyDescent="0.2">
      <c r="A2183" t="s">
        <v>447</v>
      </c>
      <c r="B2183">
        <v>1.0349999999999999E-4</v>
      </c>
      <c r="C2183" t="s">
        <v>70</v>
      </c>
      <c r="D2183" t="s">
        <v>23</v>
      </c>
      <c r="E2183" t="s">
        <v>58</v>
      </c>
      <c r="F2183" t="s">
        <v>59</v>
      </c>
      <c r="G2183">
        <v>0</v>
      </c>
      <c r="H2183">
        <v>1.0349999999999999E-4</v>
      </c>
      <c r="J2183" t="s">
        <v>448</v>
      </c>
      <c r="K2183" t="s">
        <v>449</v>
      </c>
    </row>
    <row r="2184" spans="1:11" x14ac:dyDescent="0.2">
      <c r="A2184" t="s">
        <v>450</v>
      </c>
      <c r="B2184">
        <v>2.9409999999999999E-4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2.9409999999999999E-4</v>
      </c>
      <c r="J2184" t="s">
        <v>451</v>
      </c>
      <c r="K2184" t="s">
        <v>452</v>
      </c>
    </row>
    <row r="2185" spans="1:11" x14ac:dyDescent="0.2">
      <c r="A2185" t="s">
        <v>127</v>
      </c>
      <c r="B2185">
        <v>2.9409999999999999E-4</v>
      </c>
      <c r="C2185" t="s">
        <v>61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612</v>
      </c>
    </row>
    <row r="2186" spans="1:11" x14ac:dyDescent="0.2">
      <c r="A2186" t="s">
        <v>453</v>
      </c>
      <c r="B2186">
        <v>1.3070000000000001E-4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1.3070000000000001E-4</v>
      </c>
      <c r="J2186" t="s">
        <v>454</v>
      </c>
      <c r="K2186" t="s">
        <v>654</v>
      </c>
    </row>
    <row r="2187" spans="1:11" x14ac:dyDescent="0.2">
      <c r="A2187" t="s">
        <v>455</v>
      </c>
      <c r="B2187">
        <v>1.025E-2</v>
      </c>
      <c r="C2187" t="s">
        <v>67</v>
      </c>
      <c r="D2187" t="s">
        <v>23</v>
      </c>
      <c r="E2187" t="s">
        <v>58</v>
      </c>
      <c r="F2187" t="s">
        <v>59</v>
      </c>
      <c r="G2187">
        <v>0</v>
      </c>
      <c r="H2187">
        <v>1.025E-2</v>
      </c>
      <c r="J2187" t="s">
        <v>446</v>
      </c>
      <c r="K2187" t="s">
        <v>655</v>
      </c>
    </row>
    <row r="2188" spans="1:11" x14ac:dyDescent="0.2">
      <c r="A2188" t="s">
        <v>372</v>
      </c>
      <c r="B2188">
        <v>2.5000000000000001E-4</v>
      </c>
      <c r="C2188" t="s">
        <v>67</v>
      </c>
      <c r="D2188" t="s">
        <v>154</v>
      </c>
      <c r="E2188" t="s">
        <v>58</v>
      </c>
      <c r="F2188" t="s">
        <v>59</v>
      </c>
      <c r="G2188">
        <v>0</v>
      </c>
      <c r="H2188">
        <v>2.5000000000000001E-4</v>
      </c>
      <c r="J2188" t="s">
        <v>446</v>
      </c>
      <c r="K2188" t="s">
        <v>641</v>
      </c>
    </row>
    <row r="2189" spans="1:11" x14ac:dyDescent="0.2">
      <c r="A2189" t="s">
        <v>456</v>
      </c>
      <c r="B2189">
        <v>6.406742E-2</v>
      </c>
      <c r="C2189" t="s">
        <v>67</v>
      </c>
      <c r="D2189" t="s">
        <v>23</v>
      </c>
      <c r="E2189" t="s">
        <v>58</v>
      </c>
      <c r="F2189" t="s">
        <v>59</v>
      </c>
      <c r="G2189">
        <v>0</v>
      </c>
      <c r="H2189">
        <v>6.406742E-2</v>
      </c>
      <c r="J2189" t="s">
        <v>457</v>
      </c>
      <c r="K2189" t="s">
        <v>600</v>
      </c>
    </row>
    <row r="2190" spans="1:11" x14ac:dyDescent="0.2">
      <c r="A2190" t="s">
        <v>104</v>
      </c>
      <c r="B2190">
        <v>1.905E-3</v>
      </c>
      <c r="C2190" t="s">
        <v>105</v>
      </c>
      <c r="D2190" t="s">
        <v>106</v>
      </c>
      <c r="E2190" t="s">
        <v>58</v>
      </c>
      <c r="F2190" t="s">
        <v>59</v>
      </c>
      <c r="G2190">
        <v>0</v>
      </c>
      <c r="H2190">
        <v>1.905E-3</v>
      </c>
      <c r="J2190" t="s">
        <v>57</v>
      </c>
      <c r="K2190" t="s">
        <v>544</v>
      </c>
    </row>
    <row r="2191" spans="1:11" x14ac:dyDescent="0.2">
      <c r="A2191" t="s">
        <v>659</v>
      </c>
      <c r="B2191">
        <v>1.3070000000000001E-4</v>
      </c>
      <c r="C2191" t="s">
        <v>61</v>
      </c>
      <c r="D2191" t="s">
        <v>23</v>
      </c>
      <c r="E2191" t="s">
        <v>58</v>
      </c>
      <c r="F2191" t="s">
        <v>59</v>
      </c>
      <c r="G2191">
        <v>0</v>
      </c>
      <c r="H2191">
        <v>1.3070000000000001E-4</v>
      </c>
      <c r="J2191" t="s">
        <v>454</v>
      </c>
      <c r="K2191" t="s">
        <v>458</v>
      </c>
    </row>
    <row r="2192" spans="1:11" x14ac:dyDescent="0.2">
      <c r="A2192" t="s">
        <v>190</v>
      </c>
      <c r="B2192">
        <v>0.03</v>
      </c>
      <c r="C2192" t="s">
        <v>4</v>
      </c>
      <c r="D2192" t="s">
        <v>154</v>
      </c>
      <c r="E2192" t="s">
        <v>58</v>
      </c>
      <c r="F2192" t="s">
        <v>59</v>
      </c>
      <c r="G2192">
        <v>0</v>
      </c>
      <c r="H2192">
        <v>0.03</v>
      </c>
      <c r="J2192" t="s">
        <v>446</v>
      </c>
      <c r="K2192" t="s">
        <v>190</v>
      </c>
    </row>
    <row r="2193" spans="1:13" x14ac:dyDescent="0.2">
      <c r="A2193" t="s">
        <v>459</v>
      </c>
      <c r="B2193">
        <v>-7.0799999999999997E-4</v>
      </c>
      <c r="C2193" t="s">
        <v>70</v>
      </c>
      <c r="D2193" t="s">
        <v>23</v>
      </c>
      <c r="E2193" t="s">
        <v>71</v>
      </c>
      <c r="F2193" t="s">
        <v>59</v>
      </c>
      <c r="G2193">
        <v>0</v>
      </c>
      <c r="H2193">
        <v>7.0799999999999997E-4</v>
      </c>
      <c r="J2193" t="s">
        <v>57</v>
      </c>
      <c r="K2193" t="s">
        <v>656</v>
      </c>
    </row>
    <row r="2194" spans="1:13" x14ac:dyDescent="0.2">
      <c r="A2194" t="s">
        <v>460</v>
      </c>
      <c r="B2194">
        <v>-3.3199999999999999E-4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3.3199999999999999E-4</v>
      </c>
      <c r="J2194" t="s">
        <v>57</v>
      </c>
      <c r="K2194" t="s">
        <v>461</v>
      </c>
    </row>
    <row r="2195" spans="1:13" x14ac:dyDescent="0.2">
      <c r="A2195" t="s">
        <v>462</v>
      </c>
      <c r="B2195">
        <v>6.7159999999999997E-6</v>
      </c>
      <c r="C2195" t="s">
        <v>61</v>
      </c>
      <c r="D2195" t="s">
        <v>23</v>
      </c>
      <c r="E2195" t="s">
        <v>58</v>
      </c>
      <c r="F2195" t="s">
        <v>59</v>
      </c>
      <c r="G2195">
        <v>0</v>
      </c>
      <c r="H2195">
        <v>6.7159999999999997E-6</v>
      </c>
      <c r="J2195" t="s">
        <v>463</v>
      </c>
      <c r="K2195" t="s">
        <v>464</v>
      </c>
    </row>
    <row r="2196" spans="1:13" x14ac:dyDescent="0.2">
      <c r="M2196" t="s">
        <v>57</v>
      </c>
    </row>
    <row r="2197" spans="1:13" ht="16" x14ac:dyDescent="0.2">
      <c r="A2197" s="1" t="s">
        <v>2</v>
      </c>
      <c r="B2197" s="1" t="s">
        <v>550</v>
      </c>
      <c r="M2197" t="s">
        <v>57</v>
      </c>
    </row>
    <row r="2198" spans="1:13" x14ac:dyDescent="0.2">
      <c r="A2198" t="s">
        <v>3</v>
      </c>
      <c r="B2198" t="s">
        <v>4</v>
      </c>
      <c r="M2198" t="s">
        <v>57</v>
      </c>
    </row>
    <row r="2199" spans="1:13" x14ac:dyDescent="0.2">
      <c r="A2199" t="s">
        <v>5</v>
      </c>
      <c r="B2199">
        <v>1</v>
      </c>
      <c r="M2199" t="s">
        <v>57</v>
      </c>
    </row>
    <row r="2200" spans="1:13" x14ac:dyDescent="0.2">
      <c r="A2200" t="s">
        <v>6</v>
      </c>
      <c r="B2200" t="s">
        <v>550</v>
      </c>
      <c r="M2200" t="s">
        <v>57</v>
      </c>
    </row>
    <row r="2201" spans="1:13" x14ac:dyDescent="0.2">
      <c r="A2201" t="s">
        <v>8</v>
      </c>
      <c r="B2201" t="s">
        <v>9</v>
      </c>
      <c r="M2201" t="s">
        <v>57</v>
      </c>
    </row>
    <row r="2202" spans="1:13" x14ac:dyDescent="0.2">
      <c r="A2202" t="s">
        <v>10</v>
      </c>
      <c r="B2202" t="s">
        <v>11</v>
      </c>
      <c r="M2202" t="s">
        <v>57</v>
      </c>
    </row>
    <row r="2203" spans="1:13" x14ac:dyDescent="0.2">
      <c r="A2203" t="s">
        <v>542</v>
      </c>
      <c r="B2203" t="s">
        <v>543</v>
      </c>
      <c r="M2203" t="s">
        <v>57</v>
      </c>
    </row>
    <row r="2204" spans="1:13" ht="16" x14ac:dyDescent="0.2">
      <c r="A2204" s="1" t="s">
        <v>12</v>
      </c>
      <c r="M2204" t="s">
        <v>57</v>
      </c>
    </row>
    <row r="2205" spans="1:13" x14ac:dyDescent="0.2">
      <c r="A2205" t="s">
        <v>13</v>
      </c>
      <c r="B2205" t="s">
        <v>14</v>
      </c>
      <c r="C2205" t="s">
        <v>3</v>
      </c>
      <c r="D2205" t="s">
        <v>10</v>
      </c>
      <c r="E2205" t="s">
        <v>15</v>
      </c>
      <c r="F2205" t="s">
        <v>8</v>
      </c>
      <c r="G2205" t="s">
        <v>16</v>
      </c>
      <c r="H2205" t="s">
        <v>17</v>
      </c>
      <c r="I2205" t="s">
        <v>19</v>
      </c>
      <c r="J2205" t="s">
        <v>20</v>
      </c>
      <c r="K2205" t="s">
        <v>6</v>
      </c>
    </row>
    <row r="2206" spans="1:13" x14ac:dyDescent="0.2">
      <c r="A2206" t="s">
        <v>601</v>
      </c>
      <c r="B2206">
        <v>6.7399999999999998E-5</v>
      </c>
      <c r="D2206" t="s">
        <v>23</v>
      </c>
      <c r="E2206" t="s">
        <v>115</v>
      </c>
      <c r="F2206" t="s">
        <v>25</v>
      </c>
      <c r="G2206">
        <v>0</v>
      </c>
      <c r="H2206">
        <v>6.7399999999999998E-5</v>
      </c>
      <c r="J2206" t="s">
        <v>73</v>
      </c>
      <c r="K2206" t="s">
        <v>57</v>
      </c>
    </row>
    <row r="2207" spans="1:13" x14ac:dyDescent="0.2">
      <c r="A2207" t="s">
        <v>34</v>
      </c>
      <c r="B2207">
        <v>2.87E-5</v>
      </c>
      <c r="D2207" t="s">
        <v>23</v>
      </c>
      <c r="E2207" t="s">
        <v>115</v>
      </c>
      <c r="F2207" t="s">
        <v>25</v>
      </c>
      <c r="G2207">
        <v>0</v>
      </c>
      <c r="H2207">
        <v>2.87E-5</v>
      </c>
      <c r="J2207" t="s">
        <v>57</v>
      </c>
      <c r="K2207" t="s">
        <v>57</v>
      </c>
    </row>
    <row r="2208" spans="1:13" x14ac:dyDescent="0.2">
      <c r="A2208" t="s">
        <v>47</v>
      </c>
      <c r="B2208">
        <v>1.24E-5</v>
      </c>
      <c r="D2208" t="s">
        <v>23</v>
      </c>
      <c r="E2208" t="s">
        <v>115</v>
      </c>
      <c r="F2208" t="s">
        <v>25</v>
      </c>
      <c r="G2208">
        <v>0</v>
      </c>
      <c r="H2208">
        <v>1.24E-5</v>
      </c>
      <c r="J2208" t="s">
        <v>382</v>
      </c>
      <c r="K2208" t="s">
        <v>57</v>
      </c>
    </row>
    <row r="2209" spans="1:11" x14ac:dyDescent="0.2">
      <c r="A2209" t="s">
        <v>304</v>
      </c>
      <c r="B2209">
        <v>4.51E-7</v>
      </c>
      <c r="D2209" t="s">
        <v>23</v>
      </c>
      <c r="E2209" t="s">
        <v>115</v>
      </c>
      <c r="F2209" t="s">
        <v>25</v>
      </c>
      <c r="G2209">
        <v>0</v>
      </c>
      <c r="H2209">
        <v>4.51E-7</v>
      </c>
      <c r="J2209" t="s">
        <v>353</v>
      </c>
      <c r="K2209" t="s">
        <v>57</v>
      </c>
    </row>
    <row r="2210" spans="1:11" x14ac:dyDescent="0.2">
      <c r="A2210" t="s">
        <v>550</v>
      </c>
      <c r="B2210">
        <v>1</v>
      </c>
      <c r="C2210" t="s">
        <v>4</v>
      </c>
      <c r="D2210" t="s">
        <v>11</v>
      </c>
      <c r="E2210" t="s">
        <v>85</v>
      </c>
      <c r="F2210" t="s">
        <v>56</v>
      </c>
      <c r="I2210">
        <v>100</v>
      </c>
      <c r="J2210" t="s">
        <v>57</v>
      </c>
      <c r="K2210" t="s">
        <v>57</v>
      </c>
    </row>
    <row r="2211" spans="1:11" x14ac:dyDescent="0.2">
      <c r="A2211" t="s">
        <v>757</v>
      </c>
      <c r="B2211">
        <v>6.0700000000000001E-4</v>
      </c>
      <c r="C2211" t="s">
        <v>4</v>
      </c>
      <c r="D2211" t="s">
        <v>23</v>
      </c>
      <c r="E2211" t="s">
        <v>58</v>
      </c>
      <c r="F2211" t="s">
        <v>59</v>
      </c>
      <c r="G2211">
        <v>0</v>
      </c>
      <c r="H2211">
        <v>6.0700000000000001E-4</v>
      </c>
      <c r="J2211" t="s">
        <v>73</v>
      </c>
    </row>
    <row r="2212" spans="1:11" x14ac:dyDescent="0.2">
      <c r="A2212" t="s">
        <v>554</v>
      </c>
      <c r="B2212">
        <v>6.6800000000000005E-11</v>
      </c>
      <c r="C2212" t="s">
        <v>4</v>
      </c>
      <c r="D2212" t="s">
        <v>10</v>
      </c>
      <c r="E2212" t="s">
        <v>58</v>
      </c>
      <c r="F2212" t="s">
        <v>59</v>
      </c>
      <c r="G2212">
        <v>0</v>
      </c>
      <c r="H2212">
        <v>6.6800000000000005E-11</v>
      </c>
      <c r="J2212" t="s">
        <v>446</v>
      </c>
    </row>
    <row r="2213" spans="1:11" x14ac:dyDescent="0.2">
      <c r="A2213" t="s">
        <v>447</v>
      </c>
      <c r="B2213">
        <v>1.0349999999999999E-4</v>
      </c>
      <c r="C2213" t="s">
        <v>70</v>
      </c>
      <c r="D2213" t="s">
        <v>23</v>
      </c>
      <c r="E2213" t="s">
        <v>58</v>
      </c>
      <c r="F2213" t="s">
        <v>59</v>
      </c>
      <c r="G2213">
        <v>0</v>
      </c>
      <c r="H2213">
        <v>1.0349999999999999E-4</v>
      </c>
      <c r="J2213" t="s">
        <v>448</v>
      </c>
      <c r="K2213" t="s">
        <v>449</v>
      </c>
    </row>
    <row r="2214" spans="1:11" x14ac:dyDescent="0.2">
      <c r="A2214" t="s">
        <v>450</v>
      </c>
      <c r="B2214">
        <v>2.9409999999999999E-4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2.9409999999999999E-4</v>
      </c>
      <c r="J2214" t="s">
        <v>451</v>
      </c>
      <c r="K2214" t="s">
        <v>452</v>
      </c>
    </row>
    <row r="2215" spans="1:11" x14ac:dyDescent="0.2">
      <c r="A2215" t="s">
        <v>127</v>
      </c>
      <c r="B2215">
        <v>2.9409999999999999E-4</v>
      </c>
      <c r="C2215" t="s">
        <v>61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612</v>
      </c>
    </row>
    <row r="2216" spans="1:11" x14ac:dyDescent="0.2">
      <c r="A2216" t="s">
        <v>453</v>
      </c>
      <c r="B2216">
        <v>1.3070000000000001E-4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1.3070000000000001E-4</v>
      </c>
      <c r="J2216" t="s">
        <v>454</v>
      </c>
      <c r="K2216" t="s">
        <v>654</v>
      </c>
    </row>
    <row r="2217" spans="1:11" x14ac:dyDescent="0.2">
      <c r="A2217" t="s">
        <v>455</v>
      </c>
      <c r="B2217">
        <v>1.025E-2</v>
      </c>
      <c r="C2217" t="s">
        <v>67</v>
      </c>
      <c r="D2217" t="s">
        <v>23</v>
      </c>
      <c r="E2217" t="s">
        <v>58</v>
      </c>
      <c r="F2217" t="s">
        <v>59</v>
      </c>
      <c r="G2217">
        <v>0</v>
      </c>
      <c r="H2217">
        <v>1.025E-2</v>
      </c>
      <c r="J2217" t="s">
        <v>446</v>
      </c>
      <c r="K2217" t="s">
        <v>655</v>
      </c>
    </row>
    <row r="2218" spans="1:11" x14ac:dyDescent="0.2">
      <c r="A2218" t="s">
        <v>372</v>
      </c>
      <c r="B2218">
        <v>2.5000000000000001E-4</v>
      </c>
      <c r="C2218" t="s">
        <v>67</v>
      </c>
      <c r="D2218" t="s">
        <v>154</v>
      </c>
      <c r="E2218" t="s">
        <v>58</v>
      </c>
      <c r="F2218" t="s">
        <v>59</v>
      </c>
      <c r="G2218">
        <v>0</v>
      </c>
      <c r="H2218">
        <v>2.5000000000000001E-4</v>
      </c>
      <c r="J2218" t="s">
        <v>446</v>
      </c>
      <c r="K2218" t="s">
        <v>641</v>
      </c>
    </row>
    <row r="2219" spans="1:11" x14ac:dyDescent="0.2">
      <c r="A2219" t="s">
        <v>456</v>
      </c>
      <c r="B2219">
        <v>6.406742E-2</v>
      </c>
      <c r="C2219" t="s">
        <v>67</v>
      </c>
      <c r="D2219" t="s">
        <v>23</v>
      </c>
      <c r="E2219" t="s">
        <v>58</v>
      </c>
      <c r="F2219" t="s">
        <v>59</v>
      </c>
      <c r="G2219">
        <v>0</v>
      </c>
      <c r="H2219">
        <v>6.406742E-2</v>
      </c>
      <c r="J2219" t="s">
        <v>457</v>
      </c>
      <c r="K2219" t="s">
        <v>600</v>
      </c>
    </row>
    <row r="2220" spans="1:11" x14ac:dyDescent="0.2">
      <c r="A2220" t="s">
        <v>104</v>
      </c>
      <c r="B2220">
        <v>1.905E-3</v>
      </c>
      <c r="C2220" t="s">
        <v>105</v>
      </c>
      <c r="D2220" t="s">
        <v>106</v>
      </c>
      <c r="E2220" t="s">
        <v>58</v>
      </c>
      <c r="F2220" t="s">
        <v>59</v>
      </c>
      <c r="G2220">
        <v>0</v>
      </c>
      <c r="H2220">
        <v>1.905E-3</v>
      </c>
      <c r="J2220" t="s">
        <v>57</v>
      </c>
      <c r="K2220" t="s">
        <v>544</v>
      </c>
    </row>
    <row r="2221" spans="1:11" x14ac:dyDescent="0.2">
      <c r="A2221" t="s">
        <v>659</v>
      </c>
      <c r="B2221">
        <v>1.3070000000000001E-4</v>
      </c>
      <c r="C2221" t="s">
        <v>61</v>
      </c>
      <c r="D2221" t="s">
        <v>23</v>
      </c>
      <c r="E2221" t="s">
        <v>58</v>
      </c>
      <c r="F2221" t="s">
        <v>59</v>
      </c>
      <c r="G2221">
        <v>0</v>
      </c>
      <c r="H2221">
        <v>1.3070000000000001E-4</v>
      </c>
      <c r="J2221" t="s">
        <v>454</v>
      </c>
      <c r="K2221" t="s">
        <v>458</v>
      </c>
    </row>
    <row r="2222" spans="1:11" x14ac:dyDescent="0.2">
      <c r="A2222" t="s">
        <v>190</v>
      </c>
      <c r="B2222">
        <v>0.03</v>
      </c>
      <c r="C2222" t="s">
        <v>4</v>
      </c>
      <c r="D2222" t="s">
        <v>154</v>
      </c>
      <c r="E2222" t="s">
        <v>58</v>
      </c>
      <c r="F2222" t="s">
        <v>59</v>
      </c>
      <c r="G2222">
        <v>0</v>
      </c>
      <c r="H2222">
        <v>0.03</v>
      </c>
      <c r="J2222" t="s">
        <v>446</v>
      </c>
      <c r="K2222" t="s">
        <v>190</v>
      </c>
    </row>
    <row r="2223" spans="1:11" x14ac:dyDescent="0.2">
      <c r="A2223" t="s">
        <v>459</v>
      </c>
      <c r="B2223">
        <v>-7.0799999999999997E-4</v>
      </c>
      <c r="C2223" t="s">
        <v>70</v>
      </c>
      <c r="D2223" t="s">
        <v>23</v>
      </c>
      <c r="E2223" t="s">
        <v>71</v>
      </c>
      <c r="F2223" t="s">
        <v>59</v>
      </c>
      <c r="G2223">
        <v>0</v>
      </c>
      <c r="H2223">
        <v>7.0799999999999997E-4</v>
      </c>
      <c r="J2223" t="s">
        <v>57</v>
      </c>
      <c r="K2223" t="s">
        <v>656</v>
      </c>
    </row>
    <row r="2224" spans="1:11" x14ac:dyDescent="0.2">
      <c r="A2224" t="s">
        <v>460</v>
      </c>
      <c r="B2224">
        <v>-3.3199999999999999E-4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3.3199999999999999E-4</v>
      </c>
      <c r="J2224" t="s">
        <v>57</v>
      </c>
      <c r="K2224" t="s">
        <v>461</v>
      </c>
    </row>
    <row r="2225" spans="1:13" x14ac:dyDescent="0.2">
      <c r="A2225" t="s">
        <v>462</v>
      </c>
      <c r="B2225">
        <v>6.7159999999999997E-6</v>
      </c>
      <c r="C2225" t="s">
        <v>61</v>
      </c>
      <c r="D2225" t="s">
        <v>23</v>
      </c>
      <c r="E2225" t="s">
        <v>58</v>
      </c>
      <c r="F2225" t="s">
        <v>59</v>
      </c>
      <c r="G2225">
        <v>0</v>
      </c>
      <c r="H2225">
        <v>6.7159999999999997E-6</v>
      </c>
      <c r="J2225" t="s">
        <v>463</v>
      </c>
      <c r="K2225" t="s">
        <v>464</v>
      </c>
    </row>
    <row r="2226" spans="1:13" x14ac:dyDescent="0.2">
      <c r="M2226" t="s">
        <v>57</v>
      </c>
    </row>
    <row r="2227" spans="1:13" ht="16" x14ac:dyDescent="0.2">
      <c r="A2227" s="1" t="s">
        <v>2</v>
      </c>
      <c r="B2227" s="1" t="s">
        <v>742</v>
      </c>
      <c r="M2227" t="s">
        <v>57</v>
      </c>
    </row>
    <row r="2228" spans="1:13" x14ac:dyDescent="0.2">
      <c r="A2228" t="s">
        <v>3</v>
      </c>
      <c r="B2228" t="s">
        <v>4</v>
      </c>
      <c r="M2228" t="s">
        <v>57</v>
      </c>
    </row>
    <row r="2229" spans="1:13" x14ac:dyDescent="0.2">
      <c r="A2229" t="s">
        <v>5</v>
      </c>
      <c r="B2229">
        <v>1</v>
      </c>
      <c r="M2229" t="s">
        <v>57</v>
      </c>
    </row>
    <row r="2230" spans="1:13" x14ac:dyDescent="0.2">
      <c r="A2230" t="s">
        <v>6</v>
      </c>
      <c r="B2230" t="s">
        <v>742</v>
      </c>
      <c r="M2230" t="s">
        <v>57</v>
      </c>
    </row>
    <row r="2231" spans="1:13" x14ac:dyDescent="0.2">
      <c r="A2231" t="s">
        <v>8</v>
      </c>
      <c r="B2231" t="s">
        <v>9</v>
      </c>
      <c r="M2231" t="s">
        <v>57</v>
      </c>
    </row>
    <row r="2232" spans="1:13" x14ac:dyDescent="0.2">
      <c r="A2232" t="s">
        <v>10</v>
      </c>
      <c r="B2232" t="s">
        <v>11</v>
      </c>
      <c r="M2232" t="s">
        <v>57</v>
      </c>
    </row>
    <row r="2233" spans="1:13" x14ac:dyDescent="0.2">
      <c r="A2233" t="s">
        <v>542</v>
      </c>
      <c r="B2233" t="s">
        <v>543</v>
      </c>
      <c r="M2233" t="s">
        <v>57</v>
      </c>
    </row>
    <row r="2234" spans="1:13" ht="16" x14ac:dyDescent="0.2">
      <c r="A2234" s="1" t="s">
        <v>12</v>
      </c>
      <c r="M2234" t="s">
        <v>57</v>
      </c>
    </row>
    <row r="2235" spans="1:13" x14ac:dyDescent="0.2">
      <c r="A2235" t="s">
        <v>13</v>
      </c>
      <c r="B2235" t="s">
        <v>14</v>
      </c>
      <c r="C2235" t="s">
        <v>3</v>
      </c>
      <c r="D2235" t="s">
        <v>10</v>
      </c>
      <c r="E2235" t="s">
        <v>15</v>
      </c>
      <c r="F2235" t="s">
        <v>8</v>
      </c>
      <c r="G2235" t="s">
        <v>16</v>
      </c>
      <c r="H2235" t="s">
        <v>17</v>
      </c>
      <c r="I2235" t="s">
        <v>19</v>
      </c>
      <c r="J2235" t="s">
        <v>20</v>
      </c>
      <c r="K2235" t="s">
        <v>6</v>
      </c>
      <c r="L2235" t="s">
        <v>6</v>
      </c>
    </row>
    <row r="2236" spans="1:13" x14ac:dyDescent="0.2">
      <c r="A2236" t="s">
        <v>601</v>
      </c>
      <c r="B2236">
        <v>0.152</v>
      </c>
      <c r="D2236" t="s">
        <v>23</v>
      </c>
      <c r="E2236" t="s">
        <v>115</v>
      </c>
      <c r="F2236" t="s">
        <v>25</v>
      </c>
      <c r="G2236">
        <v>0</v>
      </c>
      <c r="H2236">
        <v>0.152</v>
      </c>
      <c r="J2236" t="s">
        <v>752</v>
      </c>
      <c r="L2236" t="s">
        <v>57</v>
      </c>
    </row>
    <row r="2237" spans="1:13" x14ac:dyDescent="0.2">
      <c r="A2237" t="s">
        <v>601</v>
      </c>
      <c r="B2237">
        <v>1.1100000000000001E-3</v>
      </c>
      <c r="D2237" t="s">
        <v>23</v>
      </c>
      <c r="E2237" t="s">
        <v>115</v>
      </c>
      <c r="F2237" t="s">
        <v>25</v>
      </c>
      <c r="G2237">
        <v>0</v>
      </c>
      <c r="H2237">
        <v>1.1100000000000001E-3</v>
      </c>
      <c r="J2237" t="s">
        <v>465</v>
      </c>
      <c r="L2237" t="s">
        <v>57</v>
      </c>
    </row>
    <row r="2238" spans="1:13" x14ac:dyDescent="0.2">
      <c r="A2238" t="s">
        <v>601</v>
      </c>
      <c r="B2238">
        <v>1.57E-3</v>
      </c>
      <c r="D2238" t="s">
        <v>23</v>
      </c>
      <c r="E2238" t="s">
        <v>115</v>
      </c>
      <c r="F2238" t="s">
        <v>25</v>
      </c>
      <c r="G2238">
        <v>0</v>
      </c>
      <c r="H2238">
        <v>1.57E-3</v>
      </c>
      <c r="J2238" t="s">
        <v>466</v>
      </c>
      <c r="L2238" t="s">
        <v>57</v>
      </c>
    </row>
    <row r="2239" spans="1:13" x14ac:dyDescent="0.2">
      <c r="A2239" t="s">
        <v>34</v>
      </c>
      <c r="B2239">
        <v>8.1500000000000002E-5</v>
      </c>
      <c r="D2239" t="s">
        <v>23</v>
      </c>
      <c r="E2239" t="s">
        <v>275</v>
      </c>
      <c r="F2239" t="s">
        <v>25</v>
      </c>
      <c r="G2239">
        <v>0</v>
      </c>
      <c r="H2239">
        <v>8.1500000000000002E-5</v>
      </c>
      <c r="J2239" t="s">
        <v>57</v>
      </c>
      <c r="L2239" t="s">
        <v>57</v>
      </c>
    </row>
    <row r="2240" spans="1:13" x14ac:dyDescent="0.2">
      <c r="A2240" t="s">
        <v>288</v>
      </c>
      <c r="B2240">
        <v>8.9400000000000008E-6</v>
      </c>
      <c r="D2240" t="s">
        <v>23</v>
      </c>
      <c r="E2240" t="s">
        <v>275</v>
      </c>
      <c r="F2240" t="s">
        <v>25</v>
      </c>
      <c r="G2240">
        <v>0</v>
      </c>
      <c r="H2240">
        <v>8.9400000000000008E-6</v>
      </c>
      <c r="J2240" t="s">
        <v>57</v>
      </c>
      <c r="L2240" t="s">
        <v>57</v>
      </c>
    </row>
    <row r="2241" spans="1:12" x14ac:dyDescent="0.2">
      <c r="A2241" t="s">
        <v>47</v>
      </c>
      <c r="B2241">
        <v>4.6900000000000002E-5</v>
      </c>
      <c r="D2241" t="s">
        <v>23</v>
      </c>
      <c r="E2241" t="s">
        <v>275</v>
      </c>
      <c r="F2241" t="s">
        <v>25</v>
      </c>
      <c r="G2241">
        <v>0</v>
      </c>
      <c r="H2241">
        <v>4.6900000000000002E-5</v>
      </c>
      <c r="J2241" t="s">
        <v>57</v>
      </c>
      <c r="L2241" t="s">
        <v>57</v>
      </c>
    </row>
    <row r="2242" spans="1:12" x14ac:dyDescent="0.2">
      <c r="A2242" t="s">
        <v>304</v>
      </c>
      <c r="B2242">
        <v>1.2899999999999999E-6</v>
      </c>
      <c r="D2242" t="s">
        <v>23</v>
      </c>
      <c r="E2242" t="s">
        <v>275</v>
      </c>
      <c r="F2242" t="s">
        <v>25</v>
      </c>
      <c r="G2242">
        <v>0</v>
      </c>
      <c r="H2242">
        <v>1.2899999999999999E-6</v>
      </c>
      <c r="J2242" t="s">
        <v>57</v>
      </c>
      <c r="L2242" t="s">
        <v>57</v>
      </c>
    </row>
    <row r="2243" spans="1:12" x14ac:dyDescent="0.2">
      <c r="A2243" t="s">
        <v>742</v>
      </c>
      <c r="B2243">
        <v>1</v>
      </c>
      <c r="C2243" t="s">
        <v>4</v>
      </c>
      <c r="D2243" t="s">
        <v>11</v>
      </c>
      <c r="E2243" t="s">
        <v>85</v>
      </c>
      <c r="F2243" t="s">
        <v>56</v>
      </c>
      <c r="I2243">
        <v>100</v>
      </c>
      <c r="J2243" t="s">
        <v>57</v>
      </c>
      <c r="L2243" t="s">
        <v>57</v>
      </c>
    </row>
    <row r="2244" spans="1:12" x14ac:dyDescent="0.2">
      <c r="A2244" t="s">
        <v>551</v>
      </c>
      <c r="B2244">
        <v>1.4500000000000001E-2</v>
      </c>
      <c r="C2244" t="s">
        <v>4</v>
      </c>
      <c r="D2244" t="s">
        <v>11</v>
      </c>
      <c r="E2244" t="s">
        <v>58</v>
      </c>
      <c r="F2244" t="s">
        <v>59</v>
      </c>
      <c r="G2244">
        <v>0</v>
      </c>
      <c r="H2244">
        <v>1.4500000000000001E-2</v>
      </c>
      <c r="J2244" t="s">
        <v>467</v>
      </c>
    </row>
    <row r="2245" spans="1:12" x14ac:dyDescent="0.2">
      <c r="A2245" t="s">
        <v>552</v>
      </c>
      <c r="B2245">
        <v>4.7200000000000002E-11</v>
      </c>
      <c r="C2245" t="s">
        <v>4</v>
      </c>
      <c r="D2245" t="s">
        <v>10</v>
      </c>
      <c r="E2245" t="s">
        <v>58</v>
      </c>
      <c r="F2245" t="s">
        <v>59</v>
      </c>
      <c r="G2245">
        <v>0</v>
      </c>
      <c r="H2245">
        <v>4.7200000000000002E-11</v>
      </c>
      <c r="J2245" t="s">
        <v>468</v>
      </c>
    </row>
    <row r="2246" spans="1:12" x14ac:dyDescent="0.2">
      <c r="A2246" t="s">
        <v>469</v>
      </c>
      <c r="B2246">
        <v>9.5E-4</v>
      </c>
      <c r="C2246" t="s">
        <v>4</v>
      </c>
      <c r="D2246" t="s">
        <v>23</v>
      </c>
      <c r="E2246" t="s">
        <v>58</v>
      </c>
      <c r="F2246" t="s">
        <v>59</v>
      </c>
      <c r="G2246">
        <v>0</v>
      </c>
      <c r="H2246">
        <v>9.5E-4</v>
      </c>
      <c r="J2246" t="s">
        <v>470</v>
      </c>
      <c r="K2246" t="s">
        <v>471</v>
      </c>
      <c r="L2246" t="s">
        <v>471</v>
      </c>
    </row>
    <row r="2247" spans="1:12" x14ac:dyDescent="0.2">
      <c r="A2247" t="s">
        <v>408</v>
      </c>
      <c r="B2247">
        <v>1.7399999999999999E-5</v>
      </c>
      <c r="C2247" t="s">
        <v>70</v>
      </c>
      <c r="D2247" t="s">
        <v>11</v>
      </c>
      <c r="E2247" t="s">
        <v>58</v>
      </c>
      <c r="F2247" t="s">
        <v>59</v>
      </c>
      <c r="G2247">
        <v>0</v>
      </c>
      <c r="H2247">
        <v>1.7399999999999999E-5</v>
      </c>
      <c r="J2247" t="s">
        <v>472</v>
      </c>
      <c r="K2247" t="s">
        <v>409</v>
      </c>
      <c r="L2247" t="s">
        <v>409</v>
      </c>
    </row>
    <row r="2248" spans="1:12" x14ac:dyDescent="0.2">
      <c r="A2248" t="s">
        <v>450</v>
      </c>
      <c r="B2248">
        <v>5.7600000000000001E-4</v>
      </c>
      <c r="C2248" t="s">
        <v>70</v>
      </c>
      <c r="D2248" t="s">
        <v>23</v>
      </c>
      <c r="E2248" t="s">
        <v>58</v>
      </c>
      <c r="F2248" t="s">
        <v>59</v>
      </c>
      <c r="G2248">
        <v>0</v>
      </c>
      <c r="H2248">
        <v>5.7600000000000001E-4</v>
      </c>
      <c r="J2248" t="s">
        <v>473</v>
      </c>
      <c r="K2248" t="s">
        <v>452</v>
      </c>
      <c r="L2248" t="s">
        <v>452</v>
      </c>
    </row>
    <row r="2249" spans="1:12" x14ac:dyDescent="0.2">
      <c r="A2249" t="s">
        <v>474</v>
      </c>
      <c r="B2249">
        <v>1.1600000000000001E-11</v>
      </c>
      <c r="C2249" t="s">
        <v>61</v>
      </c>
      <c r="D2249" t="s">
        <v>23</v>
      </c>
      <c r="E2249" t="s">
        <v>58</v>
      </c>
      <c r="F2249" t="s">
        <v>59</v>
      </c>
      <c r="G2249">
        <v>0</v>
      </c>
      <c r="H2249">
        <v>1.1600000000000001E-11</v>
      </c>
      <c r="J2249" t="s">
        <v>475</v>
      </c>
      <c r="K2249" t="s">
        <v>476</v>
      </c>
      <c r="L2249" t="s">
        <v>476</v>
      </c>
    </row>
    <row r="2250" spans="1:12" x14ac:dyDescent="0.2">
      <c r="A2250" t="s">
        <v>127</v>
      </c>
      <c r="B2250">
        <v>5.3499999999999999E-4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5.3499999999999999E-4</v>
      </c>
      <c r="J2250" t="s">
        <v>477</v>
      </c>
      <c r="L2250" t="s">
        <v>612</v>
      </c>
    </row>
    <row r="2251" spans="1:12" x14ac:dyDescent="0.2">
      <c r="A2251" t="s">
        <v>330</v>
      </c>
      <c r="B2251">
        <v>5.6100000000000004E-3</v>
      </c>
      <c r="C2251" t="s">
        <v>4</v>
      </c>
      <c r="D2251" t="s">
        <v>154</v>
      </c>
      <c r="E2251" t="s">
        <v>58</v>
      </c>
      <c r="F2251" t="s">
        <v>59</v>
      </c>
      <c r="G2251">
        <v>0</v>
      </c>
      <c r="H2251">
        <v>5.6100000000000004E-3</v>
      </c>
      <c r="J2251" t="s">
        <v>663</v>
      </c>
      <c r="L2251" t="s">
        <v>632</v>
      </c>
    </row>
    <row r="2252" spans="1:12" x14ac:dyDescent="0.2">
      <c r="A2252" t="s">
        <v>330</v>
      </c>
      <c r="B2252">
        <v>2.7399999999999999E-4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2.7399999999999999E-4</v>
      </c>
      <c r="J2252" t="s">
        <v>478</v>
      </c>
      <c r="L2252" t="s">
        <v>632</v>
      </c>
    </row>
    <row r="2253" spans="1:12" x14ac:dyDescent="0.2">
      <c r="A2253" t="s">
        <v>456</v>
      </c>
      <c r="B2253">
        <v>0.1020326</v>
      </c>
      <c r="C2253" t="s">
        <v>67</v>
      </c>
      <c r="D2253" t="s">
        <v>23</v>
      </c>
      <c r="E2253" t="s">
        <v>58</v>
      </c>
      <c r="F2253" t="s">
        <v>59</v>
      </c>
      <c r="G2253">
        <v>0</v>
      </c>
      <c r="H2253">
        <v>0.1020326</v>
      </c>
      <c r="J2253" t="s">
        <v>457</v>
      </c>
      <c r="K2253" t="s">
        <v>600</v>
      </c>
      <c r="L2253" t="s">
        <v>600</v>
      </c>
    </row>
    <row r="2254" spans="1:12" x14ac:dyDescent="0.2">
      <c r="A2254" t="s">
        <v>104</v>
      </c>
      <c r="B2254">
        <v>1.77E-2</v>
      </c>
      <c r="C2254" t="s">
        <v>105</v>
      </c>
      <c r="D2254" t="s">
        <v>106</v>
      </c>
      <c r="E2254" t="s">
        <v>58</v>
      </c>
      <c r="F2254" t="s">
        <v>59</v>
      </c>
      <c r="G2254">
        <v>0</v>
      </c>
      <c r="H2254">
        <v>1.77E-2</v>
      </c>
      <c r="J2254" t="s">
        <v>57</v>
      </c>
      <c r="L2254" t="s">
        <v>544</v>
      </c>
    </row>
    <row r="2255" spans="1:12" x14ac:dyDescent="0.2">
      <c r="A2255" t="s">
        <v>479</v>
      </c>
      <c r="B2255">
        <v>1.1600000000000001E-11</v>
      </c>
      <c r="C2255" t="s">
        <v>480</v>
      </c>
      <c r="D2255" t="s">
        <v>23</v>
      </c>
      <c r="E2255" t="s">
        <v>58</v>
      </c>
      <c r="F2255" t="s">
        <v>59</v>
      </c>
      <c r="G2255">
        <v>0</v>
      </c>
      <c r="H2255">
        <v>1.1600000000000001E-11</v>
      </c>
      <c r="J2255" t="s">
        <v>475</v>
      </c>
      <c r="K2255" t="s">
        <v>108</v>
      </c>
      <c r="L2255" t="s">
        <v>108</v>
      </c>
    </row>
    <row r="2256" spans="1:12" x14ac:dyDescent="0.2">
      <c r="A2256" t="s">
        <v>196</v>
      </c>
      <c r="B2256">
        <v>-2.0200000000000001E-3</v>
      </c>
      <c r="C2256" t="s">
        <v>70</v>
      </c>
      <c r="D2256" t="s">
        <v>23</v>
      </c>
      <c r="E2256" t="s">
        <v>71</v>
      </c>
      <c r="F2256" t="s">
        <v>59</v>
      </c>
      <c r="G2256">
        <v>0</v>
      </c>
      <c r="H2256">
        <v>2.0200000000000001E-3</v>
      </c>
      <c r="J2256" t="s">
        <v>481</v>
      </c>
      <c r="K2256" t="s">
        <v>197</v>
      </c>
      <c r="L2256" t="s">
        <v>197</v>
      </c>
    </row>
    <row r="2257" spans="1:13" x14ac:dyDescent="0.2">
      <c r="A2257" t="s">
        <v>204</v>
      </c>
      <c r="B2257">
        <v>-1.1600000000000001E-11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1.1600000000000001E-11</v>
      </c>
      <c r="J2257" t="s">
        <v>482</v>
      </c>
      <c r="K2257" t="s">
        <v>205</v>
      </c>
      <c r="L2257" t="s">
        <v>205</v>
      </c>
    </row>
    <row r="2258" spans="1:13" x14ac:dyDescent="0.2">
      <c r="A2258" t="s">
        <v>207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483</v>
      </c>
      <c r="K2258" t="s">
        <v>208</v>
      </c>
      <c r="L2258" t="s">
        <v>208</v>
      </c>
    </row>
    <row r="2259" spans="1:13" x14ac:dyDescent="0.2">
      <c r="A2259" t="s">
        <v>484</v>
      </c>
      <c r="B2259">
        <v>-5.63E-5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5.63E-5</v>
      </c>
      <c r="J2259" t="s">
        <v>485</v>
      </c>
      <c r="K2259" t="s">
        <v>486</v>
      </c>
      <c r="L2259" t="s">
        <v>486</v>
      </c>
    </row>
    <row r="2260" spans="1:13" x14ac:dyDescent="0.2">
      <c r="A2260" t="s">
        <v>487</v>
      </c>
      <c r="B2260">
        <v>-9.4499999999999998E-4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9.4499999999999998E-4</v>
      </c>
      <c r="J2260" t="s">
        <v>488</v>
      </c>
      <c r="K2260" t="s">
        <v>461</v>
      </c>
      <c r="L2260" t="s">
        <v>461</v>
      </c>
    </row>
    <row r="2261" spans="1:13" x14ac:dyDescent="0.2">
      <c r="A2261" t="s">
        <v>462</v>
      </c>
      <c r="B2261">
        <v>6.28E-6</v>
      </c>
      <c r="C2261" t="s">
        <v>61</v>
      </c>
      <c r="D2261" t="s">
        <v>23</v>
      </c>
      <c r="E2261" t="s">
        <v>58</v>
      </c>
      <c r="F2261" t="s">
        <v>59</v>
      </c>
      <c r="G2261">
        <v>0</v>
      </c>
      <c r="H2261">
        <v>6.28E-6</v>
      </c>
      <c r="J2261" t="s">
        <v>489</v>
      </c>
      <c r="K2261" t="s">
        <v>464</v>
      </c>
      <c r="L2261" t="s">
        <v>464</v>
      </c>
    </row>
    <row r="2262" spans="1:13" x14ac:dyDescent="0.2">
      <c r="M2262" t="s">
        <v>57</v>
      </c>
    </row>
    <row r="2263" spans="1:13" ht="16" x14ac:dyDescent="0.2">
      <c r="A2263" s="1" t="s">
        <v>2</v>
      </c>
      <c r="B2263" s="1" t="s">
        <v>555</v>
      </c>
      <c r="M2263" t="s">
        <v>57</v>
      </c>
    </row>
    <row r="2264" spans="1:13" x14ac:dyDescent="0.2">
      <c r="A2264" t="s">
        <v>3</v>
      </c>
      <c r="B2264" t="s">
        <v>4</v>
      </c>
      <c r="M2264" t="s">
        <v>57</v>
      </c>
    </row>
    <row r="2265" spans="1:13" x14ac:dyDescent="0.2">
      <c r="A2265" t="s">
        <v>5</v>
      </c>
      <c r="B2265">
        <v>1</v>
      </c>
      <c r="M2265" t="s">
        <v>57</v>
      </c>
    </row>
    <row r="2266" spans="1:13" x14ac:dyDescent="0.2">
      <c r="A2266" t="s">
        <v>6</v>
      </c>
      <c r="B2266" t="s">
        <v>555</v>
      </c>
      <c r="M2266" t="s">
        <v>57</v>
      </c>
    </row>
    <row r="2267" spans="1:13" x14ac:dyDescent="0.2">
      <c r="A2267" t="s">
        <v>8</v>
      </c>
      <c r="B2267" t="s">
        <v>9</v>
      </c>
      <c r="M2267" t="s">
        <v>57</v>
      </c>
    </row>
    <row r="2268" spans="1:13" x14ac:dyDescent="0.2">
      <c r="A2268" t="s">
        <v>10</v>
      </c>
      <c r="B2268" t="s">
        <v>10</v>
      </c>
      <c r="M2268" t="s">
        <v>57</v>
      </c>
    </row>
    <row r="2269" spans="1:13" x14ac:dyDescent="0.2">
      <c r="A2269" t="s">
        <v>542</v>
      </c>
      <c r="B2269" t="s">
        <v>543</v>
      </c>
      <c r="M2269" t="s">
        <v>57</v>
      </c>
    </row>
    <row r="2270" spans="1:13" ht="16" x14ac:dyDescent="0.2">
      <c r="A2270" s="1" t="s">
        <v>12</v>
      </c>
      <c r="M2270" t="s">
        <v>57</v>
      </c>
    </row>
    <row r="2271" spans="1:13" x14ac:dyDescent="0.2">
      <c r="A2271" t="s">
        <v>13</v>
      </c>
      <c r="B2271" t="s">
        <v>14</v>
      </c>
      <c r="C2271" t="s">
        <v>3</v>
      </c>
      <c r="D2271" t="s">
        <v>10</v>
      </c>
      <c r="E2271" t="s">
        <v>15</v>
      </c>
      <c r="F2271" t="s">
        <v>8</v>
      </c>
      <c r="G2271" t="s">
        <v>16</v>
      </c>
      <c r="H2271" t="s">
        <v>17</v>
      </c>
      <c r="I2271" t="s">
        <v>19</v>
      </c>
      <c r="J2271" t="s">
        <v>20</v>
      </c>
      <c r="K2271" t="s">
        <v>6</v>
      </c>
      <c r="L2271" t="s">
        <v>7</v>
      </c>
      <c r="M2271" t="s">
        <v>6</v>
      </c>
    </row>
    <row r="2272" spans="1:13" x14ac:dyDescent="0.2">
      <c r="A2272" t="s">
        <v>555</v>
      </c>
      <c r="B2272">
        <v>1</v>
      </c>
      <c r="C2272" t="s">
        <v>4</v>
      </c>
      <c r="D2272" t="s">
        <v>10</v>
      </c>
      <c r="E2272" t="s">
        <v>85</v>
      </c>
      <c r="F2272" t="s">
        <v>56</v>
      </c>
      <c r="I2272">
        <v>100</v>
      </c>
      <c r="J2272" t="s">
        <v>57</v>
      </c>
      <c r="L2272" t="s">
        <v>716</v>
      </c>
      <c r="M2272" t="s">
        <v>57</v>
      </c>
    </row>
    <row r="2273" spans="1:13" x14ac:dyDescent="0.2">
      <c r="A2273" t="s">
        <v>518</v>
      </c>
      <c r="B2273">
        <v>3</v>
      </c>
      <c r="C2273" t="s">
        <v>70</v>
      </c>
      <c r="D2273" t="s">
        <v>10</v>
      </c>
      <c r="E2273" t="s">
        <v>58</v>
      </c>
      <c r="F2273" t="s">
        <v>59</v>
      </c>
      <c r="G2273">
        <v>0</v>
      </c>
      <c r="H2273">
        <v>3</v>
      </c>
      <c r="J2273" t="s">
        <v>57</v>
      </c>
      <c r="K2273" t="s">
        <v>519</v>
      </c>
      <c r="L2273" t="s">
        <v>520</v>
      </c>
      <c r="M2273" t="s">
        <v>519</v>
      </c>
    </row>
    <row r="2274" spans="1:13" x14ac:dyDescent="0.2">
      <c r="A2274" t="s">
        <v>521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522</v>
      </c>
      <c r="L2274" t="s">
        <v>523</v>
      </c>
      <c r="M2274" t="s">
        <v>522</v>
      </c>
    </row>
    <row r="2275" spans="1:13" x14ac:dyDescent="0.2">
      <c r="A2275" t="s">
        <v>524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525</v>
      </c>
      <c r="L2275" t="s">
        <v>526</v>
      </c>
      <c r="M2275" t="s">
        <v>525</v>
      </c>
    </row>
    <row r="2276" spans="1:13" x14ac:dyDescent="0.2">
      <c r="M2276" t="s">
        <v>57</v>
      </c>
    </row>
    <row r="2277" spans="1:13" ht="16" x14ac:dyDescent="0.2">
      <c r="A2277" s="1" t="s">
        <v>2</v>
      </c>
      <c r="B2277" s="1" t="s">
        <v>665</v>
      </c>
      <c r="M2277" t="s">
        <v>57</v>
      </c>
    </row>
    <row r="2278" spans="1:13" x14ac:dyDescent="0.2">
      <c r="A2278" t="s">
        <v>3</v>
      </c>
      <c r="B2278" t="s">
        <v>4</v>
      </c>
      <c r="M2278" t="s">
        <v>57</v>
      </c>
    </row>
    <row r="2279" spans="1:13" x14ac:dyDescent="0.2">
      <c r="A2279" t="s">
        <v>5</v>
      </c>
      <c r="B2279">
        <v>1</v>
      </c>
      <c r="M2279" t="s">
        <v>57</v>
      </c>
    </row>
    <row r="2280" spans="1:13" x14ac:dyDescent="0.2">
      <c r="A2280" t="s">
        <v>6</v>
      </c>
      <c r="B2280" t="s">
        <v>665</v>
      </c>
      <c r="M2280" t="s">
        <v>57</v>
      </c>
    </row>
    <row r="2281" spans="1:13" x14ac:dyDescent="0.2">
      <c r="A2281" t="s">
        <v>8</v>
      </c>
      <c r="B2281" t="s">
        <v>9</v>
      </c>
      <c r="M2281" t="s">
        <v>57</v>
      </c>
    </row>
    <row r="2282" spans="1:13" x14ac:dyDescent="0.2">
      <c r="A2282" t="s">
        <v>10</v>
      </c>
      <c r="B2282" t="s">
        <v>10</v>
      </c>
      <c r="M2282" t="s">
        <v>57</v>
      </c>
    </row>
    <row r="2283" spans="1:13" x14ac:dyDescent="0.2">
      <c r="A2283" t="s">
        <v>542</v>
      </c>
      <c r="B2283" t="s">
        <v>543</v>
      </c>
      <c r="M2283" t="s">
        <v>57</v>
      </c>
    </row>
    <row r="2284" spans="1:13" ht="16" x14ac:dyDescent="0.2">
      <c r="A2284" s="1" t="s">
        <v>12</v>
      </c>
      <c r="M2284" t="s">
        <v>57</v>
      </c>
    </row>
    <row r="2285" spans="1:13" x14ac:dyDescent="0.2">
      <c r="A2285" t="s">
        <v>13</v>
      </c>
      <c r="B2285" t="s">
        <v>14</v>
      </c>
      <c r="C2285" t="s">
        <v>3</v>
      </c>
      <c r="D2285" t="s">
        <v>10</v>
      </c>
      <c r="E2285" t="s">
        <v>15</v>
      </c>
      <c r="F2285" t="s">
        <v>8</v>
      </c>
      <c r="G2285" t="s">
        <v>16</v>
      </c>
      <c r="H2285" t="s">
        <v>17</v>
      </c>
      <c r="I2285" t="s">
        <v>18</v>
      </c>
      <c r="J2285" t="s">
        <v>19</v>
      </c>
      <c r="K2285" t="s">
        <v>20</v>
      </c>
      <c r="L2285" t="s">
        <v>21</v>
      </c>
      <c r="M2285" t="s">
        <v>6</v>
      </c>
    </row>
    <row r="2286" spans="1:13" x14ac:dyDescent="0.2">
      <c r="A2286" t="s">
        <v>157</v>
      </c>
      <c r="B2286">
        <v>2170000</v>
      </c>
      <c r="D2286" t="s">
        <v>78</v>
      </c>
      <c r="E2286" t="s">
        <v>79</v>
      </c>
      <c r="F2286" t="s">
        <v>25</v>
      </c>
      <c r="G2286">
        <v>0</v>
      </c>
      <c r="H2286">
        <v>14.590237725516641</v>
      </c>
      <c r="I2286">
        <v>0</v>
      </c>
      <c r="K2286" t="s">
        <v>57</v>
      </c>
      <c r="L2286">
        <v>0</v>
      </c>
      <c r="M2286" t="s">
        <v>57</v>
      </c>
    </row>
    <row r="2287" spans="1:13" x14ac:dyDescent="0.2">
      <c r="A2287" t="s">
        <v>158</v>
      </c>
      <c r="B2287">
        <v>543000</v>
      </c>
      <c r="D2287" t="s">
        <v>82</v>
      </c>
      <c r="E2287" t="s">
        <v>79</v>
      </c>
      <c r="F2287" t="s">
        <v>25</v>
      </c>
      <c r="G2287">
        <v>0</v>
      </c>
      <c r="H2287">
        <v>13.204864598916069</v>
      </c>
      <c r="I2287">
        <v>0</v>
      </c>
      <c r="K2287" t="s">
        <v>57</v>
      </c>
      <c r="L2287">
        <v>0</v>
      </c>
      <c r="M2287" t="s">
        <v>57</v>
      </c>
    </row>
    <row r="2288" spans="1:13" x14ac:dyDescent="0.2">
      <c r="A2288" t="s">
        <v>84</v>
      </c>
      <c r="B2288">
        <v>81400</v>
      </c>
      <c r="D2288" t="s">
        <v>82</v>
      </c>
      <c r="E2288" t="s">
        <v>79</v>
      </c>
      <c r="F2288" t="s">
        <v>25</v>
      </c>
      <c r="G2288">
        <v>0</v>
      </c>
      <c r="H2288">
        <v>11.30713055199063</v>
      </c>
      <c r="I2288">
        <v>0</v>
      </c>
      <c r="K2288" t="s">
        <v>57</v>
      </c>
      <c r="L2288">
        <v>0</v>
      </c>
      <c r="M2288" t="s">
        <v>57</v>
      </c>
    </row>
    <row r="2289" spans="1:13" x14ac:dyDescent="0.2">
      <c r="A2289" t="s">
        <v>84</v>
      </c>
      <c r="B2289">
        <v>271000</v>
      </c>
      <c r="D2289" t="s">
        <v>82</v>
      </c>
      <c r="E2289" t="s">
        <v>79</v>
      </c>
      <c r="F2289" t="s">
        <v>25</v>
      </c>
      <c r="G2289">
        <v>0</v>
      </c>
      <c r="H2289">
        <v>12.50987409986184</v>
      </c>
      <c r="I2289">
        <v>0</v>
      </c>
      <c r="K2289" t="s">
        <v>57</v>
      </c>
      <c r="L2289">
        <v>0</v>
      </c>
      <c r="M2289" t="s">
        <v>57</v>
      </c>
    </row>
    <row r="2290" spans="1:13" x14ac:dyDescent="0.2">
      <c r="A2290" t="s">
        <v>84</v>
      </c>
      <c r="B2290">
        <v>109000</v>
      </c>
      <c r="D2290" t="s">
        <v>82</v>
      </c>
      <c r="E2290" t="s">
        <v>79</v>
      </c>
      <c r="F2290" t="s">
        <v>25</v>
      </c>
      <c r="G2290">
        <v>0</v>
      </c>
      <c r="H2290">
        <v>11.59910316121128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159</v>
      </c>
      <c r="B2291">
        <v>27100</v>
      </c>
      <c r="D2291" t="s">
        <v>82</v>
      </c>
      <c r="E2291" t="s">
        <v>79</v>
      </c>
      <c r="F2291" t="s">
        <v>25</v>
      </c>
      <c r="G2291">
        <v>0</v>
      </c>
      <c r="H2291">
        <v>10.207289006867789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160</v>
      </c>
      <c r="B2292">
        <v>81400</v>
      </c>
      <c r="D2292" t="s">
        <v>82</v>
      </c>
      <c r="E2292" t="s">
        <v>79</v>
      </c>
      <c r="F2292" t="s">
        <v>25</v>
      </c>
      <c r="G2292">
        <v>0</v>
      </c>
      <c r="H2292">
        <v>11.30713055199063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665</v>
      </c>
      <c r="B2293">
        <v>1</v>
      </c>
      <c r="C2293" t="s">
        <v>4</v>
      </c>
      <c r="D2293" t="s">
        <v>10</v>
      </c>
      <c r="E2293" t="s">
        <v>527</v>
      </c>
      <c r="F2293" t="s">
        <v>56</v>
      </c>
      <c r="J2293">
        <v>100</v>
      </c>
      <c r="K2293" t="s">
        <v>57</v>
      </c>
      <c r="M2293" t="s">
        <v>57</v>
      </c>
    </row>
    <row r="2294" spans="1:13" x14ac:dyDescent="0.2">
      <c r="A2294" t="s">
        <v>161</v>
      </c>
      <c r="B2294">
        <v>35900</v>
      </c>
      <c r="C2294" t="s">
        <v>4</v>
      </c>
      <c r="D2294" t="s">
        <v>23</v>
      </c>
      <c r="E2294" t="s">
        <v>58</v>
      </c>
      <c r="F2294" t="s">
        <v>59</v>
      </c>
      <c r="G2294">
        <v>0</v>
      </c>
      <c r="H2294">
        <v>10.48849257447637</v>
      </c>
      <c r="I2294">
        <v>0</v>
      </c>
      <c r="K2294" t="s">
        <v>57</v>
      </c>
      <c r="L2294">
        <v>0</v>
      </c>
      <c r="M2294" t="s">
        <v>162</v>
      </c>
    </row>
    <row r="2295" spans="1:13" x14ac:dyDescent="0.2">
      <c r="A2295" t="s">
        <v>163</v>
      </c>
      <c r="B2295">
        <v>252000</v>
      </c>
      <c r="C2295" t="s">
        <v>164</v>
      </c>
      <c r="D2295" t="s">
        <v>23</v>
      </c>
      <c r="E2295" t="s">
        <v>58</v>
      </c>
      <c r="F2295" t="s">
        <v>59</v>
      </c>
      <c r="G2295">
        <v>0</v>
      </c>
      <c r="H2295">
        <v>12.437184366493559</v>
      </c>
      <c r="I2295">
        <v>0</v>
      </c>
      <c r="K2295" t="s">
        <v>57</v>
      </c>
      <c r="L2295">
        <v>0</v>
      </c>
      <c r="M2295" t="s">
        <v>615</v>
      </c>
    </row>
    <row r="2296" spans="1:13" x14ac:dyDescent="0.2">
      <c r="A2296" t="s">
        <v>86</v>
      </c>
      <c r="B2296">
        <v>6550</v>
      </c>
      <c r="C2296" t="s">
        <v>70</v>
      </c>
      <c r="D2296" t="s">
        <v>23</v>
      </c>
      <c r="E2296" t="s">
        <v>58</v>
      </c>
      <c r="F2296" t="s">
        <v>59</v>
      </c>
      <c r="G2296">
        <v>0</v>
      </c>
      <c r="H2296">
        <v>8.7872203286292976</v>
      </c>
      <c r="I2296">
        <v>0</v>
      </c>
      <c r="K2296" t="s">
        <v>57</v>
      </c>
      <c r="L2296">
        <v>0</v>
      </c>
      <c r="M2296" t="s">
        <v>88</v>
      </c>
    </row>
    <row r="2297" spans="1:13" x14ac:dyDescent="0.2">
      <c r="A2297" t="s">
        <v>165</v>
      </c>
      <c r="B2297">
        <v>880000</v>
      </c>
      <c r="C2297" t="s">
        <v>4</v>
      </c>
      <c r="D2297" t="s">
        <v>68</v>
      </c>
      <c r="E2297" t="s">
        <v>58</v>
      </c>
      <c r="F2297" t="s">
        <v>59</v>
      </c>
      <c r="G2297">
        <v>0</v>
      </c>
      <c r="H2297">
        <v>13.68767718645439</v>
      </c>
      <c r="I2297">
        <v>0</v>
      </c>
      <c r="K2297" t="s">
        <v>57</v>
      </c>
      <c r="L2297">
        <v>0</v>
      </c>
      <c r="M2297" t="s">
        <v>165</v>
      </c>
    </row>
    <row r="2298" spans="1:13" x14ac:dyDescent="0.2">
      <c r="A2298" t="s">
        <v>166</v>
      </c>
      <c r="B2298">
        <v>14100</v>
      </c>
      <c r="C2298" t="s">
        <v>4</v>
      </c>
      <c r="D2298" t="s">
        <v>23</v>
      </c>
      <c r="E2298" t="s">
        <v>58</v>
      </c>
      <c r="F2298" t="s">
        <v>59</v>
      </c>
      <c r="G2298">
        <v>0</v>
      </c>
      <c r="H2298">
        <v>9.5539300763662602</v>
      </c>
      <c r="I2298">
        <v>0</v>
      </c>
      <c r="K2298" t="s">
        <v>57</v>
      </c>
      <c r="L2298">
        <v>0</v>
      </c>
      <c r="M2298" t="s">
        <v>167</v>
      </c>
    </row>
    <row r="2299" spans="1:13" x14ac:dyDescent="0.2">
      <c r="A2299" t="s">
        <v>168</v>
      </c>
      <c r="B2299">
        <v>232000000</v>
      </c>
      <c r="C2299" t="s">
        <v>67</v>
      </c>
      <c r="D2299" t="s">
        <v>11</v>
      </c>
      <c r="E2299" t="s">
        <v>58</v>
      </c>
      <c r="F2299" t="s">
        <v>59</v>
      </c>
      <c r="G2299">
        <v>0</v>
      </c>
      <c r="H2299">
        <v>19.262247929630579</v>
      </c>
      <c r="I2299">
        <v>0</v>
      </c>
      <c r="K2299" t="s">
        <v>57</v>
      </c>
      <c r="L2299">
        <v>0</v>
      </c>
      <c r="M2299" t="s">
        <v>616</v>
      </c>
    </row>
    <row r="2300" spans="1:13" x14ac:dyDescent="0.2">
      <c r="A2300" t="s">
        <v>169</v>
      </c>
      <c r="B2300">
        <v>634000</v>
      </c>
      <c r="C2300" t="s">
        <v>61</v>
      </c>
      <c r="D2300" t="s">
        <v>23</v>
      </c>
      <c r="E2300" t="s">
        <v>58</v>
      </c>
      <c r="F2300" t="s">
        <v>59</v>
      </c>
      <c r="G2300">
        <v>0</v>
      </c>
      <c r="H2300">
        <v>13.359804233419361</v>
      </c>
      <c r="I2300">
        <v>0</v>
      </c>
      <c r="K2300" t="s">
        <v>57</v>
      </c>
      <c r="L2300">
        <v>0</v>
      </c>
      <c r="M2300" t="s">
        <v>617</v>
      </c>
    </row>
    <row r="2301" spans="1:13" x14ac:dyDescent="0.2">
      <c r="A2301" t="s">
        <v>96</v>
      </c>
      <c r="B2301">
        <v>127000</v>
      </c>
      <c r="C2301" t="s">
        <v>70</v>
      </c>
      <c r="D2301" t="s">
        <v>68</v>
      </c>
      <c r="E2301" t="s">
        <v>58</v>
      </c>
      <c r="F2301" t="s">
        <v>59</v>
      </c>
      <c r="G2301">
        <v>0</v>
      </c>
      <c r="H2301">
        <v>11.75194236544073</v>
      </c>
      <c r="I2301">
        <v>0</v>
      </c>
      <c r="K2301" t="s">
        <v>57</v>
      </c>
      <c r="L2301">
        <v>0</v>
      </c>
      <c r="M2301" t="s">
        <v>603</v>
      </c>
    </row>
    <row r="2302" spans="1:13" x14ac:dyDescent="0.2">
      <c r="A2302" t="s">
        <v>97</v>
      </c>
      <c r="B2302">
        <v>1380000</v>
      </c>
      <c r="C2302" t="s">
        <v>61</v>
      </c>
      <c r="D2302" t="s">
        <v>23</v>
      </c>
      <c r="E2302" t="s">
        <v>58</v>
      </c>
      <c r="F2302" t="s">
        <v>59</v>
      </c>
      <c r="G2302">
        <v>0</v>
      </c>
      <c r="H2302">
        <v>14.13759405713339</v>
      </c>
      <c r="I2302">
        <v>0</v>
      </c>
      <c r="K2302" t="s">
        <v>57</v>
      </c>
      <c r="L2302">
        <v>0</v>
      </c>
      <c r="M2302" t="s">
        <v>599</v>
      </c>
    </row>
    <row r="2303" spans="1:13" x14ac:dyDescent="0.2">
      <c r="A2303" t="s">
        <v>170</v>
      </c>
      <c r="B2303">
        <v>1720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7.4500795698074986</v>
      </c>
      <c r="I2303">
        <v>0</v>
      </c>
      <c r="K2303" t="s">
        <v>57</v>
      </c>
      <c r="L2303">
        <v>0</v>
      </c>
      <c r="M2303" t="s">
        <v>618</v>
      </c>
    </row>
    <row r="2304" spans="1:13" x14ac:dyDescent="0.2">
      <c r="A2304" t="s">
        <v>171</v>
      </c>
      <c r="B2304">
        <v>419000</v>
      </c>
      <c r="C2304" t="s">
        <v>4</v>
      </c>
      <c r="D2304" t="s">
        <v>23</v>
      </c>
      <c r="E2304" t="s">
        <v>58</v>
      </c>
      <c r="F2304" t="s">
        <v>59</v>
      </c>
      <c r="G2304">
        <v>0</v>
      </c>
      <c r="H2304">
        <v>12.94562619890428</v>
      </c>
      <c r="I2304">
        <v>0</v>
      </c>
      <c r="K2304" t="s">
        <v>57</v>
      </c>
      <c r="L2304">
        <v>0</v>
      </c>
      <c r="M2304" t="s">
        <v>619</v>
      </c>
    </row>
    <row r="2305" spans="1:13" x14ac:dyDescent="0.2">
      <c r="A2305" t="s">
        <v>172</v>
      </c>
      <c r="B2305">
        <v>790000</v>
      </c>
      <c r="C2305" t="s">
        <v>61</v>
      </c>
      <c r="D2305" t="s">
        <v>23</v>
      </c>
      <c r="E2305" t="s">
        <v>58</v>
      </c>
      <c r="F2305" t="s">
        <v>59</v>
      </c>
      <c r="G2305">
        <v>0</v>
      </c>
      <c r="H2305">
        <v>13.579788224443201</v>
      </c>
      <c r="I2305">
        <v>0</v>
      </c>
      <c r="K2305" t="s">
        <v>57</v>
      </c>
      <c r="L2305">
        <v>0</v>
      </c>
      <c r="M2305" t="s">
        <v>620</v>
      </c>
    </row>
    <row r="2306" spans="1:13" x14ac:dyDescent="0.2">
      <c r="A2306" t="s">
        <v>173</v>
      </c>
      <c r="B2306">
        <v>1250000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14.038654109278481</v>
      </c>
      <c r="I2306">
        <v>0</v>
      </c>
      <c r="K2306" t="s">
        <v>57</v>
      </c>
      <c r="L2306">
        <v>0</v>
      </c>
      <c r="M2306" t="s">
        <v>174</v>
      </c>
    </row>
    <row r="2307" spans="1:13" x14ac:dyDescent="0.2">
      <c r="A2307" t="s">
        <v>330</v>
      </c>
      <c r="B2307">
        <v>26700000</v>
      </c>
      <c r="C2307" t="s">
        <v>4</v>
      </c>
      <c r="D2307" t="s">
        <v>154</v>
      </c>
      <c r="E2307" t="s">
        <v>58</v>
      </c>
      <c r="F2307" t="s">
        <v>59</v>
      </c>
      <c r="G2307">
        <v>0</v>
      </c>
      <c r="H2307">
        <v>17.100174123370479</v>
      </c>
      <c r="I2307">
        <v>0</v>
      </c>
      <c r="K2307" t="s">
        <v>57</v>
      </c>
      <c r="L2307">
        <v>0</v>
      </c>
      <c r="M2307" t="s">
        <v>632</v>
      </c>
    </row>
    <row r="2308" spans="1:13" x14ac:dyDescent="0.2">
      <c r="A2308" t="s">
        <v>176</v>
      </c>
      <c r="B2308">
        <v>18200000</v>
      </c>
      <c r="C2308" t="s">
        <v>105</v>
      </c>
      <c r="D2308" t="s">
        <v>106</v>
      </c>
      <c r="E2308" t="s">
        <v>58</v>
      </c>
      <c r="F2308" t="s">
        <v>59</v>
      </c>
      <c r="G2308">
        <v>0</v>
      </c>
      <c r="H2308">
        <v>16.716932152047029</v>
      </c>
      <c r="I2308">
        <v>0</v>
      </c>
      <c r="K2308" t="s">
        <v>57</v>
      </c>
      <c r="L2308">
        <v>0</v>
      </c>
      <c r="M2308" t="s">
        <v>621</v>
      </c>
    </row>
    <row r="2309" spans="1:13" x14ac:dyDescent="0.2">
      <c r="A2309" t="s">
        <v>177</v>
      </c>
      <c r="B2309">
        <v>265000</v>
      </c>
      <c r="C2309" t="s">
        <v>70</v>
      </c>
      <c r="D2309" t="s">
        <v>23</v>
      </c>
      <c r="E2309" t="s">
        <v>58</v>
      </c>
      <c r="F2309" t="s">
        <v>59</v>
      </c>
      <c r="G2309">
        <v>0</v>
      </c>
      <c r="H2309">
        <v>12.487485104968361</v>
      </c>
      <c r="I2309">
        <v>0</v>
      </c>
      <c r="K2309" t="s">
        <v>57</v>
      </c>
      <c r="L2309">
        <v>0</v>
      </c>
      <c r="M2309" t="s">
        <v>622</v>
      </c>
    </row>
    <row r="2310" spans="1:13" x14ac:dyDescent="0.2">
      <c r="A2310" t="s">
        <v>178</v>
      </c>
      <c r="B2310">
        <v>1.55</v>
      </c>
      <c r="C2310" t="s">
        <v>4</v>
      </c>
      <c r="D2310" t="s">
        <v>68</v>
      </c>
      <c r="E2310" t="s">
        <v>58</v>
      </c>
      <c r="F2310" t="s">
        <v>59</v>
      </c>
      <c r="G2310">
        <v>0</v>
      </c>
      <c r="H2310">
        <v>0.43825493093115531</v>
      </c>
      <c r="I2310">
        <v>0</v>
      </c>
      <c r="K2310" t="s">
        <v>57</v>
      </c>
      <c r="L2310">
        <v>0</v>
      </c>
      <c r="M2310" t="s">
        <v>658</v>
      </c>
    </row>
    <row r="2311" spans="1:13" x14ac:dyDescent="0.2">
      <c r="A2311" t="s">
        <v>110</v>
      </c>
      <c r="B2311">
        <v>67700</v>
      </c>
      <c r="C2311" t="s">
        <v>4</v>
      </c>
      <c r="D2311" t="s">
        <v>23</v>
      </c>
      <c r="E2311" t="s">
        <v>58</v>
      </c>
      <c r="F2311" t="s">
        <v>59</v>
      </c>
      <c r="G2311">
        <v>0</v>
      </c>
      <c r="H2311">
        <v>11.122841458900369</v>
      </c>
      <c r="I2311">
        <v>0</v>
      </c>
      <c r="K2311" t="s">
        <v>57</v>
      </c>
      <c r="L2311">
        <v>0</v>
      </c>
      <c r="M2311" t="s">
        <v>111</v>
      </c>
    </row>
    <row r="2312" spans="1:13" x14ac:dyDescent="0.2">
      <c r="A2312" t="s">
        <v>179</v>
      </c>
      <c r="B2312">
        <v>33900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10.43117029336854</v>
      </c>
      <c r="I2312">
        <v>0</v>
      </c>
      <c r="K2312" t="s">
        <v>57</v>
      </c>
      <c r="L2312">
        <v>0</v>
      </c>
      <c r="M2312" t="s">
        <v>180</v>
      </c>
    </row>
    <row r="2313" spans="1:13" x14ac:dyDescent="0.2">
      <c r="A2313" t="s">
        <v>181</v>
      </c>
      <c r="B2313">
        <v>237000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12.37581542011727</v>
      </c>
      <c r="I2313">
        <v>0</v>
      </c>
      <c r="K2313" t="s">
        <v>57</v>
      </c>
      <c r="L2313">
        <v>0</v>
      </c>
      <c r="M2313" t="s">
        <v>182</v>
      </c>
    </row>
    <row r="2314" spans="1:13" x14ac:dyDescent="0.2">
      <c r="A2314" t="s">
        <v>183</v>
      </c>
      <c r="B2314">
        <v>7240</v>
      </c>
      <c r="C2314" t="s">
        <v>92</v>
      </c>
      <c r="D2314" t="s">
        <v>23</v>
      </c>
      <c r="E2314" t="s">
        <v>58</v>
      </c>
      <c r="F2314" t="s">
        <v>59</v>
      </c>
      <c r="G2314">
        <v>0</v>
      </c>
      <c r="H2314">
        <v>8.8873764853797628</v>
      </c>
      <c r="I2314">
        <v>0</v>
      </c>
      <c r="K2314" t="s">
        <v>57</v>
      </c>
      <c r="L2314">
        <v>0</v>
      </c>
      <c r="M2314" t="s">
        <v>623</v>
      </c>
    </row>
    <row r="2315" spans="1:13" x14ac:dyDescent="0.2">
      <c r="A2315" t="s">
        <v>185</v>
      </c>
      <c r="B2315">
        <v>17000000</v>
      </c>
      <c r="C2315" t="s">
        <v>4</v>
      </c>
      <c r="D2315" t="s">
        <v>23</v>
      </c>
      <c r="E2315" t="s">
        <v>58</v>
      </c>
      <c r="F2315" t="s">
        <v>59</v>
      </c>
      <c r="G2315">
        <v>0</v>
      </c>
      <c r="H2315">
        <v>16.648723902020489</v>
      </c>
      <c r="I2315">
        <v>0</v>
      </c>
      <c r="K2315" t="s">
        <v>57</v>
      </c>
      <c r="L2315">
        <v>0</v>
      </c>
      <c r="M2315" t="s">
        <v>186</v>
      </c>
    </row>
    <row r="2316" spans="1:13" x14ac:dyDescent="0.2">
      <c r="A2316" t="s">
        <v>187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188</v>
      </c>
    </row>
    <row r="2317" spans="1:13" x14ac:dyDescent="0.2">
      <c r="A2317" t="s">
        <v>189</v>
      </c>
      <c r="B2317">
        <v>3870000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15.16876506500596</v>
      </c>
      <c r="I2317">
        <v>0</v>
      </c>
      <c r="K2317" t="s">
        <v>57</v>
      </c>
      <c r="L2317">
        <v>0</v>
      </c>
      <c r="M2317" t="s">
        <v>624</v>
      </c>
    </row>
    <row r="2318" spans="1:13" x14ac:dyDescent="0.2">
      <c r="A2318" t="s">
        <v>191</v>
      </c>
      <c r="B2318">
        <v>-505000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13.132313708257501</v>
      </c>
      <c r="I2318">
        <v>0</v>
      </c>
      <c r="K2318" t="s">
        <v>57</v>
      </c>
      <c r="L2318">
        <v>0</v>
      </c>
      <c r="M2318" t="s">
        <v>476</v>
      </c>
    </row>
    <row r="2319" spans="1:13" x14ac:dyDescent="0.2">
      <c r="A2319" t="s">
        <v>193</v>
      </c>
      <c r="B2319">
        <v>-252000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12.437184366493559</v>
      </c>
      <c r="I2319">
        <v>0</v>
      </c>
      <c r="K2319" t="s">
        <v>57</v>
      </c>
      <c r="L2319">
        <v>0</v>
      </c>
      <c r="M2319" t="s">
        <v>192</v>
      </c>
    </row>
    <row r="2320" spans="1:13" x14ac:dyDescent="0.2">
      <c r="M2320" t="s">
        <v>57</v>
      </c>
    </row>
    <row r="2321" spans="1:13" ht="16" x14ac:dyDescent="0.2">
      <c r="A2321" s="1" t="s">
        <v>2</v>
      </c>
      <c r="B2321" s="1" t="s">
        <v>390</v>
      </c>
      <c r="M2321" t="s">
        <v>57</v>
      </c>
    </row>
    <row r="2322" spans="1:13" x14ac:dyDescent="0.2">
      <c r="A2322" t="s">
        <v>3</v>
      </c>
      <c r="B2322" t="s">
        <v>4</v>
      </c>
      <c r="M2322" t="s">
        <v>57</v>
      </c>
    </row>
    <row r="2323" spans="1:13" x14ac:dyDescent="0.2">
      <c r="A2323" t="s">
        <v>5</v>
      </c>
      <c r="B2323">
        <v>1</v>
      </c>
      <c r="M2323" t="s">
        <v>57</v>
      </c>
    </row>
    <row r="2324" spans="1:13" x14ac:dyDescent="0.2">
      <c r="A2324" t="s">
        <v>6</v>
      </c>
      <c r="B2324" t="s">
        <v>390</v>
      </c>
      <c r="M2324" t="s">
        <v>57</v>
      </c>
    </row>
    <row r="2325" spans="1:13" x14ac:dyDescent="0.2">
      <c r="A2325" t="s">
        <v>8</v>
      </c>
      <c r="B2325" t="s">
        <v>9</v>
      </c>
      <c r="M2325" t="s">
        <v>57</v>
      </c>
    </row>
    <row r="2326" spans="1:13" x14ac:dyDescent="0.2">
      <c r="A2326" t="s">
        <v>10</v>
      </c>
      <c r="B2326" t="s">
        <v>10</v>
      </c>
      <c r="M2326" t="s">
        <v>57</v>
      </c>
    </row>
    <row r="2327" spans="1:13" x14ac:dyDescent="0.2">
      <c r="A2327" t="s">
        <v>542</v>
      </c>
      <c r="B2327" t="s">
        <v>543</v>
      </c>
      <c r="M2327" t="s">
        <v>57</v>
      </c>
    </row>
    <row r="2328" spans="1:13" ht="16" x14ac:dyDescent="0.2">
      <c r="A2328" s="1" t="s">
        <v>12</v>
      </c>
      <c r="M2328" t="s">
        <v>57</v>
      </c>
    </row>
    <row r="2329" spans="1:13" x14ac:dyDescent="0.2">
      <c r="A2329" t="s">
        <v>13</v>
      </c>
      <c r="B2329" t="s">
        <v>14</v>
      </c>
      <c r="C2329" t="s">
        <v>3</v>
      </c>
      <c r="D2329" t="s">
        <v>10</v>
      </c>
      <c r="E2329" t="s">
        <v>15</v>
      </c>
      <c r="F2329" t="s">
        <v>8</v>
      </c>
      <c r="G2329" t="s">
        <v>16</v>
      </c>
      <c r="H2329" t="s">
        <v>17</v>
      </c>
      <c r="I2329" t="s">
        <v>18</v>
      </c>
      <c r="J2329" t="s">
        <v>19</v>
      </c>
      <c r="K2329" t="s">
        <v>20</v>
      </c>
      <c r="L2329" t="s">
        <v>21</v>
      </c>
      <c r="M2329" t="s">
        <v>6</v>
      </c>
    </row>
    <row r="2330" spans="1:13" x14ac:dyDescent="0.2">
      <c r="A2330" t="s">
        <v>157</v>
      </c>
      <c r="B2330">
        <v>2170000</v>
      </c>
      <c r="D2330" t="s">
        <v>78</v>
      </c>
      <c r="E2330" t="s">
        <v>79</v>
      </c>
      <c r="F2330" t="s">
        <v>25</v>
      </c>
      <c r="G2330">
        <v>0</v>
      </c>
      <c r="H2330">
        <v>14.590237725516641</v>
      </c>
      <c r="I2330">
        <v>0</v>
      </c>
      <c r="K2330" t="s">
        <v>57</v>
      </c>
      <c r="L2330">
        <v>0</v>
      </c>
      <c r="M2330" t="s">
        <v>57</v>
      </c>
    </row>
    <row r="2331" spans="1:13" x14ac:dyDescent="0.2">
      <c r="A2331" t="s">
        <v>158</v>
      </c>
      <c r="B2331">
        <v>136000</v>
      </c>
      <c r="D2331" t="s">
        <v>82</v>
      </c>
      <c r="E2331" t="s">
        <v>79</v>
      </c>
      <c r="F2331" t="s">
        <v>25</v>
      </c>
      <c r="G2331">
        <v>0</v>
      </c>
      <c r="H2331">
        <v>11.82041016471819</v>
      </c>
      <c r="I2331">
        <v>0</v>
      </c>
      <c r="K2331" t="s">
        <v>57</v>
      </c>
      <c r="L2331">
        <v>0</v>
      </c>
      <c r="M2331" t="s">
        <v>57</v>
      </c>
    </row>
    <row r="2332" spans="1:13" x14ac:dyDescent="0.2">
      <c r="A2332" t="s">
        <v>84</v>
      </c>
      <c r="B2332">
        <v>271000</v>
      </c>
      <c r="D2332" t="s">
        <v>82</v>
      </c>
      <c r="E2332" t="s">
        <v>79</v>
      </c>
      <c r="F2332" t="s">
        <v>25</v>
      </c>
      <c r="G2332">
        <v>0</v>
      </c>
      <c r="H2332">
        <v>12.50987409986184</v>
      </c>
      <c r="I2332">
        <v>0</v>
      </c>
      <c r="K2332" t="s">
        <v>57</v>
      </c>
      <c r="L2332">
        <v>0</v>
      </c>
      <c r="M2332" t="s">
        <v>57</v>
      </c>
    </row>
    <row r="2333" spans="1:13" x14ac:dyDescent="0.2">
      <c r="A2333" t="s">
        <v>84</v>
      </c>
      <c r="B2333">
        <v>109000</v>
      </c>
      <c r="D2333" t="s">
        <v>82</v>
      </c>
      <c r="E2333" t="s">
        <v>79</v>
      </c>
      <c r="F2333" t="s">
        <v>25</v>
      </c>
      <c r="G2333">
        <v>0</v>
      </c>
      <c r="H2333">
        <v>11.59910316121128</v>
      </c>
      <c r="I2333">
        <v>0</v>
      </c>
      <c r="K2333" t="s">
        <v>57</v>
      </c>
      <c r="L2333">
        <v>0</v>
      </c>
      <c r="M2333" t="s">
        <v>57</v>
      </c>
    </row>
    <row r="2334" spans="1:13" x14ac:dyDescent="0.2">
      <c r="A2334" t="s">
        <v>84</v>
      </c>
      <c r="B2334">
        <v>81400</v>
      </c>
      <c r="D2334" t="s">
        <v>82</v>
      </c>
      <c r="E2334" t="s">
        <v>79</v>
      </c>
      <c r="F2334" t="s">
        <v>25</v>
      </c>
      <c r="G2334">
        <v>0</v>
      </c>
      <c r="H2334">
        <v>11.30713055199063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159</v>
      </c>
      <c r="B2335">
        <v>27100</v>
      </c>
      <c r="D2335" t="s">
        <v>82</v>
      </c>
      <c r="E2335" t="s">
        <v>79</v>
      </c>
      <c r="F2335" t="s">
        <v>25</v>
      </c>
      <c r="G2335">
        <v>0</v>
      </c>
      <c r="H2335">
        <v>10.207289006867789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160</v>
      </c>
      <c r="B2336">
        <v>81400</v>
      </c>
      <c r="D2336" t="s">
        <v>82</v>
      </c>
      <c r="E2336" t="s">
        <v>79</v>
      </c>
      <c r="F2336" t="s">
        <v>25</v>
      </c>
      <c r="G2336">
        <v>0</v>
      </c>
      <c r="H2336">
        <v>11.30713055199063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390</v>
      </c>
      <c r="B2337">
        <v>1</v>
      </c>
      <c r="C2337" t="s">
        <v>4</v>
      </c>
      <c r="D2337" t="s">
        <v>10</v>
      </c>
      <c r="E2337" t="s">
        <v>528</v>
      </c>
      <c r="F2337" t="s">
        <v>56</v>
      </c>
      <c r="J2337">
        <v>100</v>
      </c>
      <c r="K2337" t="s">
        <v>402</v>
      </c>
      <c r="M2337" t="s">
        <v>57</v>
      </c>
    </row>
    <row r="2338" spans="1:13" x14ac:dyDescent="0.2">
      <c r="A2338" t="s">
        <v>161</v>
      </c>
      <c r="B2338">
        <v>30200</v>
      </c>
      <c r="C2338" t="s">
        <v>4</v>
      </c>
      <c r="D2338" t="s">
        <v>23</v>
      </c>
      <c r="E2338" t="s">
        <v>58</v>
      </c>
      <c r="F2338" t="s">
        <v>59</v>
      </c>
      <c r="G2338">
        <v>0</v>
      </c>
      <c r="H2338">
        <v>10.315597203362961</v>
      </c>
      <c r="I2338">
        <v>0</v>
      </c>
      <c r="K2338" t="s">
        <v>57</v>
      </c>
      <c r="L2338">
        <v>0</v>
      </c>
      <c r="M2338" t="s">
        <v>162</v>
      </c>
    </row>
    <row r="2339" spans="1:13" x14ac:dyDescent="0.2">
      <c r="A2339" t="s">
        <v>86</v>
      </c>
      <c r="B2339">
        <v>7330</v>
      </c>
      <c r="C2339" t="s">
        <v>70</v>
      </c>
      <c r="D2339" t="s">
        <v>23</v>
      </c>
      <c r="E2339" t="s">
        <v>58</v>
      </c>
      <c r="F2339" t="s">
        <v>59</v>
      </c>
      <c r="G2339">
        <v>0</v>
      </c>
      <c r="H2339">
        <v>8.8997307948806963</v>
      </c>
      <c r="I2339">
        <v>0</v>
      </c>
      <c r="K2339" t="s">
        <v>57</v>
      </c>
      <c r="L2339">
        <v>0</v>
      </c>
      <c r="M2339" t="s">
        <v>88</v>
      </c>
    </row>
    <row r="2340" spans="1:13" x14ac:dyDescent="0.2">
      <c r="A2340" t="s">
        <v>165</v>
      </c>
      <c r="B2340">
        <v>976000</v>
      </c>
      <c r="C2340" t="s">
        <v>4</v>
      </c>
      <c r="D2340" t="s">
        <v>68</v>
      </c>
      <c r="E2340" t="s">
        <v>58</v>
      </c>
      <c r="F2340" t="s">
        <v>59</v>
      </c>
      <c r="G2340">
        <v>0</v>
      </c>
      <c r="H2340">
        <v>13.791217865395231</v>
      </c>
      <c r="I2340">
        <v>0</v>
      </c>
      <c r="K2340" t="s">
        <v>57</v>
      </c>
      <c r="L2340">
        <v>0</v>
      </c>
      <c r="M2340" t="s">
        <v>165</v>
      </c>
    </row>
    <row r="2341" spans="1:13" x14ac:dyDescent="0.2">
      <c r="A2341" t="s">
        <v>166</v>
      </c>
      <c r="B2341">
        <v>14100</v>
      </c>
      <c r="C2341" t="s">
        <v>4</v>
      </c>
      <c r="D2341" t="s">
        <v>23</v>
      </c>
      <c r="E2341" t="s">
        <v>58</v>
      </c>
      <c r="F2341" t="s">
        <v>59</v>
      </c>
      <c r="G2341">
        <v>0</v>
      </c>
      <c r="H2341">
        <v>9.5539300763662602</v>
      </c>
      <c r="I2341">
        <v>0</v>
      </c>
      <c r="K2341" t="s">
        <v>57</v>
      </c>
      <c r="L2341">
        <v>0</v>
      </c>
      <c r="M2341" t="s">
        <v>167</v>
      </c>
    </row>
    <row r="2342" spans="1:13" x14ac:dyDescent="0.2">
      <c r="A2342" t="s">
        <v>168</v>
      </c>
      <c r="B2342">
        <v>234000000</v>
      </c>
      <c r="C2342" t="s">
        <v>67</v>
      </c>
      <c r="D2342" t="s">
        <v>11</v>
      </c>
      <c r="E2342" t="s">
        <v>58</v>
      </c>
      <c r="F2342" t="s">
        <v>59</v>
      </c>
      <c r="G2342">
        <v>0</v>
      </c>
      <c r="H2342">
        <v>19.270831673321979</v>
      </c>
      <c r="I2342">
        <v>0</v>
      </c>
      <c r="K2342" t="s">
        <v>57</v>
      </c>
      <c r="L2342">
        <v>0</v>
      </c>
      <c r="M2342" t="s">
        <v>616</v>
      </c>
    </row>
    <row r="2343" spans="1:13" x14ac:dyDescent="0.2">
      <c r="A2343" t="s">
        <v>94</v>
      </c>
      <c r="B2343">
        <v>1010000</v>
      </c>
      <c r="C2343" t="s">
        <v>61</v>
      </c>
      <c r="D2343" t="s">
        <v>23</v>
      </c>
      <c r="E2343" t="s">
        <v>58</v>
      </c>
      <c r="F2343" t="s">
        <v>59</v>
      </c>
      <c r="G2343">
        <v>0</v>
      </c>
      <c r="H2343">
        <v>13.825460888817441</v>
      </c>
      <c r="I2343">
        <v>0</v>
      </c>
      <c r="K2343" t="s">
        <v>57</v>
      </c>
      <c r="L2343">
        <v>0</v>
      </c>
      <c r="M2343" t="s">
        <v>192</v>
      </c>
    </row>
    <row r="2344" spans="1:13" x14ac:dyDescent="0.2">
      <c r="A2344" t="s">
        <v>169</v>
      </c>
      <c r="B2344">
        <v>656000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13.393916067926231</v>
      </c>
      <c r="I2344">
        <v>0</v>
      </c>
      <c r="K2344" t="s">
        <v>57</v>
      </c>
      <c r="L2344">
        <v>0</v>
      </c>
      <c r="M2344" t="s">
        <v>617</v>
      </c>
    </row>
    <row r="2345" spans="1:13" x14ac:dyDescent="0.2">
      <c r="A2345" t="s">
        <v>96</v>
      </c>
      <c r="B2345">
        <v>128000</v>
      </c>
      <c r="C2345" t="s">
        <v>70</v>
      </c>
      <c r="D2345" t="s">
        <v>68</v>
      </c>
      <c r="E2345" t="s">
        <v>58</v>
      </c>
      <c r="F2345" t="s">
        <v>59</v>
      </c>
      <c r="G2345">
        <v>0</v>
      </c>
      <c r="H2345">
        <v>11.759785542901749</v>
      </c>
      <c r="I2345">
        <v>0</v>
      </c>
      <c r="K2345" t="s">
        <v>57</v>
      </c>
      <c r="L2345">
        <v>0</v>
      </c>
      <c r="M2345" t="s">
        <v>603</v>
      </c>
    </row>
    <row r="2346" spans="1:13" x14ac:dyDescent="0.2">
      <c r="A2346" t="s">
        <v>97</v>
      </c>
      <c r="B2346">
        <v>1390000</v>
      </c>
      <c r="C2346" t="s">
        <v>61</v>
      </c>
      <c r="D2346" t="s">
        <v>23</v>
      </c>
      <c r="E2346" t="s">
        <v>58</v>
      </c>
      <c r="F2346" t="s">
        <v>59</v>
      </c>
      <c r="G2346">
        <v>0</v>
      </c>
      <c r="H2346">
        <v>14.14481430510688</v>
      </c>
      <c r="I2346">
        <v>0</v>
      </c>
      <c r="K2346" t="s">
        <v>57</v>
      </c>
      <c r="L2346">
        <v>0</v>
      </c>
      <c r="M2346" t="s">
        <v>599</v>
      </c>
    </row>
    <row r="2347" spans="1:13" x14ac:dyDescent="0.2">
      <c r="A2347" t="s">
        <v>170</v>
      </c>
      <c r="B2347">
        <v>1780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7.4843686432861309</v>
      </c>
      <c r="I2347">
        <v>0</v>
      </c>
      <c r="K2347" t="s">
        <v>57</v>
      </c>
      <c r="L2347">
        <v>0</v>
      </c>
      <c r="M2347" t="s">
        <v>618</v>
      </c>
    </row>
    <row r="2348" spans="1:13" x14ac:dyDescent="0.2">
      <c r="A2348" t="s">
        <v>171</v>
      </c>
      <c r="B2348">
        <v>428000</v>
      </c>
      <c r="C2348" t="s">
        <v>4</v>
      </c>
      <c r="D2348" t="s">
        <v>23</v>
      </c>
      <c r="E2348" t="s">
        <v>58</v>
      </c>
      <c r="F2348" t="s">
        <v>59</v>
      </c>
      <c r="G2348">
        <v>0</v>
      </c>
      <c r="H2348">
        <v>12.966878474563931</v>
      </c>
      <c r="I2348">
        <v>0</v>
      </c>
      <c r="K2348" t="s">
        <v>57</v>
      </c>
      <c r="L2348">
        <v>0</v>
      </c>
      <c r="M2348" t="s">
        <v>619</v>
      </c>
    </row>
    <row r="2349" spans="1:13" x14ac:dyDescent="0.2">
      <c r="A2349" t="s">
        <v>172</v>
      </c>
      <c r="B2349">
        <v>806000</v>
      </c>
      <c r="C2349" t="s">
        <v>61</v>
      </c>
      <c r="D2349" t="s">
        <v>23</v>
      </c>
      <c r="E2349" t="s">
        <v>58</v>
      </c>
      <c r="F2349" t="s">
        <v>59</v>
      </c>
      <c r="G2349">
        <v>0</v>
      </c>
      <c r="H2349">
        <v>13.599839021488769</v>
      </c>
      <c r="I2349">
        <v>0</v>
      </c>
      <c r="K2349" t="s">
        <v>57</v>
      </c>
      <c r="L2349">
        <v>0</v>
      </c>
      <c r="M2349" t="s">
        <v>620</v>
      </c>
    </row>
    <row r="2350" spans="1:13" x14ac:dyDescent="0.2">
      <c r="A2350" t="s">
        <v>100</v>
      </c>
      <c r="B2350">
        <v>17300000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16.666217059468011</v>
      </c>
      <c r="I2350">
        <v>0</v>
      </c>
      <c r="K2350" t="s">
        <v>57</v>
      </c>
      <c r="L2350">
        <v>0</v>
      </c>
      <c r="M2350" t="s">
        <v>605</v>
      </c>
    </row>
    <row r="2351" spans="1:13" x14ac:dyDescent="0.2">
      <c r="A2351" t="s">
        <v>395</v>
      </c>
      <c r="B2351">
        <v>17200000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16.66041994178368</v>
      </c>
      <c r="I2351">
        <v>0</v>
      </c>
      <c r="K2351" t="s">
        <v>57</v>
      </c>
      <c r="L2351">
        <v>0</v>
      </c>
      <c r="M2351" t="s">
        <v>186</v>
      </c>
    </row>
    <row r="2352" spans="1:13" x14ac:dyDescent="0.2">
      <c r="A2352" t="s">
        <v>101</v>
      </c>
      <c r="B2352">
        <v>1200000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13.99783211475823</v>
      </c>
      <c r="I2352">
        <v>0</v>
      </c>
      <c r="K2352" t="s">
        <v>57</v>
      </c>
      <c r="L2352">
        <v>0</v>
      </c>
      <c r="M2352" t="s">
        <v>102</v>
      </c>
    </row>
    <row r="2353" spans="1:13" x14ac:dyDescent="0.2">
      <c r="A2353" t="s">
        <v>372</v>
      </c>
      <c r="B2353">
        <v>17200000</v>
      </c>
      <c r="C2353" t="s">
        <v>67</v>
      </c>
      <c r="D2353" t="s">
        <v>154</v>
      </c>
      <c r="E2353" t="s">
        <v>58</v>
      </c>
      <c r="F2353" t="s">
        <v>59</v>
      </c>
      <c r="G2353">
        <v>0</v>
      </c>
      <c r="H2353">
        <v>16.66041994178368</v>
      </c>
      <c r="I2353">
        <v>0</v>
      </c>
      <c r="K2353" t="s">
        <v>57</v>
      </c>
      <c r="L2353">
        <v>0</v>
      </c>
      <c r="M2353" t="s">
        <v>641</v>
      </c>
    </row>
    <row r="2354" spans="1:13" x14ac:dyDescent="0.2">
      <c r="A2354" t="s">
        <v>330</v>
      </c>
      <c r="B2354">
        <v>28500000</v>
      </c>
      <c r="C2354" t="s">
        <v>4</v>
      </c>
      <c r="D2354" t="s">
        <v>154</v>
      </c>
      <c r="E2354" t="s">
        <v>58</v>
      </c>
      <c r="F2354" t="s">
        <v>59</v>
      </c>
      <c r="G2354">
        <v>0</v>
      </c>
      <c r="H2354">
        <v>17.165414645238879</v>
      </c>
      <c r="I2354">
        <v>0</v>
      </c>
      <c r="K2354" t="s">
        <v>57</v>
      </c>
      <c r="L2354">
        <v>0</v>
      </c>
      <c r="M2354" t="s">
        <v>632</v>
      </c>
    </row>
    <row r="2355" spans="1:13" x14ac:dyDescent="0.2">
      <c r="A2355" t="s">
        <v>104</v>
      </c>
      <c r="B2355">
        <v>20100000</v>
      </c>
      <c r="C2355" t="s">
        <v>105</v>
      </c>
      <c r="D2355" t="s">
        <v>106</v>
      </c>
      <c r="E2355" t="s">
        <v>58</v>
      </c>
      <c r="F2355" t="s">
        <v>59</v>
      </c>
      <c r="G2355">
        <v>0</v>
      </c>
      <c r="H2355">
        <v>16.816230373029299</v>
      </c>
      <c r="I2355">
        <v>0</v>
      </c>
      <c r="K2355" t="s">
        <v>57</v>
      </c>
      <c r="L2355">
        <v>0</v>
      </c>
      <c r="M2355" t="s">
        <v>544</v>
      </c>
    </row>
    <row r="2356" spans="1:13" x14ac:dyDescent="0.2">
      <c r="A2356" t="s">
        <v>177</v>
      </c>
      <c r="B2356">
        <v>267000</v>
      </c>
      <c r="C2356" t="s">
        <v>70</v>
      </c>
      <c r="D2356" t="s">
        <v>23</v>
      </c>
      <c r="E2356" t="s">
        <v>58</v>
      </c>
      <c r="F2356" t="s">
        <v>59</v>
      </c>
      <c r="G2356">
        <v>0</v>
      </c>
      <c r="H2356">
        <v>12.495003937382389</v>
      </c>
      <c r="I2356">
        <v>0</v>
      </c>
      <c r="K2356" t="s">
        <v>57</v>
      </c>
      <c r="L2356">
        <v>0</v>
      </c>
      <c r="M2356" t="s">
        <v>622</v>
      </c>
    </row>
    <row r="2357" spans="1:13" x14ac:dyDescent="0.2">
      <c r="A2357" t="s">
        <v>178</v>
      </c>
      <c r="B2357">
        <v>1.55</v>
      </c>
      <c r="C2357" t="s">
        <v>4</v>
      </c>
      <c r="D2357" t="s">
        <v>68</v>
      </c>
      <c r="E2357" t="s">
        <v>58</v>
      </c>
      <c r="F2357" t="s">
        <v>59</v>
      </c>
      <c r="G2357">
        <v>0</v>
      </c>
      <c r="H2357">
        <v>0.43825493093115531</v>
      </c>
      <c r="I2357">
        <v>0</v>
      </c>
      <c r="K2357" t="s">
        <v>57</v>
      </c>
      <c r="L2357">
        <v>0</v>
      </c>
      <c r="M2357" t="s">
        <v>658</v>
      </c>
    </row>
    <row r="2358" spans="1:13" x14ac:dyDescent="0.2">
      <c r="A2358" t="s">
        <v>110</v>
      </c>
      <c r="B2358">
        <v>69100</v>
      </c>
      <c r="C2358" t="s">
        <v>4</v>
      </c>
      <c r="D2358" t="s">
        <v>23</v>
      </c>
      <c r="E2358" t="s">
        <v>58</v>
      </c>
      <c r="F2358" t="s">
        <v>59</v>
      </c>
      <c r="G2358">
        <v>0</v>
      </c>
      <c r="H2358">
        <v>11.14331000975576</v>
      </c>
      <c r="I2358">
        <v>0</v>
      </c>
      <c r="K2358" t="s">
        <v>57</v>
      </c>
      <c r="L2358">
        <v>0</v>
      </c>
      <c r="M2358" t="s">
        <v>111</v>
      </c>
    </row>
    <row r="2359" spans="1:13" x14ac:dyDescent="0.2">
      <c r="A2359" t="s">
        <v>179</v>
      </c>
      <c r="B2359">
        <v>34600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10.451608961045819</v>
      </c>
      <c r="I2359">
        <v>0</v>
      </c>
      <c r="K2359" t="s">
        <v>57</v>
      </c>
      <c r="L2359">
        <v>0</v>
      </c>
      <c r="M2359" t="s">
        <v>180</v>
      </c>
    </row>
    <row r="2360" spans="1:13" x14ac:dyDescent="0.2">
      <c r="A2360" t="s">
        <v>181</v>
      </c>
      <c r="B2360">
        <v>242000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12.39669300513882</v>
      </c>
      <c r="I2360">
        <v>0</v>
      </c>
      <c r="K2360" t="s">
        <v>57</v>
      </c>
      <c r="L2360">
        <v>0</v>
      </c>
      <c r="M2360" t="s">
        <v>182</v>
      </c>
    </row>
    <row r="2361" spans="1:13" x14ac:dyDescent="0.2">
      <c r="A2361" t="s">
        <v>183</v>
      </c>
      <c r="B2361">
        <v>7520</v>
      </c>
      <c r="C2361" t="s">
        <v>92</v>
      </c>
      <c r="D2361" t="s">
        <v>23</v>
      </c>
      <c r="E2361" t="s">
        <v>58</v>
      </c>
      <c r="F2361" t="s">
        <v>59</v>
      </c>
      <c r="G2361">
        <v>0</v>
      </c>
      <c r="H2361">
        <v>8.9253214169438859</v>
      </c>
      <c r="I2361">
        <v>0</v>
      </c>
      <c r="K2361" t="s">
        <v>57</v>
      </c>
      <c r="L2361">
        <v>0</v>
      </c>
      <c r="M2361" t="s">
        <v>623</v>
      </c>
    </row>
    <row r="2362" spans="1:13" x14ac:dyDescent="0.2">
      <c r="A2362" t="s">
        <v>112</v>
      </c>
      <c r="B2362">
        <v>3860000</v>
      </c>
      <c r="C2362" t="s">
        <v>4</v>
      </c>
      <c r="D2362" t="s">
        <v>23</v>
      </c>
      <c r="E2362" t="s">
        <v>58</v>
      </c>
      <c r="F2362" t="s">
        <v>59</v>
      </c>
      <c r="G2362">
        <v>0</v>
      </c>
      <c r="H2362">
        <v>15.166177741441009</v>
      </c>
      <c r="I2362">
        <v>0</v>
      </c>
      <c r="K2362" t="s">
        <v>57</v>
      </c>
      <c r="L2362">
        <v>0</v>
      </c>
      <c r="M2362" t="s">
        <v>113</v>
      </c>
    </row>
    <row r="2363" spans="1:13" x14ac:dyDescent="0.2">
      <c r="M2363" t="s">
        <v>57</v>
      </c>
    </row>
    <row r="2364" spans="1:13" ht="16" x14ac:dyDescent="0.2">
      <c r="A2364" s="1" t="s">
        <v>2</v>
      </c>
      <c r="B2364" s="1" t="s">
        <v>666</v>
      </c>
      <c r="M2364" t="s">
        <v>57</v>
      </c>
    </row>
    <row r="2365" spans="1:13" x14ac:dyDescent="0.2">
      <c r="A2365" t="s">
        <v>3</v>
      </c>
      <c r="B2365" t="s">
        <v>4</v>
      </c>
      <c r="M2365" t="s">
        <v>57</v>
      </c>
    </row>
    <row r="2366" spans="1:13" x14ac:dyDescent="0.2">
      <c r="A2366" t="s">
        <v>5</v>
      </c>
      <c r="B2366">
        <v>1</v>
      </c>
      <c r="M2366" t="s">
        <v>57</v>
      </c>
    </row>
    <row r="2367" spans="1:13" x14ac:dyDescent="0.2">
      <c r="A2367" t="s">
        <v>6</v>
      </c>
      <c r="B2367" t="s">
        <v>666</v>
      </c>
      <c r="M2367" t="s">
        <v>57</v>
      </c>
    </row>
    <row r="2368" spans="1:13" x14ac:dyDescent="0.2">
      <c r="A2368" t="s">
        <v>8</v>
      </c>
      <c r="B2368" t="s">
        <v>9</v>
      </c>
      <c r="M2368" t="s">
        <v>57</v>
      </c>
    </row>
    <row r="2369" spans="1:13" x14ac:dyDescent="0.2">
      <c r="A2369" t="s">
        <v>10</v>
      </c>
      <c r="B2369" t="s">
        <v>10</v>
      </c>
      <c r="M2369" t="s">
        <v>57</v>
      </c>
    </row>
    <row r="2370" spans="1:13" x14ac:dyDescent="0.2">
      <c r="A2370" t="s">
        <v>542</v>
      </c>
      <c r="B2370" t="s">
        <v>543</v>
      </c>
      <c r="M2370" t="s">
        <v>57</v>
      </c>
    </row>
    <row r="2371" spans="1:13" ht="16" x14ac:dyDescent="0.2">
      <c r="A2371" s="1" t="s">
        <v>12</v>
      </c>
      <c r="M2371" t="s">
        <v>57</v>
      </c>
    </row>
    <row r="2372" spans="1:13" x14ac:dyDescent="0.2">
      <c r="A2372" t="s">
        <v>13</v>
      </c>
      <c r="B2372" t="s">
        <v>14</v>
      </c>
      <c r="C2372" t="s">
        <v>3</v>
      </c>
      <c r="D2372" t="s">
        <v>10</v>
      </c>
      <c r="E2372" t="s">
        <v>15</v>
      </c>
      <c r="F2372" t="s">
        <v>8</v>
      </c>
      <c r="G2372" t="s">
        <v>16</v>
      </c>
      <c r="H2372" t="s">
        <v>17</v>
      </c>
      <c r="I2372" t="s">
        <v>18</v>
      </c>
      <c r="J2372" t="s">
        <v>19</v>
      </c>
      <c r="K2372" t="s">
        <v>20</v>
      </c>
      <c r="L2372" t="s">
        <v>21</v>
      </c>
      <c r="M2372" t="s">
        <v>6</v>
      </c>
    </row>
    <row r="2373" spans="1:13" x14ac:dyDescent="0.2">
      <c r="A2373" t="s">
        <v>157</v>
      </c>
      <c r="B2373">
        <v>1090000</v>
      </c>
      <c r="D2373" t="s">
        <v>78</v>
      </c>
      <c r="E2373" t="s">
        <v>79</v>
      </c>
      <c r="F2373" t="s">
        <v>25</v>
      </c>
      <c r="G2373">
        <v>0</v>
      </c>
      <c r="H2373">
        <v>13.901688254205331</v>
      </c>
      <c r="I2373">
        <v>0</v>
      </c>
      <c r="K2373" t="s">
        <v>57</v>
      </c>
      <c r="L2373">
        <v>0</v>
      </c>
      <c r="M2373" t="s">
        <v>57</v>
      </c>
    </row>
    <row r="2374" spans="1:13" x14ac:dyDescent="0.2">
      <c r="A2374" t="s">
        <v>194</v>
      </c>
      <c r="B2374">
        <v>81400</v>
      </c>
      <c r="D2374" t="s">
        <v>82</v>
      </c>
      <c r="E2374" t="s">
        <v>79</v>
      </c>
      <c r="F2374" t="s">
        <v>25</v>
      </c>
      <c r="G2374">
        <v>0</v>
      </c>
      <c r="H2374">
        <v>11.30713055199063</v>
      </c>
      <c r="I2374">
        <v>0</v>
      </c>
      <c r="K2374" t="s">
        <v>57</v>
      </c>
      <c r="L2374">
        <v>0</v>
      </c>
      <c r="M2374" t="s">
        <v>57</v>
      </c>
    </row>
    <row r="2375" spans="1:13" x14ac:dyDescent="0.2">
      <c r="A2375" t="s">
        <v>194</v>
      </c>
      <c r="B2375">
        <v>271000</v>
      </c>
      <c r="D2375" t="s">
        <v>82</v>
      </c>
      <c r="E2375" t="s">
        <v>79</v>
      </c>
      <c r="F2375" t="s">
        <v>25</v>
      </c>
      <c r="G2375">
        <v>0</v>
      </c>
      <c r="H2375">
        <v>12.50987409986184</v>
      </c>
      <c r="I2375">
        <v>0</v>
      </c>
      <c r="K2375" t="s">
        <v>57</v>
      </c>
      <c r="L2375">
        <v>0</v>
      </c>
      <c r="M2375" t="s">
        <v>57</v>
      </c>
    </row>
    <row r="2376" spans="1:13" x14ac:dyDescent="0.2">
      <c r="A2376" t="s">
        <v>194</v>
      </c>
      <c r="B2376">
        <v>109000</v>
      </c>
      <c r="D2376" t="s">
        <v>82</v>
      </c>
      <c r="E2376" t="s">
        <v>79</v>
      </c>
      <c r="F2376" t="s">
        <v>25</v>
      </c>
      <c r="G2376">
        <v>0</v>
      </c>
      <c r="H2376">
        <v>11.59910316121128</v>
      </c>
      <c r="I2376">
        <v>0</v>
      </c>
      <c r="K2376" t="s">
        <v>57</v>
      </c>
      <c r="L2376">
        <v>0</v>
      </c>
      <c r="M2376" t="s">
        <v>57</v>
      </c>
    </row>
    <row r="2377" spans="1:13" x14ac:dyDescent="0.2">
      <c r="A2377" t="s">
        <v>195</v>
      </c>
      <c r="B2377">
        <v>543000</v>
      </c>
      <c r="D2377" t="s">
        <v>82</v>
      </c>
      <c r="E2377" t="s">
        <v>79</v>
      </c>
      <c r="F2377" t="s">
        <v>25</v>
      </c>
      <c r="G2377">
        <v>0</v>
      </c>
      <c r="H2377">
        <v>13.204864598916069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666</v>
      </c>
      <c r="B2378">
        <v>1</v>
      </c>
      <c r="C2378" t="s">
        <v>4</v>
      </c>
      <c r="D2378" t="s">
        <v>10</v>
      </c>
      <c r="E2378" t="s">
        <v>527</v>
      </c>
      <c r="F2378" t="s">
        <v>56</v>
      </c>
      <c r="J2378">
        <v>100</v>
      </c>
      <c r="K2378" t="s">
        <v>402</v>
      </c>
      <c r="M2378" t="s">
        <v>57</v>
      </c>
    </row>
    <row r="2379" spans="1:13" x14ac:dyDescent="0.2">
      <c r="A2379" t="s">
        <v>196</v>
      </c>
      <c r="B2379">
        <v>-6550</v>
      </c>
      <c r="C2379" t="s">
        <v>70</v>
      </c>
      <c r="D2379" t="s">
        <v>23</v>
      </c>
      <c r="E2379" t="s">
        <v>71</v>
      </c>
      <c r="F2379" t="s">
        <v>59</v>
      </c>
      <c r="G2379">
        <v>0</v>
      </c>
      <c r="H2379">
        <v>8.7872203286292976</v>
      </c>
      <c r="I2379">
        <v>0</v>
      </c>
      <c r="K2379" t="s">
        <v>57</v>
      </c>
      <c r="L2379">
        <v>0</v>
      </c>
      <c r="M2379" t="s">
        <v>197</v>
      </c>
    </row>
    <row r="2380" spans="1:13" x14ac:dyDescent="0.2">
      <c r="A2380" t="s">
        <v>199</v>
      </c>
      <c r="B2380">
        <v>-1950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7.5755846515577927</v>
      </c>
      <c r="I2380">
        <v>0</v>
      </c>
      <c r="K2380" t="s">
        <v>57</v>
      </c>
      <c r="L2380">
        <v>0</v>
      </c>
      <c r="M2380" t="s">
        <v>200</v>
      </c>
    </row>
    <row r="2381" spans="1:13" x14ac:dyDescent="0.2">
      <c r="A2381" t="s">
        <v>202</v>
      </c>
      <c r="B2381">
        <v>-1500000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14.220975666072439</v>
      </c>
      <c r="I2381">
        <v>0</v>
      </c>
      <c r="K2381" t="s">
        <v>57</v>
      </c>
      <c r="L2381">
        <v>0</v>
      </c>
      <c r="M2381" t="s">
        <v>625</v>
      </c>
    </row>
    <row r="2382" spans="1:13" x14ac:dyDescent="0.2">
      <c r="A2382" t="s">
        <v>204</v>
      </c>
      <c r="B2382">
        <v>-407000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12.91656846442473</v>
      </c>
      <c r="I2382">
        <v>0</v>
      </c>
      <c r="K2382" t="s">
        <v>57</v>
      </c>
      <c r="L2382">
        <v>0</v>
      </c>
      <c r="M2382" t="s">
        <v>205</v>
      </c>
    </row>
    <row r="2383" spans="1:13" x14ac:dyDescent="0.2">
      <c r="A2383" t="s">
        <v>207</v>
      </c>
      <c r="B2383">
        <v>-1410000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14.15910026235435</v>
      </c>
      <c r="I2383">
        <v>0</v>
      </c>
      <c r="K2383" t="s">
        <v>57</v>
      </c>
      <c r="L2383">
        <v>0</v>
      </c>
      <c r="M2383" t="s">
        <v>208</v>
      </c>
    </row>
    <row r="2384" spans="1:13" x14ac:dyDescent="0.2">
      <c r="A2384" t="s">
        <v>210</v>
      </c>
      <c r="B2384">
        <v>-1960000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14.4884550312067</v>
      </c>
      <c r="I2384">
        <v>0</v>
      </c>
      <c r="K2384" t="s">
        <v>57</v>
      </c>
      <c r="L2384">
        <v>0</v>
      </c>
      <c r="M2384" t="s">
        <v>211</v>
      </c>
    </row>
    <row r="2385" spans="1:13" x14ac:dyDescent="0.2">
      <c r="A2385" t="s">
        <v>213</v>
      </c>
      <c r="B2385">
        <v>-102000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11.53272809226641</v>
      </c>
      <c r="I2385">
        <v>0</v>
      </c>
      <c r="K2385" t="s">
        <v>57</v>
      </c>
      <c r="L2385">
        <v>0</v>
      </c>
      <c r="M2385" t="s">
        <v>214</v>
      </c>
    </row>
    <row r="2386" spans="1:13" x14ac:dyDescent="0.2">
      <c r="A2386" t="s">
        <v>216</v>
      </c>
      <c r="B2386">
        <v>-5870000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15.58536519180428</v>
      </c>
      <c r="I2386">
        <v>0</v>
      </c>
      <c r="K2386" t="s">
        <v>57</v>
      </c>
      <c r="L2386">
        <v>0</v>
      </c>
      <c r="M2386" t="s">
        <v>217</v>
      </c>
    </row>
    <row r="2387" spans="1:13" x14ac:dyDescent="0.2">
      <c r="A2387" t="s">
        <v>219</v>
      </c>
      <c r="B2387">
        <v>-212000000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19.172096832636289</v>
      </c>
      <c r="I2387">
        <v>0</v>
      </c>
      <c r="K2387" t="s">
        <v>57</v>
      </c>
      <c r="L2387">
        <v>0</v>
      </c>
      <c r="M2387" t="s">
        <v>220</v>
      </c>
    </row>
    <row r="2388" spans="1:13" x14ac:dyDescent="0.2">
      <c r="A2388" t="s">
        <v>222</v>
      </c>
      <c r="B2388">
        <v>-90900000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18.325270559147711</v>
      </c>
      <c r="I2388">
        <v>0</v>
      </c>
      <c r="K2388" t="s">
        <v>57</v>
      </c>
      <c r="L2388">
        <v>0</v>
      </c>
      <c r="M2388" t="s">
        <v>220</v>
      </c>
    </row>
    <row r="2389" spans="1:13" x14ac:dyDescent="0.2">
      <c r="A2389" t="s">
        <v>224</v>
      </c>
      <c r="B2389">
        <v>-35900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10.48849257447637</v>
      </c>
      <c r="I2389">
        <v>0</v>
      </c>
      <c r="K2389" t="s">
        <v>57</v>
      </c>
      <c r="L2389">
        <v>0</v>
      </c>
      <c r="M2389" t="s">
        <v>225</v>
      </c>
    </row>
    <row r="2390" spans="1:13" x14ac:dyDescent="0.2">
      <c r="A2390" t="s">
        <v>227</v>
      </c>
      <c r="B2390">
        <v>-8440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9.0407375875900033</v>
      </c>
      <c r="I2390">
        <v>0</v>
      </c>
      <c r="K2390" t="s">
        <v>57</v>
      </c>
      <c r="L2390">
        <v>0</v>
      </c>
      <c r="M2390" t="s">
        <v>228</v>
      </c>
    </row>
    <row r="2391" spans="1:13" x14ac:dyDescent="0.2">
      <c r="A2391" t="s">
        <v>230</v>
      </c>
      <c r="B2391">
        <v>-5620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8.6340869428877376</v>
      </c>
      <c r="I2391">
        <v>0</v>
      </c>
      <c r="K2391" t="s">
        <v>57</v>
      </c>
      <c r="L2391">
        <v>0</v>
      </c>
      <c r="M2391" t="s">
        <v>228</v>
      </c>
    </row>
    <row r="2392" spans="1:13" x14ac:dyDescent="0.2">
      <c r="A2392" t="s">
        <v>232</v>
      </c>
      <c r="B2392">
        <v>-504000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13.13033154705351</v>
      </c>
      <c r="I2392">
        <v>0</v>
      </c>
      <c r="K2392" t="s">
        <v>57</v>
      </c>
      <c r="L2392">
        <v>0</v>
      </c>
      <c r="M2392" t="s">
        <v>233</v>
      </c>
    </row>
    <row r="2393" spans="1:13" x14ac:dyDescent="0.2">
      <c r="A2393" t="s">
        <v>235</v>
      </c>
      <c r="B2393">
        <v>-755000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13.53447302823116</v>
      </c>
      <c r="I2393">
        <v>0</v>
      </c>
      <c r="K2393" t="s">
        <v>57</v>
      </c>
      <c r="L2393">
        <v>0</v>
      </c>
      <c r="M2393" t="s">
        <v>233</v>
      </c>
    </row>
    <row r="2394" spans="1:13" x14ac:dyDescent="0.2">
      <c r="A2394" t="s">
        <v>237</v>
      </c>
      <c r="B2394">
        <v>-54600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10.907789161733</v>
      </c>
      <c r="I2394">
        <v>0</v>
      </c>
      <c r="K2394" t="s">
        <v>57</v>
      </c>
      <c r="L2394">
        <v>0</v>
      </c>
      <c r="M2394" t="s">
        <v>238</v>
      </c>
    </row>
    <row r="2395" spans="1:13" x14ac:dyDescent="0.2">
      <c r="A2395" t="s">
        <v>240</v>
      </c>
      <c r="B2395">
        <v>-13700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9.525151111816216</v>
      </c>
      <c r="I2395">
        <v>0</v>
      </c>
      <c r="K2395" t="s">
        <v>57</v>
      </c>
      <c r="L2395">
        <v>0</v>
      </c>
      <c r="M2395" t="s">
        <v>238</v>
      </c>
    </row>
    <row r="2396" spans="1:13" x14ac:dyDescent="0.2">
      <c r="A2396" t="s">
        <v>242</v>
      </c>
      <c r="B2396">
        <v>-27300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10.214641981173051</v>
      </c>
      <c r="I2396">
        <v>0</v>
      </c>
      <c r="K2396" t="s">
        <v>57</v>
      </c>
      <c r="L2396">
        <v>0</v>
      </c>
      <c r="M2396" t="s">
        <v>243</v>
      </c>
    </row>
    <row r="2397" spans="1:13" x14ac:dyDescent="0.2">
      <c r="A2397" t="s">
        <v>245</v>
      </c>
      <c r="B2397">
        <v>-6830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8.829079952564836</v>
      </c>
      <c r="I2397">
        <v>0</v>
      </c>
      <c r="K2397" t="s">
        <v>57</v>
      </c>
      <c r="L2397">
        <v>0</v>
      </c>
      <c r="M2397" t="s">
        <v>243</v>
      </c>
    </row>
    <row r="2398" spans="1:13" x14ac:dyDescent="0.2">
      <c r="A2398" t="s">
        <v>247</v>
      </c>
      <c r="B2398">
        <v>-189000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12.149502294041779</v>
      </c>
      <c r="I2398">
        <v>0</v>
      </c>
      <c r="K2398" t="s">
        <v>57</v>
      </c>
      <c r="L2398">
        <v>0</v>
      </c>
      <c r="M2398" t="s">
        <v>248</v>
      </c>
    </row>
    <row r="2399" spans="1:13" x14ac:dyDescent="0.2">
      <c r="A2399" t="s">
        <v>250</v>
      </c>
      <c r="B2399">
        <v>-47300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10.764265574480021</v>
      </c>
      <c r="I2399">
        <v>0</v>
      </c>
      <c r="K2399" t="s">
        <v>57</v>
      </c>
      <c r="L2399">
        <v>0</v>
      </c>
      <c r="M2399" t="s">
        <v>248</v>
      </c>
    </row>
    <row r="2400" spans="1:13" x14ac:dyDescent="0.2">
      <c r="A2400" t="s">
        <v>252</v>
      </c>
      <c r="B2400">
        <v>-289000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12.574181967094569</v>
      </c>
      <c r="I2400">
        <v>0</v>
      </c>
      <c r="K2400" t="s">
        <v>57</v>
      </c>
      <c r="L2400">
        <v>0</v>
      </c>
      <c r="M2400" t="s">
        <v>253</v>
      </c>
    </row>
    <row r="2401" spans="1:13" x14ac:dyDescent="0.2">
      <c r="A2401" t="s">
        <v>255</v>
      </c>
      <c r="B2401">
        <v>-72300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11.188579408146859</v>
      </c>
      <c r="I2401">
        <v>0</v>
      </c>
      <c r="K2401" t="s">
        <v>57</v>
      </c>
      <c r="L2401">
        <v>0</v>
      </c>
      <c r="M2401" t="s">
        <v>253</v>
      </c>
    </row>
    <row r="2402" spans="1:13" x14ac:dyDescent="0.2">
      <c r="A2402" t="s">
        <v>257</v>
      </c>
      <c r="B2402">
        <v>-1960000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14.4884550312067</v>
      </c>
      <c r="I2402">
        <v>0</v>
      </c>
      <c r="K2402" t="s">
        <v>57</v>
      </c>
      <c r="L2402">
        <v>0</v>
      </c>
      <c r="M2402" t="s">
        <v>258</v>
      </c>
    </row>
    <row r="2403" spans="1:13" x14ac:dyDescent="0.2">
      <c r="A2403" t="s">
        <v>260</v>
      </c>
      <c r="B2403">
        <v>-9780000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16.095850042011001</v>
      </c>
      <c r="I2403">
        <v>0</v>
      </c>
      <c r="K2403" t="s">
        <v>57</v>
      </c>
      <c r="L2403">
        <v>0</v>
      </c>
      <c r="M2403" t="s">
        <v>258</v>
      </c>
    </row>
    <row r="2404" spans="1:13" x14ac:dyDescent="0.2">
      <c r="A2404" t="s">
        <v>262</v>
      </c>
      <c r="B2404">
        <v>-1.55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0.43825493093115531</v>
      </c>
      <c r="I2404">
        <v>0</v>
      </c>
      <c r="K2404" t="s">
        <v>57</v>
      </c>
      <c r="L2404">
        <v>0</v>
      </c>
      <c r="M2404" t="s">
        <v>263</v>
      </c>
    </row>
    <row r="2405" spans="1:13" x14ac:dyDescent="0.2">
      <c r="A2405" t="s">
        <v>265</v>
      </c>
      <c r="B2405">
        <v>-7990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8.9859460387603196</v>
      </c>
      <c r="I2405">
        <v>0</v>
      </c>
      <c r="K2405" t="s">
        <v>57</v>
      </c>
      <c r="L2405">
        <v>0</v>
      </c>
      <c r="M2405" t="s">
        <v>266</v>
      </c>
    </row>
    <row r="2406" spans="1:13" x14ac:dyDescent="0.2">
      <c r="M2406" t="s">
        <v>57</v>
      </c>
    </row>
    <row r="2407" spans="1:13" ht="16" x14ac:dyDescent="0.2">
      <c r="A2407" s="1" t="s">
        <v>2</v>
      </c>
      <c r="B2407" s="1" t="s">
        <v>391</v>
      </c>
      <c r="M2407" t="s">
        <v>57</v>
      </c>
    </row>
    <row r="2408" spans="1:13" x14ac:dyDescent="0.2">
      <c r="A2408" t="s">
        <v>3</v>
      </c>
      <c r="B2408" t="s">
        <v>4</v>
      </c>
      <c r="M2408" t="s">
        <v>57</v>
      </c>
    </row>
    <row r="2409" spans="1:13" x14ac:dyDescent="0.2">
      <c r="A2409" t="s">
        <v>5</v>
      </c>
      <c r="B2409">
        <v>1</v>
      </c>
      <c r="M2409" t="s">
        <v>57</v>
      </c>
    </row>
    <row r="2410" spans="1:13" x14ac:dyDescent="0.2">
      <c r="A2410" t="s">
        <v>6</v>
      </c>
      <c r="B2410" t="s">
        <v>391</v>
      </c>
      <c r="M2410" t="s">
        <v>57</v>
      </c>
    </row>
    <row r="2411" spans="1:13" x14ac:dyDescent="0.2">
      <c r="A2411" t="s">
        <v>8</v>
      </c>
      <c r="B2411" t="s">
        <v>9</v>
      </c>
      <c r="M2411" t="s">
        <v>57</v>
      </c>
    </row>
    <row r="2412" spans="1:13" x14ac:dyDescent="0.2">
      <c r="A2412" t="s">
        <v>10</v>
      </c>
      <c r="B2412" t="s">
        <v>10</v>
      </c>
      <c r="M2412" t="s">
        <v>57</v>
      </c>
    </row>
    <row r="2413" spans="1:13" x14ac:dyDescent="0.2">
      <c r="A2413" t="s">
        <v>542</v>
      </c>
      <c r="B2413" t="s">
        <v>543</v>
      </c>
      <c r="M2413" t="s">
        <v>57</v>
      </c>
    </row>
    <row r="2414" spans="1:13" ht="16" x14ac:dyDescent="0.2">
      <c r="A2414" s="1" t="s">
        <v>12</v>
      </c>
      <c r="M2414" t="s">
        <v>57</v>
      </c>
    </row>
    <row r="2415" spans="1:13" x14ac:dyDescent="0.2">
      <c r="A2415" t="s">
        <v>13</v>
      </c>
      <c r="B2415" t="s">
        <v>14</v>
      </c>
      <c r="C2415" t="s">
        <v>3</v>
      </c>
      <c r="D2415" t="s">
        <v>10</v>
      </c>
      <c r="E2415" t="s">
        <v>15</v>
      </c>
      <c r="F2415" t="s">
        <v>8</v>
      </c>
      <c r="G2415" t="s">
        <v>16</v>
      </c>
      <c r="H2415" t="s">
        <v>17</v>
      </c>
      <c r="I2415" t="s">
        <v>18</v>
      </c>
      <c r="J2415" t="s">
        <v>19</v>
      </c>
      <c r="K2415" t="s">
        <v>20</v>
      </c>
      <c r="L2415" t="s">
        <v>21</v>
      </c>
      <c r="M2415" t="s">
        <v>6</v>
      </c>
    </row>
    <row r="2416" spans="1:13" x14ac:dyDescent="0.2">
      <c r="A2416" t="s">
        <v>157</v>
      </c>
      <c r="B2416">
        <v>1090000</v>
      </c>
      <c r="D2416" t="s">
        <v>78</v>
      </c>
      <c r="E2416" t="s">
        <v>79</v>
      </c>
      <c r="F2416" t="s">
        <v>25</v>
      </c>
      <c r="G2416">
        <v>0</v>
      </c>
      <c r="H2416">
        <v>13.901688254205331</v>
      </c>
      <c r="I2416">
        <v>0</v>
      </c>
      <c r="K2416" t="s">
        <v>57</v>
      </c>
      <c r="L2416">
        <v>0</v>
      </c>
      <c r="M2416" t="s">
        <v>57</v>
      </c>
    </row>
    <row r="2417" spans="1:13" x14ac:dyDescent="0.2">
      <c r="A2417" t="s">
        <v>194</v>
      </c>
      <c r="B2417">
        <v>81400</v>
      </c>
      <c r="D2417" t="s">
        <v>82</v>
      </c>
      <c r="E2417" t="s">
        <v>79</v>
      </c>
      <c r="F2417" t="s">
        <v>25</v>
      </c>
      <c r="G2417">
        <v>0</v>
      </c>
      <c r="H2417">
        <v>11.30713055199063</v>
      </c>
      <c r="I2417">
        <v>0</v>
      </c>
      <c r="K2417" t="s">
        <v>57</v>
      </c>
      <c r="L2417">
        <v>0</v>
      </c>
      <c r="M2417" t="s">
        <v>57</v>
      </c>
    </row>
    <row r="2418" spans="1:13" x14ac:dyDescent="0.2">
      <c r="A2418" t="s">
        <v>194</v>
      </c>
      <c r="B2418">
        <v>271000</v>
      </c>
      <c r="D2418" t="s">
        <v>82</v>
      </c>
      <c r="E2418" t="s">
        <v>79</v>
      </c>
      <c r="F2418" t="s">
        <v>25</v>
      </c>
      <c r="G2418">
        <v>0</v>
      </c>
      <c r="H2418">
        <v>12.50987409986184</v>
      </c>
      <c r="I2418">
        <v>0</v>
      </c>
      <c r="K2418" t="s">
        <v>57</v>
      </c>
      <c r="L2418">
        <v>0</v>
      </c>
      <c r="M2418" t="s">
        <v>57</v>
      </c>
    </row>
    <row r="2419" spans="1:13" x14ac:dyDescent="0.2">
      <c r="A2419" t="s">
        <v>194</v>
      </c>
      <c r="B2419">
        <v>109000</v>
      </c>
      <c r="D2419" t="s">
        <v>82</v>
      </c>
      <c r="E2419" t="s">
        <v>79</v>
      </c>
      <c r="F2419" t="s">
        <v>25</v>
      </c>
      <c r="G2419">
        <v>0</v>
      </c>
      <c r="H2419">
        <v>11.59910316121128</v>
      </c>
      <c r="I2419">
        <v>0</v>
      </c>
      <c r="K2419" t="s">
        <v>57</v>
      </c>
      <c r="L2419">
        <v>0</v>
      </c>
      <c r="M2419" t="s">
        <v>57</v>
      </c>
    </row>
    <row r="2420" spans="1:13" x14ac:dyDescent="0.2">
      <c r="A2420" t="s">
        <v>195</v>
      </c>
      <c r="B2420">
        <v>543000</v>
      </c>
      <c r="D2420" t="s">
        <v>82</v>
      </c>
      <c r="E2420" t="s">
        <v>79</v>
      </c>
      <c r="F2420" t="s">
        <v>25</v>
      </c>
      <c r="G2420">
        <v>0</v>
      </c>
      <c r="H2420">
        <v>13.204864598916069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391</v>
      </c>
      <c r="B2421">
        <v>1</v>
      </c>
      <c r="C2421" t="s">
        <v>4</v>
      </c>
      <c r="D2421" t="s">
        <v>10</v>
      </c>
      <c r="E2421" t="s">
        <v>528</v>
      </c>
      <c r="F2421" t="s">
        <v>56</v>
      </c>
      <c r="J2421">
        <v>100</v>
      </c>
      <c r="K2421" t="s">
        <v>402</v>
      </c>
      <c r="M2421" t="s">
        <v>57</v>
      </c>
    </row>
    <row r="2422" spans="1:13" x14ac:dyDescent="0.2">
      <c r="A2422" t="s">
        <v>196</v>
      </c>
      <c r="B2422">
        <v>-7330</v>
      </c>
      <c r="C2422" t="s">
        <v>70</v>
      </c>
      <c r="D2422" t="s">
        <v>23</v>
      </c>
      <c r="E2422" t="s">
        <v>71</v>
      </c>
      <c r="F2422" t="s">
        <v>59</v>
      </c>
      <c r="G2422">
        <v>0</v>
      </c>
      <c r="H2422">
        <v>8.8997307948806963</v>
      </c>
      <c r="I2422">
        <v>0</v>
      </c>
      <c r="K2422" t="s">
        <v>57</v>
      </c>
      <c r="L2422">
        <v>0</v>
      </c>
      <c r="M2422" t="s">
        <v>197</v>
      </c>
    </row>
    <row r="2423" spans="1:13" x14ac:dyDescent="0.2">
      <c r="A2423" t="s">
        <v>202</v>
      </c>
      <c r="B2423">
        <v>-70700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11.16620085188466</v>
      </c>
      <c r="I2423">
        <v>0</v>
      </c>
      <c r="K2423" t="s">
        <v>57</v>
      </c>
      <c r="L2423">
        <v>0</v>
      </c>
      <c r="M2423" t="s">
        <v>625</v>
      </c>
    </row>
    <row r="2424" spans="1:13" x14ac:dyDescent="0.2">
      <c r="A2424" t="s">
        <v>204</v>
      </c>
      <c r="B2424">
        <v>-40900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10.61888534203089</v>
      </c>
      <c r="I2424">
        <v>0</v>
      </c>
      <c r="K2424" t="s">
        <v>57</v>
      </c>
      <c r="L2424">
        <v>0</v>
      </c>
      <c r="M2424" t="s">
        <v>205</v>
      </c>
    </row>
    <row r="2425" spans="1:13" x14ac:dyDescent="0.2">
      <c r="A2425" t="s">
        <v>213</v>
      </c>
      <c r="B2425">
        <v>-10200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9.2301429992723616</v>
      </c>
      <c r="I2425">
        <v>0</v>
      </c>
      <c r="K2425" t="s">
        <v>57</v>
      </c>
      <c r="L2425">
        <v>0</v>
      </c>
      <c r="M2425" t="s">
        <v>214</v>
      </c>
    </row>
    <row r="2426" spans="1:13" x14ac:dyDescent="0.2">
      <c r="A2426" t="s">
        <v>216</v>
      </c>
      <c r="B2426">
        <v>-9850000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16.102982013148271</v>
      </c>
      <c r="I2426">
        <v>0</v>
      </c>
      <c r="K2426" t="s">
        <v>57</v>
      </c>
      <c r="L2426">
        <v>0</v>
      </c>
      <c r="M2426" t="s">
        <v>217</v>
      </c>
    </row>
    <row r="2427" spans="1:13" x14ac:dyDescent="0.2">
      <c r="A2427" t="s">
        <v>529</v>
      </c>
      <c r="B2427">
        <v>-305000000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19.535822334571691</v>
      </c>
      <c r="I2427">
        <v>0</v>
      </c>
      <c r="K2427" t="s">
        <v>57</v>
      </c>
      <c r="L2427">
        <v>0</v>
      </c>
      <c r="M2427" t="s">
        <v>220</v>
      </c>
    </row>
    <row r="2428" spans="1:13" x14ac:dyDescent="0.2">
      <c r="A2428" t="s">
        <v>224</v>
      </c>
      <c r="B2428">
        <v>-30200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10.315597203362961</v>
      </c>
      <c r="I2428">
        <v>0</v>
      </c>
      <c r="K2428" t="s">
        <v>57</v>
      </c>
      <c r="L2428">
        <v>0</v>
      </c>
      <c r="M2428" t="s">
        <v>225</v>
      </c>
    </row>
    <row r="2429" spans="1:13" x14ac:dyDescent="0.2">
      <c r="A2429" t="s">
        <v>227</v>
      </c>
      <c r="B2429">
        <v>-5630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8.6358647211337356</v>
      </c>
      <c r="I2429">
        <v>0</v>
      </c>
      <c r="K2429" t="s">
        <v>57</v>
      </c>
      <c r="L2429">
        <v>0</v>
      </c>
      <c r="M2429" t="s">
        <v>228</v>
      </c>
    </row>
    <row r="2430" spans="1:13" x14ac:dyDescent="0.2">
      <c r="A2430" t="s">
        <v>230</v>
      </c>
      <c r="B2430">
        <v>-8450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9.041921720351219</v>
      </c>
      <c r="I2430">
        <v>0</v>
      </c>
      <c r="K2430" t="s">
        <v>57</v>
      </c>
      <c r="L2430">
        <v>0</v>
      </c>
      <c r="M2430" t="s">
        <v>228</v>
      </c>
    </row>
    <row r="2431" spans="1:13" x14ac:dyDescent="0.2">
      <c r="A2431" t="s">
        <v>232</v>
      </c>
      <c r="B2431">
        <v>-484000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13.089840185698771</v>
      </c>
      <c r="I2431">
        <v>0</v>
      </c>
      <c r="K2431" t="s">
        <v>57</v>
      </c>
      <c r="L2431">
        <v>0</v>
      </c>
      <c r="M2431" t="s">
        <v>233</v>
      </c>
    </row>
    <row r="2432" spans="1:13" x14ac:dyDescent="0.2">
      <c r="A2432" t="s">
        <v>235</v>
      </c>
      <c r="B2432">
        <v>-726000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13.495305293806929</v>
      </c>
      <c r="I2432">
        <v>0</v>
      </c>
      <c r="K2432" t="s">
        <v>57</v>
      </c>
      <c r="L2432">
        <v>0</v>
      </c>
      <c r="M2432" t="s">
        <v>233</v>
      </c>
    </row>
    <row r="2433" spans="1:13" x14ac:dyDescent="0.2">
      <c r="A2433" t="s">
        <v>237</v>
      </c>
      <c r="B2433">
        <v>-66200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11.1004357419251</v>
      </c>
      <c r="I2433">
        <v>0</v>
      </c>
      <c r="K2433" t="s">
        <v>57</v>
      </c>
      <c r="L2433">
        <v>0</v>
      </c>
      <c r="M2433" t="s">
        <v>238</v>
      </c>
    </row>
    <row r="2434" spans="1:13" x14ac:dyDescent="0.2">
      <c r="A2434" t="s">
        <v>240</v>
      </c>
      <c r="B2434">
        <v>-3480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8.1547875727685195</v>
      </c>
      <c r="I2434">
        <v>0</v>
      </c>
      <c r="K2434" t="s">
        <v>57</v>
      </c>
      <c r="L2434">
        <v>0</v>
      </c>
      <c r="M2434" t="s">
        <v>238</v>
      </c>
    </row>
    <row r="2435" spans="1:13" x14ac:dyDescent="0.2">
      <c r="A2435" t="s">
        <v>242</v>
      </c>
      <c r="B2435">
        <v>-33100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10.407288561365149</v>
      </c>
      <c r="I2435">
        <v>0</v>
      </c>
      <c r="K2435" t="s">
        <v>57</v>
      </c>
      <c r="L2435">
        <v>0</v>
      </c>
      <c r="M2435" t="s">
        <v>243</v>
      </c>
    </row>
    <row r="2436" spans="1:13" x14ac:dyDescent="0.2">
      <c r="A2436" t="s">
        <v>245</v>
      </c>
      <c r="B2436">
        <v>-1740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7.461640392208575</v>
      </c>
      <c r="I2436">
        <v>0</v>
      </c>
      <c r="K2436" t="s">
        <v>57</v>
      </c>
      <c r="L2436">
        <v>0</v>
      </c>
      <c r="M2436" t="s">
        <v>243</v>
      </c>
    </row>
    <row r="2437" spans="1:13" x14ac:dyDescent="0.2">
      <c r="A2437" t="s">
        <v>247</v>
      </c>
      <c r="B2437">
        <v>-229000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12.341477282536379</v>
      </c>
      <c r="I2437">
        <v>0</v>
      </c>
      <c r="K2437" t="s">
        <v>57</v>
      </c>
      <c r="L2437">
        <v>0</v>
      </c>
      <c r="M2437" t="s">
        <v>248</v>
      </c>
    </row>
    <row r="2438" spans="1:13" x14ac:dyDescent="0.2">
      <c r="A2438" t="s">
        <v>250</v>
      </c>
      <c r="B2438">
        <v>-12100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9.4009607315848331</v>
      </c>
      <c r="I2438">
        <v>0</v>
      </c>
      <c r="K2438" t="s">
        <v>57</v>
      </c>
      <c r="L2438">
        <v>0</v>
      </c>
      <c r="M2438" t="s">
        <v>248</v>
      </c>
    </row>
    <row r="2439" spans="1:13" x14ac:dyDescent="0.2">
      <c r="A2439" t="s">
        <v>252</v>
      </c>
      <c r="B2439">
        <v>-350000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12.7656884334656</v>
      </c>
      <c r="I2439">
        <v>0</v>
      </c>
      <c r="K2439" t="s">
        <v>57</v>
      </c>
      <c r="L2439">
        <v>0</v>
      </c>
      <c r="M2439" t="s">
        <v>253</v>
      </c>
    </row>
    <row r="2440" spans="1:13" x14ac:dyDescent="0.2">
      <c r="A2440" t="s">
        <v>255</v>
      </c>
      <c r="B2440">
        <v>-18400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9.8201059435970777</v>
      </c>
      <c r="I2440">
        <v>0</v>
      </c>
      <c r="K2440" t="s">
        <v>57</v>
      </c>
      <c r="L2440">
        <v>0</v>
      </c>
      <c r="M2440" t="s">
        <v>253</v>
      </c>
    </row>
    <row r="2441" spans="1:13" x14ac:dyDescent="0.2">
      <c r="A2441" t="s">
        <v>260</v>
      </c>
      <c r="B2441">
        <v>-13800000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16.440179150127431</v>
      </c>
      <c r="I2441">
        <v>0</v>
      </c>
      <c r="K2441" t="s">
        <v>57</v>
      </c>
      <c r="L2441">
        <v>0</v>
      </c>
      <c r="M2441" t="s">
        <v>258</v>
      </c>
    </row>
    <row r="2442" spans="1:13" x14ac:dyDescent="0.2">
      <c r="A2442" t="s">
        <v>262</v>
      </c>
      <c r="B2442">
        <v>-1.55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0.43825493093115531</v>
      </c>
      <c r="I2442">
        <v>0</v>
      </c>
      <c r="K2442" t="s">
        <v>57</v>
      </c>
      <c r="L2442">
        <v>0</v>
      </c>
      <c r="M2442" t="s">
        <v>263</v>
      </c>
    </row>
    <row r="2443" spans="1:13" x14ac:dyDescent="0.2">
      <c r="M2443" t="s">
        <v>57</v>
      </c>
    </row>
    <row r="2444" spans="1:13" ht="16" x14ac:dyDescent="0.2">
      <c r="A2444" s="1" t="s">
        <v>2</v>
      </c>
      <c r="B2444" s="1" t="s">
        <v>60</v>
      </c>
      <c r="M2444" t="s">
        <v>57</v>
      </c>
    </row>
    <row r="2445" spans="1:13" x14ac:dyDescent="0.2">
      <c r="A2445" t="s">
        <v>3</v>
      </c>
      <c r="B2445" t="s">
        <v>61</v>
      </c>
      <c r="M2445" t="s">
        <v>57</v>
      </c>
    </row>
    <row r="2446" spans="1:13" x14ac:dyDescent="0.2">
      <c r="A2446" t="s">
        <v>5</v>
      </c>
      <c r="B2446">
        <v>1</v>
      </c>
      <c r="M2446" t="s">
        <v>57</v>
      </c>
    </row>
    <row r="2447" spans="1:13" x14ac:dyDescent="0.2">
      <c r="A2447" t="s">
        <v>6</v>
      </c>
      <c r="B2447" t="s">
        <v>556</v>
      </c>
      <c r="M2447" t="s">
        <v>57</v>
      </c>
    </row>
    <row r="2448" spans="1:13" x14ac:dyDescent="0.2">
      <c r="A2448" t="s">
        <v>8</v>
      </c>
      <c r="B2448" t="s">
        <v>9</v>
      </c>
      <c r="M2448" t="s">
        <v>57</v>
      </c>
    </row>
    <row r="2449" spans="1:13" x14ac:dyDescent="0.2">
      <c r="A2449" t="s">
        <v>10</v>
      </c>
      <c r="B2449" t="s">
        <v>10</v>
      </c>
      <c r="M2449" t="s">
        <v>57</v>
      </c>
    </row>
    <row r="2450" spans="1:13" x14ac:dyDescent="0.2">
      <c r="A2450" t="s">
        <v>542</v>
      </c>
      <c r="B2450" t="s">
        <v>543</v>
      </c>
      <c r="M2450" t="s">
        <v>57</v>
      </c>
    </row>
    <row r="2451" spans="1:13" ht="16" x14ac:dyDescent="0.2">
      <c r="A2451" s="1" t="s">
        <v>12</v>
      </c>
      <c r="M2451" t="s">
        <v>57</v>
      </c>
    </row>
    <row r="2452" spans="1:13" x14ac:dyDescent="0.2">
      <c r="A2452" t="s">
        <v>13</v>
      </c>
      <c r="B2452" t="s">
        <v>14</v>
      </c>
      <c r="C2452" t="s">
        <v>3</v>
      </c>
      <c r="D2452" t="s">
        <v>10</v>
      </c>
      <c r="E2452" t="s">
        <v>15</v>
      </c>
      <c r="F2452" t="s">
        <v>8</v>
      </c>
      <c r="G2452" t="s">
        <v>16</v>
      </c>
      <c r="H2452" t="s">
        <v>17</v>
      </c>
      <c r="I2452" t="s">
        <v>18</v>
      </c>
      <c r="J2452" t="s">
        <v>19</v>
      </c>
      <c r="K2452" t="s">
        <v>20</v>
      </c>
      <c r="L2452" t="s">
        <v>21</v>
      </c>
      <c r="M2452" t="s">
        <v>6</v>
      </c>
    </row>
    <row r="2453" spans="1:13" x14ac:dyDescent="0.2">
      <c r="A2453" t="s">
        <v>40</v>
      </c>
      <c r="B2453">
        <v>10900000</v>
      </c>
      <c r="D2453" t="s">
        <v>11</v>
      </c>
      <c r="E2453" t="s">
        <v>24</v>
      </c>
      <c r="F2453" t="s">
        <v>25</v>
      </c>
      <c r="G2453">
        <v>0</v>
      </c>
      <c r="H2453">
        <v>16.204273347199369</v>
      </c>
      <c r="I2453">
        <v>0.75203869838813697</v>
      </c>
      <c r="K2453" t="s">
        <v>76</v>
      </c>
      <c r="L2453">
        <v>0</v>
      </c>
      <c r="M2453" t="s">
        <v>57</v>
      </c>
    </row>
    <row r="2454" spans="1:13" x14ac:dyDescent="0.2">
      <c r="A2454" t="s">
        <v>77</v>
      </c>
      <c r="B2454">
        <v>1440000</v>
      </c>
      <c r="D2454" t="s">
        <v>78</v>
      </c>
      <c r="E2454" t="s">
        <v>79</v>
      </c>
      <c r="F2454" t="s">
        <v>25</v>
      </c>
      <c r="G2454">
        <v>0</v>
      </c>
      <c r="H2454">
        <v>14.18015367155218</v>
      </c>
      <c r="I2454">
        <v>0.69314718055994529</v>
      </c>
      <c r="K2454" t="s">
        <v>80</v>
      </c>
      <c r="L2454">
        <v>0</v>
      </c>
      <c r="M2454" t="s">
        <v>57</v>
      </c>
    </row>
    <row r="2455" spans="1:13" x14ac:dyDescent="0.2">
      <c r="A2455" t="s">
        <v>81</v>
      </c>
      <c r="B2455">
        <v>40000</v>
      </c>
      <c r="D2455" t="s">
        <v>82</v>
      </c>
      <c r="E2455" t="s">
        <v>79</v>
      </c>
      <c r="F2455" t="s">
        <v>25</v>
      </c>
      <c r="G2455">
        <v>0</v>
      </c>
      <c r="H2455">
        <v>10.596634733096071</v>
      </c>
      <c r="I2455">
        <v>0.54930614433405478</v>
      </c>
      <c r="K2455" t="s">
        <v>83</v>
      </c>
      <c r="L2455">
        <v>0</v>
      </c>
      <c r="M2455" t="s">
        <v>57</v>
      </c>
    </row>
    <row r="2456" spans="1:13" x14ac:dyDescent="0.2">
      <c r="A2456" t="s">
        <v>84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x14ac:dyDescent="0.2">
      <c r="A2457" t="s">
        <v>60</v>
      </c>
      <c r="B2457">
        <v>1</v>
      </c>
      <c r="C2457" t="s">
        <v>61</v>
      </c>
      <c r="D2457" t="s">
        <v>10</v>
      </c>
      <c r="E2457" t="s">
        <v>85</v>
      </c>
      <c r="F2457" t="s">
        <v>56</v>
      </c>
      <c r="J2457">
        <v>100</v>
      </c>
      <c r="K2457" t="s">
        <v>57</v>
      </c>
      <c r="M2457" t="s">
        <v>57</v>
      </c>
    </row>
    <row r="2458" spans="1:13" x14ac:dyDescent="0.2">
      <c r="A2458" t="s">
        <v>86</v>
      </c>
      <c r="B2458">
        <v>4200</v>
      </c>
      <c r="C2458" t="s">
        <v>70</v>
      </c>
      <c r="D2458" t="s">
        <v>23</v>
      </c>
      <c r="E2458" t="s">
        <v>58</v>
      </c>
      <c r="F2458" t="s">
        <v>59</v>
      </c>
      <c r="G2458">
        <v>0</v>
      </c>
      <c r="H2458">
        <v>8.3428398042714598</v>
      </c>
      <c r="I2458">
        <v>0.54930614433405478</v>
      </c>
      <c r="K2458" t="s">
        <v>87</v>
      </c>
      <c r="L2458">
        <v>0</v>
      </c>
      <c r="M2458" t="s">
        <v>88</v>
      </c>
    </row>
    <row r="2459" spans="1:13" x14ac:dyDescent="0.2">
      <c r="A2459" t="s">
        <v>89</v>
      </c>
      <c r="B2459">
        <v>720</v>
      </c>
      <c r="C2459" t="s">
        <v>61</v>
      </c>
      <c r="D2459" t="s">
        <v>23</v>
      </c>
      <c r="E2459" t="s">
        <v>58</v>
      </c>
      <c r="F2459" t="s">
        <v>59</v>
      </c>
      <c r="G2459">
        <v>0</v>
      </c>
      <c r="H2459">
        <v>6.5792512120101012</v>
      </c>
      <c r="I2459">
        <v>0.54930614433405478</v>
      </c>
      <c r="K2459" t="s">
        <v>87</v>
      </c>
      <c r="L2459">
        <v>0</v>
      </c>
      <c r="M2459" t="s">
        <v>90</v>
      </c>
    </row>
    <row r="2460" spans="1:13" x14ac:dyDescent="0.2">
      <c r="A2460" t="s">
        <v>91</v>
      </c>
      <c r="B2460">
        <v>148000000</v>
      </c>
      <c r="C2460" t="s">
        <v>92</v>
      </c>
      <c r="D2460" t="s">
        <v>11</v>
      </c>
      <c r="E2460" t="s">
        <v>58</v>
      </c>
      <c r="F2460" t="s">
        <v>59</v>
      </c>
      <c r="G2460">
        <v>0</v>
      </c>
      <c r="H2460">
        <v>18.81272283172839</v>
      </c>
      <c r="I2460">
        <v>0.75203869838813697</v>
      </c>
      <c r="K2460" t="s">
        <v>93</v>
      </c>
      <c r="L2460">
        <v>0</v>
      </c>
      <c r="M2460" t="s">
        <v>91</v>
      </c>
    </row>
    <row r="2461" spans="1:13" x14ac:dyDescent="0.2">
      <c r="A2461" t="s">
        <v>94</v>
      </c>
      <c r="B2461">
        <v>440000</v>
      </c>
      <c r="C2461" t="s">
        <v>61</v>
      </c>
      <c r="D2461" t="s">
        <v>23</v>
      </c>
      <c r="E2461" t="s">
        <v>58</v>
      </c>
      <c r="F2461" t="s">
        <v>59</v>
      </c>
      <c r="G2461">
        <v>0</v>
      </c>
      <c r="H2461">
        <v>12.99453000589444</v>
      </c>
      <c r="I2461">
        <v>0.54930614433405478</v>
      </c>
      <c r="K2461" t="s">
        <v>87</v>
      </c>
      <c r="L2461">
        <v>0</v>
      </c>
      <c r="M2461" t="s">
        <v>192</v>
      </c>
    </row>
    <row r="2462" spans="1:13" x14ac:dyDescent="0.2">
      <c r="A2462" t="s">
        <v>95</v>
      </c>
      <c r="B2462">
        <v>976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6.8834625864130921</v>
      </c>
      <c r="I2462">
        <v>0.54930614433405478</v>
      </c>
      <c r="K2462" t="s">
        <v>87</v>
      </c>
      <c r="L2462">
        <v>0</v>
      </c>
      <c r="M2462" t="s">
        <v>602</v>
      </c>
    </row>
    <row r="2463" spans="1:13" x14ac:dyDescent="0.2">
      <c r="A2463" t="s">
        <v>96</v>
      </c>
      <c r="B2463">
        <v>6000</v>
      </c>
      <c r="C2463" t="s">
        <v>70</v>
      </c>
      <c r="D2463" t="s">
        <v>68</v>
      </c>
      <c r="E2463" t="s">
        <v>58</v>
      </c>
      <c r="F2463" t="s">
        <v>59</v>
      </c>
      <c r="G2463">
        <v>0</v>
      </c>
      <c r="H2463">
        <v>8.6995147482101913</v>
      </c>
      <c r="I2463">
        <v>0.54930614433405478</v>
      </c>
      <c r="K2463" t="s">
        <v>87</v>
      </c>
      <c r="L2463">
        <v>0</v>
      </c>
      <c r="M2463" t="s">
        <v>603</v>
      </c>
    </row>
    <row r="2464" spans="1:13" x14ac:dyDescent="0.2">
      <c r="A2464" t="s">
        <v>97</v>
      </c>
      <c r="B2464">
        <v>440000</v>
      </c>
      <c r="C2464" t="s">
        <v>61</v>
      </c>
      <c r="D2464" t="s">
        <v>23</v>
      </c>
      <c r="E2464" t="s">
        <v>58</v>
      </c>
      <c r="F2464" t="s">
        <v>59</v>
      </c>
      <c r="G2464">
        <v>0</v>
      </c>
      <c r="H2464">
        <v>12.99453000589444</v>
      </c>
      <c r="I2464">
        <v>0.54930614433405478</v>
      </c>
      <c r="K2464" t="s">
        <v>87</v>
      </c>
      <c r="L2464">
        <v>0</v>
      </c>
      <c r="M2464" t="s">
        <v>599</v>
      </c>
    </row>
    <row r="2465" spans="1:13" x14ac:dyDescent="0.2">
      <c r="A2465" t="s">
        <v>98</v>
      </c>
      <c r="B2465">
        <v>148000000</v>
      </c>
      <c r="C2465" t="s">
        <v>61</v>
      </c>
      <c r="D2465" t="s">
        <v>11</v>
      </c>
      <c r="E2465" t="s">
        <v>58</v>
      </c>
      <c r="F2465" t="s">
        <v>59</v>
      </c>
      <c r="G2465">
        <v>0</v>
      </c>
      <c r="H2465">
        <v>18.81272283172839</v>
      </c>
      <c r="I2465">
        <v>0.75203869838813697</v>
      </c>
      <c r="K2465" t="s">
        <v>93</v>
      </c>
      <c r="L2465">
        <v>0</v>
      </c>
      <c r="M2465" t="s">
        <v>604</v>
      </c>
    </row>
    <row r="2466" spans="1:13" x14ac:dyDescent="0.2">
      <c r="A2466" t="s">
        <v>100</v>
      </c>
      <c r="B2466">
        <v>8800000</v>
      </c>
      <c r="C2466" t="s">
        <v>61</v>
      </c>
      <c r="D2466" t="s">
        <v>23</v>
      </c>
      <c r="E2466" t="s">
        <v>58</v>
      </c>
      <c r="F2466" t="s">
        <v>59</v>
      </c>
      <c r="G2466">
        <v>0</v>
      </c>
      <c r="H2466">
        <v>15.990262279448441</v>
      </c>
      <c r="I2466">
        <v>0.54930614433405478</v>
      </c>
      <c r="K2466" t="s">
        <v>87</v>
      </c>
      <c r="L2466">
        <v>0</v>
      </c>
      <c r="M2466" t="s">
        <v>605</v>
      </c>
    </row>
    <row r="2467" spans="1:13" x14ac:dyDescent="0.2">
      <c r="A2467" t="s">
        <v>101</v>
      </c>
      <c r="B2467">
        <v>660000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13.399995114002611</v>
      </c>
      <c r="I2467">
        <v>0.54930614433405478</v>
      </c>
      <c r="K2467" t="s">
        <v>87</v>
      </c>
      <c r="L2467">
        <v>0</v>
      </c>
      <c r="M2467" t="s">
        <v>102</v>
      </c>
    </row>
    <row r="2468" spans="1:13" x14ac:dyDescent="0.2">
      <c r="A2468" t="s">
        <v>104</v>
      </c>
      <c r="B2468">
        <v>3020000</v>
      </c>
      <c r="C2468" t="s">
        <v>105</v>
      </c>
      <c r="D2468" t="s">
        <v>106</v>
      </c>
      <c r="E2468" t="s">
        <v>58</v>
      </c>
      <c r="F2468" t="s">
        <v>59</v>
      </c>
      <c r="G2468">
        <v>0</v>
      </c>
      <c r="H2468">
        <v>14.920767389351051</v>
      </c>
      <c r="I2468">
        <v>0.75203869838813697</v>
      </c>
      <c r="K2468" t="s">
        <v>93</v>
      </c>
      <c r="L2468">
        <v>0</v>
      </c>
      <c r="M2468" t="s">
        <v>544</v>
      </c>
    </row>
    <row r="2469" spans="1:13" x14ac:dyDescent="0.2">
      <c r="A2469" t="s">
        <v>107</v>
      </c>
      <c r="B2469">
        <v>6300</v>
      </c>
      <c r="C2469" t="s">
        <v>61</v>
      </c>
      <c r="D2469" t="s">
        <v>23</v>
      </c>
      <c r="E2469" t="s">
        <v>58</v>
      </c>
      <c r="F2469" t="s">
        <v>59</v>
      </c>
      <c r="G2469">
        <v>0</v>
      </c>
      <c r="H2469">
        <v>8.7483049123796235</v>
      </c>
      <c r="I2469">
        <v>0.54930614433405478</v>
      </c>
      <c r="K2469" t="s">
        <v>87</v>
      </c>
      <c r="L2469">
        <v>0</v>
      </c>
      <c r="M2469" t="s">
        <v>108</v>
      </c>
    </row>
    <row r="2470" spans="1:13" x14ac:dyDescent="0.2">
      <c r="A2470" t="s">
        <v>110</v>
      </c>
      <c r="B2470">
        <v>1300000</v>
      </c>
      <c r="C2470" t="s">
        <v>4</v>
      </c>
      <c r="D2470" t="s">
        <v>23</v>
      </c>
      <c r="E2470" t="s">
        <v>58</v>
      </c>
      <c r="F2470" t="s">
        <v>59</v>
      </c>
      <c r="G2470">
        <v>0</v>
      </c>
      <c r="H2470">
        <v>14.07787482243176</v>
      </c>
      <c r="I2470">
        <v>0.54930614433405478</v>
      </c>
      <c r="K2470" t="s">
        <v>87</v>
      </c>
      <c r="L2470">
        <v>0</v>
      </c>
      <c r="M2470" t="s">
        <v>111</v>
      </c>
    </row>
    <row r="2471" spans="1:13" x14ac:dyDescent="0.2">
      <c r="A2471" t="s">
        <v>112</v>
      </c>
      <c r="B2471">
        <v>1800000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14.40329722286639</v>
      </c>
      <c r="I2471">
        <v>0.54930614433405478</v>
      </c>
      <c r="K2471" t="s">
        <v>87</v>
      </c>
      <c r="L2471">
        <v>0</v>
      </c>
      <c r="M2471" t="s">
        <v>113</v>
      </c>
    </row>
    <row r="2472" spans="1:13" x14ac:dyDescent="0.2">
      <c r="M2472" t="s">
        <v>57</v>
      </c>
    </row>
    <row r="2473" spans="1:13" ht="16" x14ac:dyDescent="0.2">
      <c r="A2473" s="1" t="s">
        <v>2</v>
      </c>
      <c r="B2473" s="1" t="s">
        <v>371</v>
      </c>
      <c r="M2473" t="s">
        <v>57</v>
      </c>
    </row>
    <row r="2474" spans="1:13" x14ac:dyDescent="0.2">
      <c r="A2474" t="s">
        <v>3</v>
      </c>
      <c r="B2474" t="s">
        <v>61</v>
      </c>
      <c r="M2474" t="s">
        <v>57</v>
      </c>
    </row>
    <row r="2475" spans="1:13" x14ac:dyDescent="0.2">
      <c r="A2475" t="s">
        <v>5</v>
      </c>
      <c r="B2475">
        <v>1</v>
      </c>
      <c r="M2475" t="s">
        <v>57</v>
      </c>
    </row>
    <row r="2476" spans="1:13" x14ac:dyDescent="0.2">
      <c r="A2476" t="s">
        <v>6</v>
      </c>
      <c r="B2476" t="s">
        <v>747</v>
      </c>
      <c r="M2476" t="s">
        <v>57</v>
      </c>
    </row>
    <row r="2477" spans="1:13" x14ac:dyDescent="0.2">
      <c r="A2477" t="s">
        <v>8</v>
      </c>
      <c r="B2477" t="s">
        <v>9</v>
      </c>
      <c r="M2477" t="s">
        <v>57</v>
      </c>
    </row>
    <row r="2478" spans="1:13" x14ac:dyDescent="0.2">
      <c r="A2478" t="s">
        <v>10</v>
      </c>
      <c r="B2478" t="s">
        <v>10</v>
      </c>
      <c r="M2478" t="s">
        <v>57</v>
      </c>
    </row>
    <row r="2479" spans="1:13" x14ac:dyDescent="0.2">
      <c r="A2479" t="s">
        <v>542</v>
      </c>
      <c r="B2479" t="s">
        <v>543</v>
      </c>
      <c r="M2479" t="s">
        <v>57</v>
      </c>
    </row>
    <row r="2480" spans="1:13" ht="16" x14ac:dyDescent="0.2">
      <c r="A2480" s="1" t="s">
        <v>12</v>
      </c>
      <c r="M2480" t="s">
        <v>57</v>
      </c>
    </row>
    <row r="2481" spans="1:13" x14ac:dyDescent="0.2">
      <c r="A2481" t="s">
        <v>13</v>
      </c>
      <c r="B2481" t="s">
        <v>14</v>
      </c>
      <c r="C2481" t="s">
        <v>3</v>
      </c>
      <c r="D2481" t="s">
        <v>10</v>
      </c>
      <c r="E2481" t="s">
        <v>15</v>
      </c>
      <c r="F2481" t="s">
        <v>8</v>
      </c>
      <c r="G2481" t="s">
        <v>16</v>
      </c>
      <c r="H2481" t="s">
        <v>17</v>
      </c>
      <c r="I2481" t="s">
        <v>18</v>
      </c>
      <c r="J2481" t="s">
        <v>19</v>
      </c>
      <c r="K2481" t="s">
        <v>20</v>
      </c>
      <c r="L2481" t="s">
        <v>21</v>
      </c>
      <c r="M2481" t="s">
        <v>6</v>
      </c>
    </row>
    <row r="2482" spans="1:13" x14ac:dyDescent="0.2">
      <c r="A2482" t="s">
        <v>40</v>
      </c>
      <c r="B2482">
        <v>18900000</v>
      </c>
      <c r="D2482" t="s">
        <v>11</v>
      </c>
      <c r="E2482" t="s">
        <v>275</v>
      </c>
      <c r="F2482" t="s">
        <v>25</v>
      </c>
      <c r="G2482">
        <v>0</v>
      </c>
      <c r="H2482">
        <v>16.754672480029871</v>
      </c>
      <c r="I2482">
        <v>0.3465735902799727</v>
      </c>
      <c r="K2482" t="s">
        <v>531</v>
      </c>
      <c r="L2482">
        <v>0</v>
      </c>
      <c r="M2482" t="s">
        <v>57</v>
      </c>
    </row>
    <row r="2483" spans="1:13" x14ac:dyDescent="0.2">
      <c r="A2483" t="s">
        <v>157</v>
      </c>
      <c r="B2483">
        <v>250000</v>
      </c>
      <c r="D2483" t="s">
        <v>78</v>
      </c>
      <c r="E2483" t="s">
        <v>79</v>
      </c>
      <c r="F2483" t="s">
        <v>25</v>
      </c>
      <c r="G2483">
        <v>0</v>
      </c>
      <c r="H2483">
        <v>12.429216196844379</v>
      </c>
      <c r="I2483">
        <v>0.3465735902799727</v>
      </c>
      <c r="K2483" t="s">
        <v>532</v>
      </c>
      <c r="L2483">
        <v>0</v>
      </c>
      <c r="M2483" t="s">
        <v>57</v>
      </c>
    </row>
    <row r="2484" spans="1:13" x14ac:dyDescent="0.2">
      <c r="A2484" t="s">
        <v>77</v>
      </c>
      <c r="B2484">
        <v>1170000</v>
      </c>
      <c r="D2484" t="s">
        <v>78</v>
      </c>
      <c r="E2484" t="s">
        <v>79</v>
      </c>
      <c r="F2484" t="s">
        <v>25</v>
      </c>
      <c r="G2484">
        <v>0</v>
      </c>
      <c r="H2484">
        <v>13.97251430677394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x14ac:dyDescent="0.2">
      <c r="A2485" t="s">
        <v>77</v>
      </c>
      <c r="B2485">
        <v>1040000</v>
      </c>
      <c r="D2485" t="s">
        <v>78</v>
      </c>
      <c r="E2485" t="s">
        <v>79</v>
      </c>
      <c r="F2485" t="s">
        <v>25</v>
      </c>
      <c r="G2485">
        <v>0</v>
      </c>
      <c r="H2485">
        <v>13.85473127111756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x14ac:dyDescent="0.2">
      <c r="A2486" t="s">
        <v>302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x14ac:dyDescent="0.2">
      <c r="A2487" t="s">
        <v>81</v>
      </c>
      <c r="B2487">
        <v>125000</v>
      </c>
      <c r="D2487" t="s">
        <v>82</v>
      </c>
      <c r="E2487" t="s">
        <v>79</v>
      </c>
      <c r="F2487" t="s">
        <v>25</v>
      </c>
      <c r="G2487">
        <v>0</v>
      </c>
      <c r="H2487">
        <v>11.736069016284439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84</v>
      </c>
      <c r="B2488">
        <v>45000</v>
      </c>
      <c r="D2488" t="s">
        <v>82</v>
      </c>
      <c r="E2488" t="s">
        <v>79</v>
      </c>
      <c r="F2488" t="s">
        <v>25</v>
      </c>
      <c r="G2488">
        <v>0</v>
      </c>
      <c r="H2488">
        <v>10.71441776875246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84</v>
      </c>
      <c r="B2489">
        <v>40000</v>
      </c>
      <c r="D2489" t="s">
        <v>82</v>
      </c>
      <c r="E2489" t="s">
        <v>79</v>
      </c>
      <c r="F2489" t="s">
        <v>25</v>
      </c>
      <c r="G2489">
        <v>0</v>
      </c>
      <c r="H2489">
        <v>10.596634733096071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160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371</v>
      </c>
      <c r="B2491">
        <v>1</v>
      </c>
      <c r="C2491" t="s">
        <v>61</v>
      </c>
      <c r="D2491" t="s">
        <v>10</v>
      </c>
      <c r="E2491" t="s">
        <v>85</v>
      </c>
      <c r="F2491" t="s">
        <v>56</v>
      </c>
      <c r="J2491">
        <v>100</v>
      </c>
      <c r="K2491" t="s">
        <v>57</v>
      </c>
      <c r="M2491" t="s">
        <v>57</v>
      </c>
    </row>
    <row r="2492" spans="1:13" x14ac:dyDescent="0.2">
      <c r="A2492" t="s">
        <v>168</v>
      </c>
      <c r="B2492">
        <v>81000000</v>
      </c>
      <c r="C2492" t="s">
        <v>67</v>
      </c>
      <c r="D2492" t="s">
        <v>11</v>
      </c>
      <c r="E2492" t="s">
        <v>58</v>
      </c>
      <c r="F2492" t="s">
        <v>59</v>
      </c>
      <c r="G2492">
        <v>0</v>
      </c>
      <c r="H2492">
        <v>18.20995971263671</v>
      </c>
      <c r="I2492">
        <v>0.3465735902799727</v>
      </c>
      <c r="K2492" t="s">
        <v>532</v>
      </c>
      <c r="L2492">
        <v>0</v>
      </c>
      <c r="M2492" t="s">
        <v>616</v>
      </c>
    </row>
    <row r="2493" spans="1:13" x14ac:dyDescent="0.2">
      <c r="A2493" t="s">
        <v>94</v>
      </c>
      <c r="B2493">
        <v>300000</v>
      </c>
      <c r="C2493" t="s">
        <v>61</v>
      </c>
      <c r="D2493" t="s">
        <v>23</v>
      </c>
      <c r="E2493" t="s">
        <v>58</v>
      </c>
      <c r="F2493" t="s">
        <v>59</v>
      </c>
      <c r="G2493">
        <v>0</v>
      </c>
      <c r="H2493">
        <v>12.61153775363834</v>
      </c>
      <c r="I2493">
        <v>0.3465735902799727</v>
      </c>
      <c r="K2493" t="s">
        <v>532</v>
      </c>
      <c r="L2493">
        <v>0</v>
      </c>
      <c r="M2493" t="s">
        <v>192</v>
      </c>
    </row>
    <row r="2494" spans="1:13" x14ac:dyDescent="0.2">
      <c r="A2494" t="s">
        <v>96</v>
      </c>
      <c r="B2494">
        <v>52500</v>
      </c>
      <c r="C2494" t="s">
        <v>70</v>
      </c>
      <c r="D2494" t="s">
        <v>68</v>
      </c>
      <c r="E2494" t="s">
        <v>58</v>
      </c>
      <c r="F2494" t="s">
        <v>59</v>
      </c>
      <c r="G2494">
        <v>0</v>
      </c>
      <c r="H2494">
        <v>10.868568448579721</v>
      </c>
      <c r="I2494">
        <v>0.3465735902799727</v>
      </c>
      <c r="K2494" t="s">
        <v>532</v>
      </c>
      <c r="L2494">
        <v>0</v>
      </c>
      <c r="M2494" t="s">
        <v>603</v>
      </c>
    </row>
    <row r="2495" spans="1:13" x14ac:dyDescent="0.2">
      <c r="A2495" t="s">
        <v>97</v>
      </c>
      <c r="B2495">
        <v>650000</v>
      </c>
      <c r="C2495" t="s">
        <v>61</v>
      </c>
      <c r="D2495" t="s">
        <v>23</v>
      </c>
      <c r="E2495" t="s">
        <v>58</v>
      </c>
      <c r="F2495" t="s">
        <v>59</v>
      </c>
      <c r="G2495">
        <v>0</v>
      </c>
      <c r="H2495">
        <v>13.38472764187182</v>
      </c>
      <c r="I2495">
        <v>0.3465735902799727</v>
      </c>
      <c r="K2495" t="s">
        <v>532</v>
      </c>
      <c r="L2495">
        <v>0</v>
      </c>
      <c r="M2495" t="s">
        <v>599</v>
      </c>
    </row>
    <row r="2496" spans="1:13" x14ac:dyDescent="0.2">
      <c r="A2496" t="s">
        <v>98</v>
      </c>
      <c r="B2496">
        <v>81000000</v>
      </c>
      <c r="C2496" t="s">
        <v>61</v>
      </c>
      <c r="D2496" t="s">
        <v>11</v>
      </c>
      <c r="E2496" t="s">
        <v>58</v>
      </c>
      <c r="F2496" t="s">
        <v>59</v>
      </c>
      <c r="G2496">
        <v>0</v>
      </c>
      <c r="H2496">
        <v>18.20995971263671</v>
      </c>
      <c r="I2496">
        <v>0.3465735902799727</v>
      </c>
      <c r="K2496" t="s">
        <v>532</v>
      </c>
      <c r="L2496">
        <v>0</v>
      </c>
      <c r="M2496" t="s">
        <v>604</v>
      </c>
    </row>
    <row r="2497" spans="1:13" x14ac:dyDescent="0.2">
      <c r="A2497" t="s">
        <v>100</v>
      </c>
      <c r="B2497">
        <v>42200000</v>
      </c>
      <c r="C2497" t="s">
        <v>61</v>
      </c>
      <c r="D2497" t="s">
        <v>23</v>
      </c>
      <c r="E2497" t="s">
        <v>58</v>
      </c>
      <c r="F2497" t="s">
        <v>59</v>
      </c>
      <c r="G2497">
        <v>0</v>
      </c>
      <c r="H2497">
        <v>17.557930779006242</v>
      </c>
      <c r="I2497">
        <v>0.3465735902799727</v>
      </c>
      <c r="K2497" t="s">
        <v>532</v>
      </c>
      <c r="L2497">
        <v>0</v>
      </c>
      <c r="M2497" t="s">
        <v>605</v>
      </c>
    </row>
    <row r="2498" spans="1:13" x14ac:dyDescent="0.2">
      <c r="A2498" t="s">
        <v>395</v>
      </c>
      <c r="B2498">
        <v>3600000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15.096444403426339</v>
      </c>
      <c r="I2498">
        <v>0.3465735902799727</v>
      </c>
      <c r="K2498" t="s">
        <v>532</v>
      </c>
      <c r="L2498">
        <v>0</v>
      </c>
      <c r="M2498" t="s">
        <v>186</v>
      </c>
    </row>
    <row r="2499" spans="1:13" x14ac:dyDescent="0.2">
      <c r="A2499" t="s">
        <v>173</v>
      </c>
      <c r="B2499">
        <v>375000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12.83468130495255</v>
      </c>
      <c r="I2499">
        <v>0.3465735902799727</v>
      </c>
      <c r="K2499" t="s">
        <v>532</v>
      </c>
      <c r="L2499">
        <v>0</v>
      </c>
      <c r="M2499" t="s">
        <v>174</v>
      </c>
    </row>
    <row r="2500" spans="1:13" x14ac:dyDescent="0.2">
      <c r="A2500" t="s">
        <v>372</v>
      </c>
      <c r="B2500">
        <v>9620000</v>
      </c>
      <c r="C2500" t="s">
        <v>67</v>
      </c>
      <c r="D2500" t="s">
        <v>154</v>
      </c>
      <c r="E2500" t="s">
        <v>58</v>
      </c>
      <c r="F2500" t="s">
        <v>59</v>
      </c>
      <c r="G2500">
        <v>0</v>
      </c>
      <c r="H2500">
        <v>16.079354822641889</v>
      </c>
      <c r="I2500">
        <v>0.37096867236468872</v>
      </c>
      <c r="K2500" t="s">
        <v>533</v>
      </c>
      <c r="L2500">
        <v>0</v>
      </c>
      <c r="M2500" t="s">
        <v>641</v>
      </c>
    </row>
    <row r="2501" spans="1:13" x14ac:dyDescent="0.2">
      <c r="A2501" t="s">
        <v>330</v>
      </c>
      <c r="B2501">
        <v>11200000</v>
      </c>
      <c r="C2501" t="s">
        <v>4</v>
      </c>
      <c r="D2501" t="s">
        <v>154</v>
      </c>
      <c r="E2501" t="s">
        <v>58</v>
      </c>
      <c r="F2501" t="s">
        <v>59</v>
      </c>
      <c r="G2501">
        <v>0</v>
      </c>
      <c r="H2501">
        <v>16.23142433626532</v>
      </c>
      <c r="I2501">
        <v>0.37096867236468872</v>
      </c>
      <c r="K2501" t="s">
        <v>533</v>
      </c>
      <c r="L2501">
        <v>0</v>
      </c>
      <c r="M2501" t="s">
        <v>632</v>
      </c>
    </row>
    <row r="2502" spans="1:13" x14ac:dyDescent="0.2">
      <c r="A2502" t="s">
        <v>104</v>
      </c>
      <c r="B2502">
        <v>5250000</v>
      </c>
      <c r="C2502" t="s">
        <v>105</v>
      </c>
      <c r="D2502" t="s">
        <v>106</v>
      </c>
      <c r="E2502" t="s">
        <v>58</v>
      </c>
      <c r="F2502" t="s">
        <v>59</v>
      </c>
      <c r="G2502">
        <v>0</v>
      </c>
      <c r="H2502">
        <v>15.473738634567811</v>
      </c>
      <c r="I2502">
        <v>0.3465735902799727</v>
      </c>
      <c r="K2502" t="s">
        <v>532</v>
      </c>
      <c r="L2502">
        <v>0</v>
      </c>
      <c r="M2502" t="s">
        <v>544</v>
      </c>
    </row>
    <row r="2503" spans="1:13" x14ac:dyDescent="0.2">
      <c r="A2503" t="s">
        <v>534</v>
      </c>
      <c r="B2503">
        <v>500000</v>
      </c>
      <c r="C2503" t="s">
        <v>4</v>
      </c>
      <c r="D2503" t="s">
        <v>23</v>
      </c>
      <c r="E2503" t="s">
        <v>58</v>
      </c>
      <c r="F2503" t="s">
        <v>59</v>
      </c>
      <c r="G2503">
        <v>0</v>
      </c>
      <c r="H2503">
        <v>13.12236337740433</v>
      </c>
      <c r="I2503">
        <v>0.3465735902799727</v>
      </c>
      <c r="K2503" t="s">
        <v>532</v>
      </c>
      <c r="L2503">
        <v>0</v>
      </c>
      <c r="M2503" t="s">
        <v>535</v>
      </c>
    </row>
    <row r="2504" spans="1:13" x14ac:dyDescent="0.2">
      <c r="A2504" t="s">
        <v>112</v>
      </c>
      <c r="B2504">
        <v>400000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12.899219826090119</v>
      </c>
      <c r="I2504">
        <v>0.3465735902799727</v>
      </c>
      <c r="K2504" t="s">
        <v>532</v>
      </c>
      <c r="L2504">
        <v>0</v>
      </c>
      <c r="M2504" t="s">
        <v>113</v>
      </c>
    </row>
    <row r="2505" spans="1:13" x14ac:dyDescent="0.2">
      <c r="A2505" t="s">
        <v>536</v>
      </c>
      <c r="B2505">
        <v>-375000</v>
      </c>
      <c r="C2505" t="s">
        <v>70</v>
      </c>
      <c r="D2505" t="s">
        <v>23</v>
      </c>
      <c r="E2505" t="s">
        <v>71</v>
      </c>
      <c r="F2505" t="s">
        <v>59</v>
      </c>
      <c r="G2505">
        <v>0</v>
      </c>
      <c r="H2505">
        <v>12.83468130495255</v>
      </c>
      <c r="I2505">
        <v>0.3465735902799727</v>
      </c>
      <c r="K2505" t="s">
        <v>532</v>
      </c>
      <c r="L2505">
        <v>0</v>
      </c>
      <c r="M2505" t="s">
        <v>233</v>
      </c>
    </row>
    <row r="2506" spans="1:13" x14ac:dyDescent="0.2">
      <c r="A2506" t="s">
        <v>537</v>
      </c>
      <c r="B2506">
        <v>-500000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13.12236337740433</v>
      </c>
      <c r="I2506">
        <v>0.3465735902799727</v>
      </c>
      <c r="K2506" t="s">
        <v>532</v>
      </c>
      <c r="L2506">
        <v>0</v>
      </c>
      <c r="M2506" t="s">
        <v>538</v>
      </c>
    </row>
    <row r="2507" spans="1:13" x14ac:dyDescent="0.2">
      <c r="A2507" t="s">
        <v>539</v>
      </c>
      <c r="B2507">
        <v>-131000000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18.69070788116543</v>
      </c>
      <c r="I2507">
        <v>0.3465735902799727</v>
      </c>
      <c r="K2507" t="s">
        <v>532</v>
      </c>
      <c r="L2507">
        <v>0</v>
      </c>
      <c r="M2507" t="s">
        <v>540</v>
      </c>
    </row>
    <row r="2508" spans="1:13" x14ac:dyDescent="0.2">
      <c r="M2508" t="s">
        <v>57</v>
      </c>
    </row>
    <row r="2509" spans="1:13" ht="16" x14ac:dyDescent="0.2">
      <c r="A2509" s="1" t="s">
        <v>2</v>
      </c>
      <c r="B2509" s="1" t="s">
        <v>802</v>
      </c>
      <c r="M2509" t="s">
        <v>57</v>
      </c>
    </row>
    <row r="2510" spans="1:13" x14ac:dyDescent="0.2">
      <c r="A2510" t="s">
        <v>3</v>
      </c>
      <c r="B2510" t="s">
        <v>4</v>
      </c>
      <c r="M2510" t="s">
        <v>57</v>
      </c>
    </row>
    <row r="2511" spans="1:13" x14ac:dyDescent="0.2">
      <c r="A2511" t="s">
        <v>5</v>
      </c>
      <c r="B2511">
        <v>1</v>
      </c>
      <c r="M2511" t="s">
        <v>57</v>
      </c>
    </row>
    <row r="2512" spans="1:13" x14ac:dyDescent="0.2">
      <c r="A2512" t="s">
        <v>6</v>
      </c>
      <c r="B2512" t="s">
        <v>802</v>
      </c>
      <c r="M2512" t="s">
        <v>57</v>
      </c>
    </row>
    <row r="2513" spans="1:13" x14ac:dyDescent="0.2">
      <c r="A2513" t="s">
        <v>8</v>
      </c>
      <c r="B2513" t="s">
        <v>9</v>
      </c>
      <c r="M2513" t="s">
        <v>57</v>
      </c>
    </row>
    <row r="2514" spans="1:13" x14ac:dyDescent="0.2">
      <c r="A2514" t="s">
        <v>10</v>
      </c>
      <c r="B2514" t="s">
        <v>154</v>
      </c>
      <c r="M2514" t="s">
        <v>57</v>
      </c>
    </row>
    <row r="2515" spans="1:13" x14ac:dyDescent="0.2">
      <c r="A2515" t="s">
        <v>542</v>
      </c>
      <c r="B2515" t="s">
        <v>543</v>
      </c>
      <c r="M2515" t="s">
        <v>57</v>
      </c>
    </row>
    <row r="2516" spans="1:13" ht="16" x14ac:dyDescent="0.2">
      <c r="A2516" s="1" t="s">
        <v>12</v>
      </c>
      <c r="M2516" t="s">
        <v>57</v>
      </c>
    </row>
    <row r="2517" spans="1:13" x14ac:dyDescent="0.2">
      <c r="A2517" t="s">
        <v>13</v>
      </c>
      <c r="B2517" t="s">
        <v>14</v>
      </c>
      <c r="C2517" t="s">
        <v>3</v>
      </c>
      <c r="D2517" t="s">
        <v>10</v>
      </c>
      <c r="E2517" t="s">
        <v>15</v>
      </c>
      <c r="F2517" t="s">
        <v>8</v>
      </c>
      <c r="G2517" t="s">
        <v>16</v>
      </c>
      <c r="H2517" t="s">
        <v>17</v>
      </c>
      <c r="I2517" t="s">
        <v>18</v>
      </c>
      <c r="J2517" t="s">
        <v>21</v>
      </c>
      <c r="K2517" t="s">
        <v>20</v>
      </c>
      <c r="L2517" t="s">
        <v>6</v>
      </c>
    </row>
    <row r="2518" spans="1:13" x14ac:dyDescent="0.2">
      <c r="A2518" t="s">
        <v>281</v>
      </c>
      <c r="B2518">
        <v>2.5999999999999998E-4</v>
      </c>
      <c r="D2518" t="s">
        <v>23</v>
      </c>
      <c r="E2518" t="s">
        <v>24</v>
      </c>
      <c r="F2518" t="s">
        <v>25</v>
      </c>
      <c r="G2518">
        <v>0</v>
      </c>
      <c r="H2518">
        <v>-8.2548289269487469</v>
      </c>
      <c r="I2518">
        <v>0</v>
      </c>
      <c r="K2518" t="s">
        <v>57</v>
      </c>
      <c r="L2518" t="s">
        <v>57</v>
      </c>
    </row>
    <row r="2519" spans="1:13" x14ac:dyDescent="0.2">
      <c r="A2519" t="s">
        <v>802</v>
      </c>
      <c r="B2519">
        <v>1</v>
      </c>
      <c r="C2519" t="s">
        <v>4</v>
      </c>
      <c r="D2519" t="s">
        <v>154</v>
      </c>
      <c r="E2519" t="s">
        <v>530</v>
      </c>
      <c r="F2519" t="s">
        <v>56</v>
      </c>
      <c r="K2519" t="s">
        <v>402</v>
      </c>
      <c r="L2519" t="s">
        <v>57</v>
      </c>
    </row>
    <row r="2520" spans="1:13" x14ac:dyDescent="0.2">
      <c r="A2520" t="s">
        <v>129</v>
      </c>
      <c r="B2520">
        <v>4.22E-11</v>
      </c>
      <c r="C2520" t="s">
        <v>61</v>
      </c>
      <c r="D2520" t="s">
        <v>10</v>
      </c>
      <c r="E2520" t="s">
        <v>58</v>
      </c>
      <c r="F2520" t="s">
        <v>59</v>
      </c>
      <c r="G2520">
        <v>0</v>
      </c>
      <c r="H2520">
        <v>-23.888600894886579</v>
      </c>
      <c r="I2520">
        <v>0</v>
      </c>
      <c r="K2520" t="s">
        <v>57</v>
      </c>
      <c r="L2520" t="s">
        <v>608</v>
      </c>
    </row>
    <row r="2521" spans="1:13" x14ac:dyDescent="0.2">
      <c r="A2521" t="s">
        <v>104</v>
      </c>
      <c r="B2521">
        <v>3.8899999999999997E-2</v>
      </c>
      <c r="C2521" t="s">
        <v>105</v>
      </c>
      <c r="D2521" t="s">
        <v>106</v>
      </c>
      <c r="E2521" t="s">
        <v>58</v>
      </c>
      <c r="F2521" t="s">
        <v>59</v>
      </c>
      <c r="G2521">
        <v>0</v>
      </c>
      <c r="H2521">
        <v>-3.2467610283577359</v>
      </c>
      <c r="I2521">
        <v>0</v>
      </c>
      <c r="K2521" t="s">
        <v>57</v>
      </c>
      <c r="L2521" t="s">
        <v>544</v>
      </c>
    </row>
    <row r="2522" spans="1:13" x14ac:dyDescent="0.2">
      <c r="A2522" t="s">
        <v>804</v>
      </c>
      <c r="B2522">
        <v>4.2199999999999999E-9</v>
      </c>
      <c r="C2522" t="s">
        <v>4</v>
      </c>
      <c r="D2522" t="s">
        <v>420</v>
      </c>
      <c r="E2522" t="s">
        <v>58</v>
      </c>
      <c r="F2522" t="s">
        <v>59</v>
      </c>
      <c r="G2522">
        <v>0</v>
      </c>
      <c r="H2522">
        <v>4.2200000000000003E-6</v>
      </c>
      <c r="I2522">
        <v>0</v>
      </c>
      <c r="K2522" t="s">
        <v>57</v>
      </c>
    </row>
    <row r="2523" spans="1:13" x14ac:dyDescent="0.2">
      <c r="M2523" t="s">
        <v>57</v>
      </c>
    </row>
    <row r="2524" spans="1:13" ht="16" x14ac:dyDescent="0.2">
      <c r="A2524" s="1" t="s">
        <v>2</v>
      </c>
      <c r="B2524" s="1" t="s">
        <v>775</v>
      </c>
      <c r="M2524" t="s">
        <v>57</v>
      </c>
    </row>
    <row r="2525" spans="1:13" x14ac:dyDescent="0.2">
      <c r="A2525" t="s">
        <v>3</v>
      </c>
      <c r="B2525" t="s">
        <v>4</v>
      </c>
      <c r="M2525" t="s">
        <v>57</v>
      </c>
    </row>
    <row r="2526" spans="1:13" x14ac:dyDescent="0.2">
      <c r="A2526" t="s">
        <v>5</v>
      </c>
      <c r="B2526">
        <v>1</v>
      </c>
      <c r="M2526" t="s">
        <v>57</v>
      </c>
    </row>
    <row r="2527" spans="1:13" x14ac:dyDescent="0.2">
      <c r="A2527" t="s">
        <v>6</v>
      </c>
      <c r="B2527" t="s">
        <v>775</v>
      </c>
      <c r="M2527" t="s">
        <v>57</v>
      </c>
    </row>
    <row r="2528" spans="1:13" x14ac:dyDescent="0.2">
      <c r="A2528" t="s">
        <v>8</v>
      </c>
      <c r="B2528" t="s">
        <v>9</v>
      </c>
      <c r="M2528" t="s">
        <v>57</v>
      </c>
    </row>
    <row r="2529" spans="1:13" x14ac:dyDescent="0.2">
      <c r="A2529" t="s">
        <v>10</v>
      </c>
      <c r="B2529" t="s">
        <v>23</v>
      </c>
      <c r="M2529" t="s">
        <v>57</v>
      </c>
    </row>
    <row r="2530" spans="1:13" x14ac:dyDescent="0.2">
      <c r="A2530" t="s">
        <v>542</v>
      </c>
      <c r="B2530" t="s">
        <v>543</v>
      </c>
      <c r="M2530" t="s">
        <v>57</v>
      </c>
    </row>
    <row r="2531" spans="1:13" ht="16" x14ac:dyDescent="0.2">
      <c r="A2531" s="1" t="s">
        <v>12</v>
      </c>
      <c r="M2531" t="s">
        <v>57</v>
      </c>
    </row>
    <row r="2532" spans="1:13" x14ac:dyDescent="0.2">
      <c r="A2532" t="s">
        <v>13</v>
      </c>
      <c r="B2532" t="s">
        <v>14</v>
      </c>
      <c r="C2532" t="s">
        <v>3</v>
      </c>
      <c r="D2532" t="s">
        <v>10</v>
      </c>
      <c r="E2532" t="s">
        <v>15</v>
      </c>
      <c r="F2532" t="s">
        <v>8</v>
      </c>
      <c r="G2532" t="s">
        <v>16</v>
      </c>
      <c r="H2532" t="s">
        <v>17</v>
      </c>
      <c r="I2532" t="s">
        <v>18</v>
      </c>
      <c r="J2532" t="s">
        <v>21</v>
      </c>
      <c r="K2532" t="s">
        <v>20</v>
      </c>
      <c r="L2532" t="s">
        <v>6</v>
      </c>
    </row>
    <row r="2533" spans="1:13" x14ac:dyDescent="0.2">
      <c r="A2533" t="s">
        <v>775</v>
      </c>
      <c r="B2533">
        <v>1</v>
      </c>
      <c r="C2533" t="s">
        <v>4</v>
      </c>
      <c r="D2533" t="s">
        <v>23</v>
      </c>
      <c r="E2533" t="s">
        <v>140</v>
      </c>
      <c r="F2533" t="s">
        <v>56</v>
      </c>
      <c r="K2533" t="s">
        <v>57</v>
      </c>
      <c r="L2533" t="s">
        <v>57</v>
      </c>
    </row>
    <row r="2534" spans="1:13" x14ac:dyDescent="0.2">
      <c r="A2534" t="s">
        <v>660</v>
      </c>
      <c r="B2534">
        <v>1.6899999999999999E-8</v>
      </c>
      <c r="C2534" t="s">
        <v>4</v>
      </c>
      <c r="D2534" t="s">
        <v>151</v>
      </c>
      <c r="E2534" t="s">
        <v>58</v>
      </c>
      <c r="F2534" t="s">
        <v>59</v>
      </c>
      <c r="G2534">
        <v>0</v>
      </c>
      <c r="H2534">
        <v>1.6899999999999999E-8</v>
      </c>
      <c r="K2534" t="s">
        <v>152</v>
      </c>
    </row>
    <row r="2535" spans="1:13" x14ac:dyDescent="0.2">
      <c r="A2535" t="s">
        <v>129</v>
      </c>
      <c r="B2535">
        <v>2.5400000000000001E-11</v>
      </c>
      <c r="C2535" t="s">
        <v>61</v>
      </c>
      <c r="D2535" t="s">
        <v>10</v>
      </c>
      <c r="E2535" t="s">
        <v>58</v>
      </c>
      <c r="F2535" t="s">
        <v>59</v>
      </c>
      <c r="G2535">
        <v>0</v>
      </c>
      <c r="H2535">
        <v>-24.396271941904061</v>
      </c>
      <c r="I2535">
        <v>0</v>
      </c>
      <c r="K2535" t="s">
        <v>153</v>
      </c>
      <c r="L2535" t="s">
        <v>608</v>
      </c>
    </row>
    <row r="2536" spans="1:13" x14ac:dyDescent="0.2">
      <c r="A2536" t="s">
        <v>104</v>
      </c>
      <c r="B2536">
        <v>9.4800000000000006E-3</v>
      </c>
      <c r="C2536" t="s">
        <v>105</v>
      </c>
      <c r="D2536" t="s">
        <v>106</v>
      </c>
      <c r="E2536" t="s">
        <v>58</v>
      </c>
      <c r="F2536" t="s">
        <v>59</v>
      </c>
      <c r="G2536">
        <v>0</v>
      </c>
      <c r="H2536">
        <v>-4.6585709627152063</v>
      </c>
      <c r="I2536">
        <v>0</v>
      </c>
      <c r="K2536" t="s">
        <v>664</v>
      </c>
      <c r="L2536" t="s">
        <v>544</v>
      </c>
    </row>
    <row r="2537" spans="1:13" x14ac:dyDescent="0.2">
      <c r="A2537" t="s">
        <v>801</v>
      </c>
      <c r="B2537">
        <v>1.5200000000000001E-3</v>
      </c>
      <c r="C2537" t="s">
        <v>4</v>
      </c>
      <c r="D2537" t="s">
        <v>154</v>
      </c>
      <c r="E2537" t="s">
        <v>58</v>
      </c>
      <c r="F2537" t="s">
        <v>59</v>
      </c>
      <c r="G2537">
        <v>0</v>
      </c>
      <c r="H2537">
        <v>-6.4890449441239522</v>
      </c>
      <c r="I2537">
        <v>0</v>
      </c>
      <c r="K2537" t="s">
        <v>155</v>
      </c>
    </row>
    <row r="2538" spans="1:13" x14ac:dyDescent="0.2">
      <c r="M2538" t="s">
        <v>57</v>
      </c>
    </row>
    <row r="2539" spans="1:13" ht="16" x14ac:dyDescent="0.2">
      <c r="A2539" s="1" t="s">
        <v>2</v>
      </c>
      <c r="B2539" s="1" t="s">
        <v>801</v>
      </c>
      <c r="M2539" t="s">
        <v>57</v>
      </c>
    </row>
    <row r="2540" spans="1:13" x14ac:dyDescent="0.2">
      <c r="A2540" t="s">
        <v>3</v>
      </c>
      <c r="B2540" t="s">
        <v>4</v>
      </c>
      <c r="M2540" t="s">
        <v>57</v>
      </c>
    </row>
    <row r="2541" spans="1:13" x14ac:dyDescent="0.2">
      <c r="A2541" t="s">
        <v>5</v>
      </c>
      <c r="B2541">
        <v>1</v>
      </c>
      <c r="M2541" t="s">
        <v>57</v>
      </c>
    </row>
    <row r="2542" spans="1:13" x14ac:dyDescent="0.2">
      <c r="A2542" t="s">
        <v>6</v>
      </c>
      <c r="B2542" t="s">
        <v>801</v>
      </c>
      <c r="M2542" t="s">
        <v>57</v>
      </c>
    </row>
    <row r="2543" spans="1:13" x14ac:dyDescent="0.2">
      <c r="A2543" t="s">
        <v>8</v>
      </c>
      <c r="B2543" t="s">
        <v>9</v>
      </c>
      <c r="M2543" t="s">
        <v>57</v>
      </c>
    </row>
    <row r="2544" spans="1:13" x14ac:dyDescent="0.2">
      <c r="A2544" t="s">
        <v>10</v>
      </c>
      <c r="B2544" t="s">
        <v>154</v>
      </c>
      <c r="M2544" t="s">
        <v>57</v>
      </c>
    </row>
    <row r="2545" spans="1:13" x14ac:dyDescent="0.2">
      <c r="A2545" t="s">
        <v>542</v>
      </c>
      <c r="B2545" t="s">
        <v>543</v>
      </c>
      <c r="M2545" t="s">
        <v>57</v>
      </c>
    </row>
    <row r="2546" spans="1:13" ht="16" x14ac:dyDescent="0.2">
      <c r="A2546" s="1" t="s">
        <v>12</v>
      </c>
      <c r="M2546" t="s">
        <v>57</v>
      </c>
    </row>
    <row r="2547" spans="1:13" x14ac:dyDescent="0.2">
      <c r="A2547" t="s">
        <v>13</v>
      </c>
      <c r="B2547" t="s">
        <v>14</v>
      </c>
      <c r="C2547" t="s">
        <v>3</v>
      </c>
      <c r="D2547" t="s">
        <v>10</v>
      </c>
      <c r="E2547" t="s">
        <v>15</v>
      </c>
      <c r="F2547" t="s">
        <v>8</v>
      </c>
      <c r="G2547" t="s">
        <v>16</v>
      </c>
      <c r="H2547" t="s">
        <v>17</v>
      </c>
      <c r="I2547" t="s">
        <v>18</v>
      </c>
      <c r="J2547" t="s">
        <v>21</v>
      </c>
      <c r="K2547" t="s">
        <v>20</v>
      </c>
      <c r="L2547" t="s">
        <v>6</v>
      </c>
    </row>
    <row r="2548" spans="1:13" x14ac:dyDescent="0.2">
      <c r="A2548" t="s">
        <v>281</v>
      </c>
      <c r="B2548">
        <v>2.5999999999999998E-4</v>
      </c>
      <c r="D2548" t="s">
        <v>23</v>
      </c>
      <c r="E2548" t="s">
        <v>24</v>
      </c>
      <c r="F2548" t="s">
        <v>25</v>
      </c>
      <c r="G2548">
        <v>0</v>
      </c>
      <c r="H2548">
        <v>-8.2548289269487469</v>
      </c>
      <c r="K2548" t="s">
        <v>57</v>
      </c>
      <c r="L2548" t="s">
        <v>57</v>
      </c>
    </row>
    <row r="2549" spans="1:13" x14ac:dyDescent="0.2">
      <c r="A2549" t="s">
        <v>801</v>
      </c>
      <c r="B2549">
        <v>1</v>
      </c>
      <c r="C2549" t="s">
        <v>4</v>
      </c>
      <c r="D2549" t="s">
        <v>154</v>
      </c>
      <c r="E2549" t="s">
        <v>530</v>
      </c>
      <c r="F2549" t="s">
        <v>56</v>
      </c>
      <c r="K2549" t="s">
        <v>402</v>
      </c>
      <c r="L2549" t="s">
        <v>57</v>
      </c>
    </row>
    <row r="2550" spans="1:13" x14ac:dyDescent="0.2">
      <c r="A2550" t="s">
        <v>804</v>
      </c>
      <c r="B2550">
        <v>4.2199999999999999E-9</v>
      </c>
      <c r="C2550" t="s">
        <v>4</v>
      </c>
      <c r="D2550" t="s">
        <v>420</v>
      </c>
      <c r="E2550" t="s">
        <v>58</v>
      </c>
      <c r="F2550" t="s">
        <v>59</v>
      </c>
      <c r="G2550">
        <v>0</v>
      </c>
      <c r="H2550">
        <v>4.2200000000000003E-6</v>
      </c>
      <c r="K2550" t="s">
        <v>57</v>
      </c>
    </row>
    <row r="2551" spans="1:13" x14ac:dyDescent="0.2">
      <c r="M2551" t="s">
        <v>57</v>
      </c>
    </row>
    <row r="2552" spans="1:13" ht="16" x14ac:dyDescent="0.2">
      <c r="A2552" s="1" t="s">
        <v>2</v>
      </c>
      <c r="B2552" s="1" t="s">
        <v>804</v>
      </c>
      <c r="M2552" t="s">
        <v>57</v>
      </c>
    </row>
    <row r="2553" spans="1:13" x14ac:dyDescent="0.2">
      <c r="A2553" t="s">
        <v>3</v>
      </c>
      <c r="B2553" t="s">
        <v>4</v>
      </c>
      <c r="M2553" t="s">
        <v>57</v>
      </c>
    </row>
    <row r="2554" spans="1:13" x14ac:dyDescent="0.2">
      <c r="A2554" t="s">
        <v>5</v>
      </c>
      <c r="B2554">
        <v>1</v>
      </c>
      <c r="M2554" t="s">
        <v>57</v>
      </c>
    </row>
    <row r="2555" spans="1:13" x14ac:dyDescent="0.2">
      <c r="A2555" t="s">
        <v>6</v>
      </c>
      <c r="B2555" t="s">
        <v>804</v>
      </c>
      <c r="M2555" t="s">
        <v>57</v>
      </c>
    </row>
    <row r="2556" spans="1:13" x14ac:dyDescent="0.2">
      <c r="A2556" t="s">
        <v>8</v>
      </c>
      <c r="B2556" t="s">
        <v>9</v>
      </c>
      <c r="M2556" t="s">
        <v>57</v>
      </c>
    </row>
    <row r="2557" spans="1:13" x14ac:dyDescent="0.2">
      <c r="A2557" t="s">
        <v>10</v>
      </c>
      <c r="B2557" t="s">
        <v>420</v>
      </c>
      <c r="M2557" t="s">
        <v>57</v>
      </c>
    </row>
    <row r="2558" spans="1:13" x14ac:dyDescent="0.2">
      <c r="A2558" t="s">
        <v>542</v>
      </c>
      <c r="B2558" t="s">
        <v>543</v>
      </c>
      <c r="M2558" t="s">
        <v>57</v>
      </c>
    </row>
    <row r="2559" spans="1:13" ht="16" x14ac:dyDescent="0.2">
      <c r="A2559" s="1" t="s">
        <v>12</v>
      </c>
      <c r="M2559" t="s">
        <v>57</v>
      </c>
    </row>
    <row r="2560" spans="1:13" x14ac:dyDescent="0.2">
      <c r="A2560" t="s">
        <v>13</v>
      </c>
      <c r="B2560" t="s">
        <v>14</v>
      </c>
      <c r="C2560" t="s">
        <v>3</v>
      </c>
      <c r="D2560" t="s">
        <v>10</v>
      </c>
      <c r="E2560" t="s">
        <v>15</v>
      </c>
      <c r="F2560" t="s">
        <v>8</v>
      </c>
      <c r="G2560" t="s">
        <v>16</v>
      </c>
      <c r="H2560" t="s">
        <v>17</v>
      </c>
      <c r="I2560" t="s">
        <v>18</v>
      </c>
      <c r="J2560" t="s">
        <v>21</v>
      </c>
      <c r="K2560" t="s">
        <v>20</v>
      </c>
      <c r="L2560" t="s">
        <v>6</v>
      </c>
    </row>
    <row r="2561" spans="1:12" x14ac:dyDescent="0.2">
      <c r="A2561" t="s">
        <v>157</v>
      </c>
      <c r="B2561">
        <v>3330</v>
      </c>
      <c r="D2561" t="s">
        <v>78</v>
      </c>
      <c r="E2561" t="s">
        <v>79</v>
      </c>
      <c r="F2561" t="s">
        <v>25</v>
      </c>
      <c r="G2561">
        <v>0</v>
      </c>
      <c r="H2561">
        <v>8.1107275829744889</v>
      </c>
      <c r="I2561">
        <v>0</v>
      </c>
      <c r="K2561" t="s">
        <v>57</v>
      </c>
      <c r="L2561" t="s">
        <v>57</v>
      </c>
    </row>
    <row r="2562" spans="1:12" x14ac:dyDescent="0.2">
      <c r="A2562" t="s">
        <v>592</v>
      </c>
      <c r="B2562">
        <v>2000</v>
      </c>
      <c r="D2562" t="s">
        <v>82</v>
      </c>
      <c r="E2562" t="s">
        <v>79</v>
      </c>
      <c r="F2562" t="s">
        <v>25</v>
      </c>
      <c r="G2562">
        <v>0</v>
      </c>
      <c r="H2562">
        <v>7.6009024595420822</v>
      </c>
      <c r="I2562">
        <v>0</v>
      </c>
      <c r="K2562" t="s">
        <v>57</v>
      </c>
      <c r="L2562" t="s">
        <v>57</v>
      </c>
    </row>
    <row r="2563" spans="1:12" x14ac:dyDescent="0.2">
      <c r="A2563" t="s">
        <v>591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x14ac:dyDescent="0.2">
      <c r="A2564" t="s">
        <v>590</v>
      </c>
      <c r="B2564">
        <v>187</v>
      </c>
      <c r="D2564" t="s">
        <v>68</v>
      </c>
      <c r="E2564" t="s">
        <v>119</v>
      </c>
      <c r="F2564" t="s">
        <v>25</v>
      </c>
      <c r="G2564">
        <v>0</v>
      </c>
      <c r="H2564">
        <v>5.2311086168545868</v>
      </c>
      <c r="I2564">
        <v>0</v>
      </c>
      <c r="K2564" t="s">
        <v>57</v>
      </c>
      <c r="L2564" t="s">
        <v>57</v>
      </c>
    </row>
    <row r="2565" spans="1:12" x14ac:dyDescent="0.2">
      <c r="A2565" t="s">
        <v>804</v>
      </c>
      <c r="B2565">
        <v>1</v>
      </c>
      <c r="C2565" t="s">
        <v>4</v>
      </c>
      <c r="D2565" t="s">
        <v>420</v>
      </c>
      <c r="E2565" t="s">
        <v>530</v>
      </c>
      <c r="F2565" t="s">
        <v>56</v>
      </c>
      <c r="H2565">
        <v>1000</v>
      </c>
      <c r="K2565" t="s">
        <v>402</v>
      </c>
      <c r="L2565" t="s">
        <v>57</v>
      </c>
    </row>
    <row r="2566" spans="1:12" x14ac:dyDescent="0.2">
      <c r="A2566" t="s">
        <v>589</v>
      </c>
      <c r="B2566">
        <v>270000</v>
      </c>
      <c r="C2566" t="s">
        <v>4</v>
      </c>
      <c r="D2566" t="s">
        <v>23</v>
      </c>
      <c r="E2566" t="s">
        <v>58</v>
      </c>
      <c r="F2566" t="s">
        <v>59</v>
      </c>
      <c r="G2566">
        <v>0</v>
      </c>
      <c r="H2566">
        <v>12.506177237980509</v>
      </c>
      <c r="I2566">
        <v>0</v>
      </c>
      <c r="K2566" t="s">
        <v>57</v>
      </c>
    </row>
    <row r="2567" spans="1:12" x14ac:dyDescent="0.2">
      <c r="A2567" t="s">
        <v>588</v>
      </c>
      <c r="B2567">
        <v>4400000</v>
      </c>
      <c r="C2567" t="s">
        <v>70</v>
      </c>
      <c r="D2567" t="s">
        <v>23</v>
      </c>
      <c r="E2567" t="s">
        <v>58</v>
      </c>
      <c r="F2567" t="s">
        <v>59</v>
      </c>
      <c r="G2567">
        <v>0</v>
      </c>
      <c r="H2567">
        <v>15.29711509888849</v>
      </c>
      <c r="I2567">
        <v>0</v>
      </c>
      <c r="K2567" t="s">
        <v>57</v>
      </c>
    </row>
    <row r="2568" spans="1:12" x14ac:dyDescent="0.2">
      <c r="A2568" t="s">
        <v>98</v>
      </c>
      <c r="B2568">
        <v>3310000</v>
      </c>
      <c r="C2568" t="s">
        <v>61</v>
      </c>
      <c r="D2568" t="s">
        <v>11</v>
      </c>
      <c r="E2568" t="s">
        <v>58</v>
      </c>
      <c r="F2568" t="s">
        <v>59</v>
      </c>
      <c r="G2568">
        <v>0</v>
      </c>
      <c r="H2568">
        <v>15.01245874735325</v>
      </c>
      <c r="I2568">
        <v>0</v>
      </c>
      <c r="K2568" t="s">
        <v>57</v>
      </c>
      <c r="L2568" t="s">
        <v>604</v>
      </c>
    </row>
    <row r="2569" spans="1:12" x14ac:dyDescent="0.2">
      <c r="A2569" t="s">
        <v>395</v>
      </c>
      <c r="B2569">
        <v>270000</v>
      </c>
      <c r="C2569" t="s">
        <v>61</v>
      </c>
      <c r="D2569" t="s">
        <v>23</v>
      </c>
      <c r="E2569" t="s">
        <v>58</v>
      </c>
      <c r="F2569" t="s">
        <v>59</v>
      </c>
      <c r="G2569">
        <v>0</v>
      </c>
      <c r="H2569">
        <v>12.506177237980509</v>
      </c>
      <c r="I2569">
        <v>0</v>
      </c>
      <c r="K2569" t="s">
        <v>57</v>
      </c>
      <c r="L2569" t="s">
        <v>186</v>
      </c>
    </row>
    <row r="2570" spans="1:12" x14ac:dyDescent="0.2">
      <c r="A2570" t="s">
        <v>101</v>
      </c>
      <c r="B2570">
        <v>5120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8.5409097180335536</v>
      </c>
      <c r="I2570">
        <v>0</v>
      </c>
      <c r="K2570" t="s">
        <v>57</v>
      </c>
      <c r="L2570" t="s">
        <v>102</v>
      </c>
    </row>
    <row r="2571" spans="1:12" x14ac:dyDescent="0.2">
      <c r="A2571" t="s">
        <v>372</v>
      </c>
      <c r="B2571">
        <v>55100</v>
      </c>
      <c r="C2571" t="s">
        <v>67</v>
      </c>
      <c r="D2571" t="s">
        <v>154</v>
      </c>
      <c r="E2571" t="s">
        <v>58</v>
      </c>
      <c r="F2571" t="s">
        <v>59</v>
      </c>
      <c r="G2571">
        <v>0</v>
      </c>
      <c r="H2571">
        <v>10.91690499514101</v>
      </c>
      <c r="I2571">
        <v>0</v>
      </c>
      <c r="K2571" t="s">
        <v>57</v>
      </c>
      <c r="L2571" t="s">
        <v>641</v>
      </c>
    </row>
    <row r="2572" spans="1:12" x14ac:dyDescent="0.2">
      <c r="A2572" t="s">
        <v>330</v>
      </c>
      <c r="B2572">
        <v>315000</v>
      </c>
      <c r="C2572" t="s">
        <v>4</v>
      </c>
      <c r="D2572" t="s">
        <v>154</v>
      </c>
      <c r="E2572" t="s">
        <v>58</v>
      </c>
      <c r="F2572" t="s">
        <v>59</v>
      </c>
      <c r="G2572">
        <v>0</v>
      </c>
      <c r="H2572">
        <v>12.66032791780777</v>
      </c>
      <c r="I2572">
        <v>0</v>
      </c>
      <c r="K2572" t="s">
        <v>57</v>
      </c>
      <c r="L2572" t="s">
        <v>632</v>
      </c>
    </row>
    <row r="2573" spans="1:12" x14ac:dyDescent="0.2">
      <c r="A2573" t="s">
        <v>587</v>
      </c>
      <c r="B2573">
        <v>26</v>
      </c>
      <c r="C2573" t="s">
        <v>61</v>
      </c>
      <c r="D2573" t="s">
        <v>586</v>
      </c>
      <c r="E2573" t="s">
        <v>58</v>
      </c>
      <c r="F2573" t="s">
        <v>59</v>
      </c>
      <c r="G2573">
        <v>0</v>
      </c>
      <c r="H2573">
        <v>3.2580965380214821</v>
      </c>
      <c r="I2573">
        <v>0</v>
      </c>
      <c r="K2573" t="s">
        <v>57</v>
      </c>
    </row>
    <row r="2574" spans="1:12" x14ac:dyDescent="0.2">
      <c r="A2574" t="s">
        <v>585</v>
      </c>
      <c r="B2574">
        <v>10.4</v>
      </c>
      <c r="C2574" t="s">
        <v>61</v>
      </c>
      <c r="D2574" t="s">
        <v>10</v>
      </c>
      <c r="E2574" t="s">
        <v>58</v>
      </c>
      <c r="F2574" t="s">
        <v>59</v>
      </c>
      <c r="G2574">
        <v>0</v>
      </c>
      <c r="H2574">
        <v>2.341805806147327</v>
      </c>
      <c r="I2574">
        <v>0</v>
      </c>
      <c r="K2574" t="s">
        <v>57</v>
      </c>
    </row>
    <row r="2575" spans="1:12" x14ac:dyDescent="0.2">
      <c r="A2575" t="s">
        <v>459</v>
      </c>
      <c r="B2575">
        <v>-4400000</v>
      </c>
      <c r="C2575" t="s">
        <v>70</v>
      </c>
      <c r="D2575" t="s">
        <v>23</v>
      </c>
      <c r="E2575" t="s">
        <v>71</v>
      </c>
      <c r="F2575" t="s">
        <v>59</v>
      </c>
      <c r="G2575">
        <v>0</v>
      </c>
      <c r="H2575">
        <v>15.29711509888849</v>
      </c>
      <c r="I2575">
        <v>0</v>
      </c>
      <c r="K2575" t="s">
        <v>57</v>
      </c>
      <c r="L2575" t="s">
        <v>656</v>
      </c>
    </row>
    <row r="2576" spans="1:12" x14ac:dyDescent="0.2">
      <c r="A2576" t="s">
        <v>210</v>
      </c>
      <c r="B2576">
        <v>-135000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11.813030057420571</v>
      </c>
      <c r="I2576">
        <v>0</v>
      </c>
      <c r="K2576" t="s">
        <v>57</v>
      </c>
      <c r="L2576" t="s">
        <v>211</v>
      </c>
    </row>
    <row r="2577" spans="1:13" x14ac:dyDescent="0.2">
      <c r="A2577" t="s">
        <v>584</v>
      </c>
      <c r="B2577">
        <v>-5120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8.5409097180335536</v>
      </c>
      <c r="I2577">
        <v>0</v>
      </c>
      <c r="K2577" t="s">
        <v>57</v>
      </c>
    </row>
    <row r="2578" spans="1:13" x14ac:dyDescent="0.2">
      <c r="M2578" t="s">
        <v>57</v>
      </c>
    </row>
    <row r="2579" spans="1:13" ht="16" x14ac:dyDescent="0.2">
      <c r="A2579" s="1" t="s">
        <v>2</v>
      </c>
      <c r="B2579" s="1" t="s">
        <v>660</v>
      </c>
      <c r="M2579" t="s">
        <v>57</v>
      </c>
    </row>
    <row r="2580" spans="1:13" x14ac:dyDescent="0.2">
      <c r="A2580" t="s">
        <v>3</v>
      </c>
      <c r="B2580" t="s">
        <v>4</v>
      </c>
      <c r="M2580" t="s">
        <v>57</v>
      </c>
    </row>
    <row r="2581" spans="1:13" x14ac:dyDescent="0.2">
      <c r="A2581" t="s">
        <v>5</v>
      </c>
      <c r="B2581">
        <v>1</v>
      </c>
      <c r="M2581" t="s">
        <v>57</v>
      </c>
    </row>
    <row r="2582" spans="1:13" x14ac:dyDescent="0.2">
      <c r="A2582" t="s">
        <v>6</v>
      </c>
      <c r="B2582" t="s">
        <v>660</v>
      </c>
      <c r="M2582" t="s">
        <v>57</v>
      </c>
    </row>
    <row r="2583" spans="1:13" x14ac:dyDescent="0.2">
      <c r="A2583" t="s">
        <v>8</v>
      </c>
      <c r="B2583" t="s">
        <v>9</v>
      </c>
      <c r="M2583" t="s">
        <v>57</v>
      </c>
    </row>
    <row r="2584" spans="1:13" x14ac:dyDescent="0.2">
      <c r="A2584" t="s">
        <v>10</v>
      </c>
      <c r="B2584" t="s">
        <v>151</v>
      </c>
      <c r="M2584" t="s">
        <v>57</v>
      </c>
    </row>
    <row r="2585" spans="1:13" x14ac:dyDescent="0.2">
      <c r="A2585" t="s">
        <v>542</v>
      </c>
      <c r="B2585" t="s">
        <v>543</v>
      </c>
      <c r="M2585" t="s">
        <v>57</v>
      </c>
    </row>
    <row r="2586" spans="1:13" ht="16" x14ac:dyDescent="0.2">
      <c r="A2586" s="1" t="s">
        <v>12</v>
      </c>
      <c r="M2586" t="s">
        <v>57</v>
      </c>
    </row>
    <row r="2587" spans="1:13" x14ac:dyDescent="0.2">
      <c r="A2587" t="s">
        <v>13</v>
      </c>
      <c r="B2587" t="s">
        <v>14</v>
      </c>
      <c r="C2587" t="s">
        <v>3</v>
      </c>
      <c r="D2587" t="s">
        <v>10</v>
      </c>
      <c r="E2587" t="s">
        <v>15</v>
      </c>
      <c r="F2587" t="s">
        <v>8</v>
      </c>
      <c r="G2587" t="s">
        <v>16</v>
      </c>
      <c r="H2587" t="s">
        <v>17</v>
      </c>
      <c r="I2587" t="s">
        <v>18</v>
      </c>
      <c r="J2587" t="s">
        <v>21</v>
      </c>
      <c r="K2587" t="s">
        <v>20</v>
      </c>
      <c r="L2587" t="s">
        <v>6</v>
      </c>
    </row>
    <row r="2588" spans="1:13" x14ac:dyDescent="0.2">
      <c r="A2588" t="s">
        <v>583</v>
      </c>
      <c r="B2588">
        <v>4.7800000000000002E-7</v>
      </c>
      <c r="D2588" t="s">
        <v>23</v>
      </c>
      <c r="E2588" t="s">
        <v>365</v>
      </c>
      <c r="F2588" t="s">
        <v>25</v>
      </c>
      <c r="G2588">
        <v>0</v>
      </c>
      <c r="H2588">
        <v>-14.553655104454959</v>
      </c>
      <c r="I2588">
        <v>0</v>
      </c>
      <c r="K2588" t="s">
        <v>57</v>
      </c>
      <c r="L2588" t="s">
        <v>57</v>
      </c>
    </row>
    <row r="2589" spans="1:13" x14ac:dyDescent="0.2">
      <c r="A2589" t="s">
        <v>582</v>
      </c>
      <c r="B2589">
        <v>0.06</v>
      </c>
      <c r="D2589" t="s">
        <v>23</v>
      </c>
      <c r="E2589" t="s">
        <v>365</v>
      </c>
      <c r="F2589" t="s">
        <v>25</v>
      </c>
      <c r="G2589">
        <v>0</v>
      </c>
      <c r="H2589">
        <v>-2.813410716760036</v>
      </c>
      <c r="I2589">
        <v>0</v>
      </c>
      <c r="K2589" t="s">
        <v>57</v>
      </c>
      <c r="L2589" t="s">
        <v>57</v>
      </c>
    </row>
    <row r="2590" spans="1:13" x14ac:dyDescent="0.2">
      <c r="A2590" t="s">
        <v>581</v>
      </c>
      <c r="B2590">
        <v>4.2000000000000002E-4</v>
      </c>
      <c r="D2590" t="s">
        <v>23</v>
      </c>
      <c r="E2590" t="s">
        <v>365</v>
      </c>
      <c r="F2590" t="s">
        <v>25</v>
      </c>
      <c r="G2590">
        <v>0</v>
      </c>
      <c r="H2590">
        <v>-7.7752558466868598</v>
      </c>
      <c r="I2590">
        <v>0</v>
      </c>
      <c r="K2590" t="s">
        <v>57</v>
      </c>
      <c r="L2590" t="s">
        <v>57</v>
      </c>
    </row>
    <row r="2591" spans="1:13" x14ac:dyDescent="0.2">
      <c r="A2591" t="s">
        <v>580</v>
      </c>
      <c r="B2591">
        <v>0.3</v>
      </c>
      <c r="D2591" t="s">
        <v>23</v>
      </c>
      <c r="E2591" t="s">
        <v>365</v>
      </c>
      <c r="F2591" t="s">
        <v>25</v>
      </c>
      <c r="G2591">
        <v>0</v>
      </c>
      <c r="H2591">
        <v>-1.2039728043259359</v>
      </c>
      <c r="I2591">
        <v>0</v>
      </c>
      <c r="K2591" t="s">
        <v>57</v>
      </c>
      <c r="L2591" t="s">
        <v>57</v>
      </c>
    </row>
    <row r="2592" spans="1:13" x14ac:dyDescent="0.2">
      <c r="A2592" t="s">
        <v>277</v>
      </c>
      <c r="B2592">
        <v>6.0000000000000001E-3</v>
      </c>
      <c r="D2592" t="s">
        <v>23</v>
      </c>
      <c r="E2592" t="s">
        <v>365</v>
      </c>
      <c r="F2592" t="s">
        <v>25</v>
      </c>
      <c r="G2592">
        <v>0</v>
      </c>
      <c r="H2592">
        <v>-5.1159958097540823</v>
      </c>
      <c r="I2592">
        <v>0</v>
      </c>
      <c r="K2592" t="s">
        <v>57</v>
      </c>
      <c r="L2592" t="s">
        <v>57</v>
      </c>
    </row>
    <row r="2593" spans="1:12" x14ac:dyDescent="0.2">
      <c r="A2593" t="s">
        <v>278</v>
      </c>
      <c r="B2593">
        <v>8.9999999999999993E-3</v>
      </c>
      <c r="D2593" t="s">
        <v>23</v>
      </c>
      <c r="E2593" t="s">
        <v>365</v>
      </c>
      <c r="F2593" t="s">
        <v>25</v>
      </c>
      <c r="G2593">
        <v>0</v>
      </c>
      <c r="H2593">
        <v>-4.7105307016459177</v>
      </c>
      <c r="I2593">
        <v>0</v>
      </c>
      <c r="K2593" t="s">
        <v>57</v>
      </c>
      <c r="L2593" t="s">
        <v>57</v>
      </c>
    </row>
    <row r="2594" spans="1:12" x14ac:dyDescent="0.2">
      <c r="A2594" t="s">
        <v>579</v>
      </c>
      <c r="B2594">
        <v>3</v>
      </c>
      <c r="D2594" t="s">
        <v>23</v>
      </c>
      <c r="E2594" t="s">
        <v>365</v>
      </c>
      <c r="F2594" t="s">
        <v>25</v>
      </c>
      <c r="G2594">
        <v>0</v>
      </c>
      <c r="H2594">
        <v>1.09861228866811</v>
      </c>
      <c r="I2594">
        <v>0</v>
      </c>
      <c r="K2594" t="s">
        <v>57</v>
      </c>
      <c r="L2594" t="s">
        <v>57</v>
      </c>
    </row>
    <row r="2595" spans="1:12" x14ac:dyDescent="0.2">
      <c r="A2595" t="s">
        <v>578</v>
      </c>
      <c r="B2595">
        <v>0.6</v>
      </c>
      <c r="D2595" t="s">
        <v>23</v>
      </c>
      <c r="E2595" t="s">
        <v>365</v>
      </c>
      <c r="F2595" t="s">
        <v>25</v>
      </c>
      <c r="G2595">
        <v>0</v>
      </c>
      <c r="H2595">
        <v>-0.51082562376599072</v>
      </c>
      <c r="I2595">
        <v>0</v>
      </c>
      <c r="K2595" t="s">
        <v>57</v>
      </c>
      <c r="L2595" t="s">
        <v>57</v>
      </c>
    </row>
    <row r="2596" spans="1:12" x14ac:dyDescent="0.2">
      <c r="A2596" t="s">
        <v>577</v>
      </c>
      <c r="B2596">
        <v>6</v>
      </c>
      <c r="D2596" t="s">
        <v>23</v>
      </c>
      <c r="E2596" t="s">
        <v>365</v>
      </c>
      <c r="F2596" t="s">
        <v>25</v>
      </c>
      <c r="G2596">
        <v>0</v>
      </c>
      <c r="H2596">
        <v>1.791759469228055</v>
      </c>
      <c r="I2596">
        <v>0</v>
      </c>
      <c r="K2596" t="s">
        <v>57</v>
      </c>
      <c r="L2596" t="s">
        <v>57</v>
      </c>
    </row>
    <row r="2597" spans="1:12" x14ac:dyDescent="0.2">
      <c r="A2597" t="s">
        <v>576</v>
      </c>
      <c r="B2597">
        <v>5.9999999999999995E-4</v>
      </c>
      <c r="D2597" t="s">
        <v>23</v>
      </c>
      <c r="E2597" t="s">
        <v>365</v>
      </c>
      <c r="F2597" t="s">
        <v>25</v>
      </c>
      <c r="G2597">
        <v>0</v>
      </c>
      <c r="H2597">
        <v>-7.4185809027481282</v>
      </c>
      <c r="I2597">
        <v>0</v>
      </c>
      <c r="K2597" t="s">
        <v>57</v>
      </c>
      <c r="L2597" t="s">
        <v>57</v>
      </c>
    </row>
    <row r="2598" spans="1:12" x14ac:dyDescent="0.2">
      <c r="A2598" t="s">
        <v>575</v>
      </c>
      <c r="B2598">
        <v>0.3</v>
      </c>
      <c r="D2598" t="s">
        <v>23</v>
      </c>
      <c r="E2598" t="s">
        <v>365</v>
      </c>
      <c r="F2598" t="s">
        <v>25</v>
      </c>
      <c r="G2598">
        <v>0</v>
      </c>
      <c r="H2598">
        <v>-1.2039728043259359</v>
      </c>
      <c r="I2598">
        <v>0</v>
      </c>
      <c r="K2598" t="s">
        <v>57</v>
      </c>
      <c r="L2598" t="s">
        <v>57</v>
      </c>
    </row>
    <row r="2599" spans="1:12" x14ac:dyDescent="0.2">
      <c r="A2599" t="s">
        <v>574</v>
      </c>
      <c r="B2599">
        <v>3.0000000000000001E-3</v>
      </c>
      <c r="D2599" t="s">
        <v>23</v>
      </c>
      <c r="E2599" t="s">
        <v>365</v>
      </c>
      <c r="F2599" t="s">
        <v>25</v>
      </c>
      <c r="G2599">
        <v>0</v>
      </c>
      <c r="H2599">
        <v>-5.8091429903140277</v>
      </c>
      <c r="I2599">
        <v>0</v>
      </c>
      <c r="K2599" t="s">
        <v>57</v>
      </c>
      <c r="L2599" t="s">
        <v>57</v>
      </c>
    </row>
    <row r="2600" spans="1:12" x14ac:dyDescent="0.2">
      <c r="A2600" t="s">
        <v>573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x14ac:dyDescent="0.2">
      <c r="A2601" t="s">
        <v>572</v>
      </c>
      <c r="B2601">
        <v>0.18</v>
      </c>
      <c r="D2601" t="s">
        <v>23</v>
      </c>
      <c r="E2601" t="s">
        <v>365</v>
      </c>
      <c r="F2601" t="s">
        <v>25</v>
      </c>
      <c r="G2601">
        <v>0</v>
      </c>
      <c r="H2601">
        <v>-1.7147984280919271</v>
      </c>
      <c r="I2601">
        <v>0</v>
      </c>
      <c r="K2601" t="s">
        <v>57</v>
      </c>
      <c r="L2601" t="s">
        <v>57</v>
      </c>
    </row>
    <row r="2602" spans="1:12" x14ac:dyDescent="0.2">
      <c r="A2602" t="s">
        <v>500</v>
      </c>
      <c r="B2602">
        <v>0.12</v>
      </c>
      <c r="D2602" t="s">
        <v>23</v>
      </c>
      <c r="E2602" t="s">
        <v>365</v>
      </c>
      <c r="F2602" t="s">
        <v>25</v>
      </c>
      <c r="G2602">
        <v>0</v>
      </c>
      <c r="H2602">
        <v>-2.120263536200091</v>
      </c>
      <c r="I2602">
        <v>0</v>
      </c>
      <c r="K2602" t="s">
        <v>57</v>
      </c>
      <c r="L2602" t="s">
        <v>57</v>
      </c>
    </row>
    <row r="2603" spans="1:12" x14ac:dyDescent="0.2">
      <c r="A2603" t="s">
        <v>296</v>
      </c>
      <c r="B2603">
        <v>3.0000000000000001E-3</v>
      </c>
      <c r="D2603" t="s">
        <v>23</v>
      </c>
      <c r="E2603" t="s">
        <v>365</v>
      </c>
      <c r="F2603" t="s">
        <v>25</v>
      </c>
      <c r="G2603">
        <v>0</v>
      </c>
      <c r="H2603">
        <v>-5.8091429903140277</v>
      </c>
      <c r="I2603">
        <v>0</v>
      </c>
      <c r="K2603" t="s">
        <v>57</v>
      </c>
      <c r="L2603" t="s">
        <v>57</v>
      </c>
    </row>
    <row r="2604" spans="1:12" x14ac:dyDescent="0.2">
      <c r="A2604" t="s">
        <v>571</v>
      </c>
      <c r="B2604">
        <v>0.06</v>
      </c>
      <c r="D2604" t="s">
        <v>23</v>
      </c>
      <c r="E2604" t="s">
        <v>365</v>
      </c>
      <c r="F2604" t="s">
        <v>25</v>
      </c>
      <c r="G2604">
        <v>0</v>
      </c>
      <c r="H2604">
        <v>-2.813410716760036</v>
      </c>
      <c r="I2604">
        <v>0</v>
      </c>
      <c r="K2604" t="s">
        <v>57</v>
      </c>
      <c r="L2604" t="s">
        <v>57</v>
      </c>
    </row>
    <row r="2605" spans="1:12" x14ac:dyDescent="0.2">
      <c r="A2605" t="s">
        <v>303</v>
      </c>
      <c r="B2605">
        <v>1.4800000000000001E-2</v>
      </c>
      <c r="D2605" t="s">
        <v>23</v>
      </c>
      <c r="E2605" t="s">
        <v>275</v>
      </c>
      <c r="F2605" t="s">
        <v>25</v>
      </c>
      <c r="G2605">
        <v>0</v>
      </c>
      <c r="H2605">
        <v>-4.213128098212068</v>
      </c>
      <c r="I2605">
        <v>0</v>
      </c>
      <c r="K2605" t="s">
        <v>57</v>
      </c>
      <c r="L2605" t="s">
        <v>57</v>
      </c>
    </row>
    <row r="2606" spans="1:12" x14ac:dyDescent="0.2">
      <c r="A2606" t="s">
        <v>502</v>
      </c>
      <c r="B2606">
        <v>1.1999999999999999E-3</v>
      </c>
      <c r="D2606" t="s">
        <v>23</v>
      </c>
      <c r="E2606" t="s">
        <v>365</v>
      </c>
      <c r="F2606" t="s">
        <v>25</v>
      </c>
      <c r="G2606">
        <v>0</v>
      </c>
      <c r="H2606">
        <v>-6.7254337221881828</v>
      </c>
      <c r="I2606">
        <v>0</v>
      </c>
      <c r="K2606" t="s">
        <v>57</v>
      </c>
      <c r="L2606" t="s">
        <v>57</v>
      </c>
    </row>
    <row r="2607" spans="1:12" x14ac:dyDescent="0.2">
      <c r="A2607" t="s">
        <v>570</v>
      </c>
      <c r="B2607">
        <v>0.9</v>
      </c>
      <c r="D2607" t="s">
        <v>23</v>
      </c>
      <c r="E2607" t="s">
        <v>365</v>
      </c>
      <c r="F2607" t="s">
        <v>25</v>
      </c>
      <c r="G2607">
        <v>0</v>
      </c>
      <c r="H2607">
        <v>-0.1053605156578263</v>
      </c>
      <c r="I2607">
        <v>0</v>
      </c>
      <c r="K2607" t="s">
        <v>57</v>
      </c>
      <c r="L2607" t="s">
        <v>57</v>
      </c>
    </row>
    <row r="2608" spans="1:12" x14ac:dyDescent="0.2">
      <c r="A2608" t="s">
        <v>569</v>
      </c>
      <c r="B2608">
        <v>0.03</v>
      </c>
      <c r="D2608" t="s">
        <v>23</v>
      </c>
      <c r="E2608" t="s">
        <v>365</v>
      </c>
      <c r="F2608" t="s">
        <v>25</v>
      </c>
      <c r="G2608">
        <v>0</v>
      </c>
      <c r="H2608">
        <v>-3.5065578973199818</v>
      </c>
      <c r="I2608">
        <v>0</v>
      </c>
      <c r="K2608" t="s">
        <v>57</v>
      </c>
      <c r="L2608" t="s">
        <v>57</v>
      </c>
    </row>
    <row r="2609" spans="1:12" x14ac:dyDescent="0.2">
      <c r="A2609" t="s">
        <v>568</v>
      </c>
      <c r="B2609">
        <v>6</v>
      </c>
      <c r="D2609" t="s">
        <v>23</v>
      </c>
      <c r="E2609" t="s">
        <v>365</v>
      </c>
      <c r="F2609" t="s">
        <v>25</v>
      </c>
      <c r="G2609">
        <v>0</v>
      </c>
      <c r="H2609">
        <v>1.791759469228055</v>
      </c>
      <c r="I2609">
        <v>0</v>
      </c>
      <c r="K2609" t="s">
        <v>57</v>
      </c>
      <c r="L2609" t="s">
        <v>57</v>
      </c>
    </row>
    <row r="2610" spans="1:12" x14ac:dyDescent="0.2">
      <c r="A2610" t="s">
        <v>311</v>
      </c>
      <c r="B2610">
        <v>1.7999999999999999E-2</v>
      </c>
      <c r="D2610" t="s">
        <v>23</v>
      </c>
      <c r="E2610" t="s">
        <v>365</v>
      </c>
      <c r="F2610" t="s">
        <v>25</v>
      </c>
      <c r="G2610">
        <v>0</v>
      </c>
      <c r="H2610">
        <v>-4.0173835210859723</v>
      </c>
      <c r="I2610">
        <v>0</v>
      </c>
      <c r="K2610" t="s">
        <v>57</v>
      </c>
      <c r="L2610" t="s">
        <v>57</v>
      </c>
    </row>
    <row r="2611" spans="1:12" x14ac:dyDescent="0.2">
      <c r="A2611" t="s">
        <v>567</v>
      </c>
      <c r="B2611">
        <v>0.12</v>
      </c>
      <c r="D2611" t="s">
        <v>23</v>
      </c>
      <c r="E2611" t="s">
        <v>365</v>
      </c>
      <c r="F2611" t="s">
        <v>25</v>
      </c>
      <c r="G2611">
        <v>0</v>
      </c>
      <c r="H2611">
        <v>-2.120263536200091</v>
      </c>
      <c r="I2611">
        <v>0</v>
      </c>
      <c r="K2611" t="s">
        <v>57</v>
      </c>
      <c r="L2611" t="s">
        <v>57</v>
      </c>
    </row>
    <row r="2612" spans="1:12" x14ac:dyDescent="0.2">
      <c r="A2612" t="s">
        <v>566</v>
      </c>
      <c r="B2612">
        <v>0.3</v>
      </c>
      <c r="D2612" t="s">
        <v>23</v>
      </c>
      <c r="E2612" t="s">
        <v>365</v>
      </c>
      <c r="F2612" t="s">
        <v>25</v>
      </c>
      <c r="G2612">
        <v>0</v>
      </c>
      <c r="H2612">
        <v>-1.2039728043259359</v>
      </c>
      <c r="I2612">
        <v>0</v>
      </c>
      <c r="K2612" t="s">
        <v>57</v>
      </c>
      <c r="L2612" t="s">
        <v>57</v>
      </c>
    </row>
    <row r="2613" spans="1:12" x14ac:dyDescent="0.2">
      <c r="A2613" t="s">
        <v>565</v>
      </c>
      <c r="B2613">
        <v>3.34</v>
      </c>
      <c r="D2613" t="s">
        <v>68</v>
      </c>
      <c r="E2613" t="s">
        <v>119</v>
      </c>
      <c r="F2613" t="s">
        <v>25</v>
      </c>
      <c r="G2613">
        <v>0</v>
      </c>
      <c r="H2613">
        <v>1.205970806988609</v>
      </c>
      <c r="I2613">
        <v>0</v>
      </c>
      <c r="K2613" t="s">
        <v>57</v>
      </c>
      <c r="L2613" t="s">
        <v>57</v>
      </c>
    </row>
    <row r="2614" spans="1:12" x14ac:dyDescent="0.2">
      <c r="A2614" t="s">
        <v>564</v>
      </c>
      <c r="B2614">
        <v>1.1999999999999999E-3</v>
      </c>
      <c r="D2614" t="s">
        <v>23</v>
      </c>
      <c r="E2614" t="s">
        <v>365</v>
      </c>
      <c r="F2614" t="s">
        <v>25</v>
      </c>
      <c r="G2614">
        <v>0</v>
      </c>
      <c r="H2614">
        <v>-6.7254337221881828</v>
      </c>
      <c r="I2614">
        <v>0</v>
      </c>
      <c r="K2614" t="s">
        <v>57</v>
      </c>
      <c r="L2614" t="s">
        <v>57</v>
      </c>
    </row>
    <row r="2615" spans="1:12" x14ac:dyDescent="0.2">
      <c r="A2615" t="s">
        <v>660</v>
      </c>
      <c r="B2615">
        <v>1</v>
      </c>
      <c r="C2615" t="s">
        <v>4</v>
      </c>
      <c r="D2615" t="s">
        <v>151</v>
      </c>
      <c r="E2615" t="s">
        <v>530</v>
      </c>
      <c r="F2615" t="s">
        <v>56</v>
      </c>
      <c r="K2615" t="s">
        <v>402</v>
      </c>
      <c r="L2615" t="s">
        <v>57</v>
      </c>
    </row>
    <row r="2616" spans="1:12" x14ac:dyDescent="0.2">
      <c r="A2616" t="s">
        <v>563</v>
      </c>
      <c r="B2616">
        <v>20</v>
      </c>
      <c r="C2616" t="s">
        <v>562</v>
      </c>
      <c r="D2616" t="s">
        <v>23</v>
      </c>
      <c r="E2616" t="s">
        <v>58</v>
      </c>
      <c r="F2616" t="s">
        <v>59</v>
      </c>
      <c r="G2616">
        <v>0</v>
      </c>
      <c r="H2616">
        <v>2.9957322735539909</v>
      </c>
      <c r="I2616">
        <v>0</v>
      </c>
      <c r="K2616" t="s">
        <v>57</v>
      </c>
    </row>
    <row r="2617" spans="1:12" x14ac:dyDescent="0.2">
      <c r="A2617" t="s">
        <v>561</v>
      </c>
      <c r="B2617">
        <v>270</v>
      </c>
      <c r="C2617" t="s">
        <v>4</v>
      </c>
      <c r="D2617" t="s">
        <v>23</v>
      </c>
      <c r="E2617" t="s">
        <v>58</v>
      </c>
      <c r="F2617" t="s">
        <v>59</v>
      </c>
      <c r="G2617">
        <v>0</v>
      </c>
      <c r="H2617">
        <v>5.598421958998375</v>
      </c>
      <c r="I2617">
        <v>0</v>
      </c>
      <c r="K2617" t="s">
        <v>57</v>
      </c>
    </row>
    <row r="2618" spans="1:12" x14ac:dyDescent="0.2">
      <c r="A2618" t="s">
        <v>560</v>
      </c>
      <c r="B2618">
        <v>200</v>
      </c>
      <c r="C2618" t="s">
        <v>70</v>
      </c>
      <c r="D2618" t="s">
        <v>23</v>
      </c>
      <c r="E2618" t="s">
        <v>58</v>
      </c>
      <c r="F2618" t="s">
        <v>59</v>
      </c>
      <c r="G2618">
        <v>0</v>
      </c>
      <c r="H2618">
        <v>5.2983173665480363</v>
      </c>
      <c r="I2618">
        <v>0</v>
      </c>
      <c r="K2618" t="s">
        <v>57</v>
      </c>
    </row>
    <row r="2619" spans="1:12" x14ac:dyDescent="0.2">
      <c r="A2619" t="s">
        <v>559</v>
      </c>
      <c r="B2619">
        <v>6300</v>
      </c>
      <c r="C2619" t="s">
        <v>61</v>
      </c>
      <c r="D2619" t="s">
        <v>11</v>
      </c>
      <c r="E2619" t="s">
        <v>58</v>
      </c>
      <c r="F2619" t="s">
        <v>59</v>
      </c>
      <c r="G2619">
        <v>0</v>
      </c>
      <c r="H2619">
        <v>8.7483049123796235</v>
      </c>
      <c r="I2619">
        <v>0</v>
      </c>
      <c r="K2619" t="s">
        <v>57</v>
      </c>
    </row>
    <row r="2620" spans="1:12" x14ac:dyDescent="0.2">
      <c r="A2620" t="s">
        <v>838</v>
      </c>
      <c r="B2620">
        <v>0.2</v>
      </c>
      <c r="C2620" t="s">
        <v>4</v>
      </c>
      <c r="D2620" t="s">
        <v>23</v>
      </c>
      <c r="E2620" t="s">
        <v>58</v>
      </c>
      <c r="F2620" t="s">
        <v>59</v>
      </c>
      <c r="G2620">
        <v>0</v>
      </c>
      <c r="H2620">
        <v>-1.6094379124341001</v>
      </c>
      <c r="I2620">
        <v>0</v>
      </c>
      <c r="K2620" t="s">
        <v>57</v>
      </c>
      <c r="L2620" t="s">
        <v>397</v>
      </c>
    </row>
    <row r="2621" spans="1:12" x14ac:dyDescent="0.2">
      <c r="A2621" t="s">
        <v>507</v>
      </c>
      <c r="B2621">
        <v>9.0500000000000007</v>
      </c>
      <c r="C2621" t="s">
        <v>61</v>
      </c>
      <c r="D2621" t="s">
        <v>23</v>
      </c>
      <c r="E2621" t="s">
        <v>58</v>
      </c>
      <c r="F2621" t="s">
        <v>59</v>
      </c>
      <c r="G2621">
        <v>0</v>
      </c>
      <c r="H2621">
        <v>2.2027647577118352</v>
      </c>
      <c r="I2621">
        <v>0</v>
      </c>
      <c r="K2621" t="s">
        <v>57</v>
      </c>
      <c r="L2621" t="s">
        <v>657</v>
      </c>
    </row>
    <row r="2622" spans="1:12" x14ac:dyDescent="0.2">
      <c r="A2622" t="s">
        <v>326</v>
      </c>
      <c r="B2622">
        <v>42.2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3.7424202210419661</v>
      </c>
      <c r="I2622">
        <v>0</v>
      </c>
      <c r="K2622" t="s">
        <v>57</v>
      </c>
      <c r="L2622" t="s">
        <v>629</v>
      </c>
    </row>
    <row r="2623" spans="1:12" x14ac:dyDescent="0.2">
      <c r="A2623" t="s">
        <v>171</v>
      </c>
      <c r="B2623">
        <v>60</v>
      </c>
      <c r="C2623" t="s">
        <v>4</v>
      </c>
      <c r="D2623" t="s">
        <v>23</v>
      </c>
      <c r="E2623" t="s">
        <v>58</v>
      </c>
      <c r="F2623" t="s">
        <v>59</v>
      </c>
      <c r="G2623">
        <v>0</v>
      </c>
      <c r="H2623">
        <v>4.0943445622221004</v>
      </c>
      <c r="I2623">
        <v>0</v>
      </c>
      <c r="K2623" t="s">
        <v>57</v>
      </c>
      <c r="L2623" t="s">
        <v>619</v>
      </c>
    </row>
    <row r="2624" spans="1:12" x14ac:dyDescent="0.2">
      <c r="A2624" t="s">
        <v>395</v>
      </c>
      <c r="B2624">
        <v>210</v>
      </c>
      <c r="C2624" t="s">
        <v>61</v>
      </c>
      <c r="D2624" t="s">
        <v>23</v>
      </c>
      <c r="E2624" t="s">
        <v>58</v>
      </c>
      <c r="F2624" t="s">
        <v>59</v>
      </c>
      <c r="G2624">
        <v>0</v>
      </c>
      <c r="H2624">
        <v>5.3471075307174676</v>
      </c>
      <c r="I2624">
        <v>0</v>
      </c>
      <c r="K2624" t="s">
        <v>57</v>
      </c>
      <c r="L2624" t="s">
        <v>186</v>
      </c>
    </row>
    <row r="2625" spans="1:12" x14ac:dyDescent="0.2">
      <c r="A2625" t="s">
        <v>372</v>
      </c>
      <c r="B2625">
        <v>487</v>
      </c>
      <c r="C2625" t="s">
        <v>67</v>
      </c>
      <c r="D2625" t="s">
        <v>154</v>
      </c>
      <c r="E2625" t="s">
        <v>58</v>
      </c>
      <c r="F2625" t="s">
        <v>59</v>
      </c>
      <c r="G2625">
        <v>0</v>
      </c>
      <c r="H2625">
        <v>6.1882641230825897</v>
      </c>
      <c r="I2625">
        <v>0</v>
      </c>
      <c r="K2625" t="s">
        <v>57</v>
      </c>
      <c r="L2625" t="s">
        <v>641</v>
      </c>
    </row>
    <row r="2626" spans="1:12" x14ac:dyDescent="0.2">
      <c r="A2626" t="s">
        <v>330</v>
      </c>
      <c r="B2626">
        <v>81.099999999999994</v>
      </c>
      <c r="C2626" t="s">
        <v>4</v>
      </c>
      <c r="D2626" t="s">
        <v>154</v>
      </c>
      <c r="E2626" t="s">
        <v>58</v>
      </c>
      <c r="F2626" t="s">
        <v>59</v>
      </c>
      <c r="G2626">
        <v>0</v>
      </c>
      <c r="H2626">
        <v>4.3956829611213672</v>
      </c>
      <c r="I2626">
        <v>0</v>
      </c>
      <c r="K2626" t="s">
        <v>57</v>
      </c>
      <c r="L2626" t="s">
        <v>632</v>
      </c>
    </row>
    <row r="2627" spans="1:12" x14ac:dyDescent="0.2">
      <c r="A2627" t="s">
        <v>558</v>
      </c>
      <c r="B2627">
        <v>-237</v>
      </c>
      <c r="C2627" t="s">
        <v>70</v>
      </c>
      <c r="D2627" t="s">
        <v>23</v>
      </c>
      <c r="E2627" t="s">
        <v>71</v>
      </c>
      <c r="F2627" t="s">
        <v>59</v>
      </c>
      <c r="G2627">
        <v>0</v>
      </c>
      <c r="H2627">
        <v>5.4680601411351324</v>
      </c>
      <c r="I2627">
        <v>0</v>
      </c>
      <c r="K2627" t="s">
        <v>57</v>
      </c>
    </row>
    <row r="2628" spans="1:12" x14ac:dyDescent="0.2">
      <c r="A2628" t="s">
        <v>557</v>
      </c>
      <c r="B2628">
        <v>-158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5.0625950330269669</v>
      </c>
      <c r="I2628">
        <v>0</v>
      </c>
      <c r="K2628" t="s">
        <v>57</v>
      </c>
    </row>
    <row r="2629" spans="1:12" x14ac:dyDescent="0.2">
      <c r="A2629" t="s">
        <v>336</v>
      </c>
      <c r="B2629">
        <v>-5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1.6094379124341001</v>
      </c>
      <c r="I2629">
        <v>0</v>
      </c>
      <c r="K2629" t="s">
        <v>57</v>
      </c>
      <c r="L2629" t="s">
        <v>635</v>
      </c>
    </row>
  </sheetData>
  <autoFilter ref="A1:N2629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2024-06-06T13:50:59Z</dcterms:modified>
</cp:coreProperties>
</file>