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hnme_a\PycharmProjects\premise\premise\data\additional_inventories\"/>
    </mc:Choice>
  </mc:AlternateContent>
  <xr:revisionPtr revIDLastSave="0" documentId="13_ncr:1_{B9D8E722-F53E-49DE-8C0D-6DADE6074A3D}" xr6:coauthVersionLast="47" xr6:coauthVersionMax="47" xr10:uidLastSave="{00000000-0000-0000-0000-000000000000}"/>
  <bookViews>
    <workbookView xWindow="-120" yWindow="-120" windowWidth="29040" windowHeight="17640" xr2:uid="{26241F67-8618-094B-AD38-E491C9570B84}"/>
  </bookViews>
  <sheets>
    <sheet name="Sheet1" sheetId="1" r:id="rId1"/>
  </sheets>
  <definedNames>
    <definedName name="_xlnm._FilterDatabase" localSheetId="0" hidden="1">Sheet1!$A$1:$P$444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3" i="1" l="1"/>
  <c r="B474" i="1"/>
  <c r="B475" i="1"/>
  <c r="B472" i="1"/>
  <c r="G471" i="1"/>
  <c r="D471" i="1"/>
  <c r="A471" i="1"/>
  <c r="B458" i="1"/>
  <c r="B457" i="1"/>
  <c r="G456" i="1" l="1"/>
  <c r="D456" i="1"/>
  <c r="A456" i="1"/>
  <c r="B439" i="1" l="1"/>
  <c r="B210" i="1"/>
  <c r="B48" i="1"/>
  <c r="B444" i="1"/>
  <c r="B443" i="1"/>
  <c r="B442" i="1"/>
  <c r="B441" i="1"/>
  <c r="B440" i="1"/>
  <c r="G397" i="1"/>
  <c r="D397" i="1"/>
  <c r="A397" i="1"/>
  <c r="G416" i="1"/>
  <c r="D416" i="1"/>
  <c r="A416" i="1"/>
  <c r="D437" i="1"/>
  <c r="G437" i="1"/>
  <c r="A437" i="1"/>
  <c r="G379" i="1"/>
  <c r="A379" i="1"/>
  <c r="G366" i="1"/>
  <c r="A366" i="1"/>
  <c r="G352" i="1"/>
  <c r="A352" i="1"/>
  <c r="G334" i="1"/>
  <c r="A334" i="1"/>
  <c r="G321" i="1"/>
  <c r="A321" i="1"/>
  <c r="G303" i="1"/>
  <c r="A303" i="1"/>
  <c r="G282" i="1" l="1"/>
  <c r="A282" i="1"/>
  <c r="B267" i="1"/>
  <c r="G264" i="1"/>
  <c r="A264" i="1"/>
  <c r="G247" i="1"/>
  <c r="A247" i="1"/>
  <c r="G223" i="1"/>
  <c r="A223" i="1"/>
  <c r="G199" i="1"/>
  <c r="A199" i="1"/>
  <c r="G181" i="1"/>
  <c r="A181" i="1"/>
  <c r="G165" i="1"/>
  <c r="A165" i="1"/>
  <c r="G148" i="1"/>
  <c r="A148" i="1"/>
  <c r="G126" i="1"/>
  <c r="A126" i="1"/>
  <c r="G105" i="1" l="1"/>
  <c r="A105" i="1"/>
  <c r="G88" i="1"/>
  <c r="A88" i="1"/>
  <c r="G60" i="1"/>
  <c r="A60" i="1"/>
  <c r="G41" i="1"/>
  <c r="A41" i="1"/>
</calcChain>
</file>

<file path=xl/sharedStrings.xml><?xml version="1.0" encoding="utf-8"?>
<sst xmlns="http://schemas.openxmlformats.org/spreadsheetml/2006/main" count="1847" uniqueCount="368">
  <si>
    <t>database</t>
  </si>
  <si>
    <t>Activity</t>
  </si>
  <si>
    <t/>
  </si>
  <si>
    <t>location</t>
  </si>
  <si>
    <t>RER</t>
  </si>
  <si>
    <t>production amount</t>
  </si>
  <si>
    <t>comment</t>
  </si>
  <si>
    <t>source</t>
  </si>
  <si>
    <t>reference product</t>
  </si>
  <si>
    <t>type</t>
  </si>
  <si>
    <t>process</t>
  </si>
  <si>
    <t>unit</t>
  </si>
  <si>
    <t>Exchanges</t>
  </si>
  <si>
    <t>name</t>
  </si>
  <si>
    <t>amount</t>
  </si>
  <si>
    <t>categories</t>
  </si>
  <si>
    <t>The Vanadium Redox Flow Battery (VRFB) system is divided into two subsystems - a power and an energy sub-system - in accordance with the cell area related to the power and the electrolyte volume related to the energy storage capacity. Remaining components are assigned to the periphery. The considered VRFB system shows a rated power of 1 MW and an energy capacity of 8.3 MWh. The principal battery layout is derived from published literature, majorly a recent publication on stationary VRFB (Minke, C. Techno-ökonomische Modellierung Und Bewertung von Stationären, Vanadium-Redox-Flow-Batterien Im Industriellen Maßstab, 40th ed.; Cuvillier Verlag: Göttingen, 2016). The dimensions of the different parts provided there allow for calculating the battery composition on a mass basis. An 8.3 MWh system requires an electrolyte volume of 194 m3 and, assuming a void volume of 50%, a tank capacity of 300 m3. For a nominal power of 1 MW, two stacks with a total of 155 cells are required. Each stack is composed of a 105 membrane, a bipolar plates, two carbon felt electrodes, two current collector and the two associated gaskets.</t>
  </si>
  <si>
    <t>Life Cycle Assessment of a Vanadium Redox Flow Battery, Selina Weber, Jens F. Peters, Manuel Baumann, and Marcel Weil, Environ. Sci. Technol. 2018, 52, 10864−10873, DOI: 10.1021/acs.est.8b02073</t>
  </si>
  <si>
    <t>nafion membrane production</t>
  </si>
  <si>
    <t>nafion membrane</t>
  </si>
  <si>
    <t>Tetrafluoroethylene (C2F4) </t>
  </si>
  <si>
    <t>Sulfur trioxide (SO3) </t>
  </si>
  <si>
    <t>Hexafluoropropene (C3F6) </t>
  </si>
  <si>
    <t>Sodium hypochlorite (NaOCl) </t>
  </si>
  <si>
    <t>Sodium hydroxide (NaOH) </t>
  </si>
  <si>
    <r>
      <t>Sodium carbonate (Na</t>
    </r>
    <r>
      <rPr>
        <sz val="7"/>
        <color theme="1"/>
        <rFont val="Calibri"/>
        <family val="2"/>
        <scheme val="minor"/>
      </rPr>
      <t>2</t>
    </r>
    <r>
      <rPr>
        <sz val="11"/>
        <color theme="1"/>
        <rFont val="Calibri"/>
        <family val="2"/>
        <scheme val="minor"/>
      </rPr>
      <t>CO</t>
    </r>
    <r>
      <rPr>
        <sz val="7"/>
        <color theme="1"/>
        <rFont val="Calibri"/>
        <family val="2"/>
        <scheme val="minor"/>
      </rPr>
      <t>3</t>
    </r>
    <r>
      <rPr>
        <sz val="11"/>
        <color theme="1"/>
        <rFont val="Calibri"/>
        <family val="2"/>
        <scheme val="minor"/>
      </rPr>
      <t>) </t>
    </r>
  </si>
  <si>
    <t>Infrastructure </t>
  </si>
  <si>
    <t>Process heat </t>
  </si>
  <si>
    <t>GLO</t>
  </si>
  <si>
    <t>Europe without Switzerland</t>
  </si>
  <si>
    <t>technosphere</t>
  </si>
  <si>
    <t>kilogram</t>
  </si>
  <si>
    <t>megajoule</t>
  </si>
  <si>
    <t>production</t>
  </si>
  <si>
    <t>market for tetrafluoroethylene</t>
  </si>
  <si>
    <t>market for sulfur trioxide</t>
  </si>
  <si>
    <t>market for hexafluoroethane</t>
  </si>
  <si>
    <t>market for soda ash, dense</t>
  </si>
  <si>
    <t>chemical factory, organics</t>
  </si>
  <si>
    <t>tetrafluoroethylene</t>
  </si>
  <si>
    <t>sulfur trioxide</t>
  </si>
  <si>
    <t>hexafluoroethane</t>
  </si>
  <si>
    <t>soda ash, dense</t>
  </si>
  <si>
    <t>NaCl </t>
  </si>
  <si>
    <t>NaOH, aqueous solution </t>
  </si>
  <si>
    <t>CO2 </t>
  </si>
  <si>
    <t>Organic residue </t>
  </si>
  <si>
    <t>Plastic residue </t>
  </si>
  <si>
    <t>Oily residue </t>
  </si>
  <si>
    <t>ton kilometer</t>
  </si>
  <si>
    <t>Carbon dioxide, fossil</t>
  </si>
  <si>
    <t>air</t>
  </si>
  <si>
    <t>water</t>
  </si>
  <si>
    <t>spent solvent mixture </t>
  </si>
  <si>
    <t>bilge oil </t>
  </si>
  <si>
    <t>Sodium hydroxide</t>
  </si>
  <si>
    <t>biosphere</t>
  </si>
  <si>
    <t>vanadium-redox-flow-battery</t>
  </si>
  <si>
    <t>The subsequent steps for the production of PAN-based carbon felt, oxidation and carbonization are modelled explicitly and therefore examined more closely since there are no suitable reference processes in ecoinvent. Mass balances are calculated according to stoichiometry. First, the thermal treatment (oxidation) and thus the stabilization of the felt is carried out. Under air oxidation, the PAN raw felt is treated at 300 °C for about one hour. The goal is to transform the felt into an infusible form by stretching and cyclizing the fibres. The heat input of the oxidation process is calculated by means of the heat capacity of polyacrylonitrile. The polyacrylonitrile is heated up from ambient temperature to 300 °C, requiring 0.87 MJ of energy. An efficiency of 85 % of the furnace is assumed. In the following processing step, carbonization is carried out in an inert nitrogen atmosphere at temperatures of up to 1500 °C.</t>
  </si>
  <si>
    <t>Raw carbon felt </t>
  </si>
  <si>
    <t>Heat, Oxidation </t>
  </si>
  <si>
    <t>Heat, Carbonization </t>
  </si>
  <si>
    <t>Fuel demand, RTO </t>
  </si>
  <si>
    <t>N2 </t>
  </si>
  <si>
    <t>H2O </t>
  </si>
  <si>
    <t>Nitrogen</t>
  </si>
  <si>
    <t>Water</t>
  </si>
  <si>
    <t>polyacrylonitrile-based electrode production, for VRFB system</t>
  </si>
  <si>
    <t>polyacrylonitrile-based electrode, for VFRB system</t>
  </si>
  <si>
    <t>The materials of the bipolar plate must have particular properties because of its multiple responsibilities and the challenging environment in which the VRFB operates. This study focuses on a compound material consisting of synthetic graphite and polypropylene as a binder since these compound components are particularly suitable for redox flow batteries. The mass balance is based on a data sheet from a manufacturer of bipolar plates.</t>
  </si>
  <si>
    <t>Synthetic graphite </t>
  </si>
  <si>
    <t>Polypropylene </t>
  </si>
  <si>
    <t>Oil </t>
  </si>
  <si>
    <t>Particle board </t>
  </si>
  <si>
    <t>Core board </t>
  </si>
  <si>
    <t>Pallet </t>
  </si>
  <si>
    <t>Bleached board </t>
  </si>
  <si>
    <t>Water </t>
  </si>
  <si>
    <t>Steam </t>
  </si>
  <si>
    <t>Heat </t>
  </si>
  <si>
    <t>Electricity </t>
  </si>
  <si>
    <t>Transport, lorry </t>
  </si>
  <si>
    <t>Transport, train </t>
  </si>
  <si>
    <t>Bipolar plate </t>
  </si>
  <si>
    <t>kilowatt hour</t>
  </si>
  <si>
    <t>cubic meter</t>
  </si>
  <si>
    <t>market for graphite, battery grade</t>
  </si>
  <si>
    <t>market for lubricating oil</t>
  </si>
  <si>
    <t>market for packaging box factory</t>
  </si>
  <si>
    <t>market for core board</t>
  </si>
  <si>
    <t>market for EUR-flat pallet</t>
  </si>
  <si>
    <t>market for steam, in chemical industry</t>
  </si>
  <si>
    <t>graphite, battery grade</t>
  </si>
  <si>
    <t>lubricating oil</t>
  </si>
  <si>
    <t>packaging box factory</t>
  </si>
  <si>
    <t>core board</t>
  </si>
  <si>
    <t>EUR-flat pallet</t>
  </si>
  <si>
    <t>steam, in chemical industry</t>
  </si>
  <si>
    <t>electricity, medium voltage</t>
  </si>
  <si>
    <t>waste plastic, mixture</t>
  </si>
  <si>
    <t>stack frame assembly, for VRFB system</t>
  </si>
  <si>
    <t>stack frame, for VRFB system</t>
  </si>
  <si>
    <t>The stack frame is a steel structure consisting of two double T-profiles which correspond to the dimensions of the stack. The dimension and weight are estimated based on a technical datasheet for a representative steel profile.</t>
  </si>
  <si>
    <t>Steel frame, material </t>
  </si>
  <si>
    <t>Steel frame, processing </t>
  </si>
  <si>
    <t>T-Profile welding </t>
  </si>
  <si>
    <t>Transport, lorry, steel </t>
  </si>
  <si>
    <t>Transport, train, steel </t>
  </si>
  <si>
    <t>meter</t>
  </si>
  <si>
    <t>market for steel, low-alloyed</t>
  </si>
  <si>
    <t>market for welding, arc, steel</t>
  </si>
  <si>
    <t>vanadium electrolyte solution</t>
  </si>
  <si>
    <t>vanadium electrolyte solution production</t>
  </si>
  <si>
    <t>The electrolyte composition is derived from technical data sheet of the manufacturer Gfe GmbH, and is confirmed by private correspondence with experts. The vanadium concentration within the electrolyte is 1.6 mol / L and the sulfate concentration 2 mol / L. Additionally, 0.05 mol / L of phosphoric acid is used as a stabilizer. The mass fractions of the four components vanadium, sulfuric acid, phosphoric acid and water are calculated taking into account the molar mass as well as the density of the electrolyte. The density of the electrolyte consequently corresponds to 1.35 kg / L.</t>
  </si>
  <si>
    <t>Vanadium pentoxide </t>
  </si>
  <si>
    <t>Sulfuric acid </t>
  </si>
  <si>
    <t>Phosphoric acid </t>
  </si>
  <si>
    <t>Transport, ship overseas </t>
  </si>
  <si>
    <t>Transport, barge </t>
  </si>
  <si>
    <t>Transport lorry (ZA) </t>
  </si>
  <si>
    <t>market for sulfuric acid</t>
  </si>
  <si>
    <t>sulfuric acid</t>
  </si>
  <si>
    <t>vanadium pentoxide production</t>
  </si>
  <si>
    <t>vanadium pentoxide</t>
  </si>
  <si>
    <t>ZA</t>
  </si>
  <si>
    <t>electrolyte tank</t>
  </si>
  <si>
    <t>PVC </t>
  </si>
  <si>
    <t>Extrusion </t>
  </si>
  <si>
    <t>Disposal </t>
  </si>
  <si>
    <t>Hydrocarbons, aromatic</t>
  </si>
  <si>
    <t>market for polyester resin, unsaturated</t>
  </si>
  <si>
    <t>market for chemical, organic</t>
  </si>
  <si>
    <t>polyester resin, unsaturated</t>
  </si>
  <si>
    <t>chemical, organic</t>
  </si>
  <si>
    <t>electrolyte tank production, for VRFB system</t>
  </si>
  <si>
    <t>current collector production, for VRFB system</t>
  </si>
  <si>
    <t>As a current collector, copper plates with a thickness of 20 mm are used at both ends of the stack. It is assumed that 1 kg of copper is required for the production of 1 kg of current collector. The processing of the plate is assumed to be sheet rolled. Accordingly, the ecoinvent dataset “sheet rolling, copper” is applied.</t>
  </si>
  <si>
    <t>The vanadium electrolyte is stored in plastic tanks. These tanks must be composed of materials which are resistant to corrosion in the very low pH environment. Glass fiber with a PVC inline is selected as a particularly suitable material. It is assumed that each tank has a volume of 50 m3. According to the literature, the total tank volume for a VRFB configuration with a rated power of 1 MW and an energy capacity of 8.3 MWh is 300 m3. Therefore, six tanks for the stated total tank volume are required.</t>
  </si>
  <si>
    <t>Copper plate, material </t>
  </si>
  <si>
    <t>Copper plate, processing </t>
  </si>
  <si>
    <t>Current collector </t>
  </si>
  <si>
    <t>market for sheet rolling, copper </t>
  </si>
  <si>
    <t>sheet rolling, copper </t>
  </si>
  <si>
    <t>polyvinylchloride cell frame production, for VRFB system</t>
  </si>
  <si>
    <t>current collector, for VRFB system</t>
  </si>
  <si>
    <t>polyvinylchloride cell frame, for VRFB system</t>
  </si>
  <si>
    <t>Each cell is surrounded by an extruded polyvinylchloride (PVC) frame. Thus, the corresponding ecoinvent dataset for polyvinylchloride is used. Since the frame is shaped by extrusion, the corresponding ecoinvent dataset is applied.</t>
  </si>
  <si>
    <t>Polyvinylchloride </t>
  </si>
  <si>
    <t>gasket production, FKM, for VRFB system</t>
  </si>
  <si>
    <t>gasket, FKM</t>
  </si>
  <si>
    <t>FKM gaskets represent the first modeled variant. An important type of FKM is the terpolymer consisting of vinylidene fluoride (VDF), hexafluoropropylene (HFP) and tetrafluoroethylene (TFE). The respective ecoinvent datasets of the chemicals are used in which HFE is approximated by HFP and VFD by polyvinyl fluoride. As a forming process, the reference process “extrusion, plastic pipes” is used.</t>
  </si>
  <si>
    <t>HFE </t>
  </si>
  <si>
    <t>TFE </t>
  </si>
  <si>
    <t>Polyvinyl fluoride </t>
  </si>
  <si>
    <t>Extrusion, plastic pipes </t>
  </si>
  <si>
    <t>Transport, rail </t>
  </si>
  <si>
    <t>market for hexafluoroethane </t>
  </si>
  <si>
    <t>market for tetrafluoroethylene </t>
  </si>
  <si>
    <t>market for extrusion, plastic pipes </t>
  </si>
  <si>
    <t>hexafluoroethane </t>
  </si>
  <si>
    <t>tetrafluoroethylene </t>
  </si>
  <si>
    <t>extrusion, plastic pipes </t>
  </si>
  <si>
    <t>copper cable production, for VRFB system</t>
  </si>
  <si>
    <t>copper cable, for VRFB system</t>
  </si>
  <si>
    <t>Tap water </t>
  </si>
  <si>
    <t>Copper </t>
  </si>
  <si>
    <t>Wire drawing </t>
  </si>
  <si>
    <t>market for tap water</t>
  </si>
  <si>
    <t>tap water</t>
  </si>
  <si>
    <t>pipes assembly, for VRFB system</t>
  </si>
  <si>
    <t>pipes, for VRFB system</t>
  </si>
  <si>
    <t>Two centrifugal pumps are required to pump the electrolyte into the cells. In addition, in each electrolyte circuit, two pumps are arranged redundantly. For the design of the pump it is assumed that the effective volume flow is 200 m3/h. The required size and mass of the pump can be derived from the data given in the technical data sheets from commercial providers of centrifugal pumps. Here, the flow rate is used as the basis for further calculations. As a result, the weight per pump is calculated to be 145 kg. Since there is no further information on the exact composition of the various materials for the production of the centrifugal pump, a reference process from ecoinvent is used for 408 assistance (pump production, 40 W). The required masses of the raw materials are adapted correspondingly, since the modeled VRFB pumps have a higher power.</t>
  </si>
  <si>
    <t>Aluminum </t>
  </si>
  <si>
    <t>Iron </t>
  </si>
  <si>
    <t>Stainless steel </t>
  </si>
  <si>
    <t>Rubber </t>
  </si>
  <si>
    <t>market for cast iron</t>
  </si>
  <si>
    <t>cast iron</t>
  </si>
  <si>
    <t>waste polyvinylchloride product </t>
  </si>
  <si>
    <t>pumps assembly, for VRFB system</t>
  </si>
  <si>
    <t>pumps, for VRFB system</t>
  </si>
  <si>
    <t>The pipes are steel pipes with a Teflon® lining. The required length of the cables is derived from the stack geometry so that a length of 30 meters is required for each electrolyte circuit. In addition, 5 meters of pipeline per stack are required. It is assumed that a standard pipe with the diameter DN 418 50 (60.3 mm) is used and that the Teflon® lining is 1 mm. By means of the density and the 419 dimensions, the required quantity of steel and Teflon® can be calculated. Since there is no ecoinvent dataset for Teflon®, TFE is used as approximation. The ecoinvent standard distances are applied for steel and plastics respectively.</t>
  </si>
  <si>
    <t>Steel, material </t>
  </si>
  <si>
    <t>Teflon® lining </t>
  </si>
  <si>
    <t>Processing, steel </t>
  </si>
  <si>
    <t>Pipes </t>
  </si>
  <si>
    <t>market for steel, chromium steel 18/8 </t>
  </si>
  <si>
    <t>market for drawing of pipe, steel </t>
  </si>
  <si>
    <t>steel, chromium steel 18/8 </t>
  </si>
  <si>
    <t>drawing of pipe, steel </t>
  </si>
  <si>
    <t>heat exchanger, for VRFB system</t>
  </si>
  <si>
    <t>The heat exchanger used is a plate heat exchanger whose design is based on the heat exchange surface and the needed capacity of 1 MW. Since there is no information available regarding the heat exchanger, data from a heat exchanger from a secondary publication are used and scaled accordingly. The technical design of the heat exchanger for the VRFB is based on C. Minke. The required quantities of raw materials, as well as the energy and heat demand, are adjusted by means of the heat flow. It is assumed that the whole heat exchanger is made of stainless steel since other materials account for a very small mass32. Furthermore, the production of the heat exchanger is assumed to take place in Sweden and thus, transport distances from Sweden to Germany are applied.</t>
  </si>
  <si>
    <t>Processing, stainless steel </t>
  </si>
  <si>
    <t>market for hot rolling, steel</t>
  </si>
  <si>
    <t>hot rolling, steel</t>
  </si>
  <si>
    <t>heat exchanger production, for VRFB system</t>
  </si>
  <si>
    <t>stack monitoring interface assembly, for VRFB system</t>
  </si>
  <si>
    <t>Here, it is assumed that a monitoring system is required per stack and thus one BMS is required to control them. It must be noted that this is assumed to be major simplification, while the process control system is a relevant component. In fact, the modeling of the process control system is a crucial aspect since electronics potentially show high impacts in several categories. Therefore, this major gap needs to be fulfilled by future research.</t>
  </si>
  <si>
    <t>stack monitoring interface, for VRFB system</t>
  </si>
  <si>
    <t>Steel housing, material </t>
  </si>
  <si>
    <t>Electronics, control </t>
  </si>
  <si>
    <t>Sensor cable </t>
  </si>
  <si>
    <t>Data cable </t>
  </si>
  <si>
    <t>Plastic parts and isolation </t>
  </si>
  <si>
    <t>Processing, steel housing </t>
  </si>
  <si>
    <t>Processing, plastic parts </t>
  </si>
  <si>
    <t>market for electronics, for control units </t>
  </si>
  <si>
    <t>market for cable, unspecified </t>
  </si>
  <si>
    <t>market for cable, data cable in infrastructure </t>
  </si>
  <si>
    <t>market for sheet rolling, steel </t>
  </si>
  <si>
    <t>market for polypropylene, granulate</t>
  </si>
  <si>
    <t>electronics, for control units </t>
  </si>
  <si>
    <t>cable, unspecified </t>
  </si>
  <si>
    <t>cable, data cable in infrastructure </t>
  </si>
  <si>
    <t>polypropylene, granulate</t>
  </si>
  <si>
    <t>sheet rolling, steel </t>
  </si>
  <si>
    <t>battery management system assembly, for VRFB system</t>
  </si>
  <si>
    <t>battery management system, for VRFB system</t>
  </si>
  <si>
    <t>PP housing, material </t>
  </si>
  <si>
    <t>PP housing, production </t>
  </si>
  <si>
    <t>Display </t>
  </si>
  <si>
    <t>Electronics </t>
  </si>
  <si>
    <t>market for liquid crystal display, unmounted</t>
  </si>
  <si>
    <t>market for electronics, for control units</t>
  </si>
  <si>
    <t>liquid crystal display, unmounted</t>
  </si>
  <si>
    <t>electronics, for control units</t>
  </si>
  <si>
    <t>process control system assembly, for VRFB system</t>
  </si>
  <si>
    <t>process control system, for VRFB system</t>
  </si>
  <si>
    <t>Monitoring </t>
  </si>
  <si>
    <t>Battery management system </t>
  </si>
  <si>
    <t>treatment of stack, for VRFB system</t>
  </si>
  <si>
    <t>used stack, for VRFB system</t>
  </si>
  <si>
    <t>market group for electricity, low voltage</t>
  </si>
  <si>
    <t>electricity, low voltage</t>
  </si>
  <si>
    <t>market for diesel, burned in building machine</t>
  </si>
  <si>
    <t>diesel, burned in building machine</t>
  </si>
  <si>
    <t>treatment of electrolyte tank, for VRFB system</t>
  </si>
  <si>
    <t>used electrolyte tank, for VRFB system</t>
  </si>
  <si>
    <t>treatment of electrolyte solution, for VRFB system</t>
  </si>
  <si>
    <t>used electrolyte solution, for VRFB system</t>
  </si>
  <si>
    <t>treatment of periphericals, for VRFB system</t>
  </si>
  <si>
    <t>used periphericals, for VRFB system</t>
  </si>
  <si>
    <t>Cables </t>
  </si>
  <si>
    <t>treatment of used cable</t>
  </si>
  <si>
    <t>used cable</t>
  </si>
  <si>
    <t>treatment of waste electric and electronic equipment, shredding</t>
  </si>
  <si>
    <t>electricity, high voltage</t>
  </si>
  <si>
    <t>electricity supply, high voltage, from vanadium-redox flow battery system</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</si>
  <si>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lifetimeof the system is 20 years or 8176 cycle-lifes (49,000 MWh).</t>
  </si>
  <si>
    <t>Membrane </t>
  </si>
  <si>
    <t>Electrode </t>
  </si>
  <si>
    <t>Cell frame </t>
  </si>
  <si>
    <t>Gaskets </t>
  </si>
  <si>
    <t>Stack frame </t>
  </si>
  <si>
    <t>Electrolyte </t>
  </si>
  <si>
    <t>Tank </t>
  </si>
  <si>
    <t>Pumps </t>
  </si>
  <si>
    <t>Inverter </t>
  </si>
  <si>
    <t>PCS </t>
  </si>
  <si>
    <t>Heat exchanger </t>
  </si>
  <si>
    <t>vanadium-redox flow battery system</t>
  </si>
  <si>
    <t>market for inverter, 500kW</t>
  </si>
  <si>
    <t>inverter, 500kW</t>
  </si>
  <si>
    <t>The power capacity for this application is 1MW and the net storage capacity 6 MWh. The net capacity considers the internal inefficiencies of the batteries and the min SoC, requiring a certain oversizing of the batteries. For providing net 6 MWh, a nominal capacity of 8.3 MWh is required for the VRFB with the assumed operation parameters. The assumed lifetime of the stack is 10 years. The lifetime of the system is 20 years or 8176 cycle-lifes (49,000 MWh).</t>
  </si>
  <si>
    <t>vanadium-redox flow battery system assembly, 8.3 megawatt hour</t>
  </si>
  <si>
    <t>vanadium-redox flow battery stack assembly</t>
  </si>
  <si>
    <t>vanadium-redox flow battery stack</t>
  </si>
  <si>
    <t>Stack</t>
  </si>
  <si>
    <t>Replacement stack</t>
  </si>
  <si>
    <t>market group for electricity, high voltage</t>
  </si>
  <si>
    <t>EoL of both stack</t>
  </si>
  <si>
    <t>Electrolyte tank EoL</t>
  </si>
  <si>
    <t>Electrolyte EoL</t>
  </si>
  <si>
    <t>Peripherals EoL</t>
  </si>
  <si>
    <t>Infrastructure requirements 1/49000 MWh</t>
  </si>
  <si>
    <t>Electricity input plus losses</t>
  </si>
  <si>
    <t>Sodium chlorate</t>
  </si>
  <si>
    <t>market for sodium hypochlorite, without water, in 15% solution state</t>
  </si>
  <si>
    <t>sodium hypochlorite, without water, in 15% solution state</t>
  </si>
  <si>
    <t>market for sodium hydroxide, without water, in 50% solution state</t>
  </si>
  <si>
    <t>sodium hydroxide, without water, in 50% solution state</t>
  </si>
  <si>
    <t>chemical factory construction, organics</t>
  </si>
  <si>
    <t>market for heat, district or industrial, natural gas</t>
  </si>
  <si>
    <t>heat, district or industrial, natural gas</t>
  </si>
  <si>
    <t>market for transport, freight, lorry, unspecified</t>
  </si>
  <si>
    <t>transport, freight, lorry, unspecified</t>
  </si>
  <si>
    <t>market for transport, freight train</t>
  </si>
  <si>
    <t>transport, freight train</t>
  </si>
  <si>
    <t>treatment of spent solvent mixture, hazardous waste incineration, with energy recovery</t>
  </si>
  <si>
    <t>treatment of waste plastic, mixture, municipal incineration</t>
  </si>
  <si>
    <t>CH</t>
  </si>
  <si>
    <t>treatment of bilge oil, hazardous waste incineration</t>
  </si>
  <si>
    <t>carbon fiber production, weaved, at factory</t>
  </si>
  <si>
    <t>carbon fiber, weaved</t>
  </si>
  <si>
    <t>market for injection moulding </t>
  </si>
  <si>
    <t>injection moulding </t>
  </si>
  <si>
    <t>steel, low-alloyed</t>
  </si>
  <si>
    <t>welding, arc, steel</t>
  </si>
  <si>
    <t>steel, chromium steel 18/8, hot rolled </t>
  </si>
  <si>
    <t>steel, chromium steel 18/8</t>
  </si>
  <si>
    <t>waste electric and electronic equipment</t>
  </si>
  <si>
    <t>treatment of municipal solid waste, incineration</t>
  </si>
  <si>
    <t>market for copper scrap, sorted, pressed</t>
  </si>
  <si>
    <t>copper scrap, sorted, pressed</t>
  </si>
  <si>
    <t>market for iron scrap, unsorted</t>
  </si>
  <si>
    <t>iron scrap, unsorted</t>
  </si>
  <si>
    <t>market group for waste plastic, mixture</t>
  </si>
  <si>
    <t>market for waste polyvinylfluoride</t>
  </si>
  <si>
    <t>waste polyvinylfluoride</t>
  </si>
  <si>
    <t>market for tetrafluoroethylene film, on glass</t>
  </si>
  <si>
    <t>tetrafluoroethylene film, on glass</t>
  </si>
  <si>
    <t>market for waste polyvinylchloride product</t>
  </si>
  <si>
    <t>hot water tank factory </t>
  </si>
  <si>
    <t>wire drawing, copper </t>
  </si>
  <si>
    <t>rolling mill </t>
  </si>
  <si>
    <t>synthetic rubber </t>
  </si>
  <si>
    <t>municipal solid waste</t>
  </si>
  <si>
    <t>market for hot water tank factory </t>
  </si>
  <si>
    <t>market for synthetic rubber </t>
  </si>
  <si>
    <t>market for steel, chromium steel 18/8, hot rolled </t>
  </si>
  <si>
    <t>market for rolling mill </t>
  </si>
  <si>
    <t>market for wire drawing, copper </t>
  </si>
  <si>
    <t>market for solid bleached and unbleached board carton</t>
  </si>
  <si>
    <t>solid bleached and unbleached board carton</t>
  </si>
  <si>
    <t>market for copper, cathode</t>
  </si>
  <si>
    <t>copper, cathode</t>
  </si>
  <si>
    <t>market for polyvinylchloride, suspension polymerised</t>
  </si>
  <si>
    <t>polyvinylchloride, suspension polymerised</t>
  </si>
  <si>
    <t>market for aluminium, wrought alloy</t>
  </si>
  <si>
    <t>aluminium, wrought alloy</t>
  </si>
  <si>
    <t>treatment of hazardous waste, hazardous waste incineration</t>
  </si>
  <si>
    <t>hazardous waste, for incineration</t>
  </si>
  <si>
    <t>market for glass fibre</t>
  </si>
  <si>
    <t>glass fibre</t>
  </si>
  <si>
    <t>market for polyvinylfluoride</t>
  </si>
  <si>
    <t>polyvinylfluoride</t>
  </si>
  <si>
    <t>treatment of waste mineral wool, collection for final disposal</t>
  </si>
  <si>
    <t>waste mineral wool</t>
  </si>
  <si>
    <t>market for natural gas, burned in gas turbine</t>
  </si>
  <si>
    <t>natural gas, burned in gas turbine</t>
  </si>
  <si>
    <t>market for laminated timber element, transversally prestressed, for outdoor use</t>
  </si>
  <si>
    <t>laminated timber element, transversally prestressed, for outdoor use</t>
  </si>
  <si>
    <t>market for water, deionised</t>
  </si>
  <si>
    <t>water, deionised</t>
  </si>
  <si>
    <t>market for transport, freight, lorry 16-32 metric ton, EURO5</t>
  </si>
  <si>
    <t>transport, freight, lorry 16-32 metric ton, EURO5</t>
  </si>
  <si>
    <t>market for metal working, average for steel product manufacturing</t>
  </si>
  <si>
    <t>metal working, average for steel product manufacturing</t>
  </si>
  <si>
    <t>market for phosphoric acid, industrial grade, without water, in 85% solution state</t>
  </si>
  <si>
    <t>phosphoric acid, industrial grade, without water, in 85% solution state</t>
  </si>
  <si>
    <t>market for transport, freight, sea, container ship</t>
  </si>
  <si>
    <t>transport, freight, sea, container ship</t>
  </si>
  <si>
    <t>market for transport, freight, inland waterways, barge</t>
  </si>
  <si>
    <t>transport, freight, inland waterways, barge</t>
  </si>
  <si>
    <t>market for polyvinylchloride, emulsion polymerised </t>
  </si>
  <si>
    <t>polyvinylchloride, emulsion polymerised </t>
  </si>
  <si>
    <t>market for metal working factory</t>
  </si>
  <si>
    <t>metal working factory</t>
  </si>
  <si>
    <t>market group for electricity, medium voltage</t>
  </si>
  <si>
    <t>market for steel, chromium steel 18/8</t>
  </si>
  <si>
    <t>market for battery, redox-flow, Vanadium</t>
  </si>
  <si>
    <t>battery, redox-flow, Vanadium</t>
  </si>
  <si>
    <t>Effective energy density: 19.4 W h/kg. Net capacity: 6 MWh</t>
  </si>
  <si>
    <t>bipolar plate production, for VRFB system</t>
  </si>
  <si>
    <t>bipolar plate, for VRFB system</t>
  </si>
  <si>
    <t>Table S1</t>
  </si>
  <si>
    <t>market for used redox-flow battery</t>
  </si>
  <si>
    <t>used redox-flow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</si>
</sst>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8" x14ac:knownFonts="1">
    <font>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7"/>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0" fontId="4" fillId="0" borderId="0" xfId="0" applyFont="1"/>
    <xf numFmtId="0" fontId="3" fillId="0" borderId="0" xfId="0" applyFont="1"/>
    <xf numFmtId="0" fontId="5" fillId="0" borderId="0" xfId="0" applyFont="1"/>
    <xf numFmtId="2" fontId="3" fillId="0" borderId="0" xfId="0" applyNumberFormat="1" applyFont="1"/>
    <xf numFmtId="11" fontId="3" fillId="0" borderId="0" xfId="0" applyNumberFormat="1" applyFont="1"/>
    <xf numFmtId="0" fontId="7" fillId="0" borderId="0" xfId="0" applyFont="1"/>
    <xf numFmtId="11" fontId="0" fillId="0" borderId="0" xfId="0" applyNumberFormat="1"/>
    <xf numFmtId="164"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5B3A-29A3-3D4D-87B5-E2283E6AD55F}">
  <dimension ref="A1:P475"/>
  <sheetViews>
    <sheetView tabSelected="1" topLeftCell="A436" workbookViewId="0">
      <selection activeCell="B459" sqref="B459"/>
    </sheetView>
  </sheetViews>
  <sheetFormatPr defaultColWidth="11" defaultRowHeight="15.75" x14ac:dyDescent="0.25"/>
  <cols>
    <col min="1" max="1" width="63" customWidth="1"/>
    <col min="2" max="2" width="12.125" bestFit="1" customWidth="1"/>
    <col min="3" max="3" width="34.375" customWidth="1"/>
    <col min="6" max="6" width="11.5" bestFit="1" customWidth="1"/>
    <col min="7" max="7" width="28.125" bestFit="1" customWidth="1"/>
    <col min="8" max="8" width="23.625" bestFit="1" customWidth="1"/>
  </cols>
  <sheetData>
    <row r="1" spans="1:15" x14ac:dyDescent="0.25">
      <c r="A1" s="1" t="s">
        <v>0</v>
      </c>
      <c r="B1" s="1" t="s">
        <v>57</v>
      </c>
    </row>
    <row r="3" spans="1:15" x14ac:dyDescent="0.25">
      <c r="A3" s="1" t="s">
        <v>1</v>
      </c>
      <c r="B3" s="1" t="s">
        <v>18</v>
      </c>
      <c r="M3" t="s">
        <v>2</v>
      </c>
    </row>
    <row r="4" spans="1:15" x14ac:dyDescent="0.25">
      <c r="A4" t="s">
        <v>3</v>
      </c>
      <c r="B4" t="s">
        <v>4</v>
      </c>
      <c r="M4" t="s">
        <v>2</v>
      </c>
    </row>
    <row r="5" spans="1:15" x14ac:dyDescent="0.25">
      <c r="A5" t="s">
        <v>5</v>
      </c>
      <c r="B5">
        <v>1</v>
      </c>
      <c r="M5" t="s">
        <v>2</v>
      </c>
    </row>
    <row r="6" spans="1:15" x14ac:dyDescent="0.25">
      <c r="A6" t="s">
        <v>6</v>
      </c>
      <c r="B6" t="s">
        <v>16</v>
      </c>
    </row>
    <row r="7" spans="1:15" x14ac:dyDescent="0.25">
      <c r="A7" t="s">
        <v>7</v>
      </c>
      <c r="B7" t="s">
        <v>17</v>
      </c>
    </row>
    <row r="8" spans="1:15" x14ac:dyDescent="0.25">
      <c r="A8" t="s">
        <v>8</v>
      </c>
      <c r="B8" t="s">
        <v>19</v>
      </c>
      <c r="M8" t="s">
        <v>2</v>
      </c>
    </row>
    <row r="9" spans="1:15" x14ac:dyDescent="0.25">
      <c r="A9" t="s">
        <v>9</v>
      </c>
      <c r="B9" t="s">
        <v>10</v>
      </c>
      <c r="M9" t="s">
        <v>2</v>
      </c>
    </row>
    <row r="10" spans="1:15" x14ac:dyDescent="0.25">
      <c r="A10" t="s">
        <v>11</v>
      </c>
      <c r="B10" t="s">
        <v>31</v>
      </c>
      <c r="M10" t="s">
        <v>2</v>
      </c>
    </row>
    <row r="11" spans="1:15" x14ac:dyDescent="0.25">
      <c r="A11" s="1" t="s">
        <v>12</v>
      </c>
      <c r="M11" t="s">
        <v>2</v>
      </c>
    </row>
    <row r="12" spans="1:15" x14ac:dyDescent="0.25">
      <c r="A12" s="1" t="s">
        <v>13</v>
      </c>
      <c r="B12" s="1" t="s">
        <v>14</v>
      </c>
      <c r="C12" s="1" t="s">
        <v>3</v>
      </c>
      <c r="D12" s="1" t="s">
        <v>11</v>
      </c>
      <c r="E12" s="1" t="s">
        <v>15</v>
      </c>
      <c r="F12" s="1" t="s">
        <v>9</v>
      </c>
      <c r="G12" s="1" t="s">
        <v>8</v>
      </c>
      <c r="H12" s="1" t="s">
        <v>6</v>
      </c>
    </row>
    <row r="13" spans="1:15" x14ac:dyDescent="0.25">
      <c r="A13" t="s">
        <v>18</v>
      </c>
      <c r="B13">
        <v>1</v>
      </c>
      <c r="C13" t="s">
        <v>4</v>
      </c>
      <c r="D13" s="3" t="s">
        <v>31</v>
      </c>
      <c r="F13" t="s">
        <v>33</v>
      </c>
      <c r="G13" t="s">
        <v>19</v>
      </c>
    </row>
    <row r="14" spans="1:15" x14ac:dyDescent="0.25">
      <c r="A14" s="3" t="s">
        <v>34</v>
      </c>
      <c r="B14" s="5">
        <v>1.3</v>
      </c>
      <c r="C14" t="s">
        <v>28</v>
      </c>
      <c r="D14" s="3" t="s">
        <v>31</v>
      </c>
      <c r="F14" s="3" t="s">
        <v>30</v>
      </c>
      <c r="G14" s="3" t="s">
        <v>39</v>
      </c>
      <c r="H14" s="3" t="s">
        <v>20</v>
      </c>
      <c r="I14" s="2"/>
      <c r="J14" s="2"/>
      <c r="K14" s="2"/>
      <c r="L14" s="2"/>
      <c r="M14" s="2"/>
      <c r="N14" s="2"/>
      <c r="O14" s="2"/>
    </row>
    <row r="15" spans="1:15" x14ac:dyDescent="0.25">
      <c r="A15" s="3" t="s">
        <v>35</v>
      </c>
      <c r="B15" s="5">
        <v>0.5</v>
      </c>
      <c r="C15" t="s">
        <v>4</v>
      </c>
      <c r="D15" s="3" t="s">
        <v>31</v>
      </c>
      <c r="F15" s="3" t="s">
        <v>30</v>
      </c>
      <c r="G15" s="3" t="s">
        <v>40</v>
      </c>
      <c r="H15" s="3" t="s">
        <v>21</v>
      </c>
      <c r="I15" s="4"/>
      <c r="M15" s="3"/>
      <c r="N15" s="3"/>
      <c r="O15" s="3"/>
    </row>
    <row r="16" spans="1:15" x14ac:dyDescent="0.25">
      <c r="A16" s="3" t="s">
        <v>36</v>
      </c>
      <c r="B16" s="5">
        <v>3.2</v>
      </c>
      <c r="C16" t="s">
        <v>28</v>
      </c>
      <c r="D16" s="3" t="s">
        <v>31</v>
      </c>
      <c r="F16" s="3" t="s">
        <v>30</v>
      </c>
      <c r="G16" s="3" t="s">
        <v>41</v>
      </c>
      <c r="H16" s="3" t="s">
        <v>22</v>
      </c>
      <c r="M16" s="3"/>
      <c r="N16" s="3"/>
    </row>
    <row r="17" spans="1:15" x14ac:dyDescent="0.25">
      <c r="A17" s="3" t="s">
        <v>277</v>
      </c>
      <c r="B17" s="5">
        <v>3</v>
      </c>
      <c r="C17" t="s">
        <v>4</v>
      </c>
      <c r="D17" s="3" t="s">
        <v>31</v>
      </c>
      <c r="F17" s="3" t="s">
        <v>30</v>
      </c>
      <c r="G17" s="3" t="s">
        <v>278</v>
      </c>
      <c r="H17" s="3" t="s">
        <v>23</v>
      </c>
      <c r="M17" s="3"/>
      <c r="N17" s="3"/>
    </row>
    <row r="18" spans="1:15" x14ac:dyDescent="0.25">
      <c r="A18" s="3" t="s">
        <v>279</v>
      </c>
      <c r="B18" s="5">
        <v>0.6</v>
      </c>
      <c r="C18" t="s">
        <v>28</v>
      </c>
      <c r="D18" s="3" t="s">
        <v>31</v>
      </c>
      <c r="F18" s="3" t="s">
        <v>30</v>
      </c>
      <c r="G18" s="3" t="s">
        <v>280</v>
      </c>
      <c r="H18" s="3" t="s">
        <v>24</v>
      </c>
      <c r="M18" s="3"/>
      <c r="N18" s="3"/>
    </row>
    <row r="19" spans="1:15" x14ac:dyDescent="0.25">
      <c r="A19" s="3" t="s">
        <v>37</v>
      </c>
      <c r="B19" s="5">
        <v>0.11</v>
      </c>
      <c r="C19" t="s">
        <v>28</v>
      </c>
      <c r="D19" s="3" t="s">
        <v>31</v>
      </c>
      <c r="F19" s="3" t="s">
        <v>30</v>
      </c>
      <c r="G19" s="3" t="s">
        <v>42</v>
      </c>
      <c r="H19" s="3" t="s">
        <v>25</v>
      </c>
      <c r="M19" s="3"/>
      <c r="N19" s="3"/>
    </row>
    <row r="20" spans="1:15" x14ac:dyDescent="0.25">
      <c r="A20" s="3" t="s">
        <v>281</v>
      </c>
      <c r="B20" s="5">
        <v>4.0000000000000001E-10</v>
      </c>
      <c r="C20" t="s">
        <v>4</v>
      </c>
      <c r="D20" s="3" t="s">
        <v>11</v>
      </c>
      <c r="F20" s="3" t="s">
        <v>30</v>
      </c>
      <c r="G20" s="3" t="s">
        <v>38</v>
      </c>
      <c r="H20" s="3" t="s">
        <v>26</v>
      </c>
      <c r="M20" s="3"/>
      <c r="N20" s="3"/>
    </row>
    <row r="21" spans="1:15" x14ac:dyDescent="0.25">
      <c r="A21" s="3" t="s">
        <v>282</v>
      </c>
      <c r="B21" s="5">
        <v>39.31</v>
      </c>
      <c r="C21" t="s">
        <v>29</v>
      </c>
      <c r="D21" s="3" t="s">
        <v>32</v>
      </c>
      <c r="F21" s="3" t="s">
        <v>30</v>
      </c>
      <c r="G21" s="3" t="s">
        <v>283</v>
      </c>
      <c r="H21" s="3" t="s">
        <v>27</v>
      </c>
      <c r="M21" s="3"/>
      <c r="N21" s="3"/>
    </row>
    <row r="22" spans="1:15" x14ac:dyDescent="0.25">
      <c r="A22" s="3" t="s">
        <v>284</v>
      </c>
      <c r="B22" s="3">
        <v>0.87</v>
      </c>
      <c r="C22" t="s">
        <v>4</v>
      </c>
      <c r="D22" s="3" t="s">
        <v>49</v>
      </c>
      <c r="F22" s="3" t="s">
        <v>30</v>
      </c>
      <c r="G22" s="3" t="s">
        <v>285</v>
      </c>
      <c r="K22" s="3"/>
      <c r="L22" s="3"/>
      <c r="M22" s="3"/>
      <c r="N22" s="3"/>
      <c r="O22" s="3"/>
    </row>
    <row r="23" spans="1:15" x14ac:dyDescent="0.25">
      <c r="A23" s="3" t="s">
        <v>286</v>
      </c>
      <c r="B23" s="3">
        <v>5.22</v>
      </c>
      <c r="C23" t="s">
        <v>29</v>
      </c>
      <c r="D23" s="3" t="s">
        <v>49</v>
      </c>
      <c r="F23" s="3" t="s">
        <v>30</v>
      </c>
      <c r="G23" s="3" t="s">
        <v>287</v>
      </c>
      <c r="K23" s="3"/>
      <c r="L23" s="3"/>
      <c r="M23" s="3"/>
      <c r="N23" s="3"/>
    </row>
    <row r="24" spans="1:15" x14ac:dyDescent="0.25">
      <c r="A24" s="3" t="s">
        <v>276</v>
      </c>
      <c r="B24" s="3">
        <v>2.36</v>
      </c>
      <c r="D24" s="3" t="s">
        <v>31</v>
      </c>
      <c r="E24" t="s">
        <v>52</v>
      </c>
      <c r="F24" s="3" t="s">
        <v>56</v>
      </c>
      <c r="H24" s="3" t="s">
        <v>43</v>
      </c>
      <c r="I24" s="2"/>
      <c r="J24" s="3"/>
      <c r="K24" s="4"/>
      <c r="O24" s="3"/>
    </row>
    <row r="25" spans="1:15" x14ac:dyDescent="0.25">
      <c r="A25" s="3" t="s">
        <v>55</v>
      </c>
      <c r="B25" s="3">
        <v>1.87</v>
      </c>
      <c r="D25" s="3" t="s">
        <v>31</v>
      </c>
      <c r="E25" t="s">
        <v>51</v>
      </c>
      <c r="F25" s="3" t="s">
        <v>56</v>
      </c>
      <c r="H25" s="3" t="s">
        <v>44</v>
      </c>
      <c r="I25" s="3"/>
      <c r="J25" s="3"/>
      <c r="K25" s="3"/>
      <c r="L25" s="3"/>
      <c r="M25" s="3"/>
      <c r="N25" s="3"/>
    </row>
    <row r="26" spans="1:15" x14ac:dyDescent="0.25">
      <c r="A26" s="3" t="s">
        <v>50</v>
      </c>
      <c r="B26" s="6">
        <v>8.8800000000000004E-2</v>
      </c>
      <c r="D26" s="3" t="s">
        <v>31</v>
      </c>
      <c r="E26" t="s">
        <v>51</v>
      </c>
      <c r="F26" s="3" t="s">
        <v>56</v>
      </c>
      <c r="H26" s="3" t="s">
        <v>45</v>
      </c>
      <c r="I26" s="3"/>
      <c r="J26" s="3"/>
      <c r="K26" s="3"/>
      <c r="L26" s="3"/>
      <c r="M26" s="3"/>
      <c r="N26" s="3"/>
    </row>
    <row r="27" spans="1:15" x14ac:dyDescent="0.25">
      <c r="A27" s="3" t="s">
        <v>288</v>
      </c>
      <c r="B27" s="3">
        <v>-2.81</v>
      </c>
      <c r="C27" t="s">
        <v>29</v>
      </c>
      <c r="D27" s="3" t="s">
        <v>31</v>
      </c>
      <c r="F27" s="3" t="s">
        <v>30</v>
      </c>
      <c r="G27" s="3" t="s">
        <v>53</v>
      </c>
      <c r="H27" s="3" t="s">
        <v>46</v>
      </c>
      <c r="I27" s="3"/>
      <c r="J27" s="3"/>
      <c r="K27" s="3"/>
      <c r="L27" s="3"/>
      <c r="M27" s="3"/>
      <c r="N27" s="3"/>
    </row>
    <row r="28" spans="1:15" x14ac:dyDescent="0.25">
      <c r="A28" s="3" t="s">
        <v>289</v>
      </c>
      <c r="B28" s="3">
        <v>-0.11</v>
      </c>
      <c r="C28" t="s">
        <v>290</v>
      </c>
      <c r="D28" s="3" t="s">
        <v>31</v>
      </c>
      <c r="F28" s="3" t="s">
        <v>30</v>
      </c>
      <c r="G28" s="3" t="s">
        <v>99</v>
      </c>
      <c r="H28" s="3" t="s">
        <v>47</v>
      </c>
      <c r="I28" s="3"/>
      <c r="J28" s="3"/>
      <c r="K28" s="3"/>
      <c r="L28" s="3"/>
      <c r="M28" s="3"/>
      <c r="N28" s="3"/>
    </row>
    <row r="29" spans="1:15" x14ac:dyDescent="0.25">
      <c r="A29" s="3" t="s">
        <v>291</v>
      </c>
      <c r="B29" s="3">
        <v>-0.38</v>
      </c>
      <c r="C29" t="s">
        <v>29</v>
      </c>
      <c r="D29" s="3" t="s">
        <v>31</v>
      </c>
      <c r="F29" s="3" t="s">
        <v>30</v>
      </c>
      <c r="G29" s="3" t="s">
        <v>54</v>
      </c>
      <c r="H29" s="3" t="s">
        <v>48</v>
      </c>
      <c r="I29" s="2"/>
      <c r="J29" s="2"/>
      <c r="K29" s="3"/>
      <c r="L29" s="3"/>
      <c r="M29" s="3"/>
      <c r="N29" s="3"/>
    </row>
    <row r="30" spans="1:15" x14ac:dyDescent="0.25">
      <c r="K30" s="3"/>
      <c r="L30" s="3"/>
      <c r="M30" s="3"/>
      <c r="N30" s="3"/>
    </row>
    <row r="31" spans="1:15" x14ac:dyDescent="0.25">
      <c r="A31" s="1" t="s">
        <v>1</v>
      </c>
      <c r="B31" s="1" t="s">
        <v>67</v>
      </c>
      <c r="M31" t="s">
        <v>2</v>
      </c>
    </row>
    <row r="32" spans="1:15" x14ac:dyDescent="0.25">
      <c r="A32" t="s">
        <v>3</v>
      </c>
      <c r="B32" t="s">
        <v>4</v>
      </c>
      <c r="M32" t="s">
        <v>2</v>
      </c>
    </row>
    <row r="33" spans="1:13" x14ac:dyDescent="0.25">
      <c r="A33" t="s">
        <v>5</v>
      </c>
      <c r="B33">
        <v>1</v>
      </c>
      <c r="M33" t="s">
        <v>2</v>
      </c>
    </row>
    <row r="34" spans="1:13" x14ac:dyDescent="0.25">
      <c r="A34" t="s">
        <v>6</v>
      </c>
      <c r="B34" t="s">
        <v>58</v>
      </c>
    </row>
    <row r="35" spans="1:13" x14ac:dyDescent="0.25">
      <c r="A35" t="s">
        <v>7</v>
      </c>
      <c r="B35" t="s">
        <v>17</v>
      </c>
    </row>
    <row r="36" spans="1:13" x14ac:dyDescent="0.25">
      <c r="A36" t="s">
        <v>8</v>
      </c>
      <c r="B36" t="s">
        <v>68</v>
      </c>
      <c r="M36" t="s">
        <v>2</v>
      </c>
    </row>
    <row r="37" spans="1:13" x14ac:dyDescent="0.25">
      <c r="A37" t="s">
        <v>9</v>
      </c>
      <c r="B37" t="s">
        <v>10</v>
      </c>
      <c r="M37" t="s">
        <v>2</v>
      </c>
    </row>
    <row r="38" spans="1:13" x14ac:dyDescent="0.25">
      <c r="A38" t="s">
        <v>11</v>
      </c>
      <c r="B38" t="s">
        <v>31</v>
      </c>
      <c r="M38" t="s">
        <v>2</v>
      </c>
    </row>
    <row r="39" spans="1:13" x14ac:dyDescent="0.25">
      <c r="A39" s="1" t="s">
        <v>12</v>
      </c>
      <c r="M39" t="s">
        <v>2</v>
      </c>
    </row>
    <row r="40" spans="1:13" x14ac:dyDescent="0.25">
      <c r="A40" s="1" t="s">
        <v>13</v>
      </c>
      <c r="B40" s="1" t="s">
        <v>14</v>
      </c>
      <c r="C40" s="1" t="s">
        <v>3</v>
      </c>
      <c r="D40" s="1" t="s">
        <v>11</v>
      </c>
      <c r="E40" s="1" t="s">
        <v>15</v>
      </c>
      <c r="F40" s="1" t="s">
        <v>9</v>
      </c>
      <c r="G40" s="1" t="s">
        <v>8</v>
      </c>
      <c r="H40" s="1" t="s">
        <v>6</v>
      </c>
    </row>
    <row r="41" spans="1:13" x14ac:dyDescent="0.25">
      <c r="A41" t="str">
        <f>B31</f>
        <v>polyacrylonitrile-based electrode production, for VRFB system</v>
      </c>
      <c r="B41">
        <v>1</v>
      </c>
      <c r="C41" t="s">
        <v>4</v>
      </c>
      <c r="D41" t="s">
        <v>31</v>
      </c>
      <c r="F41" t="s">
        <v>33</v>
      </c>
      <c r="G41" t="str">
        <f>B36</f>
        <v>polyacrylonitrile-based electrode, for VFRB system</v>
      </c>
      <c r="I41" s="4"/>
    </row>
    <row r="42" spans="1:13" x14ac:dyDescent="0.25">
      <c r="A42" s="3" t="s">
        <v>292</v>
      </c>
      <c r="B42" s="3">
        <v>2</v>
      </c>
      <c r="C42" t="s">
        <v>4</v>
      </c>
      <c r="D42" t="s">
        <v>31</v>
      </c>
      <c r="F42" t="s">
        <v>30</v>
      </c>
      <c r="G42" t="s">
        <v>293</v>
      </c>
      <c r="H42" s="3" t="s">
        <v>59</v>
      </c>
      <c r="I42" s="3"/>
      <c r="J42" s="3"/>
      <c r="K42" s="3"/>
      <c r="L42" s="3"/>
    </row>
    <row r="43" spans="1:13" x14ac:dyDescent="0.25">
      <c r="A43" s="3" t="s">
        <v>282</v>
      </c>
      <c r="B43" s="3">
        <v>0.87</v>
      </c>
      <c r="C43" t="s">
        <v>29</v>
      </c>
      <c r="D43" t="s">
        <v>32</v>
      </c>
      <c r="F43" t="s">
        <v>30</v>
      </c>
      <c r="G43" s="3" t="s">
        <v>283</v>
      </c>
      <c r="H43" s="3" t="s">
        <v>60</v>
      </c>
      <c r="I43" s="3"/>
      <c r="J43" s="3"/>
      <c r="K43" s="3"/>
      <c r="L43" s="3"/>
    </row>
    <row r="44" spans="1:13" x14ac:dyDescent="0.25">
      <c r="A44" s="3" t="s">
        <v>282</v>
      </c>
      <c r="B44" s="3">
        <v>5.25</v>
      </c>
      <c r="C44" t="s">
        <v>29</v>
      </c>
      <c r="D44" t="s">
        <v>32</v>
      </c>
      <c r="F44" t="s">
        <v>30</v>
      </c>
      <c r="G44" s="3" t="s">
        <v>283</v>
      </c>
      <c r="H44" s="3" t="s">
        <v>61</v>
      </c>
      <c r="I44" s="3"/>
      <c r="J44" s="3"/>
      <c r="K44" s="3"/>
      <c r="L44" s="3"/>
    </row>
    <row r="45" spans="1:13" x14ac:dyDescent="0.25">
      <c r="A45" s="3" t="s">
        <v>338</v>
      </c>
      <c r="B45" s="6">
        <v>7.9600000000000004E-2</v>
      </c>
      <c r="C45" t="s">
        <v>28</v>
      </c>
      <c r="D45" t="s">
        <v>32</v>
      </c>
      <c r="F45" t="s">
        <v>30</v>
      </c>
      <c r="G45" s="3" t="s">
        <v>339</v>
      </c>
      <c r="H45" s="3" t="s">
        <v>62</v>
      </c>
      <c r="I45" s="3"/>
      <c r="J45" s="3"/>
      <c r="K45" s="3"/>
      <c r="L45" s="3"/>
    </row>
    <row r="46" spans="1:13" x14ac:dyDescent="0.25">
      <c r="A46" s="3" t="s">
        <v>50</v>
      </c>
      <c r="B46" s="3">
        <v>1.31</v>
      </c>
      <c r="D46" t="s">
        <v>31</v>
      </c>
      <c r="E46" t="s">
        <v>51</v>
      </c>
      <c r="F46" t="s">
        <v>56</v>
      </c>
      <c r="H46" s="3" t="s">
        <v>45</v>
      </c>
      <c r="I46" s="4"/>
    </row>
    <row r="47" spans="1:13" x14ac:dyDescent="0.25">
      <c r="A47" s="3" t="s">
        <v>65</v>
      </c>
      <c r="B47" s="3">
        <v>0.67</v>
      </c>
      <c r="D47" t="s">
        <v>31</v>
      </c>
      <c r="E47" t="s">
        <v>51</v>
      </c>
      <c r="F47" t="s">
        <v>56</v>
      </c>
      <c r="H47" s="3" t="s">
        <v>63</v>
      </c>
      <c r="I47" s="3"/>
      <c r="J47" s="3"/>
      <c r="K47" s="3"/>
      <c r="L47" s="3"/>
    </row>
    <row r="48" spans="1:13" x14ac:dyDescent="0.25">
      <c r="A48" s="3" t="s">
        <v>66</v>
      </c>
      <c r="B48" s="3">
        <f>0.66/1000</f>
        <v>6.6E-4</v>
      </c>
      <c r="D48" t="s">
        <v>85</v>
      </c>
      <c r="E48" t="s">
        <v>51</v>
      </c>
      <c r="F48" t="s">
        <v>56</v>
      </c>
      <c r="H48" s="3" t="s">
        <v>64</v>
      </c>
      <c r="I48" s="3"/>
      <c r="J48" s="3"/>
      <c r="K48" s="3"/>
      <c r="L48" s="3"/>
    </row>
    <row r="49" spans="1:13" x14ac:dyDescent="0.25">
      <c r="I49" s="3"/>
      <c r="J49" s="3"/>
      <c r="K49" s="3"/>
      <c r="L49" s="3"/>
    </row>
    <row r="50" spans="1:13" x14ac:dyDescent="0.25">
      <c r="A50" s="1" t="s">
        <v>1</v>
      </c>
      <c r="B50" s="1" t="s">
        <v>363</v>
      </c>
      <c r="M50" t="s">
        <v>2</v>
      </c>
    </row>
    <row r="51" spans="1:13" x14ac:dyDescent="0.25">
      <c r="A51" t="s">
        <v>3</v>
      </c>
      <c r="B51" t="s">
        <v>4</v>
      </c>
      <c r="M51" t="s">
        <v>2</v>
      </c>
    </row>
    <row r="52" spans="1:13" x14ac:dyDescent="0.25">
      <c r="A52" t="s">
        <v>5</v>
      </c>
      <c r="B52">
        <v>1</v>
      </c>
      <c r="M52" t="s">
        <v>2</v>
      </c>
    </row>
    <row r="53" spans="1:13" x14ac:dyDescent="0.25">
      <c r="A53" t="s">
        <v>6</v>
      </c>
      <c r="B53" t="s">
        <v>69</v>
      </c>
    </row>
    <row r="54" spans="1:13" x14ac:dyDescent="0.25">
      <c r="A54" t="s">
        <v>7</v>
      </c>
      <c r="B54" t="s">
        <v>17</v>
      </c>
    </row>
    <row r="55" spans="1:13" x14ac:dyDescent="0.25">
      <c r="A55" t="s">
        <v>8</v>
      </c>
      <c r="B55" t="s">
        <v>364</v>
      </c>
      <c r="M55" t="s">
        <v>2</v>
      </c>
    </row>
    <row r="56" spans="1:13" x14ac:dyDescent="0.25">
      <c r="A56" t="s">
        <v>9</v>
      </c>
      <c r="B56" t="s">
        <v>10</v>
      </c>
      <c r="M56" t="s">
        <v>2</v>
      </c>
    </row>
    <row r="57" spans="1:13" x14ac:dyDescent="0.25">
      <c r="A57" t="s">
        <v>11</v>
      </c>
      <c r="B57" t="s">
        <v>31</v>
      </c>
      <c r="M57" t="s">
        <v>2</v>
      </c>
    </row>
    <row r="58" spans="1:13" x14ac:dyDescent="0.25">
      <c r="A58" s="1" t="s">
        <v>12</v>
      </c>
      <c r="M58" t="s">
        <v>2</v>
      </c>
    </row>
    <row r="59" spans="1:13" x14ac:dyDescent="0.25">
      <c r="A59" s="1" t="s">
        <v>13</v>
      </c>
      <c r="B59" s="1" t="s">
        <v>14</v>
      </c>
      <c r="C59" s="1" t="s">
        <v>3</v>
      </c>
      <c r="D59" s="1" t="s">
        <v>11</v>
      </c>
      <c r="E59" s="1" t="s">
        <v>15</v>
      </c>
      <c r="F59" s="1" t="s">
        <v>9</v>
      </c>
      <c r="G59" s="1" t="s">
        <v>8</v>
      </c>
      <c r="H59" s="1" t="s">
        <v>6</v>
      </c>
    </row>
    <row r="60" spans="1:13" x14ac:dyDescent="0.25">
      <c r="A60" t="str">
        <f>B50</f>
        <v>bipolar plate production, for VRFB system</v>
      </c>
      <c r="B60">
        <v>1</v>
      </c>
      <c r="C60" t="s">
        <v>4</v>
      </c>
      <c r="D60" t="s">
        <v>31</v>
      </c>
      <c r="F60" t="s">
        <v>33</v>
      </c>
      <c r="G60" t="str">
        <f>B55</f>
        <v>bipolar plate, for VRFB system</v>
      </c>
      <c r="I60" s="4"/>
    </row>
    <row r="61" spans="1:13" x14ac:dyDescent="0.25">
      <c r="A61" s="3" t="s">
        <v>86</v>
      </c>
      <c r="B61" s="3">
        <v>0.88</v>
      </c>
      <c r="C61" t="s">
        <v>28</v>
      </c>
      <c r="D61" t="s">
        <v>31</v>
      </c>
      <c r="F61" s="3" t="s">
        <v>30</v>
      </c>
      <c r="G61" s="3" t="s">
        <v>92</v>
      </c>
      <c r="H61" s="3" t="s">
        <v>70</v>
      </c>
      <c r="I61" s="3"/>
      <c r="J61" s="3"/>
      <c r="K61" s="3"/>
      <c r="L61" s="3"/>
    </row>
    <row r="62" spans="1:13" x14ac:dyDescent="0.25">
      <c r="A62" s="3" t="s">
        <v>210</v>
      </c>
      <c r="B62" s="3">
        <v>0.14000000000000001</v>
      </c>
      <c r="C62" t="s">
        <v>28</v>
      </c>
      <c r="D62" t="s">
        <v>31</v>
      </c>
      <c r="F62" s="3" t="s">
        <v>30</v>
      </c>
      <c r="G62" s="3" t="s">
        <v>214</v>
      </c>
      <c r="H62" s="3" t="s">
        <v>71</v>
      </c>
      <c r="I62" s="3"/>
      <c r="J62" s="3"/>
      <c r="K62" s="3"/>
      <c r="L62" s="3"/>
    </row>
    <row r="63" spans="1:13" x14ac:dyDescent="0.25">
      <c r="A63" s="3" t="s">
        <v>87</v>
      </c>
      <c r="B63" s="6">
        <v>2.2000000000000001E-4</v>
      </c>
      <c r="C63" t="s">
        <v>4</v>
      </c>
      <c r="D63" t="s">
        <v>31</v>
      </c>
      <c r="F63" s="3" t="s">
        <v>30</v>
      </c>
      <c r="G63" s="3" t="s">
        <v>93</v>
      </c>
      <c r="H63" s="3" t="s">
        <v>72</v>
      </c>
      <c r="I63" s="3"/>
      <c r="J63" s="3"/>
      <c r="K63" s="3"/>
      <c r="L63" s="3"/>
    </row>
    <row r="64" spans="1:13" x14ac:dyDescent="0.25">
      <c r="A64" s="3" t="s">
        <v>88</v>
      </c>
      <c r="B64" s="6">
        <v>2.7999999999999998E-9</v>
      </c>
      <c r="C64" t="s">
        <v>28</v>
      </c>
      <c r="D64" s="3" t="s">
        <v>11</v>
      </c>
      <c r="F64" s="3" t="s">
        <v>30</v>
      </c>
      <c r="G64" s="3" t="s">
        <v>94</v>
      </c>
      <c r="H64" s="3" t="s">
        <v>26</v>
      </c>
      <c r="I64" s="3"/>
      <c r="J64" s="3"/>
      <c r="K64" s="3"/>
      <c r="L64" s="3"/>
    </row>
    <row r="65" spans="1:13" x14ac:dyDescent="0.25">
      <c r="A65" s="3" t="s">
        <v>340</v>
      </c>
      <c r="B65" s="6">
        <v>4.3000000000000002E-5</v>
      </c>
      <c r="C65" t="s">
        <v>4</v>
      </c>
      <c r="D65" s="3" t="s">
        <v>85</v>
      </c>
      <c r="F65" s="3" t="s">
        <v>30</v>
      </c>
      <c r="G65" s="3" t="s">
        <v>341</v>
      </c>
      <c r="H65" s="3" t="s">
        <v>73</v>
      </c>
      <c r="I65" s="3"/>
      <c r="J65" s="3"/>
      <c r="K65" s="3"/>
      <c r="L65" s="3"/>
    </row>
    <row r="66" spans="1:13" x14ac:dyDescent="0.25">
      <c r="A66" s="3" t="s">
        <v>89</v>
      </c>
      <c r="B66" s="6">
        <v>1.46E-2</v>
      </c>
      <c r="C66" t="s">
        <v>28</v>
      </c>
      <c r="D66" t="s">
        <v>31</v>
      </c>
      <c r="F66" s="3" t="s">
        <v>30</v>
      </c>
      <c r="G66" s="3" t="s">
        <v>95</v>
      </c>
      <c r="H66" s="3" t="s">
        <v>74</v>
      </c>
      <c r="I66" s="3"/>
      <c r="J66" s="3"/>
      <c r="K66" s="3"/>
      <c r="L66" s="3"/>
    </row>
    <row r="67" spans="1:13" x14ac:dyDescent="0.25">
      <c r="A67" s="3" t="s">
        <v>90</v>
      </c>
      <c r="B67" s="6">
        <v>2.8800000000000002E-3</v>
      </c>
      <c r="C67" t="s">
        <v>4</v>
      </c>
      <c r="D67" s="3" t="s">
        <v>11</v>
      </c>
      <c r="F67" s="3" t="s">
        <v>30</v>
      </c>
      <c r="G67" s="3" t="s">
        <v>96</v>
      </c>
      <c r="H67" s="3" t="s">
        <v>75</v>
      </c>
      <c r="I67" s="3"/>
      <c r="J67" s="3"/>
      <c r="K67" s="3"/>
      <c r="L67" s="3"/>
    </row>
    <row r="68" spans="1:13" x14ac:dyDescent="0.25">
      <c r="A68" s="3" t="s">
        <v>322</v>
      </c>
      <c r="B68" s="6">
        <v>1.9599999999999999E-3</v>
      </c>
      <c r="C68" t="s">
        <v>4</v>
      </c>
      <c r="D68" t="s">
        <v>31</v>
      </c>
      <c r="F68" s="3" t="s">
        <v>30</v>
      </c>
      <c r="G68" s="3" t="s">
        <v>323</v>
      </c>
      <c r="H68" s="3" t="s">
        <v>76</v>
      </c>
      <c r="I68" s="3"/>
      <c r="J68" s="3"/>
      <c r="K68" s="3"/>
      <c r="L68" s="3"/>
    </row>
    <row r="69" spans="1:13" x14ac:dyDescent="0.25">
      <c r="A69" s="3" t="s">
        <v>342</v>
      </c>
      <c r="B69" s="6">
        <v>8.7400000000000005E-2</v>
      </c>
      <c r="C69" t="s">
        <v>29</v>
      </c>
      <c r="D69" t="s">
        <v>31</v>
      </c>
      <c r="F69" s="3" t="s">
        <v>30</v>
      </c>
      <c r="G69" s="3" t="s">
        <v>343</v>
      </c>
      <c r="H69" s="3" t="s">
        <v>77</v>
      </c>
      <c r="I69" s="3"/>
      <c r="J69" s="3"/>
      <c r="K69" s="3"/>
      <c r="L69" s="3"/>
    </row>
    <row r="70" spans="1:13" x14ac:dyDescent="0.25">
      <c r="A70" s="3" t="s">
        <v>91</v>
      </c>
      <c r="B70" s="3">
        <v>0.12</v>
      </c>
      <c r="C70" t="s">
        <v>4</v>
      </c>
      <c r="D70" t="s">
        <v>31</v>
      </c>
      <c r="F70" s="3" t="s">
        <v>30</v>
      </c>
      <c r="G70" s="3" t="s">
        <v>97</v>
      </c>
      <c r="H70" s="3" t="s">
        <v>78</v>
      </c>
      <c r="I70" s="3"/>
      <c r="J70" s="3"/>
      <c r="K70" s="3"/>
      <c r="L70" s="3"/>
    </row>
    <row r="71" spans="1:13" x14ac:dyDescent="0.25">
      <c r="A71" s="3" t="s">
        <v>282</v>
      </c>
      <c r="B71" s="3">
        <v>0.42</v>
      </c>
      <c r="C71" t="s">
        <v>29</v>
      </c>
      <c r="D71" s="3" t="s">
        <v>32</v>
      </c>
      <c r="F71" s="3" t="s">
        <v>30</v>
      </c>
      <c r="G71" s="3" t="s">
        <v>283</v>
      </c>
      <c r="H71" s="3" t="s">
        <v>79</v>
      </c>
      <c r="I71" s="3"/>
      <c r="J71" s="3"/>
      <c r="K71" s="3"/>
      <c r="L71" s="3"/>
    </row>
    <row r="72" spans="1:13" x14ac:dyDescent="0.25">
      <c r="A72" s="3" t="s">
        <v>282</v>
      </c>
      <c r="B72" s="3">
        <v>1.2</v>
      </c>
      <c r="C72" t="s">
        <v>29</v>
      </c>
      <c r="D72" s="3" t="s">
        <v>32</v>
      </c>
      <c r="F72" s="3" t="s">
        <v>30</v>
      </c>
      <c r="G72" s="3" t="s">
        <v>283</v>
      </c>
      <c r="H72" s="3" t="s">
        <v>79</v>
      </c>
      <c r="I72" s="3"/>
      <c r="J72" s="3"/>
      <c r="K72" s="3"/>
      <c r="L72" s="3"/>
    </row>
    <row r="73" spans="1:13" x14ac:dyDescent="0.25">
      <c r="A73" s="3" t="s">
        <v>358</v>
      </c>
      <c r="B73" s="3">
        <v>1.32</v>
      </c>
      <c r="C73" s="7" t="s">
        <v>4</v>
      </c>
      <c r="D73" s="3" t="s">
        <v>84</v>
      </c>
      <c r="F73" s="3" t="s">
        <v>30</v>
      </c>
      <c r="G73" s="3" t="s">
        <v>98</v>
      </c>
      <c r="H73" s="3" t="s">
        <v>80</v>
      </c>
      <c r="I73" s="3"/>
      <c r="J73" s="3"/>
      <c r="K73" s="3"/>
      <c r="L73" s="3"/>
    </row>
    <row r="74" spans="1:13" x14ac:dyDescent="0.25">
      <c r="A74" s="3" t="s">
        <v>344</v>
      </c>
      <c r="B74" s="3">
        <v>0.1</v>
      </c>
      <c r="C74" t="s">
        <v>4</v>
      </c>
      <c r="D74" s="3" t="s">
        <v>49</v>
      </c>
      <c r="F74" s="3" t="s">
        <v>30</v>
      </c>
      <c r="G74" s="3" t="s">
        <v>345</v>
      </c>
      <c r="H74" s="3" t="s">
        <v>81</v>
      </c>
      <c r="I74" s="3"/>
      <c r="J74" s="3"/>
      <c r="K74" s="3"/>
      <c r="L74" s="3"/>
    </row>
    <row r="75" spans="1:13" x14ac:dyDescent="0.25">
      <c r="A75" s="3" t="s">
        <v>286</v>
      </c>
      <c r="B75" s="3">
        <v>0.21</v>
      </c>
      <c r="C75" s="7" t="s">
        <v>29</v>
      </c>
      <c r="D75" s="3" t="s">
        <v>49</v>
      </c>
      <c r="F75" s="3" t="s">
        <v>30</v>
      </c>
      <c r="G75" s="3" t="s">
        <v>287</v>
      </c>
      <c r="H75" s="3" t="s">
        <v>82</v>
      </c>
      <c r="I75" s="3"/>
      <c r="J75" s="3"/>
      <c r="K75" s="3"/>
      <c r="L75" s="3"/>
    </row>
    <row r="76" spans="1:13" x14ac:dyDescent="0.25">
      <c r="A76" s="3" t="s">
        <v>289</v>
      </c>
      <c r="B76" s="6">
        <v>-2.5000000000000001E-2</v>
      </c>
      <c r="C76" t="s">
        <v>290</v>
      </c>
      <c r="D76" t="s">
        <v>31</v>
      </c>
      <c r="F76" s="3" t="s">
        <v>30</v>
      </c>
      <c r="G76" s="3" t="s">
        <v>99</v>
      </c>
      <c r="H76" s="3" t="s">
        <v>47</v>
      </c>
      <c r="I76" s="4"/>
    </row>
    <row r="77" spans="1:13" x14ac:dyDescent="0.25">
      <c r="I77" s="3"/>
      <c r="J77" s="3"/>
      <c r="K77" s="3"/>
      <c r="L77" s="3"/>
    </row>
    <row r="78" spans="1:13" x14ac:dyDescent="0.25">
      <c r="A78" s="1" t="s">
        <v>1</v>
      </c>
      <c r="B78" s="1" t="s">
        <v>100</v>
      </c>
      <c r="M78" t="s">
        <v>2</v>
      </c>
    </row>
    <row r="79" spans="1:13" x14ac:dyDescent="0.25">
      <c r="A79" t="s">
        <v>3</v>
      </c>
      <c r="B79" t="s">
        <v>4</v>
      </c>
      <c r="M79" t="s">
        <v>2</v>
      </c>
    </row>
    <row r="80" spans="1:13" x14ac:dyDescent="0.25">
      <c r="A80" t="s">
        <v>5</v>
      </c>
      <c r="B80">
        <v>1</v>
      </c>
      <c r="M80" t="s">
        <v>2</v>
      </c>
    </row>
    <row r="81" spans="1:13" x14ac:dyDescent="0.25">
      <c r="A81" t="s">
        <v>6</v>
      </c>
      <c r="B81" t="s">
        <v>102</v>
      </c>
    </row>
    <row r="82" spans="1:13" x14ac:dyDescent="0.25">
      <c r="A82" t="s">
        <v>7</v>
      </c>
      <c r="B82" t="s">
        <v>17</v>
      </c>
    </row>
    <row r="83" spans="1:13" x14ac:dyDescent="0.25">
      <c r="A83" t="s">
        <v>8</v>
      </c>
      <c r="B83" t="s">
        <v>101</v>
      </c>
      <c r="M83" t="s">
        <v>2</v>
      </c>
    </row>
    <row r="84" spans="1:13" x14ac:dyDescent="0.25">
      <c r="A84" t="s">
        <v>9</v>
      </c>
      <c r="B84" t="s">
        <v>10</v>
      </c>
      <c r="M84" t="s">
        <v>2</v>
      </c>
    </row>
    <row r="85" spans="1:13" x14ac:dyDescent="0.25">
      <c r="A85" t="s">
        <v>11</v>
      </c>
      <c r="B85" t="s">
        <v>31</v>
      </c>
      <c r="M85" t="s">
        <v>2</v>
      </c>
    </row>
    <row r="86" spans="1:13" x14ac:dyDescent="0.25">
      <c r="A86" s="1" t="s">
        <v>12</v>
      </c>
      <c r="M86" t="s">
        <v>2</v>
      </c>
    </row>
    <row r="87" spans="1:13" x14ac:dyDescent="0.25">
      <c r="A87" s="1" t="s">
        <v>13</v>
      </c>
      <c r="B87" s="1" t="s">
        <v>14</v>
      </c>
      <c r="C87" s="1" t="s">
        <v>3</v>
      </c>
      <c r="D87" s="1" t="s">
        <v>11</v>
      </c>
      <c r="E87" s="1" t="s">
        <v>15</v>
      </c>
      <c r="F87" s="1" t="s">
        <v>9</v>
      </c>
      <c r="G87" s="1" t="s">
        <v>8</v>
      </c>
      <c r="H87" s="1" t="s">
        <v>6</v>
      </c>
    </row>
    <row r="88" spans="1:13" x14ac:dyDescent="0.25">
      <c r="A88" t="str">
        <f>B78</f>
        <v>stack frame assembly, for VRFB system</v>
      </c>
      <c r="B88">
        <v>1</v>
      </c>
      <c r="C88" t="s">
        <v>4</v>
      </c>
      <c r="D88" t="s">
        <v>31</v>
      </c>
      <c r="F88" t="s">
        <v>33</v>
      </c>
      <c r="G88" t="str">
        <f>B83</f>
        <v>stack frame, for VRFB system</v>
      </c>
      <c r="I88" s="4"/>
    </row>
    <row r="89" spans="1:13" x14ac:dyDescent="0.25">
      <c r="A89" s="3" t="s">
        <v>109</v>
      </c>
      <c r="B89" s="3">
        <v>1</v>
      </c>
      <c r="C89" t="s">
        <v>28</v>
      </c>
      <c r="D89" t="s">
        <v>31</v>
      </c>
      <c r="F89" t="s">
        <v>30</v>
      </c>
      <c r="G89" s="3" t="s">
        <v>296</v>
      </c>
      <c r="H89" s="3" t="s">
        <v>103</v>
      </c>
      <c r="I89" s="3"/>
      <c r="J89" s="3"/>
      <c r="K89" s="3"/>
      <c r="L89" s="3"/>
    </row>
    <row r="90" spans="1:13" x14ac:dyDescent="0.25">
      <c r="A90" s="3" t="s">
        <v>346</v>
      </c>
      <c r="B90" s="3">
        <v>1</v>
      </c>
      <c r="C90" t="s">
        <v>28</v>
      </c>
      <c r="D90" t="s">
        <v>31</v>
      </c>
      <c r="F90" t="s">
        <v>30</v>
      </c>
      <c r="G90" s="3" t="s">
        <v>347</v>
      </c>
      <c r="H90" s="3" t="s">
        <v>104</v>
      </c>
      <c r="I90" s="3"/>
      <c r="J90" s="3"/>
      <c r="K90" s="3"/>
      <c r="L90" s="3"/>
    </row>
    <row r="91" spans="1:13" x14ac:dyDescent="0.25">
      <c r="A91" s="3" t="s">
        <v>110</v>
      </c>
      <c r="B91" s="6">
        <v>3.2599999999999997E-2</v>
      </c>
      <c r="C91" t="s">
        <v>28</v>
      </c>
      <c r="D91" t="s">
        <v>108</v>
      </c>
      <c r="F91" t="s">
        <v>30</v>
      </c>
      <c r="G91" s="3" t="s">
        <v>297</v>
      </c>
      <c r="H91" s="3" t="s">
        <v>105</v>
      </c>
      <c r="I91" s="3"/>
      <c r="J91" s="3"/>
      <c r="K91" s="3"/>
      <c r="L91" s="3"/>
    </row>
    <row r="92" spans="1:13" x14ac:dyDescent="0.25">
      <c r="A92" s="3" t="s">
        <v>344</v>
      </c>
      <c r="B92" s="3">
        <v>0.1</v>
      </c>
      <c r="C92" t="s">
        <v>4</v>
      </c>
      <c r="D92" t="s">
        <v>49</v>
      </c>
      <c r="F92" t="s">
        <v>30</v>
      </c>
      <c r="G92" s="3" t="s">
        <v>345</v>
      </c>
      <c r="H92" s="3" t="s">
        <v>106</v>
      </c>
      <c r="I92" s="3"/>
      <c r="J92" s="3"/>
      <c r="K92" s="3"/>
      <c r="L92" s="3"/>
    </row>
    <row r="93" spans="1:13" x14ac:dyDescent="0.25">
      <c r="A93" s="3" t="s">
        <v>286</v>
      </c>
      <c r="B93" s="3">
        <v>0.2</v>
      </c>
      <c r="C93" t="s">
        <v>29</v>
      </c>
      <c r="D93" t="s">
        <v>49</v>
      </c>
      <c r="F93" t="s">
        <v>30</v>
      </c>
      <c r="G93" s="3" t="s">
        <v>287</v>
      </c>
      <c r="H93" s="3" t="s">
        <v>107</v>
      </c>
      <c r="I93" s="3"/>
      <c r="J93" s="3"/>
      <c r="K93" s="3"/>
      <c r="L93" s="3"/>
    </row>
    <row r="95" spans="1:13" x14ac:dyDescent="0.25">
      <c r="A95" s="1" t="s">
        <v>1</v>
      </c>
      <c r="B95" s="1" t="s">
        <v>112</v>
      </c>
      <c r="M95" t="s">
        <v>2</v>
      </c>
    </row>
    <row r="96" spans="1:13" x14ac:dyDescent="0.25">
      <c r="A96" t="s">
        <v>3</v>
      </c>
      <c r="B96" t="s">
        <v>4</v>
      </c>
      <c r="M96" t="s">
        <v>2</v>
      </c>
    </row>
    <row r="97" spans="1:13" x14ac:dyDescent="0.25">
      <c r="A97" t="s">
        <v>5</v>
      </c>
      <c r="B97">
        <v>1</v>
      </c>
      <c r="M97" t="s">
        <v>2</v>
      </c>
    </row>
    <row r="98" spans="1:13" x14ac:dyDescent="0.25">
      <c r="A98" t="s">
        <v>6</v>
      </c>
      <c r="B98" t="s">
        <v>113</v>
      </c>
    </row>
    <row r="99" spans="1:13" x14ac:dyDescent="0.25">
      <c r="A99" t="s">
        <v>7</v>
      </c>
      <c r="B99" t="s">
        <v>17</v>
      </c>
    </row>
    <row r="100" spans="1:13" x14ac:dyDescent="0.25">
      <c r="A100" t="s">
        <v>8</v>
      </c>
      <c r="B100" t="s">
        <v>111</v>
      </c>
      <c r="M100" t="s">
        <v>2</v>
      </c>
    </row>
    <row r="101" spans="1:13" x14ac:dyDescent="0.25">
      <c r="A101" t="s">
        <v>9</v>
      </c>
      <c r="B101" t="s">
        <v>10</v>
      </c>
      <c r="M101" t="s">
        <v>2</v>
      </c>
    </row>
    <row r="102" spans="1:13" x14ac:dyDescent="0.25">
      <c r="A102" t="s">
        <v>11</v>
      </c>
      <c r="B102" t="s">
        <v>31</v>
      </c>
      <c r="M102" t="s">
        <v>2</v>
      </c>
    </row>
    <row r="103" spans="1:13" x14ac:dyDescent="0.25">
      <c r="A103" s="1" t="s">
        <v>12</v>
      </c>
      <c r="M103" t="s">
        <v>2</v>
      </c>
    </row>
    <row r="104" spans="1:13" x14ac:dyDescent="0.25">
      <c r="A104" s="1" t="s">
        <v>13</v>
      </c>
      <c r="B104" s="1" t="s">
        <v>14</v>
      </c>
      <c r="C104" s="1" t="s">
        <v>3</v>
      </c>
      <c r="D104" s="1" t="s">
        <v>11</v>
      </c>
      <c r="E104" s="1" t="s">
        <v>15</v>
      </c>
      <c r="F104" s="1" t="s">
        <v>9</v>
      </c>
      <c r="G104" s="1" t="s">
        <v>8</v>
      </c>
      <c r="H104" s="1" t="s">
        <v>6</v>
      </c>
    </row>
    <row r="105" spans="1:13" x14ac:dyDescent="0.25">
      <c r="A105" t="str">
        <f>B95</f>
        <v>vanadium electrolyte solution production</v>
      </c>
      <c r="B105">
        <v>1</v>
      </c>
      <c r="C105" t="s">
        <v>4</v>
      </c>
      <c r="D105" t="s">
        <v>31</v>
      </c>
      <c r="F105" t="s">
        <v>33</v>
      </c>
      <c r="G105" t="str">
        <f>B100</f>
        <v>vanadium electrolyte solution</v>
      </c>
      <c r="I105" s="3"/>
      <c r="J105" s="3"/>
      <c r="K105" s="3"/>
      <c r="L105" s="3"/>
    </row>
    <row r="106" spans="1:13" x14ac:dyDescent="0.25">
      <c r="A106" s="3" t="s">
        <v>122</v>
      </c>
      <c r="B106" s="3">
        <v>0.28599999999999998</v>
      </c>
      <c r="C106" t="s">
        <v>124</v>
      </c>
      <c r="D106" t="s">
        <v>31</v>
      </c>
      <c r="F106" t="s">
        <v>30</v>
      </c>
      <c r="G106" s="3" t="s">
        <v>123</v>
      </c>
      <c r="H106" s="3" t="s">
        <v>114</v>
      </c>
      <c r="I106" s="3"/>
      <c r="J106" s="3"/>
      <c r="K106" s="3"/>
      <c r="L106" s="3"/>
    </row>
    <row r="107" spans="1:13" x14ac:dyDescent="0.25">
      <c r="A107" s="3" t="s">
        <v>120</v>
      </c>
      <c r="B107" s="3">
        <v>0.19600000000000001</v>
      </c>
      <c r="C107" t="s">
        <v>4</v>
      </c>
      <c r="D107" t="s">
        <v>31</v>
      </c>
      <c r="F107" t="s">
        <v>30</v>
      </c>
      <c r="G107" s="3" t="s">
        <v>121</v>
      </c>
      <c r="H107" s="3" t="s">
        <v>115</v>
      </c>
      <c r="I107" s="3"/>
      <c r="J107" s="3"/>
      <c r="K107" s="3"/>
      <c r="L107" s="3"/>
    </row>
    <row r="108" spans="1:13" x14ac:dyDescent="0.25">
      <c r="A108" s="3" t="s">
        <v>348</v>
      </c>
      <c r="B108" s="6">
        <v>4.8989999999999997E-3</v>
      </c>
      <c r="C108" t="s">
        <v>28</v>
      </c>
      <c r="D108" t="s">
        <v>31</v>
      </c>
      <c r="F108" t="s">
        <v>30</v>
      </c>
      <c r="G108" s="3" t="s">
        <v>349</v>
      </c>
      <c r="H108" s="3" t="s">
        <v>116</v>
      </c>
      <c r="I108" s="3"/>
      <c r="J108" s="3"/>
      <c r="K108" s="3"/>
      <c r="L108" s="3"/>
    </row>
    <row r="109" spans="1:13" x14ac:dyDescent="0.25">
      <c r="A109" s="3" t="s">
        <v>342</v>
      </c>
      <c r="B109" s="3">
        <v>0.86299999999999999</v>
      </c>
      <c r="C109" t="s">
        <v>29</v>
      </c>
      <c r="D109" t="s">
        <v>31</v>
      </c>
      <c r="F109" t="s">
        <v>30</v>
      </c>
      <c r="G109" s="3" t="s">
        <v>343</v>
      </c>
      <c r="H109" s="3" t="s">
        <v>77</v>
      </c>
      <c r="I109" s="3"/>
      <c r="J109" s="3"/>
      <c r="K109" s="3"/>
      <c r="L109" s="3"/>
    </row>
    <row r="110" spans="1:13" x14ac:dyDescent="0.25">
      <c r="A110" s="3" t="s">
        <v>344</v>
      </c>
      <c r="B110" s="3">
        <v>0.02</v>
      </c>
      <c r="C110" t="s">
        <v>4</v>
      </c>
      <c r="D110" s="3" t="s">
        <v>49</v>
      </c>
      <c r="F110" t="s">
        <v>30</v>
      </c>
      <c r="G110" s="3" t="s">
        <v>345</v>
      </c>
      <c r="H110" s="3" t="s">
        <v>81</v>
      </c>
      <c r="I110" s="3"/>
      <c r="J110" s="3"/>
      <c r="K110" s="3"/>
      <c r="L110" s="3"/>
    </row>
    <row r="111" spans="1:13" x14ac:dyDescent="0.25">
      <c r="A111" s="3" t="s">
        <v>286</v>
      </c>
      <c r="B111" s="3">
        <v>0.121</v>
      </c>
      <c r="C111" t="s">
        <v>29</v>
      </c>
      <c r="D111" s="3" t="s">
        <v>49</v>
      </c>
      <c r="F111" t="s">
        <v>30</v>
      </c>
      <c r="G111" s="3" t="s">
        <v>287</v>
      </c>
      <c r="H111" s="3" t="s">
        <v>82</v>
      </c>
      <c r="I111" s="3"/>
      <c r="J111" s="3"/>
      <c r="K111" s="3"/>
      <c r="L111" s="3"/>
    </row>
    <row r="112" spans="1:13" x14ac:dyDescent="0.25">
      <c r="A112" s="3" t="s">
        <v>350</v>
      </c>
      <c r="B112" s="3">
        <v>3.8130000000000002</v>
      </c>
      <c r="C112" t="s">
        <v>28</v>
      </c>
      <c r="D112" s="3" t="s">
        <v>49</v>
      </c>
      <c r="F112" t="s">
        <v>30</v>
      </c>
      <c r="G112" s="3" t="s">
        <v>351</v>
      </c>
      <c r="H112" s="3" t="s">
        <v>117</v>
      </c>
      <c r="I112" s="3"/>
      <c r="J112" s="3"/>
      <c r="K112" s="3"/>
      <c r="L112" s="3"/>
    </row>
    <row r="113" spans="1:13" x14ac:dyDescent="0.25">
      <c r="A113" s="3" t="s">
        <v>352</v>
      </c>
      <c r="B113" s="3">
        <v>0.17299999999999999</v>
      </c>
      <c r="C113" t="s">
        <v>4</v>
      </c>
      <c r="D113" s="3" t="s">
        <v>49</v>
      </c>
      <c r="F113" t="s">
        <v>30</v>
      </c>
      <c r="G113" s="3" t="s">
        <v>353</v>
      </c>
      <c r="H113" s="3" t="s">
        <v>118</v>
      </c>
      <c r="I113" s="3"/>
      <c r="J113" s="3"/>
      <c r="K113" s="3"/>
      <c r="L113" s="3"/>
    </row>
    <row r="114" spans="1:13" x14ac:dyDescent="0.25">
      <c r="A114" s="3" t="s">
        <v>284</v>
      </c>
      <c r="B114" s="3">
        <v>0.187</v>
      </c>
      <c r="C114" t="s">
        <v>4</v>
      </c>
      <c r="D114" s="3" t="s">
        <v>49</v>
      </c>
      <c r="F114" t="s">
        <v>30</v>
      </c>
      <c r="G114" s="3" t="s">
        <v>285</v>
      </c>
      <c r="H114" s="3" t="s">
        <v>119</v>
      </c>
    </row>
    <row r="116" spans="1:13" x14ac:dyDescent="0.25">
      <c r="A116" s="1" t="s">
        <v>1</v>
      </c>
      <c r="B116" s="1" t="s">
        <v>134</v>
      </c>
      <c r="M116" t="s">
        <v>2</v>
      </c>
    </row>
    <row r="117" spans="1:13" x14ac:dyDescent="0.25">
      <c r="A117" t="s">
        <v>3</v>
      </c>
      <c r="B117" t="s">
        <v>4</v>
      </c>
      <c r="M117" t="s">
        <v>2</v>
      </c>
    </row>
    <row r="118" spans="1:13" x14ac:dyDescent="0.25">
      <c r="A118" t="s">
        <v>5</v>
      </c>
      <c r="B118">
        <v>1</v>
      </c>
      <c r="M118" t="s">
        <v>2</v>
      </c>
    </row>
    <row r="119" spans="1:13" x14ac:dyDescent="0.25">
      <c r="A119" t="s">
        <v>6</v>
      </c>
      <c r="B119" t="s">
        <v>137</v>
      </c>
    </row>
    <row r="120" spans="1:13" x14ac:dyDescent="0.25">
      <c r="A120" t="s">
        <v>7</v>
      </c>
      <c r="B120" t="s">
        <v>17</v>
      </c>
    </row>
    <row r="121" spans="1:13" x14ac:dyDescent="0.25">
      <c r="A121" t="s">
        <v>8</v>
      </c>
      <c r="B121" t="s">
        <v>125</v>
      </c>
      <c r="M121" t="s">
        <v>2</v>
      </c>
    </row>
    <row r="122" spans="1:13" x14ac:dyDescent="0.25">
      <c r="A122" t="s">
        <v>9</v>
      </c>
      <c r="B122" t="s">
        <v>10</v>
      </c>
      <c r="M122" t="s">
        <v>2</v>
      </c>
    </row>
    <row r="123" spans="1:13" x14ac:dyDescent="0.25">
      <c r="A123" t="s">
        <v>11</v>
      </c>
      <c r="B123" t="s">
        <v>31</v>
      </c>
      <c r="M123" t="s">
        <v>2</v>
      </c>
    </row>
    <row r="124" spans="1:13" x14ac:dyDescent="0.25">
      <c r="A124" s="1" t="s">
        <v>12</v>
      </c>
      <c r="M124" t="s">
        <v>2</v>
      </c>
    </row>
    <row r="125" spans="1:13" x14ac:dyDescent="0.25">
      <c r="A125" s="1" t="s">
        <v>13</v>
      </c>
      <c r="B125" s="1" t="s">
        <v>14</v>
      </c>
      <c r="C125" s="1" t="s">
        <v>3</v>
      </c>
      <c r="D125" s="1" t="s">
        <v>11</v>
      </c>
      <c r="E125" s="1" t="s">
        <v>15</v>
      </c>
      <c r="F125" s="1" t="s">
        <v>9</v>
      </c>
      <c r="G125" s="1" t="s">
        <v>8</v>
      </c>
      <c r="H125" s="1" t="s">
        <v>6</v>
      </c>
    </row>
    <row r="126" spans="1:13" x14ac:dyDescent="0.25">
      <c r="A126" t="str">
        <f>B116</f>
        <v>electrolyte tank production, for VRFB system</v>
      </c>
      <c r="B126">
        <v>1</v>
      </c>
      <c r="C126" t="s">
        <v>4</v>
      </c>
      <c r="D126" t="s">
        <v>31</v>
      </c>
      <c r="F126" t="s">
        <v>33</v>
      </c>
      <c r="G126" t="str">
        <f>B121</f>
        <v>electrolyte tank</v>
      </c>
      <c r="I126" s="3"/>
      <c r="J126" s="3"/>
      <c r="K126" s="3"/>
      <c r="L126" s="3"/>
    </row>
    <row r="127" spans="1:13" x14ac:dyDescent="0.25">
      <c r="A127" s="3" t="s">
        <v>130</v>
      </c>
      <c r="B127" s="3">
        <v>0.41</v>
      </c>
      <c r="C127" t="s">
        <v>4</v>
      </c>
      <c r="D127" t="s">
        <v>31</v>
      </c>
      <c r="F127" t="s">
        <v>30</v>
      </c>
      <c r="G127" s="3" t="s">
        <v>132</v>
      </c>
      <c r="I127" s="3"/>
      <c r="J127" s="3"/>
      <c r="K127" s="3"/>
      <c r="L127" s="3"/>
    </row>
    <row r="128" spans="1:13" x14ac:dyDescent="0.25">
      <c r="A128" s="3" t="s">
        <v>332</v>
      </c>
      <c r="B128" s="3">
        <v>0.62</v>
      </c>
      <c r="C128" t="s">
        <v>28</v>
      </c>
      <c r="D128" t="s">
        <v>31</v>
      </c>
      <c r="F128" t="s">
        <v>30</v>
      </c>
      <c r="G128" s="3" t="s">
        <v>333</v>
      </c>
      <c r="I128" s="3"/>
      <c r="J128" s="3"/>
      <c r="K128" s="3"/>
      <c r="L128" s="3"/>
    </row>
    <row r="129" spans="1:13" x14ac:dyDescent="0.25">
      <c r="A129" s="3" t="s">
        <v>131</v>
      </c>
      <c r="B129" s="6">
        <v>2.4500000000000001E-2</v>
      </c>
      <c r="C129" t="s">
        <v>28</v>
      </c>
      <c r="D129" t="s">
        <v>31</v>
      </c>
      <c r="F129" t="s">
        <v>30</v>
      </c>
      <c r="G129" s="3" t="s">
        <v>133</v>
      </c>
      <c r="I129" s="3"/>
      <c r="J129" s="3"/>
      <c r="K129" s="3"/>
      <c r="L129" s="3"/>
    </row>
    <row r="130" spans="1:13" x14ac:dyDescent="0.25">
      <c r="A130" s="3" t="s">
        <v>354</v>
      </c>
      <c r="B130" s="6">
        <v>2.1899999999999999E-2</v>
      </c>
      <c r="C130" t="s">
        <v>28</v>
      </c>
      <c r="D130" t="s">
        <v>31</v>
      </c>
      <c r="F130" t="s">
        <v>30</v>
      </c>
      <c r="G130" s="3" t="s">
        <v>355</v>
      </c>
      <c r="I130" s="3"/>
      <c r="J130" s="3"/>
      <c r="K130" s="3"/>
      <c r="L130" s="3"/>
    </row>
    <row r="131" spans="1:13" x14ac:dyDescent="0.25">
      <c r="A131" s="3" t="s">
        <v>158</v>
      </c>
      <c r="B131" s="6">
        <v>2.1899999999999999E-2</v>
      </c>
      <c r="C131" t="s">
        <v>28</v>
      </c>
      <c r="D131" t="s">
        <v>31</v>
      </c>
      <c r="F131" t="s">
        <v>30</v>
      </c>
      <c r="G131" s="3" t="s">
        <v>161</v>
      </c>
      <c r="I131" s="3"/>
      <c r="J131" s="3"/>
      <c r="K131" s="3"/>
      <c r="L131" s="3"/>
    </row>
    <row r="132" spans="1:13" x14ac:dyDescent="0.25">
      <c r="A132" s="3" t="s">
        <v>286</v>
      </c>
      <c r="B132" s="3">
        <v>0.21</v>
      </c>
      <c r="C132" t="s">
        <v>29</v>
      </c>
      <c r="D132" s="3" t="s">
        <v>49</v>
      </c>
      <c r="F132" t="s">
        <v>30</v>
      </c>
      <c r="G132" s="3" t="s">
        <v>287</v>
      </c>
      <c r="H132" s="3" t="s">
        <v>82</v>
      </c>
      <c r="I132" s="3"/>
      <c r="J132" s="3"/>
      <c r="K132" s="3"/>
      <c r="L132" s="3"/>
    </row>
    <row r="133" spans="1:13" x14ac:dyDescent="0.25">
      <c r="A133" s="3" t="s">
        <v>344</v>
      </c>
      <c r="B133" s="3">
        <v>0.11</v>
      </c>
      <c r="C133" t="s">
        <v>4</v>
      </c>
      <c r="D133" s="3" t="s">
        <v>49</v>
      </c>
      <c r="F133" t="s">
        <v>30</v>
      </c>
      <c r="G133" s="3" t="s">
        <v>345</v>
      </c>
      <c r="I133" s="3"/>
      <c r="J133" s="3"/>
      <c r="K133" s="3"/>
      <c r="L133" s="3"/>
    </row>
    <row r="134" spans="1:13" x14ac:dyDescent="0.25">
      <c r="A134" s="3" t="s">
        <v>350</v>
      </c>
      <c r="B134" s="3">
        <v>1.06</v>
      </c>
      <c r="C134" t="s">
        <v>28</v>
      </c>
      <c r="D134" s="3" t="s">
        <v>49</v>
      </c>
      <c r="F134" t="s">
        <v>30</v>
      </c>
      <c r="G134" s="3" t="s">
        <v>351</v>
      </c>
      <c r="I134" s="3"/>
      <c r="J134" s="3"/>
      <c r="K134" s="3"/>
      <c r="L134" s="3"/>
    </row>
    <row r="135" spans="1:13" x14ac:dyDescent="0.25">
      <c r="A135" s="3" t="s">
        <v>336</v>
      </c>
      <c r="B135" s="6">
        <v>-5.1400000000000001E-2</v>
      </c>
      <c r="C135" t="s">
        <v>29</v>
      </c>
      <c r="D135" t="s">
        <v>31</v>
      </c>
      <c r="F135" t="s">
        <v>30</v>
      </c>
      <c r="G135" s="3" t="s">
        <v>337</v>
      </c>
      <c r="I135" s="4"/>
    </row>
    <row r="136" spans="1:13" x14ac:dyDescent="0.25">
      <c r="A136" s="3" t="s">
        <v>129</v>
      </c>
      <c r="B136" s="6">
        <v>6.2500000000000001E-5</v>
      </c>
      <c r="D136" t="s">
        <v>31</v>
      </c>
      <c r="E136" t="s">
        <v>51</v>
      </c>
      <c r="F136" t="s">
        <v>56</v>
      </c>
      <c r="I136" s="3"/>
      <c r="J136" s="3"/>
      <c r="K136" s="3"/>
      <c r="L136" s="3"/>
    </row>
    <row r="137" spans="1:13" x14ac:dyDescent="0.25">
      <c r="I137" s="3"/>
      <c r="J137" s="3"/>
      <c r="K137" s="3"/>
      <c r="L137" s="3"/>
    </row>
    <row r="138" spans="1:13" x14ac:dyDescent="0.25">
      <c r="A138" s="1" t="s">
        <v>1</v>
      </c>
      <c r="B138" s="1" t="s">
        <v>135</v>
      </c>
      <c r="M138" t="s">
        <v>2</v>
      </c>
    </row>
    <row r="139" spans="1:13" x14ac:dyDescent="0.25">
      <c r="A139" t="s">
        <v>3</v>
      </c>
      <c r="B139" t="s">
        <v>4</v>
      </c>
      <c r="M139" t="s">
        <v>2</v>
      </c>
    </row>
    <row r="140" spans="1:13" x14ac:dyDescent="0.25">
      <c r="A140" t="s">
        <v>5</v>
      </c>
      <c r="B140">
        <v>1</v>
      </c>
      <c r="M140" t="s">
        <v>2</v>
      </c>
    </row>
    <row r="141" spans="1:13" x14ac:dyDescent="0.25">
      <c r="A141" t="s">
        <v>6</v>
      </c>
      <c r="B141" t="s">
        <v>136</v>
      </c>
    </row>
    <row r="142" spans="1:13" x14ac:dyDescent="0.25">
      <c r="A142" t="s">
        <v>7</v>
      </c>
      <c r="B142" t="s">
        <v>17</v>
      </c>
    </row>
    <row r="143" spans="1:13" x14ac:dyDescent="0.25">
      <c r="A143" t="s">
        <v>8</v>
      </c>
      <c r="B143" t="s">
        <v>144</v>
      </c>
      <c r="M143" t="s">
        <v>2</v>
      </c>
    </row>
    <row r="144" spans="1:13" x14ac:dyDescent="0.25">
      <c r="A144" t="s">
        <v>9</v>
      </c>
      <c r="B144" t="s">
        <v>10</v>
      </c>
      <c r="M144" t="s">
        <v>2</v>
      </c>
    </row>
    <row r="145" spans="1:13" x14ac:dyDescent="0.25">
      <c r="A145" t="s">
        <v>11</v>
      </c>
      <c r="B145" t="s">
        <v>31</v>
      </c>
      <c r="M145" t="s">
        <v>2</v>
      </c>
    </row>
    <row r="146" spans="1:13" x14ac:dyDescent="0.25">
      <c r="A146" s="1" t="s">
        <v>12</v>
      </c>
      <c r="M146" t="s">
        <v>2</v>
      </c>
    </row>
    <row r="147" spans="1:13" x14ac:dyDescent="0.25">
      <c r="A147" s="1" t="s">
        <v>13</v>
      </c>
      <c r="B147" s="1" t="s">
        <v>14</v>
      </c>
      <c r="C147" s="1" t="s">
        <v>3</v>
      </c>
      <c r="D147" s="1" t="s">
        <v>11</v>
      </c>
      <c r="E147" s="1" t="s">
        <v>15</v>
      </c>
      <c r="F147" s="1" t="s">
        <v>9</v>
      </c>
      <c r="G147" s="1" t="s">
        <v>8</v>
      </c>
      <c r="H147" s="1" t="s">
        <v>6</v>
      </c>
      <c r="I147" s="4"/>
    </row>
    <row r="148" spans="1:13" x14ac:dyDescent="0.25">
      <c r="A148" t="str">
        <f>B138</f>
        <v>current collector production, for VRFB system</v>
      </c>
      <c r="B148">
        <v>1</v>
      </c>
      <c r="C148" t="s">
        <v>4</v>
      </c>
      <c r="D148" t="s">
        <v>31</v>
      </c>
      <c r="F148" t="s">
        <v>33</v>
      </c>
      <c r="G148" t="str">
        <f>B143</f>
        <v>current collector, for VRFB system</v>
      </c>
      <c r="I148" s="3"/>
      <c r="J148" s="3"/>
      <c r="K148" s="3"/>
      <c r="L148" s="3"/>
    </row>
    <row r="149" spans="1:13" x14ac:dyDescent="0.25">
      <c r="A149" s="3" t="s">
        <v>324</v>
      </c>
      <c r="B149" s="3">
        <v>1</v>
      </c>
      <c r="C149" t="s">
        <v>28</v>
      </c>
      <c r="D149" t="s">
        <v>31</v>
      </c>
      <c r="F149" t="s">
        <v>30</v>
      </c>
      <c r="G149" s="3" t="s">
        <v>325</v>
      </c>
      <c r="H149" s="3" t="s">
        <v>138</v>
      </c>
      <c r="I149" s="3"/>
      <c r="J149" s="3"/>
      <c r="K149" s="3"/>
      <c r="L149" s="3"/>
    </row>
    <row r="150" spans="1:13" x14ac:dyDescent="0.25">
      <c r="A150" s="3" t="s">
        <v>141</v>
      </c>
      <c r="B150" s="3">
        <v>1</v>
      </c>
      <c r="C150" t="s">
        <v>28</v>
      </c>
      <c r="D150" t="s">
        <v>31</v>
      </c>
      <c r="F150" t="s">
        <v>30</v>
      </c>
      <c r="G150" s="3" t="s">
        <v>142</v>
      </c>
      <c r="H150" s="3" t="s">
        <v>139</v>
      </c>
      <c r="I150" s="3"/>
      <c r="J150" s="3"/>
      <c r="K150" s="3"/>
      <c r="L150" s="3"/>
    </row>
    <row r="151" spans="1:13" x14ac:dyDescent="0.25">
      <c r="A151" s="3" t="s">
        <v>356</v>
      </c>
      <c r="B151" s="6">
        <v>4.0000000000000001E-10</v>
      </c>
      <c r="C151" t="s">
        <v>28</v>
      </c>
      <c r="D151" s="3" t="s">
        <v>11</v>
      </c>
      <c r="F151" t="s">
        <v>30</v>
      </c>
      <c r="G151" s="3" t="s">
        <v>357</v>
      </c>
      <c r="H151" s="3" t="s">
        <v>26</v>
      </c>
      <c r="I151" s="3"/>
      <c r="J151" s="3"/>
      <c r="K151" s="3"/>
      <c r="L151" s="3"/>
    </row>
    <row r="152" spans="1:13" x14ac:dyDescent="0.25">
      <c r="A152" s="3" t="s">
        <v>344</v>
      </c>
      <c r="B152" s="3">
        <v>0.1</v>
      </c>
      <c r="C152" t="s">
        <v>4</v>
      </c>
      <c r="D152" s="3" t="s">
        <v>49</v>
      </c>
      <c r="F152" t="s">
        <v>30</v>
      </c>
      <c r="G152" s="3" t="s">
        <v>345</v>
      </c>
      <c r="H152" s="3" t="s">
        <v>81</v>
      </c>
      <c r="I152" s="3"/>
      <c r="J152" s="3"/>
      <c r="K152" s="3"/>
      <c r="L152" s="3"/>
    </row>
    <row r="153" spans="1:13" x14ac:dyDescent="0.25">
      <c r="A153" s="3" t="s">
        <v>286</v>
      </c>
      <c r="B153" s="3">
        <v>0.2</v>
      </c>
      <c r="C153" t="s">
        <v>29</v>
      </c>
      <c r="D153" s="3" t="s">
        <v>49</v>
      </c>
      <c r="F153" t="s">
        <v>30</v>
      </c>
      <c r="G153" s="3" t="s">
        <v>287</v>
      </c>
      <c r="H153" s="3" t="s">
        <v>82</v>
      </c>
      <c r="I153" s="4"/>
    </row>
    <row r="154" spans="1:13" x14ac:dyDescent="0.25">
      <c r="I154" s="3"/>
      <c r="J154" s="3"/>
      <c r="K154" s="3"/>
      <c r="L154" s="3"/>
    </row>
    <row r="155" spans="1:13" x14ac:dyDescent="0.25">
      <c r="A155" s="1" t="s">
        <v>1</v>
      </c>
      <c r="B155" s="1" t="s">
        <v>143</v>
      </c>
      <c r="M155" t="s">
        <v>2</v>
      </c>
    </row>
    <row r="156" spans="1:13" x14ac:dyDescent="0.25">
      <c r="A156" t="s">
        <v>3</v>
      </c>
      <c r="B156" t="s">
        <v>4</v>
      </c>
      <c r="M156" t="s">
        <v>2</v>
      </c>
    </row>
    <row r="157" spans="1:13" x14ac:dyDescent="0.25">
      <c r="A157" t="s">
        <v>5</v>
      </c>
      <c r="B157">
        <v>1</v>
      </c>
      <c r="M157" t="s">
        <v>2</v>
      </c>
    </row>
    <row r="158" spans="1:13" x14ac:dyDescent="0.25">
      <c r="A158" t="s">
        <v>6</v>
      </c>
      <c r="B158" t="s">
        <v>146</v>
      </c>
    </row>
    <row r="159" spans="1:13" x14ac:dyDescent="0.25">
      <c r="A159" t="s">
        <v>7</v>
      </c>
      <c r="B159" t="s">
        <v>17</v>
      </c>
    </row>
    <row r="160" spans="1:13" x14ac:dyDescent="0.25">
      <c r="A160" t="s">
        <v>8</v>
      </c>
      <c r="B160" t="s">
        <v>145</v>
      </c>
      <c r="M160" t="s">
        <v>2</v>
      </c>
    </row>
    <row r="161" spans="1:13" x14ac:dyDescent="0.25">
      <c r="A161" t="s">
        <v>9</v>
      </c>
      <c r="B161" t="s">
        <v>10</v>
      </c>
      <c r="M161" t="s">
        <v>2</v>
      </c>
    </row>
    <row r="162" spans="1:13" x14ac:dyDescent="0.25">
      <c r="A162" t="s">
        <v>11</v>
      </c>
      <c r="B162" t="s">
        <v>31</v>
      </c>
      <c r="M162" t="s">
        <v>2</v>
      </c>
    </row>
    <row r="163" spans="1:13" x14ac:dyDescent="0.25">
      <c r="A163" s="1" t="s">
        <v>12</v>
      </c>
      <c r="M163" t="s">
        <v>2</v>
      </c>
    </row>
    <row r="164" spans="1:13" x14ac:dyDescent="0.25">
      <c r="A164" s="1" t="s">
        <v>13</v>
      </c>
      <c r="B164" s="1" t="s">
        <v>14</v>
      </c>
      <c r="C164" s="1" t="s">
        <v>3</v>
      </c>
      <c r="D164" s="1" t="s">
        <v>11</v>
      </c>
      <c r="E164" s="1" t="s">
        <v>15</v>
      </c>
      <c r="F164" s="1" t="s">
        <v>9</v>
      </c>
      <c r="G164" s="1" t="s">
        <v>8</v>
      </c>
      <c r="H164" s="1" t="s">
        <v>6</v>
      </c>
      <c r="I164" s="4"/>
    </row>
    <row r="165" spans="1:13" x14ac:dyDescent="0.25">
      <c r="A165" t="str">
        <f>B155</f>
        <v>polyvinylchloride cell frame production, for VRFB system</v>
      </c>
      <c r="B165">
        <v>1</v>
      </c>
      <c r="C165" t="s">
        <v>4</v>
      </c>
      <c r="D165" t="s">
        <v>31</v>
      </c>
      <c r="F165" t="s">
        <v>33</v>
      </c>
      <c r="G165" t="str">
        <f>B160</f>
        <v>polyvinylchloride cell frame, for VRFB system</v>
      </c>
      <c r="I165" s="4"/>
    </row>
    <row r="166" spans="1:13" x14ac:dyDescent="0.25">
      <c r="A166" s="3" t="s">
        <v>354</v>
      </c>
      <c r="B166" s="3">
        <v>1</v>
      </c>
      <c r="C166" t="s">
        <v>28</v>
      </c>
      <c r="D166" t="s">
        <v>31</v>
      </c>
      <c r="F166" s="3" t="s">
        <v>30</v>
      </c>
      <c r="G166" s="3" t="s">
        <v>355</v>
      </c>
      <c r="H166" s="3" t="s">
        <v>147</v>
      </c>
      <c r="K166" s="3"/>
      <c r="L166" s="3"/>
    </row>
    <row r="167" spans="1:13" x14ac:dyDescent="0.25">
      <c r="A167" s="3" t="s">
        <v>158</v>
      </c>
      <c r="B167" s="3">
        <v>1</v>
      </c>
      <c r="C167" t="s">
        <v>28</v>
      </c>
      <c r="D167" t="s">
        <v>31</v>
      </c>
      <c r="F167" s="3" t="s">
        <v>30</v>
      </c>
      <c r="G167" s="3" t="s">
        <v>161</v>
      </c>
      <c r="H167" s="3" t="s">
        <v>127</v>
      </c>
      <c r="K167" s="3"/>
      <c r="L167" s="3"/>
    </row>
    <row r="168" spans="1:13" x14ac:dyDescent="0.25">
      <c r="A168" s="3" t="s">
        <v>286</v>
      </c>
      <c r="B168" s="3">
        <v>0.2</v>
      </c>
      <c r="C168" t="s">
        <v>29</v>
      </c>
      <c r="D168" s="3" t="s">
        <v>49</v>
      </c>
      <c r="F168" s="3" t="s">
        <v>30</v>
      </c>
      <c r="G168" s="3" t="s">
        <v>287</v>
      </c>
      <c r="H168" s="3" t="s">
        <v>82</v>
      </c>
      <c r="K168" s="3"/>
      <c r="L168" s="3"/>
    </row>
    <row r="169" spans="1:13" x14ac:dyDescent="0.25">
      <c r="A169" s="3" t="s">
        <v>344</v>
      </c>
      <c r="B169" s="3">
        <v>0.1</v>
      </c>
      <c r="C169" t="s">
        <v>4</v>
      </c>
      <c r="D169" s="3" t="s">
        <v>49</v>
      </c>
      <c r="F169" s="3" t="s">
        <v>30</v>
      </c>
      <c r="G169" s="3" t="s">
        <v>345</v>
      </c>
      <c r="H169" s="3" t="s">
        <v>81</v>
      </c>
      <c r="K169" s="3"/>
      <c r="L169" s="3"/>
    </row>
    <row r="171" spans="1:13" x14ac:dyDescent="0.25">
      <c r="A171" s="1" t="s">
        <v>1</v>
      </c>
      <c r="B171" s="1" t="s">
        <v>148</v>
      </c>
      <c r="M171" t="s">
        <v>2</v>
      </c>
    </row>
    <row r="172" spans="1:13" x14ac:dyDescent="0.25">
      <c r="A172" t="s">
        <v>3</v>
      </c>
      <c r="B172" t="s">
        <v>4</v>
      </c>
      <c r="M172" t="s">
        <v>2</v>
      </c>
    </row>
    <row r="173" spans="1:13" x14ac:dyDescent="0.25">
      <c r="A173" t="s">
        <v>5</v>
      </c>
      <c r="B173">
        <v>1</v>
      </c>
      <c r="M173" t="s">
        <v>2</v>
      </c>
    </row>
    <row r="174" spans="1:13" x14ac:dyDescent="0.25">
      <c r="A174" t="s">
        <v>6</v>
      </c>
      <c r="B174" t="s">
        <v>150</v>
      </c>
    </row>
    <row r="175" spans="1:13" x14ac:dyDescent="0.25">
      <c r="A175" t="s">
        <v>7</v>
      </c>
      <c r="B175" t="s">
        <v>17</v>
      </c>
    </row>
    <row r="176" spans="1:13" x14ac:dyDescent="0.25">
      <c r="A176" t="s">
        <v>8</v>
      </c>
      <c r="B176" t="s">
        <v>149</v>
      </c>
      <c r="M176" t="s">
        <v>2</v>
      </c>
    </row>
    <row r="177" spans="1:13" x14ac:dyDescent="0.25">
      <c r="A177" t="s">
        <v>9</v>
      </c>
      <c r="B177" t="s">
        <v>10</v>
      </c>
      <c r="M177" t="s">
        <v>2</v>
      </c>
    </row>
    <row r="178" spans="1:13" x14ac:dyDescent="0.25">
      <c r="A178" t="s">
        <v>11</v>
      </c>
      <c r="B178" t="s">
        <v>31</v>
      </c>
      <c r="M178" t="s">
        <v>2</v>
      </c>
    </row>
    <row r="179" spans="1:13" x14ac:dyDescent="0.25">
      <c r="A179" s="1" t="s">
        <v>12</v>
      </c>
      <c r="M179" t="s">
        <v>2</v>
      </c>
    </row>
    <row r="180" spans="1:13" x14ac:dyDescent="0.25">
      <c r="A180" s="1" t="s">
        <v>13</v>
      </c>
      <c r="B180" s="1" t="s">
        <v>14</v>
      </c>
      <c r="C180" s="1" t="s">
        <v>3</v>
      </c>
      <c r="D180" s="1" t="s">
        <v>11</v>
      </c>
      <c r="E180" s="1" t="s">
        <v>15</v>
      </c>
      <c r="F180" s="1" t="s">
        <v>9</v>
      </c>
      <c r="G180" s="1" t="s">
        <v>8</v>
      </c>
      <c r="H180" s="1" t="s">
        <v>6</v>
      </c>
      <c r="I180" s="4"/>
    </row>
    <row r="181" spans="1:13" x14ac:dyDescent="0.25">
      <c r="A181" t="str">
        <f>B171</f>
        <v>gasket production, FKM, for VRFB system</v>
      </c>
      <c r="B181">
        <v>1</v>
      </c>
      <c r="C181" t="s">
        <v>4</v>
      </c>
      <c r="D181" t="s">
        <v>31</v>
      </c>
      <c r="F181" t="s">
        <v>33</v>
      </c>
      <c r="G181" t="str">
        <f>B176</f>
        <v>gasket, FKM</v>
      </c>
    </row>
    <row r="182" spans="1:13" x14ac:dyDescent="0.25">
      <c r="A182" s="3" t="s">
        <v>156</v>
      </c>
      <c r="B182" s="3">
        <v>0.33</v>
      </c>
      <c r="C182" t="s">
        <v>28</v>
      </c>
      <c r="D182" t="s">
        <v>31</v>
      </c>
      <c r="F182" s="3" t="s">
        <v>30</v>
      </c>
      <c r="G182" s="3" t="s">
        <v>159</v>
      </c>
      <c r="H182" s="3" t="s">
        <v>151</v>
      </c>
    </row>
    <row r="183" spans="1:13" x14ac:dyDescent="0.25">
      <c r="A183" s="3" t="s">
        <v>157</v>
      </c>
      <c r="B183" s="3">
        <v>0.33</v>
      </c>
      <c r="C183" t="s">
        <v>28</v>
      </c>
      <c r="D183" t="s">
        <v>31</v>
      </c>
      <c r="F183" s="3" t="s">
        <v>30</v>
      </c>
      <c r="G183" s="3" t="s">
        <v>160</v>
      </c>
      <c r="H183" s="3" t="s">
        <v>152</v>
      </c>
    </row>
    <row r="184" spans="1:13" x14ac:dyDescent="0.25">
      <c r="A184" s="3" t="s">
        <v>334</v>
      </c>
      <c r="B184" s="3">
        <v>0.33</v>
      </c>
      <c r="C184" t="s">
        <v>28</v>
      </c>
      <c r="D184" t="s">
        <v>31</v>
      </c>
      <c r="F184" s="3" t="s">
        <v>30</v>
      </c>
      <c r="G184" s="3" t="s">
        <v>335</v>
      </c>
      <c r="H184" s="3" t="s">
        <v>153</v>
      </c>
    </row>
    <row r="185" spans="1:13" x14ac:dyDescent="0.25">
      <c r="A185" s="3" t="s">
        <v>158</v>
      </c>
      <c r="B185" s="3">
        <v>1</v>
      </c>
      <c r="C185" t="s">
        <v>28</v>
      </c>
      <c r="D185" t="s">
        <v>31</v>
      </c>
      <c r="F185" s="3" t="s">
        <v>30</v>
      </c>
      <c r="G185" s="3" t="s">
        <v>161</v>
      </c>
      <c r="H185" s="3" t="s">
        <v>154</v>
      </c>
    </row>
    <row r="186" spans="1:13" x14ac:dyDescent="0.25">
      <c r="A186" s="3" t="s">
        <v>286</v>
      </c>
      <c r="B186" s="3">
        <v>0.2</v>
      </c>
      <c r="C186" t="s">
        <v>29</v>
      </c>
      <c r="D186" s="3" t="s">
        <v>49</v>
      </c>
      <c r="F186" s="3" t="s">
        <v>30</v>
      </c>
      <c r="G186" s="3" t="s">
        <v>287</v>
      </c>
      <c r="H186" s="3" t="s">
        <v>155</v>
      </c>
    </row>
    <row r="187" spans="1:13" x14ac:dyDescent="0.25">
      <c r="A187" s="3" t="s">
        <v>344</v>
      </c>
      <c r="B187" s="3">
        <v>0.1</v>
      </c>
      <c r="C187" t="s">
        <v>4</v>
      </c>
      <c r="D187" s="3" t="s">
        <v>49</v>
      </c>
      <c r="F187" s="3" t="s">
        <v>30</v>
      </c>
      <c r="G187" s="3" t="s">
        <v>345</v>
      </c>
      <c r="H187" s="3" t="s">
        <v>81</v>
      </c>
    </row>
    <row r="189" spans="1:13" x14ac:dyDescent="0.25">
      <c r="A189" s="1" t="s">
        <v>1</v>
      </c>
      <c r="B189" s="1" t="s">
        <v>162</v>
      </c>
      <c r="M189" t="s">
        <v>2</v>
      </c>
    </row>
    <row r="190" spans="1:13" x14ac:dyDescent="0.25">
      <c r="A190" t="s">
        <v>3</v>
      </c>
      <c r="B190" t="s">
        <v>4</v>
      </c>
      <c r="M190" t="s">
        <v>2</v>
      </c>
    </row>
    <row r="191" spans="1:13" x14ac:dyDescent="0.25">
      <c r="A191" t="s">
        <v>5</v>
      </c>
      <c r="B191">
        <v>1</v>
      </c>
      <c r="M191" t="s">
        <v>2</v>
      </c>
    </row>
    <row r="192" spans="1:13" x14ac:dyDescent="0.25">
      <c r="A192" t="s">
        <v>6</v>
      </c>
      <c r="B192" t="s">
        <v>150</v>
      </c>
    </row>
    <row r="193" spans="1:13" x14ac:dyDescent="0.25">
      <c r="A193" t="s">
        <v>7</v>
      </c>
      <c r="B193" t="s">
        <v>17</v>
      </c>
    </row>
    <row r="194" spans="1:13" x14ac:dyDescent="0.25">
      <c r="A194" t="s">
        <v>8</v>
      </c>
      <c r="B194" t="s">
        <v>163</v>
      </c>
      <c r="M194" t="s">
        <v>2</v>
      </c>
    </row>
    <row r="195" spans="1:13" x14ac:dyDescent="0.25">
      <c r="A195" t="s">
        <v>9</v>
      </c>
      <c r="B195" t="s">
        <v>10</v>
      </c>
      <c r="M195" t="s">
        <v>2</v>
      </c>
    </row>
    <row r="196" spans="1:13" x14ac:dyDescent="0.25">
      <c r="A196" t="s">
        <v>11</v>
      </c>
      <c r="B196" t="s">
        <v>31</v>
      </c>
      <c r="M196" t="s">
        <v>2</v>
      </c>
    </row>
    <row r="197" spans="1:13" x14ac:dyDescent="0.25">
      <c r="A197" s="1" t="s">
        <v>12</v>
      </c>
      <c r="M197" t="s">
        <v>2</v>
      </c>
    </row>
    <row r="198" spans="1:13" x14ac:dyDescent="0.25">
      <c r="A198" s="1" t="s">
        <v>13</v>
      </c>
      <c r="B198" s="1" t="s">
        <v>14</v>
      </c>
      <c r="C198" s="1" t="s">
        <v>3</v>
      </c>
      <c r="D198" s="1" t="s">
        <v>11</v>
      </c>
      <c r="E198" s="1" t="s">
        <v>15</v>
      </c>
      <c r="F198" s="1" t="s">
        <v>9</v>
      </c>
      <c r="G198" s="1" t="s">
        <v>8</v>
      </c>
      <c r="H198" s="1" t="s">
        <v>6</v>
      </c>
      <c r="I198" s="4"/>
    </row>
    <row r="199" spans="1:13" x14ac:dyDescent="0.25">
      <c r="A199" t="str">
        <f>B189</f>
        <v>copper cable production, for VRFB system</v>
      </c>
      <c r="B199">
        <v>1</v>
      </c>
      <c r="C199" t="s">
        <v>4</v>
      </c>
      <c r="D199" t="s">
        <v>31</v>
      </c>
      <c r="F199" t="s">
        <v>33</v>
      </c>
      <c r="G199" t="str">
        <f>B194</f>
        <v>copper cable, for VRFB system</v>
      </c>
    </row>
    <row r="200" spans="1:13" x14ac:dyDescent="0.25">
      <c r="A200" s="3" t="s">
        <v>167</v>
      </c>
      <c r="B200" s="3">
        <v>1.45</v>
      </c>
      <c r="C200" t="s">
        <v>29</v>
      </c>
      <c r="D200" t="s">
        <v>31</v>
      </c>
      <c r="F200" s="3" t="s">
        <v>30</v>
      </c>
      <c r="G200" s="3" t="s">
        <v>168</v>
      </c>
      <c r="H200" s="3" t="s">
        <v>164</v>
      </c>
    </row>
    <row r="201" spans="1:13" x14ac:dyDescent="0.25">
      <c r="A201" s="3" t="s">
        <v>324</v>
      </c>
      <c r="B201" s="3">
        <v>0.94</v>
      </c>
      <c r="C201" t="s">
        <v>28</v>
      </c>
      <c r="D201" t="s">
        <v>31</v>
      </c>
      <c r="F201" s="3" t="s">
        <v>30</v>
      </c>
      <c r="G201" s="3" t="s">
        <v>325</v>
      </c>
      <c r="H201" s="3" t="s">
        <v>165</v>
      </c>
    </row>
    <row r="202" spans="1:13" x14ac:dyDescent="0.25">
      <c r="A202" s="3" t="s">
        <v>354</v>
      </c>
      <c r="B202" s="6">
        <v>6.2600000000000003E-2</v>
      </c>
      <c r="C202" t="s">
        <v>28</v>
      </c>
      <c r="D202" t="s">
        <v>31</v>
      </c>
      <c r="F202" s="3" t="s">
        <v>30</v>
      </c>
      <c r="G202" s="3" t="s">
        <v>355</v>
      </c>
      <c r="H202" s="3" t="s">
        <v>126</v>
      </c>
    </row>
    <row r="203" spans="1:13" x14ac:dyDescent="0.25">
      <c r="A203" s="3" t="s">
        <v>321</v>
      </c>
      <c r="B203" s="3">
        <v>0.94</v>
      </c>
      <c r="C203" t="s">
        <v>28</v>
      </c>
      <c r="D203" t="s">
        <v>31</v>
      </c>
      <c r="F203" s="3" t="s">
        <v>30</v>
      </c>
      <c r="G203" s="3" t="s">
        <v>313</v>
      </c>
      <c r="H203" s="3" t="s">
        <v>166</v>
      </c>
    </row>
    <row r="204" spans="1:13" x14ac:dyDescent="0.25">
      <c r="A204" s="3" t="s">
        <v>158</v>
      </c>
      <c r="B204" s="6">
        <v>6.2600000000000003E-2</v>
      </c>
      <c r="C204" t="s">
        <v>28</v>
      </c>
      <c r="D204" t="s">
        <v>31</v>
      </c>
      <c r="F204" s="3" t="s">
        <v>30</v>
      </c>
      <c r="G204" s="3" t="s">
        <v>161</v>
      </c>
      <c r="H204" s="3" t="s">
        <v>127</v>
      </c>
    </row>
    <row r="205" spans="1:13" x14ac:dyDescent="0.25">
      <c r="A205" s="3" t="s">
        <v>320</v>
      </c>
      <c r="B205" s="6">
        <v>1.7699999999999999E-12</v>
      </c>
      <c r="C205" t="s">
        <v>28</v>
      </c>
      <c r="D205" s="3" t="s">
        <v>11</v>
      </c>
      <c r="F205" s="3" t="s">
        <v>30</v>
      </c>
      <c r="G205" s="3" t="s">
        <v>314</v>
      </c>
      <c r="H205" s="3" t="s">
        <v>26</v>
      </c>
    </row>
    <row r="206" spans="1:13" x14ac:dyDescent="0.25">
      <c r="A206" s="3" t="s">
        <v>344</v>
      </c>
      <c r="B206" s="6">
        <v>9.3700000000000006E-2</v>
      </c>
      <c r="C206" t="s">
        <v>4</v>
      </c>
      <c r="D206" s="3" t="s">
        <v>49</v>
      </c>
      <c r="F206" s="3" t="s">
        <v>30</v>
      </c>
      <c r="G206" s="3" t="s">
        <v>345</v>
      </c>
      <c r="H206" s="3" t="s">
        <v>81</v>
      </c>
    </row>
    <row r="207" spans="1:13" x14ac:dyDescent="0.25">
      <c r="A207" s="3" t="s">
        <v>286</v>
      </c>
      <c r="B207" s="3">
        <v>0.19</v>
      </c>
      <c r="C207" t="s">
        <v>29</v>
      </c>
      <c r="D207" s="3" t="s">
        <v>49</v>
      </c>
      <c r="F207" s="3" t="s">
        <v>30</v>
      </c>
      <c r="G207" s="3" t="s">
        <v>287</v>
      </c>
      <c r="H207" s="3" t="s">
        <v>82</v>
      </c>
    </row>
    <row r="208" spans="1:13" x14ac:dyDescent="0.25">
      <c r="A208" s="3" t="s">
        <v>330</v>
      </c>
      <c r="B208" s="6">
        <v>-3.1700000000000001E-4</v>
      </c>
      <c r="C208" t="s">
        <v>29</v>
      </c>
      <c r="D208" t="s">
        <v>31</v>
      </c>
      <c r="F208" s="3" t="s">
        <v>30</v>
      </c>
      <c r="G208" s="3" t="s">
        <v>331</v>
      </c>
      <c r="H208" s="3" t="s">
        <v>128</v>
      </c>
    </row>
    <row r="209" spans="1:13" x14ac:dyDescent="0.25">
      <c r="A209" s="3" t="s">
        <v>289</v>
      </c>
      <c r="B209" s="6">
        <v>-3.3700000000000001E-4</v>
      </c>
      <c r="C209" t="s">
        <v>290</v>
      </c>
      <c r="D209" t="s">
        <v>31</v>
      </c>
      <c r="F209" s="3" t="s">
        <v>30</v>
      </c>
      <c r="G209" s="3" t="s">
        <v>99</v>
      </c>
      <c r="H209" s="3" t="s">
        <v>128</v>
      </c>
    </row>
    <row r="210" spans="1:13" x14ac:dyDescent="0.25">
      <c r="A210" s="3" t="s">
        <v>77</v>
      </c>
      <c r="B210" s="6">
        <f>0.0886/1000</f>
        <v>8.8599999999999999E-5</v>
      </c>
      <c r="D210" t="s">
        <v>85</v>
      </c>
      <c r="E210" t="s">
        <v>51</v>
      </c>
      <c r="F210" s="3" t="s">
        <v>56</v>
      </c>
      <c r="H210" s="3" t="s">
        <v>77</v>
      </c>
    </row>
    <row r="211" spans="1:13" x14ac:dyDescent="0.25">
      <c r="A211" s="3" t="s">
        <v>77</v>
      </c>
      <c r="B211" s="6">
        <v>1.3600000000000001E-3</v>
      </c>
      <c r="D211" s="3" t="s">
        <v>85</v>
      </c>
      <c r="E211" t="s">
        <v>52</v>
      </c>
      <c r="F211" s="3" t="s">
        <v>56</v>
      </c>
      <c r="H211" s="3" t="s">
        <v>77</v>
      </c>
    </row>
    <row r="213" spans="1:13" x14ac:dyDescent="0.25">
      <c r="A213" s="1" t="s">
        <v>1</v>
      </c>
      <c r="B213" s="1" t="s">
        <v>179</v>
      </c>
      <c r="M213" t="s">
        <v>2</v>
      </c>
    </row>
    <row r="214" spans="1:13" x14ac:dyDescent="0.25">
      <c r="A214" t="s">
        <v>3</v>
      </c>
      <c r="B214" t="s">
        <v>4</v>
      </c>
      <c r="M214" t="s">
        <v>2</v>
      </c>
    </row>
    <row r="215" spans="1:13" x14ac:dyDescent="0.25">
      <c r="A215" t="s">
        <v>5</v>
      </c>
      <c r="B215">
        <v>1</v>
      </c>
      <c r="M215" t="s">
        <v>2</v>
      </c>
    </row>
    <row r="216" spans="1:13" x14ac:dyDescent="0.25">
      <c r="A216" t="s">
        <v>6</v>
      </c>
      <c r="B216" t="s">
        <v>171</v>
      </c>
    </row>
    <row r="217" spans="1:13" x14ac:dyDescent="0.25">
      <c r="A217" t="s">
        <v>7</v>
      </c>
      <c r="B217" t="s">
        <v>17</v>
      </c>
    </row>
    <row r="218" spans="1:13" x14ac:dyDescent="0.25">
      <c r="A218" t="s">
        <v>8</v>
      </c>
      <c r="B218" t="s">
        <v>180</v>
      </c>
      <c r="M218" t="s">
        <v>2</v>
      </c>
    </row>
    <row r="219" spans="1:13" x14ac:dyDescent="0.25">
      <c r="A219" t="s">
        <v>9</v>
      </c>
      <c r="B219" t="s">
        <v>10</v>
      </c>
      <c r="M219" t="s">
        <v>2</v>
      </c>
    </row>
    <row r="220" spans="1:13" x14ac:dyDescent="0.25">
      <c r="A220" t="s">
        <v>11</v>
      </c>
      <c r="B220" t="s">
        <v>31</v>
      </c>
      <c r="M220" t="s">
        <v>2</v>
      </c>
    </row>
    <row r="221" spans="1:13" x14ac:dyDescent="0.25">
      <c r="A221" s="1" t="s">
        <v>12</v>
      </c>
      <c r="M221" t="s">
        <v>2</v>
      </c>
    </row>
    <row r="222" spans="1:13" x14ac:dyDescent="0.25">
      <c r="A222" s="1" t="s">
        <v>13</v>
      </c>
      <c r="B222" s="1" t="s">
        <v>14</v>
      </c>
      <c r="C222" s="1" t="s">
        <v>3</v>
      </c>
      <c r="D222" s="1" t="s">
        <v>11</v>
      </c>
      <c r="E222" s="1" t="s">
        <v>15</v>
      </c>
      <c r="F222" s="1" t="s">
        <v>9</v>
      </c>
      <c r="G222" s="1" t="s">
        <v>8</v>
      </c>
      <c r="H222" s="1" t="s">
        <v>6</v>
      </c>
      <c r="I222" s="4"/>
    </row>
    <row r="223" spans="1:13" x14ac:dyDescent="0.25">
      <c r="A223" t="str">
        <f>B213</f>
        <v>pumps assembly, for VRFB system</v>
      </c>
      <c r="B223">
        <v>1</v>
      </c>
      <c r="C223" t="s">
        <v>4</v>
      </c>
      <c r="D223" t="s">
        <v>31</v>
      </c>
      <c r="F223" t="s">
        <v>33</v>
      </c>
      <c r="G223" t="str">
        <f>B218</f>
        <v>pumps, for VRFB system</v>
      </c>
      <c r="I223" s="3"/>
      <c r="J223" s="3"/>
      <c r="K223" s="3"/>
      <c r="L223" s="3"/>
    </row>
    <row r="224" spans="1:13" x14ac:dyDescent="0.25">
      <c r="A224" s="3" t="s">
        <v>328</v>
      </c>
      <c r="B224" s="6">
        <v>8.2500000000000004E-3</v>
      </c>
      <c r="C224" t="s">
        <v>28</v>
      </c>
      <c r="D224" t="s">
        <v>31</v>
      </c>
      <c r="F224" s="3" t="s">
        <v>30</v>
      </c>
      <c r="G224" s="3" t="s">
        <v>329</v>
      </c>
      <c r="H224" s="3" t="s">
        <v>172</v>
      </c>
      <c r="I224" s="3"/>
      <c r="J224" s="3"/>
      <c r="K224" s="3"/>
      <c r="L224" s="3"/>
    </row>
    <row r="225" spans="1:13" x14ac:dyDescent="0.25">
      <c r="A225" s="3" t="s">
        <v>176</v>
      </c>
      <c r="B225" s="3">
        <v>0.49</v>
      </c>
      <c r="C225" t="s">
        <v>28</v>
      </c>
      <c r="D225" t="s">
        <v>31</v>
      </c>
      <c r="F225" s="3" t="s">
        <v>30</v>
      </c>
      <c r="G225" s="3" t="s">
        <v>177</v>
      </c>
      <c r="H225" s="3" t="s">
        <v>173</v>
      </c>
      <c r="I225" s="3"/>
      <c r="J225" s="3"/>
      <c r="K225" s="3"/>
      <c r="L225" s="3"/>
    </row>
    <row r="226" spans="1:13" x14ac:dyDescent="0.25">
      <c r="A226" s="3" t="s">
        <v>324</v>
      </c>
      <c r="B226" s="3">
        <v>0.1</v>
      </c>
      <c r="C226" t="s">
        <v>28</v>
      </c>
      <c r="D226" t="s">
        <v>31</v>
      </c>
      <c r="F226" s="3" t="s">
        <v>30</v>
      </c>
      <c r="G226" s="3" t="s">
        <v>325</v>
      </c>
      <c r="H226" s="3" t="s">
        <v>165</v>
      </c>
      <c r="I226" s="3"/>
      <c r="J226" s="3"/>
      <c r="K226" s="3"/>
      <c r="L226" s="3"/>
    </row>
    <row r="227" spans="1:13" x14ac:dyDescent="0.25">
      <c r="A227" s="3" t="s">
        <v>354</v>
      </c>
      <c r="B227" s="6">
        <v>1.58E-3</v>
      </c>
      <c r="C227" t="s">
        <v>28</v>
      </c>
      <c r="D227" t="s">
        <v>31</v>
      </c>
      <c r="F227" s="3" t="s">
        <v>30</v>
      </c>
      <c r="G227" s="3" t="s">
        <v>355</v>
      </c>
      <c r="H227" s="3" t="s">
        <v>126</v>
      </c>
      <c r="I227" s="3"/>
      <c r="J227" s="3"/>
      <c r="K227" s="3"/>
      <c r="L227" s="3"/>
    </row>
    <row r="228" spans="1:13" x14ac:dyDescent="0.25">
      <c r="A228" s="3" t="s">
        <v>326</v>
      </c>
      <c r="B228" s="6">
        <v>1.0800000000000001E-2</v>
      </c>
      <c r="C228" t="s">
        <v>28</v>
      </c>
      <c r="D228" t="s">
        <v>31</v>
      </c>
      <c r="F228" s="3" t="s">
        <v>30</v>
      </c>
      <c r="G228" s="3" t="s">
        <v>327</v>
      </c>
      <c r="H228" s="3" t="s">
        <v>126</v>
      </c>
      <c r="I228" s="3"/>
      <c r="J228" s="3"/>
      <c r="K228" s="3"/>
      <c r="L228" s="3"/>
    </row>
    <row r="229" spans="1:13" x14ac:dyDescent="0.25">
      <c r="A229" s="3" t="s">
        <v>319</v>
      </c>
      <c r="B229" s="3">
        <v>0.38</v>
      </c>
      <c r="C229" t="s">
        <v>28</v>
      </c>
      <c r="D229" t="s">
        <v>31</v>
      </c>
      <c r="F229" s="3" t="s">
        <v>30</v>
      </c>
      <c r="G229" s="3" t="s">
        <v>298</v>
      </c>
      <c r="H229" s="3" t="s">
        <v>174</v>
      </c>
      <c r="I229" s="3"/>
      <c r="J229" s="3"/>
      <c r="K229" s="3"/>
      <c r="L229" s="3"/>
    </row>
    <row r="230" spans="1:13" x14ac:dyDescent="0.25">
      <c r="A230" s="3" t="s">
        <v>318</v>
      </c>
      <c r="B230" s="6">
        <v>2.8900000000000002E-3</v>
      </c>
      <c r="C230" t="s">
        <v>28</v>
      </c>
      <c r="D230" t="s">
        <v>31</v>
      </c>
      <c r="F230" s="3" t="s">
        <v>30</v>
      </c>
      <c r="G230" s="3" t="s">
        <v>315</v>
      </c>
      <c r="H230" s="3" t="s">
        <v>175</v>
      </c>
      <c r="I230" s="3"/>
      <c r="J230" s="3"/>
      <c r="K230" s="3"/>
      <c r="L230" s="3"/>
    </row>
    <row r="231" spans="1:13" x14ac:dyDescent="0.25">
      <c r="A231" s="3" t="s">
        <v>317</v>
      </c>
      <c r="B231" s="6">
        <v>1.9999999999999999E-7</v>
      </c>
      <c r="C231" t="s">
        <v>28</v>
      </c>
      <c r="D231" s="3" t="s">
        <v>11</v>
      </c>
      <c r="F231" s="3" t="s">
        <v>30</v>
      </c>
      <c r="G231" s="3" t="s">
        <v>312</v>
      </c>
      <c r="H231" s="3" t="s">
        <v>26</v>
      </c>
      <c r="I231" s="3"/>
      <c r="J231" s="3"/>
      <c r="K231" s="3"/>
      <c r="L231" s="3"/>
    </row>
    <row r="232" spans="1:13" x14ac:dyDescent="0.25">
      <c r="A232" s="3" t="s">
        <v>344</v>
      </c>
      <c r="B232" s="3">
        <v>0.1</v>
      </c>
      <c r="C232" t="s">
        <v>4</v>
      </c>
      <c r="D232" s="3" t="s">
        <v>49</v>
      </c>
      <c r="F232" s="3" t="s">
        <v>30</v>
      </c>
      <c r="G232" s="3" t="s">
        <v>345</v>
      </c>
      <c r="H232" s="3" t="s">
        <v>81</v>
      </c>
      <c r="I232" s="3"/>
      <c r="J232" s="3"/>
      <c r="K232" s="3"/>
      <c r="L232" s="3"/>
    </row>
    <row r="233" spans="1:13" x14ac:dyDescent="0.25">
      <c r="A233" s="3" t="s">
        <v>286</v>
      </c>
      <c r="B233" s="3">
        <v>0.2</v>
      </c>
      <c r="C233" t="s">
        <v>29</v>
      </c>
      <c r="D233" s="3" t="s">
        <v>49</v>
      </c>
      <c r="F233" s="3" t="s">
        <v>30</v>
      </c>
      <c r="G233" s="3" t="s">
        <v>287</v>
      </c>
      <c r="H233" s="3" t="s">
        <v>82</v>
      </c>
      <c r="I233" s="4"/>
    </row>
    <row r="234" spans="1:13" x14ac:dyDescent="0.25">
      <c r="A234" s="3" t="s">
        <v>289</v>
      </c>
      <c r="B234" s="6">
        <v>-2.8900000000000002E-3</v>
      </c>
      <c r="C234" t="s">
        <v>290</v>
      </c>
      <c r="D234" t="s">
        <v>31</v>
      </c>
      <c r="F234" s="3" t="s">
        <v>30</v>
      </c>
      <c r="G234" s="3" t="s">
        <v>99</v>
      </c>
      <c r="H234" s="3" t="s">
        <v>128</v>
      </c>
      <c r="I234" s="3"/>
      <c r="J234" s="3"/>
      <c r="K234" s="3"/>
      <c r="L234" s="3"/>
    </row>
    <row r="235" spans="1:13" x14ac:dyDescent="0.25">
      <c r="A235" s="3" t="s">
        <v>311</v>
      </c>
      <c r="B235" s="6">
        <v>-1.24E-2</v>
      </c>
      <c r="C235" t="s">
        <v>29</v>
      </c>
      <c r="D235" t="s">
        <v>31</v>
      </c>
      <c r="F235" s="3" t="s">
        <v>30</v>
      </c>
      <c r="G235" s="3" t="s">
        <v>178</v>
      </c>
      <c r="H235" s="3" t="s">
        <v>128</v>
      </c>
      <c r="I235" s="3"/>
      <c r="J235" s="3"/>
      <c r="K235" s="3"/>
      <c r="L235" s="3"/>
    </row>
    <row r="236" spans="1:13" x14ac:dyDescent="0.25">
      <c r="I236" s="3"/>
      <c r="J236" s="3"/>
      <c r="K236" s="3"/>
      <c r="L236" s="3"/>
    </row>
    <row r="237" spans="1:13" x14ac:dyDescent="0.25">
      <c r="A237" s="1" t="s">
        <v>1</v>
      </c>
      <c r="B237" s="1" t="s">
        <v>169</v>
      </c>
      <c r="M237" t="s">
        <v>2</v>
      </c>
    </row>
    <row r="238" spans="1:13" x14ac:dyDescent="0.25">
      <c r="A238" t="s">
        <v>3</v>
      </c>
      <c r="B238" t="s">
        <v>4</v>
      </c>
      <c r="M238" t="s">
        <v>2</v>
      </c>
    </row>
    <row r="239" spans="1:13" x14ac:dyDescent="0.25">
      <c r="A239" t="s">
        <v>5</v>
      </c>
      <c r="B239">
        <v>1</v>
      </c>
      <c r="M239" t="s">
        <v>2</v>
      </c>
    </row>
    <row r="240" spans="1:13" x14ac:dyDescent="0.25">
      <c r="A240" t="s">
        <v>6</v>
      </c>
      <c r="B240" t="s">
        <v>181</v>
      </c>
    </row>
    <row r="241" spans="1:13" x14ac:dyDescent="0.25">
      <c r="A241" t="s">
        <v>7</v>
      </c>
      <c r="B241" t="s">
        <v>17</v>
      </c>
    </row>
    <row r="242" spans="1:13" x14ac:dyDescent="0.25">
      <c r="A242" t="s">
        <v>8</v>
      </c>
      <c r="B242" t="s">
        <v>170</v>
      </c>
      <c r="M242" t="s">
        <v>2</v>
      </c>
    </row>
    <row r="243" spans="1:13" x14ac:dyDescent="0.25">
      <c r="A243" t="s">
        <v>9</v>
      </c>
      <c r="B243" t="s">
        <v>10</v>
      </c>
      <c r="M243" t="s">
        <v>2</v>
      </c>
    </row>
    <row r="244" spans="1:13" x14ac:dyDescent="0.25">
      <c r="A244" t="s">
        <v>11</v>
      </c>
      <c r="B244" t="s">
        <v>31</v>
      </c>
      <c r="M244" t="s">
        <v>2</v>
      </c>
    </row>
    <row r="245" spans="1:13" x14ac:dyDescent="0.25">
      <c r="A245" s="1" t="s">
        <v>12</v>
      </c>
      <c r="M245" t="s">
        <v>2</v>
      </c>
    </row>
    <row r="246" spans="1:13" x14ac:dyDescent="0.25">
      <c r="A246" s="1" t="s">
        <v>13</v>
      </c>
      <c r="B246" s="1" t="s">
        <v>14</v>
      </c>
      <c r="C246" s="1" t="s">
        <v>3</v>
      </c>
      <c r="D246" s="1" t="s">
        <v>11</v>
      </c>
      <c r="E246" s="1" t="s">
        <v>15</v>
      </c>
      <c r="F246" s="1" t="s">
        <v>9</v>
      </c>
      <c r="G246" s="1" t="s">
        <v>8</v>
      </c>
      <c r="H246" s="1" t="s">
        <v>6</v>
      </c>
      <c r="I246" s="4"/>
    </row>
    <row r="247" spans="1:13" x14ac:dyDescent="0.25">
      <c r="A247" t="str">
        <f>B237</f>
        <v>pipes assembly, for VRFB system</v>
      </c>
      <c r="B247">
        <v>1</v>
      </c>
      <c r="C247" t="s">
        <v>4</v>
      </c>
      <c r="D247" t="s">
        <v>31</v>
      </c>
      <c r="F247" t="s">
        <v>33</v>
      </c>
      <c r="G247" t="str">
        <f>B242</f>
        <v>pipes, for VRFB system</v>
      </c>
      <c r="I247" s="3"/>
      <c r="J247" s="3"/>
      <c r="K247" s="3"/>
      <c r="L247" s="3"/>
    </row>
    <row r="248" spans="1:13" x14ac:dyDescent="0.25">
      <c r="A248" s="3" t="s">
        <v>186</v>
      </c>
      <c r="B248" s="3">
        <v>0.87</v>
      </c>
      <c r="C248" t="s">
        <v>28</v>
      </c>
      <c r="D248" t="s">
        <v>31</v>
      </c>
      <c r="F248" t="s">
        <v>30</v>
      </c>
      <c r="G248" s="3" t="s">
        <v>188</v>
      </c>
      <c r="H248" s="3" t="s">
        <v>182</v>
      </c>
      <c r="I248" s="3"/>
      <c r="J248" s="3"/>
      <c r="K248" s="3"/>
      <c r="L248" s="3"/>
    </row>
    <row r="249" spans="1:13" x14ac:dyDescent="0.25">
      <c r="A249" s="3" t="s">
        <v>309</v>
      </c>
      <c r="B249" s="3">
        <v>0.13</v>
      </c>
      <c r="C249" t="s">
        <v>28</v>
      </c>
      <c r="D249" t="s">
        <v>31</v>
      </c>
      <c r="F249" t="s">
        <v>30</v>
      </c>
      <c r="G249" s="3" t="s">
        <v>310</v>
      </c>
      <c r="H249" s="3" t="s">
        <v>183</v>
      </c>
      <c r="I249" s="3"/>
      <c r="J249" s="3"/>
      <c r="K249" s="3"/>
      <c r="L249" s="3"/>
    </row>
    <row r="250" spans="1:13" x14ac:dyDescent="0.25">
      <c r="A250" s="3" t="s">
        <v>187</v>
      </c>
      <c r="B250" s="3">
        <v>0.87</v>
      </c>
      <c r="C250" t="s">
        <v>28</v>
      </c>
      <c r="D250" t="s">
        <v>31</v>
      </c>
      <c r="F250" t="s">
        <v>30</v>
      </c>
      <c r="G250" s="3" t="s">
        <v>189</v>
      </c>
      <c r="H250" s="3" t="s">
        <v>184</v>
      </c>
      <c r="I250" s="3"/>
      <c r="J250" s="3"/>
      <c r="K250" s="3"/>
      <c r="L250" s="3"/>
    </row>
    <row r="251" spans="1:13" x14ac:dyDescent="0.25">
      <c r="A251" s="3" t="s">
        <v>344</v>
      </c>
      <c r="B251" s="3">
        <v>0.1</v>
      </c>
      <c r="C251" t="s">
        <v>4</v>
      </c>
      <c r="D251" s="3" t="s">
        <v>49</v>
      </c>
      <c r="F251" t="s">
        <v>30</v>
      </c>
      <c r="G251" s="3" t="s">
        <v>345</v>
      </c>
      <c r="H251" s="3" t="s">
        <v>81</v>
      </c>
      <c r="I251" s="3"/>
      <c r="J251" s="3"/>
      <c r="K251" s="3"/>
      <c r="L251" s="3"/>
    </row>
    <row r="252" spans="1:13" x14ac:dyDescent="0.25">
      <c r="A252" s="3" t="s">
        <v>286</v>
      </c>
      <c r="B252" s="3">
        <v>0.2</v>
      </c>
      <c r="C252" t="s">
        <v>29</v>
      </c>
      <c r="D252" s="3" t="s">
        <v>49</v>
      </c>
      <c r="F252" t="s">
        <v>30</v>
      </c>
      <c r="G252" s="3" t="s">
        <v>287</v>
      </c>
      <c r="H252" s="3" t="s">
        <v>82</v>
      </c>
      <c r="I252" s="4"/>
    </row>
    <row r="253" spans="1:13" x14ac:dyDescent="0.25">
      <c r="I253" s="3"/>
      <c r="J253" s="3"/>
      <c r="K253" s="3"/>
      <c r="L253" s="3"/>
    </row>
    <row r="254" spans="1:13" x14ac:dyDescent="0.25">
      <c r="A254" s="1" t="s">
        <v>1</v>
      </c>
      <c r="B254" s="1" t="s">
        <v>195</v>
      </c>
      <c r="M254" t="s">
        <v>2</v>
      </c>
    </row>
    <row r="255" spans="1:13" x14ac:dyDescent="0.25">
      <c r="A255" t="s">
        <v>3</v>
      </c>
      <c r="B255" t="s">
        <v>4</v>
      </c>
      <c r="M255" t="s">
        <v>2</v>
      </c>
    </row>
    <row r="256" spans="1:13" x14ac:dyDescent="0.25">
      <c r="A256" t="s">
        <v>5</v>
      </c>
      <c r="B256">
        <v>1</v>
      </c>
      <c r="M256" t="s">
        <v>2</v>
      </c>
    </row>
    <row r="257" spans="1:13" x14ac:dyDescent="0.25">
      <c r="A257" t="s">
        <v>6</v>
      </c>
      <c r="B257" t="s">
        <v>191</v>
      </c>
    </row>
    <row r="258" spans="1:13" x14ac:dyDescent="0.25">
      <c r="A258" t="s">
        <v>7</v>
      </c>
      <c r="B258" t="s">
        <v>17</v>
      </c>
    </row>
    <row r="259" spans="1:13" x14ac:dyDescent="0.25">
      <c r="A259" t="s">
        <v>8</v>
      </c>
      <c r="B259" t="s">
        <v>190</v>
      </c>
      <c r="M259" t="s">
        <v>2</v>
      </c>
    </row>
    <row r="260" spans="1:13" x14ac:dyDescent="0.25">
      <c r="A260" t="s">
        <v>9</v>
      </c>
      <c r="B260" t="s">
        <v>10</v>
      </c>
      <c r="M260" t="s">
        <v>2</v>
      </c>
    </row>
    <row r="261" spans="1:13" x14ac:dyDescent="0.25">
      <c r="A261" t="s">
        <v>11</v>
      </c>
      <c r="B261" t="s">
        <v>31</v>
      </c>
      <c r="M261" t="s">
        <v>2</v>
      </c>
    </row>
    <row r="262" spans="1:13" x14ac:dyDescent="0.25">
      <c r="A262" s="1" t="s">
        <v>12</v>
      </c>
      <c r="M262" t="s">
        <v>2</v>
      </c>
    </row>
    <row r="263" spans="1:13" x14ac:dyDescent="0.25">
      <c r="A263" s="1" t="s">
        <v>13</v>
      </c>
      <c r="B263" s="1" t="s">
        <v>14</v>
      </c>
      <c r="C263" s="1" t="s">
        <v>3</v>
      </c>
      <c r="D263" s="1" t="s">
        <v>11</v>
      </c>
      <c r="E263" s="1" t="s">
        <v>15</v>
      </c>
      <c r="F263" s="1" t="s">
        <v>9</v>
      </c>
      <c r="G263" s="1" t="s">
        <v>8</v>
      </c>
      <c r="H263" s="1" t="s">
        <v>6</v>
      </c>
      <c r="I263" s="4"/>
    </row>
    <row r="264" spans="1:13" x14ac:dyDescent="0.25">
      <c r="A264" t="str">
        <f>B254</f>
        <v>heat exchanger production, for VRFB system</v>
      </c>
      <c r="B264">
        <v>1</v>
      </c>
      <c r="C264" t="s">
        <v>4</v>
      </c>
      <c r="D264" t="s">
        <v>31</v>
      </c>
      <c r="F264" t="s">
        <v>33</v>
      </c>
      <c r="G264" t="str">
        <f>B259</f>
        <v>heat exchanger, for VRFB system</v>
      </c>
      <c r="I264" s="3"/>
      <c r="J264" s="3"/>
      <c r="K264" s="3"/>
      <c r="L264" s="3"/>
    </row>
    <row r="265" spans="1:13" x14ac:dyDescent="0.25">
      <c r="A265" s="3" t="s">
        <v>359</v>
      </c>
      <c r="B265" s="3">
        <v>1</v>
      </c>
      <c r="C265" t="s">
        <v>28</v>
      </c>
      <c r="D265" t="s">
        <v>31</v>
      </c>
      <c r="F265" t="s">
        <v>30</v>
      </c>
      <c r="G265" s="3" t="s">
        <v>299</v>
      </c>
      <c r="H265" s="3" t="s">
        <v>174</v>
      </c>
    </row>
    <row r="266" spans="1:13" x14ac:dyDescent="0.25">
      <c r="A266" s="3" t="s">
        <v>193</v>
      </c>
      <c r="B266" s="3">
        <v>1</v>
      </c>
      <c r="C266" t="s">
        <v>28</v>
      </c>
      <c r="D266" t="s">
        <v>31</v>
      </c>
      <c r="F266" t="s">
        <v>30</v>
      </c>
      <c r="G266" s="3" t="s">
        <v>194</v>
      </c>
      <c r="H266" s="3" t="s">
        <v>192</v>
      </c>
    </row>
    <row r="267" spans="1:13" x14ac:dyDescent="0.25">
      <c r="A267" s="3" t="s">
        <v>358</v>
      </c>
      <c r="B267" s="3">
        <f>0.27/3.6</f>
        <v>7.4999999999999997E-2</v>
      </c>
      <c r="C267" s="7" t="s">
        <v>4</v>
      </c>
      <c r="D267" s="3" t="s">
        <v>84</v>
      </c>
      <c r="F267" t="s">
        <v>30</v>
      </c>
      <c r="G267" s="3" t="s">
        <v>98</v>
      </c>
      <c r="H267" s="3" t="s">
        <v>80</v>
      </c>
    </row>
    <row r="268" spans="1:13" x14ac:dyDescent="0.25">
      <c r="A268" s="3" t="s">
        <v>282</v>
      </c>
      <c r="B268" s="3">
        <v>0.54</v>
      </c>
      <c r="C268" t="s">
        <v>29</v>
      </c>
      <c r="D268" s="3" t="s">
        <v>32</v>
      </c>
      <c r="F268" t="s">
        <v>30</v>
      </c>
      <c r="G268" s="3" t="s">
        <v>283</v>
      </c>
      <c r="H268" s="3" t="s">
        <v>79</v>
      </c>
    </row>
    <row r="269" spans="1:13" x14ac:dyDescent="0.25">
      <c r="A269" s="3" t="s">
        <v>344</v>
      </c>
      <c r="B269" s="3">
        <v>0.05</v>
      </c>
      <c r="C269" t="s">
        <v>4</v>
      </c>
      <c r="D269" s="3" t="s">
        <v>49</v>
      </c>
      <c r="F269" t="s">
        <v>30</v>
      </c>
      <c r="G269" s="3" t="s">
        <v>345</v>
      </c>
      <c r="H269" s="3" t="s">
        <v>81</v>
      </c>
    </row>
    <row r="270" spans="1:13" x14ac:dyDescent="0.25">
      <c r="A270" s="3" t="s">
        <v>286</v>
      </c>
      <c r="B270" s="3">
        <v>1.1599999999999999</v>
      </c>
      <c r="C270" t="s">
        <v>29</v>
      </c>
      <c r="D270" s="3" t="s">
        <v>49</v>
      </c>
      <c r="F270" t="s">
        <v>30</v>
      </c>
      <c r="G270" s="3" t="s">
        <v>287</v>
      </c>
      <c r="H270" s="3" t="s">
        <v>82</v>
      </c>
    </row>
    <row r="272" spans="1:13" x14ac:dyDescent="0.25">
      <c r="A272" s="1" t="s">
        <v>1</v>
      </c>
      <c r="B272" s="1" t="s">
        <v>196</v>
      </c>
      <c r="M272" t="s">
        <v>2</v>
      </c>
    </row>
    <row r="273" spans="1:13" x14ac:dyDescent="0.25">
      <c r="A273" t="s">
        <v>3</v>
      </c>
      <c r="B273" t="s">
        <v>4</v>
      </c>
      <c r="M273" t="s">
        <v>2</v>
      </c>
    </row>
    <row r="274" spans="1:13" x14ac:dyDescent="0.25">
      <c r="A274" t="s">
        <v>5</v>
      </c>
      <c r="B274">
        <v>1</v>
      </c>
      <c r="M274" t="s">
        <v>2</v>
      </c>
    </row>
    <row r="275" spans="1:13" x14ac:dyDescent="0.25">
      <c r="A275" t="s">
        <v>6</v>
      </c>
      <c r="B275" t="s">
        <v>197</v>
      </c>
    </row>
    <row r="276" spans="1:13" x14ac:dyDescent="0.25">
      <c r="A276" t="s">
        <v>7</v>
      </c>
      <c r="B276" t="s">
        <v>17</v>
      </c>
    </row>
    <row r="277" spans="1:13" x14ac:dyDescent="0.25">
      <c r="A277" t="s">
        <v>8</v>
      </c>
      <c r="B277" t="s">
        <v>198</v>
      </c>
      <c r="M277" t="s">
        <v>2</v>
      </c>
    </row>
    <row r="278" spans="1:13" x14ac:dyDescent="0.25">
      <c r="A278" t="s">
        <v>9</v>
      </c>
      <c r="B278" t="s">
        <v>10</v>
      </c>
      <c r="M278" t="s">
        <v>2</v>
      </c>
    </row>
    <row r="279" spans="1:13" x14ac:dyDescent="0.25">
      <c r="A279" t="s">
        <v>11</v>
      </c>
      <c r="B279" t="s">
        <v>31</v>
      </c>
      <c r="M279" t="s">
        <v>2</v>
      </c>
    </row>
    <row r="280" spans="1:13" x14ac:dyDescent="0.25">
      <c r="A280" s="1" t="s">
        <v>12</v>
      </c>
      <c r="M280" t="s">
        <v>2</v>
      </c>
    </row>
    <row r="281" spans="1:13" x14ac:dyDescent="0.25">
      <c r="A281" s="1" t="s">
        <v>13</v>
      </c>
      <c r="B281" s="1" t="s">
        <v>14</v>
      </c>
      <c r="C281" s="1" t="s">
        <v>3</v>
      </c>
      <c r="D281" s="1" t="s">
        <v>11</v>
      </c>
      <c r="E281" s="1" t="s">
        <v>15</v>
      </c>
      <c r="F281" s="1" t="s">
        <v>9</v>
      </c>
      <c r="G281" s="1" t="s">
        <v>8</v>
      </c>
      <c r="H281" s="1" t="s">
        <v>6</v>
      </c>
      <c r="I281" s="4"/>
    </row>
    <row r="282" spans="1:13" x14ac:dyDescent="0.25">
      <c r="A282" t="str">
        <f>B272</f>
        <v>stack monitoring interface assembly, for VRFB system</v>
      </c>
      <c r="B282">
        <v>1</v>
      </c>
      <c r="C282" t="s">
        <v>4</v>
      </c>
      <c r="D282" t="s">
        <v>31</v>
      </c>
      <c r="F282" t="s">
        <v>33</v>
      </c>
      <c r="G282" t="str">
        <f>B277</f>
        <v>stack monitoring interface, for VRFB system</v>
      </c>
      <c r="I282" s="3"/>
      <c r="J282" s="3"/>
      <c r="K282" s="3"/>
      <c r="L282" s="3"/>
    </row>
    <row r="283" spans="1:13" x14ac:dyDescent="0.25">
      <c r="A283" s="3" t="s">
        <v>109</v>
      </c>
      <c r="B283" s="3">
        <v>0.77</v>
      </c>
      <c r="C283" t="s">
        <v>28</v>
      </c>
      <c r="D283" t="s">
        <v>31</v>
      </c>
      <c r="F283" s="3" t="s">
        <v>30</v>
      </c>
      <c r="G283" s="3" t="s">
        <v>296</v>
      </c>
      <c r="H283" s="3" t="s">
        <v>199</v>
      </c>
    </row>
    <row r="284" spans="1:13" x14ac:dyDescent="0.25">
      <c r="A284" s="3" t="s">
        <v>206</v>
      </c>
      <c r="B284" s="3">
        <v>0.15</v>
      </c>
      <c r="C284" t="s">
        <v>28</v>
      </c>
      <c r="D284" t="s">
        <v>31</v>
      </c>
      <c r="F284" s="3" t="s">
        <v>30</v>
      </c>
      <c r="G284" s="3" t="s">
        <v>211</v>
      </c>
      <c r="H284" s="3" t="s">
        <v>200</v>
      </c>
    </row>
    <row r="285" spans="1:13" x14ac:dyDescent="0.25">
      <c r="A285" s="3" t="s">
        <v>207</v>
      </c>
      <c r="B285" s="6">
        <v>1.9300000000000001E-2</v>
      </c>
      <c r="C285" t="s">
        <v>28</v>
      </c>
      <c r="D285" t="s">
        <v>31</v>
      </c>
      <c r="F285" s="3" t="s">
        <v>30</v>
      </c>
      <c r="G285" s="3" t="s">
        <v>212</v>
      </c>
      <c r="H285" s="3" t="s">
        <v>201</v>
      </c>
    </row>
    <row r="286" spans="1:13" x14ac:dyDescent="0.25">
      <c r="A286" s="3" t="s">
        <v>208</v>
      </c>
      <c r="B286" s="3">
        <v>0.33</v>
      </c>
      <c r="C286" t="s">
        <v>28</v>
      </c>
      <c r="D286" s="3" t="s">
        <v>108</v>
      </c>
      <c r="F286" s="3" t="s">
        <v>30</v>
      </c>
      <c r="G286" s="3" t="s">
        <v>213</v>
      </c>
      <c r="H286" s="3" t="s">
        <v>202</v>
      </c>
    </row>
    <row r="287" spans="1:13" x14ac:dyDescent="0.25">
      <c r="A287" s="3" t="s">
        <v>210</v>
      </c>
      <c r="B287" s="6">
        <v>0.05</v>
      </c>
      <c r="C287" t="s">
        <v>28</v>
      </c>
      <c r="D287" t="s">
        <v>31</v>
      </c>
      <c r="F287" s="3" t="s">
        <v>30</v>
      </c>
      <c r="G287" s="3" t="s">
        <v>214</v>
      </c>
      <c r="H287" s="3" t="s">
        <v>203</v>
      </c>
    </row>
    <row r="288" spans="1:13" x14ac:dyDescent="0.25">
      <c r="A288" s="3" t="s">
        <v>209</v>
      </c>
      <c r="B288" s="3">
        <v>0.77</v>
      </c>
      <c r="C288" t="s">
        <v>28</v>
      </c>
      <c r="D288" t="s">
        <v>31</v>
      </c>
      <c r="F288" s="3" t="s">
        <v>30</v>
      </c>
      <c r="G288" s="3" t="s">
        <v>215</v>
      </c>
      <c r="H288" s="3" t="s">
        <v>204</v>
      </c>
    </row>
    <row r="289" spans="1:13" x14ac:dyDescent="0.25">
      <c r="A289" s="3" t="s">
        <v>294</v>
      </c>
      <c r="B289" s="6">
        <v>0.05</v>
      </c>
      <c r="C289" t="s">
        <v>28</v>
      </c>
      <c r="D289" t="s">
        <v>31</v>
      </c>
      <c r="F289" s="3" t="s">
        <v>30</v>
      </c>
      <c r="G289" s="3" t="s">
        <v>295</v>
      </c>
      <c r="H289" s="3" t="s">
        <v>205</v>
      </c>
    </row>
    <row r="290" spans="1:13" x14ac:dyDescent="0.25">
      <c r="A290" s="3" t="s">
        <v>344</v>
      </c>
      <c r="B290" s="3">
        <v>0.1</v>
      </c>
      <c r="C290" t="s">
        <v>4</v>
      </c>
      <c r="D290" s="3" t="s">
        <v>49</v>
      </c>
      <c r="F290" s="3" t="s">
        <v>30</v>
      </c>
      <c r="G290" s="3" t="s">
        <v>345</v>
      </c>
      <c r="H290" s="3" t="s">
        <v>81</v>
      </c>
    </row>
    <row r="291" spans="1:13" x14ac:dyDescent="0.25">
      <c r="A291" s="3" t="s">
        <v>286</v>
      </c>
      <c r="B291" s="3">
        <v>0.6</v>
      </c>
      <c r="C291" t="s">
        <v>29</v>
      </c>
      <c r="D291" s="3" t="s">
        <v>49</v>
      </c>
      <c r="F291" s="3" t="s">
        <v>30</v>
      </c>
      <c r="G291" s="3" t="s">
        <v>287</v>
      </c>
      <c r="H291" s="3" t="s">
        <v>82</v>
      </c>
    </row>
    <row r="292" spans="1:13" x14ac:dyDescent="0.25">
      <c r="H292" s="4"/>
    </row>
    <row r="293" spans="1:13" x14ac:dyDescent="0.25">
      <c r="A293" s="1" t="s">
        <v>1</v>
      </c>
      <c r="B293" s="1" t="s">
        <v>216</v>
      </c>
      <c r="M293" t="s">
        <v>2</v>
      </c>
    </row>
    <row r="294" spans="1:13" x14ac:dyDescent="0.25">
      <c r="A294" t="s">
        <v>3</v>
      </c>
      <c r="B294" t="s">
        <v>4</v>
      </c>
      <c r="M294" t="s">
        <v>2</v>
      </c>
    </row>
    <row r="295" spans="1:13" x14ac:dyDescent="0.25">
      <c r="A295" t="s">
        <v>5</v>
      </c>
      <c r="B295">
        <v>1</v>
      </c>
      <c r="M295" t="s">
        <v>2</v>
      </c>
    </row>
    <row r="296" spans="1:13" x14ac:dyDescent="0.25">
      <c r="A296" t="s">
        <v>6</v>
      </c>
      <c r="B296" t="s">
        <v>197</v>
      </c>
    </row>
    <row r="297" spans="1:13" x14ac:dyDescent="0.25">
      <c r="A297" t="s">
        <v>7</v>
      </c>
      <c r="B297" t="s">
        <v>17</v>
      </c>
    </row>
    <row r="298" spans="1:13" x14ac:dyDescent="0.25">
      <c r="A298" t="s">
        <v>8</v>
      </c>
      <c r="B298" t="s">
        <v>217</v>
      </c>
      <c r="M298" t="s">
        <v>2</v>
      </c>
    </row>
    <row r="299" spans="1:13" x14ac:dyDescent="0.25">
      <c r="A299" t="s">
        <v>9</v>
      </c>
      <c r="B299" t="s">
        <v>10</v>
      </c>
      <c r="M299" t="s">
        <v>2</v>
      </c>
    </row>
    <row r="300" spans="1:13" x14ac:dyDescent="0.25">
      <c r="A300" t="s">
        <v>11</v>
      </c>
      <c r="B300" t="s">
        <v>31</v>
      </c>
      <c r="M300" t="s">
        <v>2</v>
      </c>
    </row>
    <row r="301" spans="1:13" x14ac:dyDescent="0.25">
      <c r="A301" s="1" t="s">
        <v>12</v>
      </c>
      <c r="M301" t="s">
        <v>2</v>
      </c>
    </row>
    <row r="302" spans="1:13" x14ac:dyDescent="0.25">
      <c r="A302" s="1" t="s">
        <v>13</v>
      </c>
      <c r="B302" s="1" t="s">
        <v>14</v>
      </c>
      <c r="C302" s="1" t="s">
        <v>3</v>
      </c>
      <c r="D302" s="1" t="s">
        <v>11</v>
      </c>
      <c r="E302" s="1" t="s">
        <v>15</v>
      </c>
      <c r="F302" s="1" t="s">
        <v>9</v>
      </c>
      <c r="G302" s="1" t="s">
        <v>8</v>
      </c>
      <c r="H302" s="1" t="s">
        <v>6</v>
      </c>
      <c r="I302" s="4"/>
    </row>
    <row r="303" spans="1:13" x14ac:dyDescent="0.25">
      <c r="A303" t="str">
        <f>B293</f>
        <v>battery management system assembly, for VRFB system</v>
      </c>
      <c r="B303">
        <v>1</v>
      </c>
      <c r="C303" t="s">
        <v>4</v>
      </c>
      <c r="D303" t="s">
        <v>31</v>
      </c>
      <c r="F303" t="s">
        <v>33</v>
      </c>
      <c r="G303" t="str">
        <f>B298</f>
        <v>battery management system, for VRFB system</v>
      </c>
      <c r="I303" s="3"/>
      <c r="J303" s="3"/>
      <c r="K303" s="3"/>
      <c r="L303" s="3"/>
    </row>
    <row r="304" spans="1:13" x14ac:dyDescent="0.25">
      <c r="A304" s="3" t="s">
        <v>210</v>
      </c>
      <c r="B304" s="3">
        <v>0.18</v>
      </c>
      <c r="C304" t="s">
        <v>28</v>
      </c>
      <c r="D304" t="s">
        <v>31</v>
      </c>
      <c r="F304" s="3" t="s">
        <v>30</v>
      </c>
      <c r="G304" s="3" t="s">
        <v>214</v>
      </c>
      <c r="H304" s="3" t="s">
        <v>218</v>
      </c>
    </row>
    <row r="305" spans="1:13" x14ac:dyDescent="0.25">
      <c r="A305" s="3" t="s">
        <v>294</v>
      </c>
      <c r="B305" s="3">
        <v>0.18</v>
      </c>
      <c r="C305" t="s">
        <v>28</v>
      </c>
      <c r="D305" t="s">
        <v>31</v>
      </c>
      <c r="F305" s="3" t="s">
        <v>30</v>
      </c>
      <c r="G305" s="3" t="s">
        <v>295</v>
      </c>
      <c r="H305" s="3" t="s">
        <v>219</v>
      </c>
    </row>
    <row r="306" spans="1:13" x14ac:dyDescent="0.25">
      <c r="A306" s="3" t="s">
        <v>222</v>
      </c>
      <c r="B306" s="3">
        <v>0.68</v>
      </c>
      <c r="C306" t="s">
        <v>28</v>
      </c>
      <c r="D306" t="s">
        <v>31</v>
      </c>
      <c r="F306" s="3" t="s">
        <v>30</v>
      </c>
      <c r="G306" s="3" t="s">
        <v>224</v>
      </c>
      <c r="H306" s="3" t="s">
        <v>220</v>
      </c>
    </row>
    <row r="307" spans="1:13" x14ac:dyDescent="0.25">
      <c r="A307" s="3" t="s">
        <v>223</v>
      </c>
      <c r="B307" s="3">
        <v>0.32</v>
      </c>
      <c r="C307" t="s">
        <v>28</v>
      </c>
      <c r="D307" t="s">
        <v>31</v>
      </c>
      <c r="F307" s="3" t="s">
        <v>30</v>
      </c>
      <c r="G307" s="3" t="s">
        <v>225</v>
      </c>
      <c r="H307" s="3" t="s">
        <v>221</v>
      </c>
    </row>
    <row r="308" spans="1:13" x14ac:dyDescent="0.25">
      <c r="A308" s="3" t="s">
        <v>344</v>
      </c>
      <c r="B308" s="3">
        <v>0.1</v>
      </c>
      <c r="C308" t="s">
        <v>4</v>
      </c>
      <c r="D308" s="3" t="s">
        <v>49</v>
      </c>
      <c r="F308" s="3" t="s">
        <v>30</v>
      </c>
      <c r="G308" s="3" t="s">
        <v>345</v>
      </c>
      <c r="H308" s="3" t="s">
        <v>81</v>
      </c>
    </row>
    <row r="309" spans="1:13" x14ac:dyDescent="0.25">
      <c r="A309" s="3" t="s">
        <v>286</v>
      </c>
      <c r="B309" s="3">
        <v>0.6</v>
      </c>
      <c r="C309" t="s">
        <v>29</v>
      </c>
      <c r="D309" s="3" t="s">
        <v>49</v>
      </c>
      <c r="F309" s="3" t="s">
        <v>30</v>
      </c>
      <c r="G309" s="3" t="s">
        <v>287</v>
      </c>
      <c r="H309" s="3" t="s">
        <v>82</v>
      </c>
    </row>
    <row r="311" spans="1:13" x14ac:dyDescent="0.25">
      <c r="A311" s="1" t="s">
        <v>1</v>
      </c>
      <c r="B311" s="1" t="s">
        <v>226</v>
      </c>
      <c r="M311" t="s">
        <v>2</v>
      </c>
    </row>
    <row r="312" spans="1:13" x14ac:dyDescent="0.25">
      <c r="A312" t="s">
        <v>3</v>
      </c>
      <c r="B312" t="s">
        <v>4</v>
      </c>
      <c r="M312" t="s">
        <v>2</v>
      </c>
    </row>
    <row r="313" spans="1:13" x14ac:dyDescent="0.25">
      <c r="A313" t="s">
        <v>5</v>
      </c>
      <c r="B313">
        <v>1</v>
      </c>
      <c r="M313" t="s">
        <v>2</v>
      </c>
    </row>
    <row r="314" spans="1:13" x14ac:dyDescent="0.25">
      <c r="A314" t="s">
        <v>6</v>
      </c>
      <c r="B314" t="s">
        <v>197</v>
      </c>
    </row>
    <row r="315" spans="1:13" x14ac:dyDescent="0.25">
      <c r="A315" t="s">
        <v>7</v>
      </c>
      <c r="B315" t="s">
        <v>17</v>
      </c>
    </row>
    <row r="316" spans="1:13" x14ac:dyDescent="0.25">
      <c r="A316" t="s">
        <v>8</v>
      </c>
      <c r="B316" t="s">
        <v>227</v>
      </c>
      <c r="M316" t="s">
        <v>2</v>
      </c>
    </row>
    <row r="317" spans="1:13" x14ac:dyDescent="0.25">
      <c r="A317" t="s">
        <v>9</v>
      </c>
      <c r="B317" t="s">
        <v>10</v>
      </c>
      <c r="M317" t="s">
        <v>2</v>
      </c>
    </row>
    <row r="318" spans="1:13" x14ac:dyDescent="0.25">
      <c r="A318" t="s">
        <v>11</v>
      </c>
      <c r="B318" t="s">
        <v>31</v>
      </c>
      <c r="M318" t="s">
        <v>2</v>
      </c>
    </row>
    <row r="319" spans="1:13" x14ac:dyDescent="0.25">
      <c r="A319" s="1" t="s">
        <v>12</v>
      </c>
      <c r="M319" t="s">
        <v>2</v>
      </c>
    </row>
    <row r="320" spans="1:13" x14ac:dyDescent="0.25">
      <c r="A320" s="1" t="s">
        <v>13</v>
      </c>
      <c r="B320" s="1" t="s">
        <v>14</v>
      </c>
      <c r="C320" s="1" t="s">
        <v>3</v>
      </c>
      <c r="D320" s="1" t="s">
        <v>11</v>
      </c>
      <c r="E320" s="1" t="s">
        <v>15</v>
      </c>
      <c r="F320" s="1" t="s">
        <v>9</v>
      </c>
      <c r="G320" s="1" t="s">
        <v>8</v>
      </c>
      <c r="H320" s="1" t="s">
        <v>6</v>
      </c>
      <c r="I320" s="4"/>
    </row>
    <row r="321" spans="1:13" x14ac:dyDescent="0.25">
      <c r="A321" t="str">
        <f>B311</f>
        <v>process control system assembly, for VRFB system</v>
      </c>
      <c r="B321">
        <v>1</v>
      </c>
      <c r="C321" t="s">
        <v>4</v>
      </c>
      <c r="D321" t="s">
        <v>31</v>
      </c>
      <c r="F321" t="s">
        <v>33</v>
      </c>
      <c r="G321" t="str">
        <f>B316</f>
        <v>process control system, for VRFB system</v>
      </c>
      <c r="I321" s="3"/>
      <c r="J321" s="3"/>
      <c r="K321" s="3"/>
      <c r="L321" s="3"/>
    </row>
    <row r="322" spans="1:13" x14ac:dyDescent="0.25">
      <c r="A322" t="s">
        <v>196</v>
      </c>
      <c r="B322" s="3">
        <v>0.91</v>
      </c>
      <c r="C322" t="s">
        <v>4</v>
      </c>
      <c r="D322" t="s">
        <v>31</v>
      </c>
      <c r="F322" t="s">
        <v>30</v>
      </c>
      <c r="G322" t="s">
        <v>198</v>
      </c>
      <c r="H322" s="3" t="s">
        <v>228</v>
      </c>
      <c r="L322" s="3"/>
    </row>
    <row r="323" spans="1:13" x14ac:dyDescent="0.25">
      <c r="A323" t="s">
        <v>216</v>
      </c>
      <c r="B323" s="3">
        <v>0.09</v>
      </c>
      <c r="C323" t="s">
        <v>4</v>
      </c>
      <c r="D323" t="s">
        <v>31</v>
      </c>
      <c r="F323" t="s">
        <v>30</v>
      </c>
      <c r="G323" t="s">
        <v>217</v>
      </c>
      <c r="H323" s="3" t="s">
        <v>229</v>
      </c>
      <c r="L323" s="3"/>
    </row>
    <row r="325" spans="1:13" x14ac:dyDescent="0.25">
      <c r="A325" s="1" t="s">
        <v>1</v>
      </c>
      <c r="B325" s="1" t="s">
        <v>230</v>
      </c>
      <c r="M325" t="s">
        <v>2</v>
      </c>
    </row>
    <row r="326" spans="1:13" x14ac:dyDescent="0.25">
      <c r="A326" t="s">
        <v>3</v>
      </c>
      <c r="B326" t="s">
        <v>4</v>
      </c>
      <c r="M326" t="s">
        <v>2</v>
      </c>
    </row>
    <row r="327" spans="1:13" x14ac:dyDescent="0.25">
      <c r="A327" t="s">
        <v>5</v>
      </c>
      <c r="B327">
        <v>1</v>
      </c>
      <c r="M327" t="s">
        <v>2</v>
      </c>
    </row>
    <row r="328" spans="1:13" x14ac:dyDescent="0.25">
      <c r="A328" t="s">
        <v>7</v>
      </c>
      <c r="B328" t="s">
        <v>17</v>
      </c>
    </row>
    <row r="329" spans="1:13" x14ac:dyDescent="0.25">
      <c r="A329" t="s">
        <v>8</v>
      </c>
      <c r="B329" t="s">
        <v>231</v>
      </c>
      <c r="M329" t="s">
        <v>2</v>
      </c>
    </row>
    <row r="330" spans="1:13" x14ac:dyDescent="0.25">
      <c r="A330" t="s">
        <v>9</v>
      </c>
      <c r="B330" t="s">
        <v>10</v>
      </c>
      <c r="M330" t="s">
        <v>2</v>
      </c>
    </row>
    <row r="331" spans="1:13" x14ac:dyDescent="0.25">
      <c r="A331" t="s">
        <v>11</v>
      </c>
      <c r="B331" t="s">
        <v>31</v>
      </c>
      <c r="M331" t="s">
        <v>2</v>
      </c>
    </row>
    <row r="332" spans="1:13" x14ac:dyDescent="0.25">
      <c r="A332" s="1" t="s">
        <v>12</v>
      </c>
      <c r="M332" t="s">
        <v>2</v>
      </c>
    </row>
    <row r="333" spans="1:13" x14ac:dyDescent="0.25">
      <c r="A333" s="1" t="s">
        <v>13</v>
      </c>
      <c r="B333" s="1" t="s">
        <v>14</v>
      </c>
      <c r="C333" s="1" t="s">
        <v>3</v>
      </c>
      <c r="D333" s="1" t="s">
        <v>11</v>
      </c>
      <c r="E333" s="1" t="s">
        <v>15</v>
      </c>
      <c r="F333" s="1" t="s">
        <v>9</v>
      </c>
      <c r="G333" s="1" t="s">
        <v>8</v>
      </c>
      <c r="H333" s="1" t="s">
        <v>6</v>
      </c>
      <c r="I333" s="4"/>
    </row>
    <row r="334" spans="1:13" x14ac:dyDescent="0.25">
      <c r="A334" t="str">
        <f>B325</f>
        <v>treatment of stack, for VRFB system</v>
      </c>
      <c r="B334">
        <v>-1</v>
      </c>
      <c r="C334" t="s">
        <v>4</v>
      </c>
      <c r="D334" t="s">
        <v>31</v>
      </c>
      <c r="F334" t="s">
        <v>33</v>
      </c>
      <c r="G334" t="str">
        <f>B329</f>
        <v>used stack, for VRFB system</v>
      </c>
      <c r="I334" s="3"/>
      <c r="J334" s="3"/>
      <c r="K334" s="3"/>
      <c r="L334" s="3"/>
    </row>
    <row r="335" spans="1:13" x14ac:dyDescent="0.25">
      <c r="A335" t="s">
        <v>307</v>
      </c>
      <c r="B335" s="8">
        <v>-8.3799999999999999E-2</v>
      </c>
      <c r="C335" t="s">
        <v>290</v>
      </c>
      <c r="D335" t="s">
        <v>31</v>
      </c>
      <c r="F335" t="s">
        <v>30</v>
      </c>
      <c r="G335" t="s">
        <v>308</v>
      </c>
    </row>
    <row r="336" spans="1:13" x14ac:dyDescent="0.25">
      <c r="A336" t="s">
        <v>306</v>
      </c>
      <c r="B336">
        <v>-0.56000000000000005</v>
      </c>
      <c r="C336" t="s">
        <v>29</v>
      </c>
      <c r="D336" t="s">
        <v>31</v>
      </c>
      <c r="F336" t="s">
        <v>30</v>
      </c>
      <c r="G336" t="s">
        <v>99</v>
      </c>
    </row>
    <row r="337" spans="1:13" x14ac:dyDescent="0.25">
      <c r="A337" t="s">
        <v>304</v>
      </c>
      <c r="B337">
        <v>-0.13</v>
      </c>
      <c r="C337" t="s">
        <v>28</v>
      </c>
      <c r="D337" t="s">
        <v>31</v>
      </c>
      <c r="F337" t="s">
        <v>30</v>
      </c>
      <c r="G337" t="s">
        <v>305</v>
      </c>
    </row>
    <row r="338" spans="1:13" x14ac:dyDescent="0.25">
      <c r="A338" t="s">
        <v>302</v>
      </c>
      <c r="B338">
        <v>-0.2</v>
      </c>
      <c r="C338" t="s">
        <v>28</v>
      </c>
      <c r="D338" t="s">
        <v>31</v>
      </c>
      <c r="F338" t="s">
        <v>30</v>
      </c>
      <c r="G338" t="s">
        <v>303</v>
      </c>
    </row>
    <row r="339" spans="1:13" x14ac:dyDescent="0.25">
      <c r="A339" t="s">
        <v>301</v>
      </c>
      <c r="B339" s="8">
        <v>-3.39E-2</v>
      </c>
      <c r="C339" t="s">
        <v>290</v>
      </c>
      <c r="D339" t="s">
        <v>31</v>
      </c>
      <c r="F339" t="s">
        <v>30</v>
      </c>
      <c r="G339" t="s">
        <v>316</v>
      </c>
    </row>
    <row r="340" spans="1:13" x14ac:dyDescent="0.25">
      <c r="A340" t="s">
        <v>232</v>
      </c>
      <c r="B340">
        <v>0.01</v>
      </c>
      <c r="C340" t="s">
        <v>4</v>
      </c>
      <c r="D340" t="s">
        <v>84</v>
      </c>
      <c r="F340" t="s">
        <v>30</v>
      </c>
      <c r="G340" t="s">
        <v>233</v>
      </c>
    </row>
    <row r="341" spans="1:13" x14ac:dyDescent="0.25">
      <c r="A341" t="s">
        <v>234</v>
      </c>
      <c r="B341">
        <v>0.1</v>
      </c>
      <c r="C341" t="s">
        <v>28</v>
      </c>
      <c r="D341" t="s">
        <v>32</v>
      </c>
      <c r="F341" t="s">
        <v>30</v>
      </c>
      <c r="G341" t="s">
        <v>235</v>
      </c>
    </row>
    <row r="343" spans="1:13" x14ac:dyDescent="0.25">
      <c r="A343" s="1" t="s">
        <v>1</v>
      </c>
      <c r="B343" s="1" t="s">
        <v>236</v>
      </c>
      <c r="M343" t="s">
        <v>2</v>
      </c>
    </row>
    <row r="344" spans="1:13" x14ac:dyDescent="0.25">
      <c r="A344" t="s">
        <v>3</v>
      </c>
      <c r="B344" t="s">
        <v>4</v>
      </c>
      <c r="M344" t="s">
        <v>2</v>
      </c>
    </row>
    <row r="345" spans="1:13" x14ac:dyDescent="0.25">
      <c r="A345" t="s">
        <v>5</v>
      </c>
      <c r="B345">
        <v>1</v>
      </c>
      <c r="M345" t="s">
        <v>2</v>
      </c>
    </row>
    <row r="346" spans="1:13" x14ac:dyDescent="0.25">
      <c r="A346" t="s">
        <v>7</v>
      </c>
      <c r="B346" t="s">
        <v>17</v>
      </c>
    </row>
    <row r="347" spans="1:13" x14ac:dyDescent="0.25">
      <c r="A347" t="s">
        <v>8</v>
      </c>
      <c r="B347" t="s">
        <v>237</v>
      </c>
      <c r="M347" t="s">
        <v>2</v>
      </c>
    </row>
    <row r="348" spans="1:13" x14ac:dyDescent="0.25">
      <c r="A348" t="s">
        <v>9</v>
      </c>
      <c r="B348" t="s">
        <v>10</v>
      </c>
      <c r="M348" t="s">
        <v>2</v>
      </c>
    </row>
    <row r="349" spans="1:13" x14ac:dyDescent="0.25">
      <c r="A349" t="s">
        <v>11</v>
      </c>
      <c r="B349" t="s">
        <v>31</v>
      </c>
      <c r="M349" t="s">
        <v>2</v>
      </c>
    </row>
    <row r="350" spans="1:13" x14ac:dyDescent="0.25">
      <c r="A350" s="1" t="s">
        <v>12</v>
      </c>
      <c r="M350" t="s">
        <v>2</v>
      </c>
    </row>
    <row r="351" spans="1:13" x14ac:dyDescent="0.25">
      <c r="A351" s="1" t="s">
        <v>13</v>
      </c>
      <c r="B351" s="1" t="s">
        <v>14</v>
      </c>
      <c r="C351" s="1" t="s">
        <v>3</v>
      </c>
      <c r="D351" s="1" t="s">
        <v>11</v>
      </c>
      <c r="E351" s="1" t="s">
        <v>15</v>
      </c>
      <c r="F351" s="1" t="s">
        <v>9</v>
      </c>
      <c r="G351" s="1" t="s">
        <v>8</v>
      </c>
      <c r="H351" s="1" t="s">
        <v>6</v>
      </c>
      <c r="I351" s="4"/>
    </row>
    <row r="352" spans="1:13" x14ac:dyDescent="0.25">
      <c r="A352" t="str">
        <f>B343</f>
        <v>treatment of electrolyte tank, for VRFB system</v>
      </c>
      <c r="B352">
        <v>-1</v>
      </c>
      <c r="C352" t="s">
        <v>4</v>
      </c>
      <c r="D352" t="s">
        <v>31</v>
      </c>
      <c r="F352" t="s">
        <v>33</v>
      </c>
      <c r="G352" t="str">
        <f>B347</f>
        <v>used electrolyte tank, for VRFB system</v>
      </c>
      <c r="I352" s="3"/>
      <c r="J352" s="3"/>
      <c r="K352" s="3"/>
      <c r="L352" s="3"/>
    </row>
    <row r="353" spans="1:13" x14ac:dyDescent="0.25">
      <c r="A353" t="s">
        <v>232</v>
      </c>
      <c r="B353">
        <v>0.01</v>
      </c>
      <c r="C353" t="s">
        <v>4</v>
      </c>
      <c r="D353" t="s">
        <v>84</v>
      </c>
      <c r="F353" t="s">
        <v>30</v>
      </c>
      <c r="G353" t="s">
        <v>233</v>
      </c>
    </row>
    <row r="354" spans="1:13" x14ac:dyDescent="0.25">
      <c r="A354" s="3" t="s">
        <v>344</v>
      </c>
      <c r="B354" s="3">
        <v>0.05</v>
      </c>
      <c r="C354" t="s">
        <v>4</v>
      </c>
      <c r="D354" s="3" t="s">
        <v>49</v>
      </c>
      <c r="F354" s="3" t="s">
        <v>30</v>
      </c>
      <c r="G354" s="3" t="s">
        <v>345</v>
      </c>
      <c r="H354" s="3" t="s">
        <v>81</v>
      </c>
    </row>
    <row r="355" spans="1:13" x14ac:dyDescent="0.25">
      <c r="A355" t="s">
        <v>306</v>
      </c>
      <c r="B355">
        <v>-1</v>
      </c>
      <c r="C355" t="s">
        <v>29</v>
      </c>
      <c r="D355" t="s">
        <v>31</v>
      </c>
      <c r="F355" t="s">
        <v>30</v>
      </c>
      <c r="G355" t="s">
        <v>99</v>
      </c>
    </row>
    <row r="357" spans="1:13" x14ac:dyDescent="0.25">
      <c r="A357" s="1" t="s">
        <v>1</v>
      </c>
      <c r="B357" s="1" t="s">
        <v>238</v>
      </c>
      <c r="M357" t="s">
        <v>2</v>
      </c>
    </row>
    <row r="358" spans="1:13" x14ac:dyDescent="0.25">
      <c r="A358" t="s">
        <v>3</v>
      </c>
      <c r="B358" t="s">
        <v>4</v>
      </c>
      <c r="M358" t="s">
        <v>2</v>
      </c>
    </row>
    <row r="359" spans="1:13" x14ac:dyDescent="0.25">
      <c r="A359" t="s">
        <v>5</v>
      </c>
      <c r="B359">
        <v>1</v>
      </c>
      <c r="M359" t="s">
        <v>2</v>
      </c>
    </row>
    <row r="360" spans="1:13" x14ac:dyDescent="0.25">
      <c r="A360" t="s">
        <v>7</v>
      </c>
      <c r="B360" t="s">
        <v>17</v>
      </c>
    </row>
    <row r="361" spans="1:13" x14ac:dyDescent="0.25">
      <c r="A361" t="s">
        <v>8</v>
      </c>
      <c r="B361" t="s">
        <v>239</v>
      </c>
      <c r="M361" t="s">
        <v>2</v>
      </c>
    </row>
    <row r="362" spans="1:13" x14ac:dyDescent="0.25">
      <c r="A362" t="s">
        <v>9</v>
      </c>
      <c r="B362" t="s">
        <v>10</v>
      </c>
      <c r="M362" t="s">
        <v>2</v>
      </c>
    </row>
    <row r="363" spans="1:13" x14ac:dyDescent="0.25">
      <c r="A363" t="s">
        <v>11</v>
      </c>
      <c r="B363" t="s">
        <v>31</v>
      </c>
      <c r="M363" t="s">
        <v>2</v>
      </c>
    </row>
    <row r="364" spans="1:13" x14ac:dyDescent="0.25">
      <c r="A364" s="1" t="s">
        <v>12</v>
      </c>
      <c r="M364" t="s">
        <v>2</v>
      </c>
    </row>
    <row r="365" spans="1:13" x14ac:dyDescent="0.25">
      <c r="A365" s="1" t="s">
        <v>13</v>
      </c>
      <c r="B365" s="1" t="s">
        <v>14</v>
      </c>
      <c r="C365" s="1" t="s">
        <v>3</v>
      </c>
      <c r="D365" s="1" t="s">
        <v>11</v>
      </c>
      <c r="E365" s="1" t="s">
        <v>15</v>
      </c>
      <c r="F365" s="1" t="s">
        <v>9</v>
      </c>
      <c r="G365" s="1" t="s">
        <v>8</v>
      </c>
      <c r="H365" s="1" t="s">
        <v>6</v>
      </c>
      <c r="I365" s="4"/>
    </row>
    <row r="366" spans="1:13" x14ac:dyDescent="0.25">
      <c r="A366" t="str">
        <f>B357</f>
        <v>treatment of electrolyte solution, for VRFB system</v>
      </c>
      <c r="B366">
        <v>-1</v>
      </c>
      <c r="C366" t="s">
        <v>4</v>
      </c>
      <c r="D366" t="s">
        <v>31</v>
      </c>
      <c r="F366" t="s">
        <v>33</v>
      </c>
      <c r="G366" t="str">
        <f>B361</f>
        <v>used electrolyte solution, for VRFB system</v>
      </c>
      <c r="I366" s="3"/>
      <c r="J366" s="3"/>
      <c r="K366" s="3"/>
      <c r="L366" s="3"/>
    </row>
    <row r="367" spans="1:13" x14ac:dyDescent="0.25">
      <c r="A367" t="s">
        <v>232</v>
      </c>
      <c r="B367" s="8">
        <v>4.4499999999999998E-2</v>
      </c>
      <c r="C367" t="s">
        <v>4</v>
      </c>
      <c r="D367" t="s">
        <v>84</v>
      </c>
      <c r="F367" t="s">
        <v>30</v>
      </c>
      <c r="G367" t="s">
        <v>233</v>
      </c>
    </row>
    <row r="368" spans="1:13" x14ac:dyDescent="0.25">
      <c r="A368" s="3" t="s">
        <v>344</v>
      </c>
      <c r="B368" s="3">
        <v>0.6</v>
      </c>
      <c r="C368" t="s">
        <v>4</v>
      </c>
      <c r="D368" s="3" t="s">
        <v>49</v>
      </c>
      <c r="F368" s="3" t="s">
        <v>30</v>
      </c>
      <c r="G368" s="3" t="s">
        <v>345</v>
      </c>
      <c r="H368" s="3" t="s">
        <v>81</v>
      </c>
    </row>
    <row r="370" spans="1:14" x14ac:dyDescent="0.25">
      <c r="A370" s="1" t="s">
        <v>1</v>
      </c>
      <c r="B370" s="1" t="s">
        <v>240</v>
      </c>
      <c r="M370" t="s">
        <v>2</v>
      </c>
    </row>
    <row r="371" spans="1:14" x14ac:dyDescent="0.25">
      <c r="A371" t="s">
        <v>3</v>
      </c>
      <c r="B371" t="s">
        <v>4</v>
      </c>
      <c r="M371" t="s">
        <v>2</v>
      </c>
    </row>
    <row r="372" spans="1:14" x14ac:dyDescent="0.25">
      <c r="A372" t="s">
        <v>5</v>
      </c>
      <c r="B372">
        <v>1</v>
      </c>
      <c r="M372" t="s">
        <v>2</v>
      </c>
    </row>
    <row r="373" spans="1:14" x14ac:dyDescent="0.25">
      <c r="A373" t="s">
        <v>7</v>
      </c>
      <c r="B373" t="s">
        <v>17</v>
      </c>
    </row>
    <row r="374" spans="1:14" x14ac:dyDescent="0.25">
      <c r="A374" t="s">
        <v>8</v>
      </c>
      <c r="B374" t="s">
        <v>241</v>
      </c>
      <c r="M374" t="s">
        <v>2</v>
      </c>
    </row>
    <row r="375" spans="1:14" x14ac:dyDescent="0.25">
      <c r="A375" t="s">
        <v>9</v>
      </c>
      <c r="B375" t="s">
        <v>10</v>
      </c>
      <c r="M375" t="s">
        <v>2</v>
      </c>
    </row>
    <row r="376" spans="1:14" x14ac:dyDescent="0.25">
      <c r="A376" t="s">
        <v>11</v>
      </c>
      <c r="B376" t="s">
        <v>31</v>
      </c>
      <c r="M376" t="s">
        <v>2</v>
      </c>
    </row>
    <row r="377" spans="1:14" x14ac:dyDescent="0.25">
      <c r="A377" s="1" t="s">
        <v>12</v>
      </c>
      <c r="M377" t="s">
        <v>2</v>
      </c>
    </row>
    <row r="378" spans="1:14" x14ac:dyDescent="0.25">
      <c r="A378" s="1" t="s">
        <v>13</v>
      </c>
      <c r="B378" s="1" t="s">
        <v>14</v>
      </c>
      <c r="C378" s="1" t="s">
        <v>3</v>
      </c>
      <c r="D378" s="1" t="s">
        <v>11</v>
      </c>
      <c r="E378" s="1" t="s">
        <v>15</v>
      </c>
      <c r="F378" s="1" t="s">
        <v>9</v>
      </c>
      <c r="G378" s="1" t="s">
        <v>8</v>
      </c>
      <c r="H378" s="1" t="s">
        <v>6</v>
      </c>
      <c r="I378" s="4"/>
    </row>
    <row r="379" spans="1:14" x14ac:dyDescent="0.25">
      <c r="A379" t="str">
        <f>B370</f>
        <v>treatment of periphericals, for VRFB system</v>
      </c>
      <c r="B379">
        <v>-1</v>
      </c>
      <c r="C379" t="s">
        <v>4</v>
      </c>
      <c r="D379" t="s">
        <v>31</v>
      </c>
      <c r="F379" t="s">
        <v>33</v>
      </c>
      <c r="G379" t="str">
        <f>B374</f>
        <v>used periphericals, for VRFB system</v>
      </c>
      <c r="I379" s="3"/>
      <c r="J379" s="3"/>
      <c r="K379" s="3"/>
      <c r="L379" s="3"/>
      <c r="M379" s="3"/>
      <c r="N379" s="3"/>
    </row>
    <row r="380" spans="1:14" x14ac:dyDescent="0.25">
      <c r="A380" t="s">
        <v>232</v>
      </c>
      <c r="B380">
        <v>0.01</v>
      </c>
      <c r="C380" t="s">
        <v>4</v>
      </c>
      <c r="D380" t="s">
        <v>84</v>
      </c>
      <c r="F380" t="s">
        <v>30</v>
      </c>
      <c r="G380" t="s">
        <v>233</v>
      </c>
      <c r="K380" s="3"/>
      <c r="L380" s="3"/>
      <c r="M380" s="3"/>
      <c r="N380" s="3"/>
    </row>
    <row r="381" spans="1:14" x14ac:dyDescent="0.25">
      <c r="A381" t="s">
        <v>234</v>
      </c>
      <c r="B381">
        <v>0.1</v>
      </c>
      <c r="C381" t="s">
        <v>28</v>
      </c>
      <c r="D381" t="s">
        <v>32</v>
      </c>
      <c r="F381" t="s">
        <v>30</v>
      </c>
      <c r="G381" t="s">
        <v>235</v>
      </c>
      <c r="K381" s="3"/>
      <c r="L381" s="3"/>
      <c r="M381" s="3"/>
      <c r="N381" s="3"/>
    </row>
    <row r="382" spans="1:14" x14ac:dyDescent="0.25">
      <c r="A382" t="s">
        <v>302</v>
      </c>
      <c r="B382">
        <v>-1.0999999999999999E-2</v>
      </c>
      <c r="C382" t="s">
        <v>28</v>
      </c>
      <c r="D382" t="s">
        <v>31</v>
      </c>
      <c r="F382" t="s">
        <v>30</v>
      </c>
      <c r="G382" t="s">
        <v>303</v>
      </c>
      <c r="K382" s="4"/>
    </row>
    <row r="383" spans="1:14" x14ac:dyDescent="0.25">
      <c r="A383" t="s">
        <v>243</v>
      </c>
      <c r="B383">
        <v>-3.3000000000000002E-2</v>
      </c>
      <c r="C383" t="s">
        <v>28</v>
      </c>
      <c r="D383" t="s">
        <v>31</v>
      </c>
      <c r="F383" t="s">
        <v>30</v>
      </c>
      <c r="G383" t="s">
        <v>244</v>
      </c>
      <c r="K383" s="3"/>
      <c r="L383" s="3"/>
      <c r="M383" s="3"/>
      <c r="N383" s="3"/>
    </row>
    <row r="384" spans="1:14" x14ac:dyDescent="0.25">
      <c r="A384" t="s">
        <v>245</v>
      </c>
      <c r="B384">
        <v>-0.59</v>
      </c>
      <c r="C384" t="s">
        <v>28</v>
      </c>
      <c r="D384" t="s">
        <v>31</v>
      </c>
      <c r="F384" t="s">
        <v>30</v>
      </c>
      <c r="G384" t="s">
        <v>300</v>
      </c>
      <c r="K384" s="3"/>
      <c r="L384" s="3"/>
      <c r="M384" s="3"/>
      <c r="N384" s="3"/>
    </row>
    <row r="385" spans="1:16" x14ac:dyDescent="0.25">
      <c r="A385" t="s">
        <v>306</v>
      </c>
      <c r="B385">
        <v>-0.22</v>
      </c>
      <c r="C385" t="s">
        <v>29</v>
      </c>
      <c r="D385" t="s">
        <v>31</v>
      </c>
      <c r="F385" t="s">
        <v>30</v>
      </c>
      <c r="G385" t="s">
        <v>99</v>
      </c>
      <c r="K385" s="3"/>
      <c r="L385" s="3"/>
      <c r="M385" s="3"/>
      <c r="N385" s="3"/>
    </row>
    <row r="386" spans="1:16" x14ac:dyDescent="0.25">
      <c r="K386" s="3"/>
      <c r="L386" s="3"/>
      <c r="M386" s="3"/>
      <c r="N386" s="3"/>
    </row>
    <row r="387" spans="1:16" x14ac:dyDescent="0.25">
      <c r="A387" s="1" t="s">
        <v>1</v>
      </c>
      <c r="B387" s="1" t="s">
        <v>265</v>
      </c>
      <c r="M387" t="s">
        <v>2</v>
      </c>
    </row>
    <row r="388" spans="1:16" x14ac:dyDescent="0.25">
      <c r="A388" t="s">
        <v>3</v>
      </c>
      <c r="B388" t="s">
        <v>4</v>
      </c>
      <c r="M388" t="s">
        <v>2</v>
      </c>
    </row>
    <row r="389" spans="1:16" x14ac:dyDescent="0.25">
      <c r="A389" t="s">
        <v>6</v>
      </c>
      <c r="B389" t="s">
        <v>263</v>
      </c>
    </row>
    <row r="390" spans="1:16" x14ac:dyDescent="0.25">
      <c r="A390" t="s">
        <v>5</v>
      </c>
      <c r="B390">
        <v>1</v>
      </c>
      <c r="M390" t="s">
        <v>2</v>
      </c>
    </row>
    <row r="391" spans="1:16" x14ac:dyDescent="0.25">
      <c r="A391" t="s">
        <v>7</v>
      </c>
      <c r="B391" t="s">
        <v>17</v>
      </c>
    </row>
    <row r="392" spans="1:16" x14ac:dyDescent="0.25">
      <c r="A392" t="s">
        <v>8</v>
      </c>
      <c r="B392" t="s">
        <v>266</v>
      </c>
      <c r="M392" t="s">
        <v>2</v>
      </c>
    </row>
    <row r="393" spans="1:16" x14ac:dyDescent="0.25">
      <c r="A393" t="s">
        <v>9</v>
      </c>
      <c r="B393" t="s">
        <v>10</v>
      </c>
      <c r="M393" t="s">
        <v>2</v>
      </c>
    </row>
    <row r="394" spans="1:16" x14ac:dyDescent="0.25">
      <c r="A394" t="s">
        <v>11</v>
      </c>
      <c r="B394" t="s">
        <v>11</v>
      </c>
      <c r="M394" t="s">
        <v>2</v>
      </c>
    </row>
    <row r="395" spans="1:16" x14ac:dyDescent="0.25">
      <c r="A395" s="1" t="s">
        <v>12</v>
      </c>
      <c r="M395" t="s">
        <v>2</v>
      </c>
    </row>
    <row r="396" spans="1:16" x14ac:dyDescent="0.25">
      <c r="A396" s="1" t="s">
        <v>13</v>
      </c>
      <c r="B396" s="1" t="s">
        <v>14</v>
      </c>
      <c r="C396" s="1" t="s">
        <v>3</v>
      </c>
      <c r="D396" s="1" t="s">
        <v>11</v>
      </c>
      <c r="E396" s="1" t="s">
        <v>15</v>
      </c>
      <c r="F396" s="1" t="s">
        <v>9</v>
      </c>
      <c r="G396" s="1" t="s">
        <v>8</v>
      </c>
      <c r="H396" s="1" t="s">
        <v>6</v>
      </c>
      <c r="I396" s="4"/>
    </row>
    <row r="397" spans="1:16" x14ac:dyDescent="0.25">
      <c r="A397" t="str">
        <f>B387</f>
        <v>vanadium-redox flow battery stack assembly</v>
      </c>
      <c r="B397">
        <v>1</v>
      </c>
      <c r="C397" t="s">
        <v>4</v>
      </c>
      <c r="D397" t="str">
        <f>B394</f>
        <v>unit</v>
      </c>
      <c r="F397" t="s">
        <v>33</v>
      </c>
      <c r="G397" t="str">
        <f>B392</f>
        <v>vanadium-redox flow battery stack</v>
      </c>
      <c r="I397" s="3"/>
      <c r="J397" s="3"/>
      <c r="K397" s="3"/>
      <c r="L397" s="3"/>
      <c r="M397" s="3"/>
      <c r="N397" s="3"/>
    </row>
    <row r="398" spans="1:16" x14ac:dyDescent="0.25">
      <c r="A398" t="s">
        <v>18</v>
      </c>
      <c r="B398" s="3">
        <v>150</v>
      </c>
      <c r="C398" t="s">
        <v>4</v>
      </c>
      <c r="D398" t="s">
        <v>31</v>
      </c>
      <c r="F398" t="s">
        <v>30</v>
      </c>
      <c r="G398" t="s">
        <v>19</v>
      </c>
      <c r="H398" s="3" t="s">
        <v>249</v>
      </c>
      <c r="I398" s="3"/>
      <c r="J398" s="2"/>
      <c r="K398" s="2"/>
      <c r="L398" s="2"/>
      <c r="M398" s="2"/>
      <c r="N398" s="2"/>
      <c r="O398" s="2"/>
      <c r="P398" s="2"/>
    </row>
    <row r="399" spans="1:16" x14ac:dyDescent="0.25">
      <c r="A399" t="s">
        <v>67</v>
      </c>
      <c r="B399" s="3">
        <v>419</v>
      </c>
      <c r="C399" t="s">
        <v>4</v>
      </c>
      <c r="D399" t="s">
        <v>31</v>
      </c>
      <c r="F399" t="s">
        <v>30</v>
      </c>
      <c r="G399" t="s">
        <v>68</v>
      </c>
      <c r="H399" s="3" t="s">
        <v>250</v>
      </c>
      <c r="I399" s="3"/>
      <c r="K399" s="3"/>
      <c r="L399" s="3"/>
      <c r="M399" s="3"/>
      <c r="N399" s="3"/>
      <c r="O399" s="3"/>
    </row>
    <row r="400" spans="1:16" x14ac:dyDescent="0.25">
      <c r="A400" t="s">
        <v>363</v>
      </c>
      <c r="B400" s="3">
        <v>5490</v>
      </c>
      <c r="C400" t="s">
        <v>4</v>
      </c>
      <c r="D400" t="s">
        <v>31</v>
      </c>
      <c r="F400" t="s">
        <v>30</v>
      </c>
      <c r="G400" t="s">
        <v>364</v>
      </c>
      <c r="H400" s="3" t="s">
        <v>83</v>
      </c>
      <c r="I400" s="3"/>
      <c r="K400" s="3"/>
      <c r="L400" s="3"/>
      <c r="M400" s="3"/>
      <c r="N400" s="3"/>
      <c r="O400" s="3"/>
    </row>
    <row r="401" spans="1:15" x14ac:dyDescent="0.25">
      <c r="A401" t="s">
        <v>135</v>
      </c>
      <c r="B401" s="3">
        <v>1970</v>
      </c>
      <c r="C401" t="s">
        <v>4</v>
      </c>
      <c r="D401" t="s">
        <v>31</v>
      </c>
      <c r="F401" t="s">
        <v>30</v>
      </c>
      <c r="G401" t="s">
        <v>144</v>
      </c>
      <c r="H401" s="3" t="s">
        <v>140</v>
      </c>
      <c r="I401" s="3"/>
      <c r="K401" s="3"/>
      <c r="L401" s="3"/>
      <c r="M401" s="3"/>
      <c r="N401" s="3"/>
      <c r="O401" s="3"/>
    </row>
    <row r="402" spans="1:15" x14ac:dyDescent="0.25">
      <c r="A402" t="s">
        <v>143</v>
      </c>
      <c r="B402" s="3">
        <v>306</v>
      </c>
      <c r="C402" t="s">
        <v>4</v>
      </c>
      <c r="D402" t="s">
        <v>31</v>
      </c>
      <c r="F402" t="s">
        <v>30</v>
      </c>
      <c r="G402" t="s">
        <v>145</v>
      </c>
      <c r="H402" s="3" t="s">
        <v>251</v>
      </c>
      <c r="I402" s="3"/>
      <c r="K402" s="3"/>
      <c r="L402" s="3"/>
      <c r="M402" s="3"/>
      <c r="N402" s="3"/>
      <c r="O402" s="3"/>
    </row>
    <row r="403" spans="1:15" x14ac:dyDescent="0.25">
      <c r="A403" t="s">
        <v>148</v>
      </c>
      <c r="B403" s="3">
        <v>428</v>
      </c>
      <c r="C403" t="s">
        <v>4</v>
      </c>
      <c r="D403" t="s">
        <v>31</v>
      </c>
      <c r="F403" t="s">
        <v>30</v>
      </c>
      <c r="G403" t="s">
        <v>149</v>
      </c>
      <c r="H403" s="3" t="s">
        <v>252</v>
      </c>
      <c r="I403" s="3"/>
      <c r="K403" s="3"/>
      <c r="L403" s="3"/>
      <c r="M403" s="3"/>
      <c r="N403" s="3"/>
      <c r="O403" s="3"/>
    </row>
    <row r="404" spans="1:15" x14ac:dyDescent="0.25">
      <c r="A404" t="s">
        <v>100</v>
      </c>
      <c r="B404" s="3">
        <v>1253</v>
      </c>
      <c r="C404" t="s">
        <v>4</v>
      </c>
      <c r="D404" t="s">
        <v>31</v>
      </c>
      <c r="F404" t="s">
        <v>30</v>
      </c>
      <c r="G404" t="s">
        <v>101</v>
      </c>
      <c r="H404" s="3" t="s">
        <v>253</v>
      </c>
      <c r="I404" s="3"/>
      <c r="K404" s="3"/>
      <c r="L404" s="3"/>
      <c r="M404" s="3"/>
      <c r="N404" s="3"/>
      <c r="O404" s="3"/>
    </row>
    <row r="405" spans="1:15" x14ac:dyDescent="0.25">
      <c r="B405" s="3"/>
      <c r="H405" s="3"/>
      <c r="I405" s="3"/>
      <c r="K405" s="3"/>
      <c r="L405" s="3"/>
      <c r="M405" s="3"/>
      <c r="N405" s="3"/>
      <c r="O405" s="3"/>
    </row>
    <row r="406" spans="1:15" x14ac:dyDescent="0.25">
      <c r="A406" s="1" t="s">
        <v>1</v>
      </c>
      <c r="B406" s="1" t="s">
        <v>264</v>
      </c>
      <c r="M406" t="s">
        <v>2</v>
      </c>
    </row>
    <row r="407" spans="1:15" x14ac:dyDescent="0.25">
      <c r="A407" t="s">
        <v>3</v>
      </c>
      <c r="B407" t="s">
        <v>4</v>
      </c>
      <c r="M407" t="s">
        <v>2</v>
      </c>
    </row>
    <row r="408" spans="1:15" x14ac:dyDescent="0.25">
      <c r="A408" t="s">
        <v>6</v>
      </c>
      <c r="B408" t="s">
        <v>263</v>
      </c>
    </row>
    <row r="409" spans="1:15" x14ac:dyDescent="0.25">
      <c r="A409" t="s">
        <v>5</v>
      </c>
      <c r="B409">
        <v>1</v>
      </c>
      <c r="M409" t="s">
        <v>2</v>
      </c>
    </row>
    <row r="410" spans="1:15" x14ac:dyDescent="0.25">
      <c r="A410" t="s">
        <v>7</v>
      </c>
      <c r="B410" t="s">
        <v>17</v>
      </c>
    </row>
    <row r="411" spans="1:15" x14ac:dyDescent="0.25">
      <c r="A411" t="s">
        <v>8</v>
      </c>
      <c r="B411" t="s">
        <v>260</v>
      </c>
      <c r="M411" t="s">
        <v>2</v>
      </c>
    </row>
    <row r="412" spans="1:15" x14ac:dyDescent="0.25">
      <c r="A412" t="s">
        <v>9</v>
      </c>
      <c r="B412" t="s">
        <v>10</v>
      </c>
      <c r="M412" t="s">
        <v>2</v>
      </c>
    </row>
    <row r="413" spans="1:15" x14ac:dyDescent="0.25">
      <c r="A413" t="s">
        <v>11</v>
      </c>
      <c r="B413" t="s">
        <v>11</v>
      </c>
      <c r="M413" t="s">
        <v>2</v>
      </c>
    </row>
    <row r="414" spans="1:15" x14ac:dyDescent="0.25">
      <c r="A414" s="1" t="s">
        <v>12</v>
      </c>
      <c r="M414" t="s">
        <v>2</v>
      </c>
    </row>
    <row r="415" spans="1:15" x14ac:dyDescent="0.25">
      <c r="A415" s="1" t="s">
        <v>13</v>
      </c>
      <c r="B415" s="1" t="s">
        <v>14</v>
      </c>
      <c r="C415" s="1" t="s">
        <v>3</v>
      </c>
      <c r="D415" s="1" t="s">
        <v>11</v>
      </c>
      <c r="E415" s="1" t="s">
        <v>15</v>
      </c>
      <c r="F415" s="1" t="s">
        <v>9</v>
      </c>
      <c r="G415" s="1" t="s">
        <v>8</v>
      </c>
      <c r="H415" s="1" t="s">
        <v>6</v>
      </c>
      <c r="I415" s="4"/>
    </row>
    <row r="416" spans="1:15" x14ac:dyDescent="0.25">
      <c r="A416" t="str">
        <f>B406</f>
        <v>vanadium-redox flow battery system assembly, 8.3 megawatt hour</v>
      </c>
      <c r="B416">
        <v>1</v>
      </c>
      <c r="C416" t="s">
        <v>4</v>
      </c>
      <c r="D416" t="str">
        <f>B413</f>
        <v>unit</v>
      </c>
      <c r="F416" t="s">
        <v>33</v>
      </c>
      <c r="G416" t="str">
        <f>B411</f>
        <v>vanadium-redox flow battery system</v>
      </c>
      <c r="I416" s="3"/>
      <c r="J416" s="3"/>
      <c r="K416" s="3"/>
      <c r="L416" s="3"/>
      <c r="M416" s="3"/>
      <c r="N416" s="3"/>
    </row>
    <row r="417" spans="1:16" x14ac:dyDescent="0.25">
      <c r="A417" t="s">
        <v>265</v>
      </c>
      <c r="B417" s="3">
        <v>1</v>
      </c>
      <c r="C417" t="s">
        <v>4</v>
      </c>
      <c r="D417" t="s">
        <v>11</v>
      </c>
      <c r="F417" t="s">
        <v>30</v>
      </c>
      <c r="G417" t="s">
        <v>266</v>
      </c>
      <c r="H417" s="3" t="s">
        <v>267</v>
      </c>
      <c r="I417" s="3"/>
      <c r="J417" s="2"/>
      <c r="K417" s="2"/>
      <c r="L417" s="2"/>
      <c r="M417" s="2"/>
      <c r="N417" s="2"/>
      <c r="O417" s="2"/>
      <c r="P417" s="2"/>
    </row>
    <row r="418" spans="1:16" x14ac:dyDescent="0.25">
      <c r="A418" t="s">
        <v>112</v>
      </c>
      <c r="B418" s="3">
        <v>272220</v>
      </c>
      <c r="C418" t="s">
        <v>4</v>
      </c>
      <c r="D418" t="s">
        <v>31</v>
      </c>
      <c r="F418" t="s">
        <v>30</v>
      </c>
      <c r="G418" t="s">
        <v>111</v>
      </c>
      <c r="H418" s="3" t="s">
        <v>254</v>
      </c>
      <c r="I418" s="3"/>
      <c r="K418" s="3"/>
      <c r="L418" s="3"/>
      <c r="M418" s="3"/>
      <c r="N418" s="3"/>
      <c r="O418" s="3"/>
    </row>
    <row r="419" spans="1:16" x14ac:dyDescent="0.25">
      <c r="A419" t="s">
        <v>134</v>
      </c>
      <c r="B419" s="3">
        <v>32589</v>
      </c>
      <c r="C419" t="s">
        <v>4</v>
      </c>
      <c r="D419" t="s">
        <v>31</v>
      </c>
      <c r="F419" t="s">
        <v>30</v>
      </c>
      <c r="G419" t="s">
        <v>125</v>
      </c>
      <c r="H419" s="3" t="s">
        <v>255</v>
      </c>
      <c r="I419" s="3"/>
      <c r="K419" s="3"/>
      <c r="L419" s="3"/>
      <c r="M419" s="3"/>
      <c r="N419" s="3"/>
      <c r="O419" s="3"/>
    </row>
    <row r="420" spans="1:16" x14ac:dyDescent="0.25">
      <c r="A420" t="s">
        <v>179</v>
      </c>
      <c r="B420" s="3">
        <v>580</v>
      </c>
      <c r="C420" t="s">
        <v>4</v>
      </c>
      <c r="D420" t="s">
        <v>31</v>
      </c>
      <c r="F420" t="s">
        <v>30</v>
      </c>
      <c r="G420" t="s">
        <v>180</v>
      </c>
      <c r="H420" s="3" t="s">
        <v>256</v>
      </c>
      <c r="I420" s="3"/>
      <c r="K420" s="3"/>
      <c r="L420" s="3"/>
      <c r="M420" s="3"/>
      <c r="N420" s="3"/>
      <c r="O420" s="3"/>
    </row>
    <row r="421" spans="1:16" x14ac:dyDescent="0.25">
      <c r="A421" t="s">
        <v>169</v>
      </c>
      <c r="B421" s="3">
        <v>332</v>
      </c>
      <c r="C421" t="s">
        <v>4</v>
      </c>
      <c r="D421" t="s">
        <v>31</v>
      </c>
      <c r="F421" t="s">
        <v>30</v>
      </c>
      <c r="G421" t="s">
        <v>170</v>
      </c>
      <c r="H421" s="3" t="s">
        <v>185</v>
      </c>
      <c r="I421" s="3"/>
      <c r="K421" s="3"/>
      <c r="L421" s="3"/>
      <c r="M421" s="3"/>
      <c r="N421" s="3"/>
      <c r="O421" s="3"/>
    </row>
    <row r="422" spans="1:16" x14ac:dyDescent="0.25">
      <c r="A422" t="s">
        <v>261</v>
      </c>
      <c r="B422" s="3">
        <v>2</v>
      </c>
      <c r="C422" t="s">
        <v>28</v>
      </c>
      <c r="D422" t="s">
        <v>11</v>
      </c>
      <c r="F422" t="s">
        <v>30</v>
      </c>
      <c r="G422" t="s">
        <v>262</v>
      </c>
      <c r="H422" s="3" t="s">
        <v>257</v>
      </c>
      <c r="I422" s="3"/>
      <c r="K422" s="3"/>
      <c r="L422" s="3"/>
      <c r="M422" s="3"/>
      <c r="N422" s="3"/>
      <c r="O422" s="3"/>
    </row>
    <row r="423" spans="1:16" x14ac:dyDescent="0.25">
      <c r="A423" t="s">
        <v>162</v>
      </c>
      <c r="B423" s="3">
        <v>177</v>
      </c>
      <c r="C423" t="s">
        <v>4</v>
      </c>
      <c r="D423" t="s">
        <v>31</v>
      </c>
      <c r="F423" t="s">
        <v>30</v>
      </c>
      <c r="G423" t="s">
        <v>163</v>
      </c>
      <c r="H423" s="3" t="s">
        <v>242</v>
      </c>
      <c r="I423" s="3"/>
      <c r="K423" s="3"/>
      <c r="L423" s="3"/>
      <c r="M423" s="3"/>
      <c r="N423" s="3"/>
      <c r="O423" s="3"/>
    </row>
    <row r="424" spans="1:16" x14ac:dyDescent="0.25">
      <c r="A424" t="s">
        <v>226</v>
      </c>
      <c r="B424" s="3">
        <v>13</v>
      </c>
      <c r="C424" t="s">
        <v>4</v>
      </c>
      <c r="D424" t="s">
        <v>31</v>
      </c>
      <c r="F424" t="s">
        <v>30</v>
      </c>
      <c r="G424" t="s">
        <v>227</v>
      </c>
      <c r="H424" s="3" t="s">
        <v>258</v>
      </c>
      <c r="I424" s="3"/>
      <c r="K424" s="3"/>
      <c r="L424" s="3"/>
      <c r="M424" s="3"/>
      <c r="N424" s="3"/>
      <c r="O424" s="3"/>
    </row>
    <row r="425" spans="1:16" x14ac:dyDescent="0.25">
      <c r="A425" t="s">
        <v>195</v>
      </c>
      <c r="B425" s="3">
        <v>1023</v>
      </c>
      <c r="C425" t="s">
        <v>4</v>
      </c>
      <c r="D425" t="s">
        <v>31</v>
      </c>
      <c r="F425" t="s">
        <v>30</v>
      </c>
      <c r="G425" t="s">
        <v>190</v>
      </c>
      <c r="H425" s="3" t="s">
        <v>259</v>
      </c>
      <c r="I425" s="3"/>
      <c r="K425" s="3"/>
      <c r="L425" s="3"/>
      <c r="M425" s="3"/>
      <c r="N425" s="3"/>
      <c r="O425" s="3"/>
    </row>
    <row r="426" spans="1:16" x14ac:dyDescent="0.25">
      <c r="I426" s="3"/>
      <c r="J426" s="3"/>
      <c r="K426" s="3"/>
      <c r="L426" s="3"/>
      <c r="M426" s="3"/>
      <c r="N426" s="3"/>
      <c r="O426" s="3"/>
    </row>
    <row r="427" spans="1:16" x14ac:dyDescent="0.25">
      <c r="A427" s="1" t="s">
        <v>1</v>
      </c>
      <c r="B427" s="1" t="s">
        <v>247</v>
      </c>
      <c r="M427" t="s">
        <v>2</v>
      </c>
    </row>
    <row r="428" spans="1:16" x14ac:dyDescent="0.25">
      <c r="A428" t="s">
        <v>3</v>
      </c>
      <c r="B428" t="s">
        <v>4</v>
      </c>
      <c r="M428" t="s">
        <v>2</v>
      </c>
    </row>
    <row r="429" spans="1:16" x14ac:dyDescent="0.25">
      <c r="A429" t="s">
        <v>6</v>
      </c>
      <c r="B429" t="s">
        <v>248</v>
      </c>
    </row>
    <row r="430" spans="1:16" x14ac:dyDescent="0.25">
      <c r="A430" t="s">
        <v>5</v>
      </c>
      <c r="B430">
        <v>1</v>
      </c>
      <c r="M430" t="s">
        <v>2</v>
      </c>
    </row>
    <row r="431" spans="1:16" x14ac:dyDescent="0.25">
      <c r="A431" t="s">
        <v>7</v>
      </c>
      <c r="B431" t="s">
        <v>17</v>
      </c>
    </row>
    <row r="432" spans="1:16" x14ac:dyDescent="0.25">
      <c r="A432" t="s">
        <v>8</v>
      </c>
      <c r="B432" t="s">
        <v>246</v>
      </c>
      <c r="M432" t="s">
        <v>2</v>
      </c>
    </row>
    <row r="433" spans="1:14" x14ac:dyDescent="0.25">
      <c r="A433" t="s">
        <v>9</v>
      </c>
      <c r="B433" t="s">
        <v>10</v>
      </c>
      <c r="M433" t="s">
        <v>2</v>
      </c>
    </row>
    <row r="434" spans="1:14" x14ac:dyDescent="0.25">
      <c r="A434" t="s">
        <v>11</v>
      </c>
      <c r="B434" t="s">
        <v>84</v>
      </c>
      <c r="M434" t="s">
        <v>2</v>
      </c>
    </row>
    <row r="435" spans="1:14" x14ac:dyDescent="0.25">
      <c r="A435" s="1" t="s">
        <v>12</v>
      </c>
      <c r="M435" t="s">
        <v>2</v>
      </c>
    </row>
    <row r="436" spans="1:14" x14ac:dyDescent="0.25">
      <c r="A436" s="1" t="s">
        <v>13</v>
      </c>
      <c r="B436" s="1" t="s">
        <v>14</v>
      </c>
      <c r="C436" s="1" t="s">
        <v>3</v>
      </c>
      <c r="D436" s="1" t="s">
        <v>11</v>
      </c>
      <c r="E436" s="1" t="s">
        <v>15</v>
      </c>
      <c r="F436" s="1" t="s">
        <v>9</v>
      </c>
      <c r="G436" s="1" t="s">
        <v>8</v>
      </c>
      <c r="H436" s="1" t="s">
        <v>6</v>
      </c>
      <c r="I436" s="4"/>
    </row>
    <row r="437" spans="1:14" x14ac:dyDescent="0.25">
      <c r="A437" t="str">
        <f>B427</f>
        <v>electricity supply, high voltage, from vanadium-redox flow battery system</v>
      </c>
      <c r="B437">
        <v>1</v>
      </c>
      <c r="C437" t="s">
        <v>4</v>
      </c>
      <c r="D437" t="str">
        <f>B434</f>
        <v>kilowatt hour</v>
      </c>
      <c r="F437" t="s">
        <v>33</v>
      </c>
      <c r="G437" t="str">
        <f>B432</f>
        <v>electricity, high voltage</v>
      </c>
      <c r="I437" s="3"/>
      <c r="J437" s="3"/>
      <c r="K437" s="3"/>
      <c r="L437" s="3"/>
      <c r="M437" s="3"/>
      <c r="N437" s="3"/>
    </row>
    <row r="438" spans="1:14" x14ac:dyDescent="0.25">
      <c r="A438" t="s">
        <v>269</v>
      </c>
      <c r="B438">
        <v>1.33</v>
      </c>
      <c r="C438" t="s">
        <v>4</v>
      </c>
      <c r="D438" t="s">
        <v>84</v>
      </c>
      <c r="F438" t="s">
        <v>30</v>
      </c>
      <c r="G438" t="s">
        <v>246</v>
      </c>
      <c r="H438" t="s">
        <v>275</v>
      </c>
      <c r="I438" s="3"/>
      <c r="J438" s="3"/>
      <c r="K438" s="3"/>
      <c r="L438" s="3"/>
      <c r="M438" s="3"/>
      <c r="N438" s="3"/>
    </row>
    <row r="439" spans="1:14" x14ac:dyDescent="0.25">
      <c r="A439" t="s">
        <v>264</v>
      </c>
      <c r="B439" s="9">
        <f>1/(49000000)</f>
        <v>2.0408163265306123E-8</v>
      </c>
      <c r="C439" t="s">
        <v>4</v>
      </c>
      <c r="D439" t="s">
        <v>11</v>
      </c>
      <c r="F439" t="s">
        <v>30</v>
      </c>
      <c r="G439" t="s">
        <v>260</v>
      </c>
      <c r="H439" t="s">
        <v>274</v>
      </c>
    </row>
    <row r="440" spans="1:14" x14ac:dyDescent="0.25">
      <c r="A440" t="s">
        <v>265</v>
      </c>
      <c r="B440" s="9">
        <f>1/(49000000)</f>
        <v>2.0408163265306123E-8</v>
      </c>
      <c r="C440" t="s">
        <v>4</v>
      </c>
      <c r="D440" t="s">
        <v>11</v>
      </c>
      <c r="F440" t="s">
        <v>30</v>
      </c>
      <c r="G440" t="s">
        <v>266</v>
      </c>
      <c r="H440" t="s">
        <v>268</v>
      </c>
    </row>
    <row r="441" spans="1:14" x14ac:dyDescent="0.25">
      <c r="A441" t="s">
        <v>230</v>
      </c>
      <c r="B441" s="9">
        <f>-0.41/1000</f>
        <v>-4.0999999999999999E-4</v>
      </c>
      <c r="C441" t="s">
        <v>4</v>
      </c>
      <c r="D441" t="s">
        <v>31</v>
      </c>
      <c r="F441" t="s">
        <v>30</v>
      </c>
      <c r="G441" t="s">
        <v>231</v>
      </c>
      <c r="H441" t="s">
        <v>270</v>
      </c>
    </row>
    <row r="442" spans="1:14" x14ac:dyDescent="0.25">
      <c r="A442" t="s">
        <v>236</v>
      </c>
      <c r="B442">
        <f>-0.66/1000</f>
        <v>-6.6E-4</v>
      </c>
      <c r="C442" t="s">
        <v>4</v>
      </c>
      <c r="D442" t="s">
        <v>31</v>
      </c>
      <c r="F442" t="s">
        <v>30</v>
      </c>
      <c r="G442" t="s">
        <v>237</v>
      </c>
      <c r="H442" t="s">
        <v>271</v>
      </c>
    </row>
    <row r="443" spans="1:14" x14ac:dyDescent="0.25">
      <c r="A443" t="s">
        <v>238</v>
      </c>
      <c r="B443">
        <f>-5.55/1000</f>
        <v>-5.5500000000000002E-3</v>
      </c>
      <c r="C443" t="s">
        <v>4</v>
      </c>
      <c r="D443" t="s">
        <v>31</v>
      </c>
      <c r="F443" t="s">
        <v>30</v>
      </c>
      <c r="G443" t="s">
        <v>239</v>
      </c>
      <c r="H443" t="s">
        <v>272</v>
      </c>
    </row>
    <row r="444" spans="1:14" x14ac:dyDescent="0.25">
      <c r="A444" t="s">
        <v>240</v>
      </c>
      <c r="B444">
        <f>-0.1/1000</f>
        <v>-1E-4</v>
      </c>
      <c r="C444" t="s">
        <v>4</v>
      </c>
      <c r="D444" t="s">
        <v>31</v>
      </c>
      <c r="F444" t="s">
        <v>30</v>
      </c>
      <c r="G444" t="s">
        <v>241</v>
      </c>
      <c r="H444" t="s">
        <v>273</v>
      </c>
    </row>
    <row r="446" spans="1:14" x14ac:dyDescent="0.25">
      <c r="A446" s="1" t="s">
        <v>1</v>
      </c>
      <c r="B446" s="1" t="s">
        <v>360</v>
      </c>
    </row>
    <row r="447" spans="1:14" x14ac:dyDescent="0.25">
      <c r="A447" t="s">
        <v>3</v>
      </c>
      <c r="B447" t="s">
        <v>28</v>
      </c>
    </row>
    <row r="448" spans="1:14" x14ac:dyDescent="0.25">
      <c r="A448" t="s">
        <v>6</v>
      </c>
      <c r="B448" t="s">
        <v>362</v>
      </c>
    </row>
    <row r="449" spans="1:9" x14ac:dyDescent="0.25">
      <c r="A449" t="s">
        <v>5</v>
      </c>
      <c r="B449">
        <v>1</v>
      </c>
    </row>
    <row r="450" spans="1:9" x14ac:dyDescent="0.25">
      <c r="A450" t="s">
        <v>7</v>
      </c>
      <c r="B450" t="s">
        <v>17</v>
      </c>
    </row>
    <row r="451" spans="1:9" x14ac:dyDescent="0.25">
      <c r="A451" t="s">
        <v>8</v>
      </c>
      <c r="B451" t="s">
        <v>361</v>
      </c>
    </row>
    <row r="452" spans="1:9" x14ac:dyDescent="0.25">
      <c r="A452" t="s">
        <v>9</v>
      </c>
      <c r="B452" t="s">
        <v>10</v>
      </c>
    </row>
    <row r="453" spans="1:9" x14ac:dyDescent="0.25">
      <c r="A453" t="s">
        <v>11</v>
      </c>
      <c r="B453" t="s">
        <v>31</v>
      </c>
    </row>
    <row r="454" spans="1:9" x14ac:dyDescent="0.25">
      <c r="A454" s="1" t="s">
        <v>12</v>
      </c>
      <c r="I454" s="9"/>
    </row>
    <row r="455" spans="1:9" x14ac:dyDescent="0.25">
      <c r="A455" s="1" t="s">
        <v>13</v>
      </c>
      <c r="B455" s="1" t="s">
        <v>14</v>
      </c>
      <c r="C455" s="1" t="s">
        <v>3</v>
      </c>
      <c r="D455" s="1" t="s">
        <v>11</v>
      </c>
      <c r="E455" s="1" t="s">
        <v>15</v>
      </c>
      <c r="F455" s="1" t="s">
        <v>9</v>
      </c>
      <c r="G455" s="1" t="s">
        <v>8</v>
      </c>
      <c r="H455" s="1" t="s">
        <v>6</v>
      </c>
    </row>
    <row r="456" spans="1:9" x14ac:dyDescent="0.25">
      <c r="A456" t="str">
        <f>B446</f>
        <v>market for battery, redox-flow, Vanadium</v>
      </c>
      <c r="B456">
        <v>1</v>
      </c>
      <c r="C456" t="s">
        <v>28</v>
      </c>
      <c r="D456" t="str">
        <f>B453</f>
        <v>kilogram</v>
      </c>
      <c r="F456" t="s">
        <v>33</v>
      </c>
      <c r="G456" t="str">
        <f>B451</f>
        <v>battery, redox-flow, Vanadium</v>
      </c>
    </row>
    <row r="457" spans="1:9" x14ac:dyDescent="0.25">
      <c r="A457" t="s">
        <v>264</v>
      </c>
      <c r="B457" s="9">
        <f>1/319948</f>
        <v>3.1255078950329427E-6</v>
      </c>
      <c r="C457" t="s">
        <v>4</v>
      </c>
      <c r="D457" t="s">
        <v>11</v>
      </c>
      <c r="F457" t="s">
        <v>30</v>
      </c>
      <c r="G457" t="s">
        <v>260</v>
      </c>
      <c r="H457" t="s">
        <v>365</v>
      </c>
      <c r="I457" s="10"/>
    </row>
    <row r="458" spans="1:9" x14ac:dyDescent="0.25">
      <c r="A458" t="s">
        <v>265</v>
      </c>
      <c r="B458" s="9">
        <f>1/319948</f>
        <v>3.1255078950329427E-6</v>
      </c>
      <c r="C458" t="s">
        <v>4</v>
      </c>
      <c r="D458" t="s">
        <v>11</v>
      </c>
      <c r="F458" t="s">
        <v>30</v>
      </c>
      <c r="G458" t="s">
        <v>266</v>
      </c>
      <c r="I458" s="9"/>
    </row>
    <row r="459" spans="1:9" x14ac:dyDescent="0.25">
      <c r="B459" s="9"/>
    </row>
    <row r="461" spans="1:9" x14ac:dyDescent="0.25">
      <c r="A461" s="1" t="s">
        <v>1</v>
      </c>
      <c r="B461" s="1" t="s">
        <v>366</v>
      </c>
    </row>
    <row r="462" spans="1:9" x14ac:dyDescent="0.25">
      <c r="A462" t="s">
        <v>3</v>
      </c>
      <c r="B462" t="s">
        <v>28</v>
      </c>
    </row>
    <row r="463" spans="1:9" x14ac:dyDescent="0.25">
      <c r="A463" t="s">
        <v>6</v>
      </c>
    </row>
    <row r="464" spans="1:9" x14ac:dyDescent="0.25">
      <c r="A464" t="s">
        <v>5</v>
      </c>
      <c r="B464">
        <v>1</v>
      </c>
    </row>
    <row r="465" spans="1:8" x14ac:dyDescent="0.25">
      <c r="A465" t="s">
        <v>7</v>
      </c>
      <c r="B465" t="s">
        <v>17</v>
      </c>
    </row>
    <row r="466" spans="1:8" x14ac:dyDescent="0.25">
      <c r="A466" t="s">
        <v>8</v>
      </c>
      <c r="B466" t="s">
        <v>367</v>
      </c>
    </row>
    <row r="467" spans="1:8" x14ac:dyDescent="0.25">
      <c r="A467" t="s">
        <v>9</v>
      </c>
      <c r="B467" t="s">
        <v>10</v>
      </c>
    </row>
    <row r="468" spans="1:8" x14ac:dyDescent="0.25">
      <c r="A468" t="s">
        <v>11</v>
      </c>
      <c r="B468" t="s">
        <v>31</v>
      </c>
    </row>
    <row r="469" spans="1:8" x14ac:dyDescent="0.25">
      <c r="A469" s="1" t="s">
        <v>12</v>
      </c>
    </row>
    <row r="470" spans="1:8" x14ac:dyDescent="0.25">
      <c r="A470" s="1" t="s">
        <v>13</v>
      </c>
      <c r="B470" s="1" t="s">
        <v>14</v>
      </c>
      <c r="C470" s="1" t="s">
        <v>3</v>
      </c>
      <c r="D470" s="1" t="s">
        <v>11</v>
      </c>
      <c r="E470" s="1" t="s">
        <v>15</v>
      </c>
      <c r="F470" s="1" t="s">
        <v>9</v>
      </c>
      <c r="G470" s="1" t="s">
        <v>8</v>
      </c>
      <c r="H470" s="1" t="s">
        <v>6</v>
      </c>
    </row>
    <row r="471" spans="1:8" x14ac:dyDescent="0.25">
      <c r="A471" t="str">
        <f>B461</f>
        <v>market for used redox-flow battery</v>
      </c>
      <c r="B471">
        <v>1</v>
      </c>
      <c r="C471" t="s">
        <v>28</v>
      </c>
      <c r="D471" t="str">
        <f>B468</f>
        <v>kilogram</v>
      </c>
      <c r="F471" t="s">
        <v>33</v>
      </c>
      <c r="G471" t="str">
        <f>B466</f>
        <v>used redox-flow battery</v>
      </c>
    </row>
    <row r="472" spans="1:8" x14ac:dyDescent="0.25">
      <c r="A472" t="s">
        <v>230</v>
      </c>
      <c r="B472" s="9">
        <f>B441/$B$440*$B$457</f>
        <v>-6.2791453611211814E-2</v>
      </c>
      <c r="C472" t="s">
        <v>4</v>
      </c>
      <c r="D472" t="s">
        <v>31</v>
      </c>
      <c r="F472" t="s">
        <v>30</v>
      </c>
      <c r="G472" t="s">
        <v>231</v>
      </c>
    </row>
    <row r="473" spans="1:8" x14ac:dyDescent="0.25">
      <c r="A473" t="s">
        <v>236</v>
      </c>
      <c r="B473" s="9">
        <f t="shared" ref="B473:B475" si="0">B442/$B$440*$B$457</f>
        <v>-0.10107892532536537</v>
      </c>
      <c r="C473" t="s">
        <v>4</v>
      </c>
      <c r="D473" t="s">
        <v>31</v>
      </c>
      <c r="F473" t="s">
        <v>30</v>
      </c>
      <c r="G473" t="s">
        <v>237</v>
      </c>
    </row>
    <row r="474" spans="1:8" x14ac:dyDescent="0.25">
      <c r="A474" t="s">
        <v>238</v>
      </c>
      <c r="B474" s="9">
        <f t="shared" si="0"/>
        <v>-0.84998187205420872</v>
      </c>
      <c r="C474" t="s">
        <v>4</v>
      </c>
      <c r="D474" t="s">
        <v>31</v>
      </c>
      <c r="F474" t="s">
        <v>30</v>
      </c>
      <c r="G474" t="s">
        <v>239</v>
      </c>
    </row>
    <row r="475" spans="1:8" x14ac:dyDescent="0.25">
      <c r="A475" t="s">
        <v>240</v>
      </c>
      <c r="B475" s="9">
        <f t="shared" si="0"/>
        <v>-1.531498868566142E-2</v>
      </c>
      <c r="C475" t="s">
        <v>4</v>
      </c>
      <c r="D475" t="s">
        <v>31</v>
      </c>
      <c r="F475" t="s">
        <v>30</v>
      </c>
      <c r="G475" t="s">
        <v>241</v>
      </c>
    </row>
  </sheetData>
  <autoFilter ref="A1:P444" xr:uid="{2F1C5B3A-29A3-3D4D-87B5-E2283E6AD55F}"/>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Hahn Menacho Alvaro Jose</cp:lastModifiedBy>
  <dcterms:created xsi:type="dcterms:W3CDTF">2023-10-03T13:38:00Z</dcterms:created>
  <dcterms:modified xsi:type="dcterms:W3CDTF">2024-07-31T07:35:20Z</dcterms:modified>
</cp:coreProperties>
</file>