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615" windowHeight="12150" activeTab="1"/>
  </bookViews>
  <sheets>
    <sheet name="Summary" sheetId="1" r:id="rId1"/>
    <sheet name="Data" sheetId="3" r:id="rId2"/>
    <sheet name="First bryo study" sheetId="2" r:id="rId3"/>
  </sheets>
  <calcPr calcId="145621"/>
</workbook>
</file>

<file path=xl/calcChain.xml><?xml version="1.0" encoding="utf-8"?>
<calcChain xmlns="http://schemas.openxmlformats.org/spreadsheetml/2006/main">
  <c r="W22" i="1" l="1"/>
  <c r="W19" i="1"/>
  <c r="V28" i="1"/>
  <c r="V25" i="1"/>
  <c r="V22" i="1"/>
  <c r="V19" i="1"/>
  <c r="V11" i="1"/>
  <c r="V8" i="1"/>
  <c r="V5" i="1"/>
  <c r="V2" i="1"/>
  <c r="U28" i="1"/>
  <c r="W28" i="1" s="1"/>
  <c r="U25" i="1"/>
  <c r="W25" i="1" s="1"/>
  <c r="U22" i="1"/>
  <c r="U19" i="1"/>
  <c r="U11" i="1"/>
  <c r="W11" i="1" s="1"/>
  <c r="U8" i="1"/>
  <c r="W8" i="1" s="1"/>
  <c r="U5" i="1"/>
  <c r="W5" i="1" s="1"/>
  <c r="U2" i="1"/>
  <c r="W2" i="1" s="1"/>
  <c r="N1" i="3"/>
  <c r="L1" i="3"/>
  <c r="S28" i="1" l="1"/>
  <c r="R28" i="1"/>
  <c r="Q28" i="1"/>
  <c r="P28" i="1"/>
  <c r="S25" i="1"/>
  <c r="R25" i="1"/>
  <c r="Q25" i="1"/>
  <c r="P25" i="1"/>
  <c r="S19" i="1"/>
  <c r="R19" i="1"/>
  <c r="Q19" i="1"/>
  <c r="P19" i="1"/>
  <c r="S22" i="1"/>
  <c r="R22" i="1"/>
  <c r="Q22" i="1"/>
  <c r="P22" i="1"/>
  <c r="Y33" i="1"/>
  <c r="Z33" i="1" s="1"/>
  <c r="AC33" i="1" s="1"/>
  <c r="D2" i="2"/>
  <c r="C2" i="2"/>
  <c r="Z34" i="1"/>
  <c r="AC34" i="1" s="1"/>
  <c r="AA34" i="1"/>
  <c r="AB34" i="1" s="1"/>
  <c r="AD34" i="1" s="1"/>
  <c r="S14" i="1"/>
  <c r="R14" i="1"/>
  <c r="Q14" i="1"/>
  <c r="P14" i="1"/>
  <c r="D187" i="2"/>
  <c r="D186" i="2"/>
  <c r="D185" i="2"/>
  <c r="D184" i="2"/>
  <c r="D183" i="2"/>
  <c r="D182" i="2"/>
  <c r="D181" i="2"/>
  <c r="D180" i="2"/>
  <c r="D178" i="2"/>
  <c r="D177" i="2"/>
  <c r="D176" i="2"/>
  <c r="D175" i="2"/>
  <c r="D174" i="2"/>
  <c r="D173" i="2"/>
  <c r="D172" i="2"/>
  <c r="D171" i="2"/>
  <c r="D170" i="2"/>
  <c r="D162" i="2"/>
  <c r="D161" i="2"/>
  <c r="D160" i="2"/>
  <c r="D159" i="2"/>
  <c r="D158" i="2"/>
  <c r="D157" i="2"/>
  <c r="D156" i="2"/>
  <c r="D154" i="2"/>
  <c r="D153" i="2"/>
  <c r="D152" i="2"/>
  <c r="D151" i="2"/>
  <c r="D149" i="2"/>
  <c r="D147" i="2"/>
  <c r="D146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6" i="2"/>
  <c r="D125" i="2"/>
  <c r="D124" i="2"/>
  <c r="D123" i="2"/>
  <c r="D122" i="2"/>
  <c r="D117" i="2"/>
  <c r="D116" i="2"/>
  <c r="D115" i="2"/>
  <c r="D114" i="2"/>
  <c r="D113" i="2"/>
  <c r="D112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5" i="2"/>
  <c r="D44" i="2"/>
  <c r="D43" i="2"/>
  <c r="D42" i="2"/>
  <c r="D41" i="2"/>
  <c r="D40" i="2"/>
  <c r="D39" i="2"/>
  <c r="D38" i="2"/>
  <c r="D37" i="2"/>
  <c r="D36" i="2"/>
  <c r="D35" i="2"/>
  <c r="D34" i="2"/>
  <c r="D32" i="2"/>
  <c r="D30" i="2"/>
  <c r="D29" i="2"/>
  <c r="D28" i="2"/>
  <c r="D21" i="2"/>
  <c r="D20" i="2"/>
  <c r="D17" i="2"/>
  <c r="D16" i="2"/>
  <c r="D15" i="2"/>
  <c r="D14" i="2"/>
  <c r="D13" i="2"/>
  <c r="D12" i="2"/>
  <c r="D11" i="2"/>
  <c r="D10" i="2"/>
  <c r="D9" i="2"/>
  <c r="D7" i="2"/>
  <c r="D6" i="2"/>
  <c r="D4" i="2"/>
  <c r="C187" i="2"/>
  <c r="C186" i="2"/>
  <c r="C185" i="2"/>
  <c r="C184" i="2"/>
  <c r="C183" i="2"/>
  <c r="C182" i="2"/>
  <c r="C181" i="2"/>
  <c r="C180" i="2"/>
  <c r="C178" i="2"/>
  <c r="C177" i="2"/>
  <c r="C176" i="2"/>
  <c r="C175" i="2"/>
  <c r="C174" i="2"/>
  <c r="C173" i="2"/>
  <c r="C172" i="2"/>
  <c r="C171" i="2"/>
  <c r="C170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3" i="2"/>
  <c r="C102" i="2"/>
  <c r="C101" i="2"/>
  <c r="C100" i="2"/>
  <c r="C99" i="2"/>
  <c r="C98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79" i="2"/>
  <c r="C78" i="2"/>
  <c r="C77" i="2"/>
  <c r="C76" i="2"/>
  <c r="C75" i="2"/>
  <c r="C74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S11" i="1"/>
  <c r="S8" i="1"/>
  <c r="S5" i="1"/>
  <c r="S2" i="1"/>
  <c r="Q2" i="1"/>
  <c r="Q11" i="1"/>
  <c r="Q8" i="1"/>
  <c r="Q5" i="1"/>
  <c r="R11" i="1"/>
  <c r="P11" i="1"/>
  <c r="R8" i="1"/>
  <c r="P8" i="1"/>
  <c r="R5" i="1"/>
  <c r="P5" i="1"/>
  <c r="R2" i="1"/>
  <c r="P2" i="1"/>
  <c r="V14" i="1" l="1"/>
  <c r="U14" i="1"/>
  <c r="W14" i="1" s="1"/>
  <c r="AA33" i="1"/>
  <c r="AB33" i="1" s="1"/>
  <c r="AD33" i="1" s="1"/>
  <c r="R17" i="1" s="1"/>
  <c r="P17" i="1" l="1"/>
</calcChain>
</file>

<file path=xl/sharedStrings.xml><?xml version="1.0" encoding="utf-8"?>
<sst xmlns="http://schemas.openxmlformats.org/spreadsheetml/2006/main" count="3399" uniqueCount="68">
  <si>
    <t>Species</t>
  </si>
  <si>
    <t>Temp</t>
  </si>
  <si>
    <t>logM</t>
  </si>
  <si>
    <t>logVo2</t>
  </si>
  <si>
    <t>Bryo</t>
  </si>
  <si>
    <t>Sponge</t>
  </si>
  <si>
    <t>Intercept</t>
  </si>
  <si>
    <t>Bryos</t>
  </si>
  <si>
    <t>Slope</t>
  </si>
  <si>
    <t>se</t>
  </si>
  <si>
    <t>Animal mass (g)</t>
  </si>
  <si>
    <t>Vo2 (ul/h)</t>
  </si>
  <si>
    <t>mass (g)</t>
  </si>
  <si>
    <t>Vo2 (ml/h)</t>
  </si>
  <si>
    <t>Mass (mg)</t>
  </si>
  <si>
    <t>Nakata et al (2005) ascidian size manipulation</t>
  </si>
  <si>
    <t>Nakaya et al 2005</t>
  </si>
  <si>
    <t>Hippoporina</t>
  </si>
  <si>
    <t>Bugula</t>
  </si>
  <si>
    <t>Term</t>
  </si>
  <si>
    <t>estimate</t>
  </si>
  <si>
    <t>t</t>
  </si>
  <si>
    <t>p</t>
  </si>
  <si>
    <t>lower 95% CI</t>
  </si>
  <si>
    <t>upper 95% CI</t>
  </si>
  <si>
    <t>Encrusting</t>
  </si>
  <si>
    <t>Arborescent</t>
  </si>
  <si>
    <t>Form</t>
  </si>
  <si>
    <t>Plate</t>
  </si>
  <si>
    <t>Location</t>
  </si>
  <si>
    <t>Esky_Cold</t>
  </si>
  <si>
    <t>CT_Dustin</t>
  </si>
  <si>
    <t>Esky_Warm</t>
  </si>
  <si>
    <t>CT_Craig</t>
  </si>
  <si>
    <t>Bugula neritina</t>
  </si>
  <si>
    <t>Bugula stolonifera</t>
  </si>
  <si>
    <t>Run</t>
  </si>
  <si>
    <t>Position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</si>
  <si>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</si>
  <si>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</si>
  <si>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</si>
  <si>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</si>
  <si>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</si>
  <si>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</si>
  <si>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</si>
  <si>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</si>
  <si>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</si>
  <si>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</si>
  <si>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</si>
  <si>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</si>
  <si>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</si>
  <si>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</si>
  <si>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</si>
  <si>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</si>
  <si>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</si>
  <si>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</si>
  <si>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</si>
  <si>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</si>
  <si>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</si>
  <si>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</si>
  <si>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</si>
  <si>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</si>
  <si>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Stolonifera</t>
  </si>
  <si>
    <t>Slope-intercept covariance</t>
  </si>
  <si>
    <t>Growth rate (cm/year)</t>
  </si>
  <si>
    <t>Growth rate (zooids/zooid/day)</t>
  </si>
  <si>
    <t>r</t>
  </si>
  <si>
    <t>RMA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</si>
</sst>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Summary!$F$2</c:f>
              <c:strCache>
                <c:ptCount val="1"/>
                <c:pt idx="0">
                  <c:v>Bryos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Summary!$S$2:$S$31</c:f>
                <c:numCache>
                  <c:formatCode>General</c:formatCode>
                  <c:ptCount val="30"/>
                  <c:pt idx="0">
                    <c:v>0.23542411999999999</c:v>
                  </c:pt>
                  <c:pt idx="3">
                    <c:v>0.13320262999999999</c:v>
                  </c:pt>
                  <c:pt idx="6">
                    <c:v>6.3035649999999999E-2</c:v>
                  </c:pt>
                  <c:pt idx="9">
                    <c:v>5.726593E-2</c:v>
                  </c:pt>
                  <c:pt idx="12">
                    <c:v>5.478686E-2</c:v>
                  </c:pt>
                  <c:pt idx="17">
                    <c:v>0.13541001</c:v>
                  </c:pt>
                  <c:pt idx="20">
                    <c:v>5.6147549999999997E-2</c:v>
                  </c:pt>
                  <c:pt idx="23">
                    <c:v>0.10137999</c:v>
                  </c:pt>
                  <c:pt idx="26">
                    <c:v>4.1609769999999997E-2</c:v>
                  </c:pt>
                </c:numCache>
              </c:numRef>
            </c:plus>
            <c:minus>
              <c:numRef>
                <c:f>Summary!$S$2:$S$31</c:f>
                <c:numCache>
                  <c:formatCode>General</c:formatCode>
                  <c:ptCount val="30"/>
                  <c:pt idx="0">
                    <c:v>0.23542411999999999</c:v>
                  </c:pt>
                  <c:pt idx="3">
                    <c:v>0.13320262999999999</c:v>
                  </c:pt>
                  <c:pt idx="6">
                    <c:v>6.3035649999999999E-2</c:v>
                  </c:pt>
                  <c:pt idx="9">
                    <c:v>5.726593E-2</c:v>
                  </c:pt>
                  <c:pt idx="12">
                    <c:v>5.478686E-2</c:v>
                  </c:pt>
                  <c:pt idx="17">
                    <c:v>0.13541001</c:v>
                  </c:pt>
                  <c:pt idx="20">
                    <c:v>5.6147549999999997E-2</c:v>
                  </c:pt>
                  <c:pt idx="23">
                    <c:v>0.10137999</c:v>
                  </c:pt>
                  <c:pt idx="26">
                    <c:v>4.1609769999999997E-2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Summary!$Q$2:$Q$31</c:f>
                <c:numCache>
                  <c:formatCode>General</c:formatCode>
                  <c:ptCount val="30"/>
                  <c:pt idx="0">
                    <c:v>0.38869439</c:v>
                  </c:pt>
                  <c:pt idx="3">
                    <c:v>0.22301193999999999</c:v>
                  </c:pt>
                  <c:pt idx="6">
                    <c:v>0.10696458</c:v>
                  </c:pt>
                  <c:pt idx="9">
                    <c:v>9.7706130000000002E-2</c:v>
                  </c:pt>
                  <c:pt idx="12">
                    <c:v>9.1613100000000003E-2</c:v>
                  </c:pt>
                  <c:pt idx="17">
                    <c:v>0.21218598</c:v>
                  </c:pt>
                  <c:pt idx="20">
                    <c:v>8.9729199999999995E-2</c:v>
                  </c:pt>
                  <c:pt idx="23">
                    <c:v>0.10206133000000001</c:v>
                  </c:pt>
                  <c:pt idx="26">
                    <c:v>3.5716779999999997E-2</c:v>
                  </c:pt>
                </c:numCache>
              </c:numRef>
            </c:plus>
            <c:minus>
              <c:numRef>
                <c:f>Summary!$Q$2:$Q$31</c:f>
                <c:numCache>
                  <c:formatCode>General</c:formatCode>
                  <c:ptCount val="30"/>
                  <c:pt idx="0">
                    <c:v>0.38869439</c:v>
                  </c:pt>
                  <c:pt idx="3">
                    <c:v>0.22301193999999999</c:v>
                  </c:pt>
                  <c:pt idx="6">
                    <c:v>0.10696458</c:v>
                  </c:pt>
                  <c:pt idx="9">
                    <c:v>9.7706130000000002E-2</c:v>
                  </c:pt>
                  <c:pt idx="12">
                    <c:v>9.1613100000000003E-2</c:v>
                  </c:pt>
                  <c:pt idx="17">
                    <c:v>0.21218598</c:v>
                  </c:pt>
                  <c:pt idx="20">
                    <c:v>8.9729199999999995E-2</c:v>
                  </c:pt>
                  <c:pt idx="23">
                    <c:v>0.10206133000000001</c:v>
                  </c:pt>
                  <c:pt idx="26">
                    <c:v>3.5716779999999997E-2</c:v>
                  </c:pt>
                </c:numCache>
              </c:numRef>
            </c:minus>
          </c:errBars>
          <c:xVal>
            <c:numRef>
              <c:f>Summary!$P$2:$P$5</c:f>
              <c:numCache>
                <c:formatCode>General</c:formatCode>
                <c:ptCount val="4"/>
                <c:pt idx="0">
                  <c:v>-1.1036872</c:v>
                </c:pt>
                <c:pt idx="3">
                  <c:v>0.33601586</c:v>
                </c:pt>
              </c:numCache>
            </c:numRef>
          </c:xVal>
          <c:yVal>
            <c:numRef>
              <c:f>Summary!$R$2:$R$5</c:f>
              <c:numCache>
                <c:formatCode>General</c:formatCode>
                <c:ptCount val="4"/>
                <c:pt idx="0">
                  <c:v>0.72474483999999995</c:v>
                </c:pt>
                <c:pt idx="3">
                  <c:v>0.23156266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Summary!$F$8</c:f>
              <c:strCache>
                <c:ptCount val="1"/>
                <c:pt idx="0">
                  <c:v>Sponge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errBars>
            <c:errDir val="y"/>
            <c:errBarType val="both"/>
            <c:errValType val="cust"/>
            <c:noEndCap val="0"/>
            <c:plus>
              <c:numRef>
                <c:f>Summary!$S$8:$S$11</c:f>
                <c:numCache>
                  <c:formatCode>General</c:formatCode>
                  <c:ptCount val="4"/>
                  <c:pt idx="0">
                    <c:v>6.3035649999999999E-2</c:v>
                  </c:pt>
                  <c:pt idx="3">
                    <c:v>5.726593E-2</c:v>
                  </c:pt>
                </c:numCache>
              </c:numRef>
            </c:plus>
            <c:minus>
              <c:numRef>
                <c:f>Summary!$S$8:$S$11</c:f>
                <c:numCache>
                  <c:formatCode>General</c:formatCode>
                  <c:ptCount val="4"/>
                  <c:pt idx="0">
                    <c:v>6.3035649999999999E-2</c:v>
                  </c:pt>
                  <c:pt idx="3">
                    <c:v>5.726593E-2</c:v>
                  </c:pt>
                </c:numCache>
              </c:numRef>
            </c:minus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Summary!$Q$8:$Q$11</c:f>
                <c:numCache>
                  <c:formatCode>General</c:formatCode>
                  <c:ptCount val="4"/>
                  <c:pt idx="0">
                    <c:v>0.10696458</c:v>
                  </c:pt>
                  <c:pt idx="3">
                    <c:v>9.7706130000000002E-2</c:v>
                  </c:pt>
                </c:numCache>
              </c:numRef>
            </c:plus>
            <c:minus>
              <c:numRef>
                <c:f>Summary!$Q$8:$Q$11</c:f>
                <c:numCache>
                  <c:formatCode>General</c:formatCode>
                  <c:ptCount val="4"/>
                  <c:pt idx="0">
                    <c:v>0.10696458</c:v>
                  </c:pt>
                  <c:pt idx="3">
                    <c:v>9.7706130000000002E-2</c:v>
                  </c:pt>
                </c:numCache>
              </c:numRef>
            </c:minus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errBars>
          <c:xVal>
            <c:numRef>
              <c:f>Summary!$P$8:$P$11</c:f>
              <c:numCache>
                <c:formatCode>General</c:formatCode>
                <c:ptCount val="4"/>
                <c:pt idx="0">
                  <c:v>-0.28321160000000001</c:v>
                </c:pt>
                <c:pt idx="3">
                  <c:v>-0.36715789999999998</c:v>
                </c:pt>
              </c:numCache>
            </c:numRef>
          </c:xVal>
          <c:yVal>
            <c:numRef>
              <c:f>Summary!$R$8:$R$11</c:f>
              <c:numCache>
                <c:formatCode>General</c:formatCode>
                <c:ptCount val="4"/>
                <c:pt idx="0">
                  <c:v>0.42367062999999999</c:v>
                </c:pt>
                <c:pt idx="3">
                  <c:v>0.46818776000000001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Summary!$F$14</c:f>
              <c:strCache>
                <c:ptCount val="1"/>
                <c:pt idx="0">
                  <c:v>Hippoporina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Summary!$S$14</c:f>
                <c:numCache>
                  <c:formatCode>General</c:formatCode>
                  <c:ptCount val="1"/>
                  <c:pt idx="0">
                    <c:v>5.478686E-2</c:v>
                  </c:pt>
                </c:numCache>
              </c:numRef>
            </c:plus>
            <c:minus>
              <c:numRef>
                <c:f>Summary!$S$14</c:f>
                <c:numCache>
                  <c:formatCode>General</c:formatCode>
                  <c:ptCount val="1"/>
                  <c:pt idx="0">
                    <c:v>5.478686E-2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Summary!$Q$14</c:f>
                <c:numCache>
                  <c:formatCode>General</c:formatCode>
                  <c:ptCount val="1"/>
                  <c:pt idx="0">
                    <c:v>9.1613100000000003E-2</c:v>
                  </c:pt>
                </c:numCache>
              </c:numRef>
            </c:plus>
            <c:minus>
              <c:numRef>
                <c:f>Summary!$Q$14</c:f>
                <c:numCache>
                  <c:formatCode>General</c:formatCode>
                  <c:ptCount val="1"/>
                  <c:pt idx="0">
                    <c:v>9.1613100000000003E-2</c:v>
                  </c:pt>
                </c:numCache>
              </c:numRef>
            </c:minus>
          </c:errBars>
          <c:xVal>
            <c:numRef>
              <c:f>Summary!$P$14</c:f>
              <c:numCache>
                <c:formatCode>General</c:formatCode>
                <c:ptCount val="1"/>
                <c:pt idx="0">
                  <c:v>-0.1585133</c:v>
                </c:pt>
              </c:numCache>
            </c:numRef>
          </c:xVal>
          <c:yVal>
            <c:numRef>
              <c:f>Summary!$R$14</c:f>
              <c:numCache>
                <c:formatCode>General</c:formatCode>
                <c:ptCount val="1"/>
                <c:pt idx="0">
                  <c:v>0.46958770999999999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Nakata et al (2005) ascidian size manipulation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Summary!$P$17</c:f>
              <c:numCache>
                <c:formatCode>General</c:formatCode>
                <c:ptCount val="1"/>
                <c:pt idx="0">
                  <c:v>-0.83956141053216093</c:v>
                </c:pt>
              </c:numCache>
            </c:numRef>
          </c:xVal>
          <c:yVal>
            <c:numRef>
              <c:f>Summary!$R$17</c:f>
              <c:numCache>
                <c:formatCode>General</c:formatCode>
                <c:ptCount val="1"/>
                <c:pt idx="0">
                  <c:v>0.94075224856018014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Summary!$AG$1</c:f>
              <c:strCache>
                <c:ptCount val="1"/>
                <c:pt idx="0">
                  <c:v>Slope-intercept covariance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Summary!$AH$4:$AH$10</c:f>
              <c:numCache>
                <c:formatCode>General</c:formatCode>
                <c:ptCount val="7"/>
                <c:pt idx="0">
                  <c:v>-1.7250408573260123</c:v>
                </c:pt>
                <c:pt idx="1">
                  <c:v>-1.1979511596243402</c:v>
                </c:pt>
                <c:pt idx="2">
                  <c:v>-0.69177018312377847</c:v>
                </c:pt>
                <c:pt idx="3">
                  <c:v>-0.27147336754725582</c:v>
                </c:pt>
                <c:pt idx="4">
                  <c:v>8.1744160939838273E-2</c:v>
                </c:pt>
                <c:pt idx="5">
                  <c:v>0.1670081472156012</c:v>
                </c:pt>
                <c:pt idx="6">
                  <c:v>0.26557374808446532</c:v>
                </c:pt>
              </c:numCache>
            </c:numRef>
          </c:xVal>
          <c:yVal>
            <c:numRef>
              <c:f>Summary!$AI$4:$AI$10</c:f>
              <c:numCache>
                <c:formatCode>General</c:formatCode>
                <c:ptCount val="7"/>
                <c:pt idx="0">
                  <c:v>0.84683233259273882</c:v>
                </c:pt>
                <c:pt idx="1">
                  <c:v>0.68340735602480274</c:v>
                </c:pt>
                <c:pt idx="2">
                  <c:v>0.58190394728065065</c:v>
                </c:pt>
                <c:pt idx="3">
                  <c:v>0.53654974406482714</c:v>
                </c:pt>
                <c:pt idx="4">
                  <c:v>0.51734904868251674</c:v>
                </c:pt>
                <c:pt idx="5">
                  <c:v>0.51440625495703574</c:v>
                </c:pt>
                <c:pt idx="6">
                  <c:v>0.51159632340048811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0112"/>
        <c:axId val="54290688"/>
      </c:scatterChart>
      <c:valAx>
        <c:axId val="542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/>
                </a:pPr>
                <a:r>
                  <a:rPr lang="en-AU"/>
                  <a:t>Intercept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54290688"/>
        <c:crosses val="autoZero"/>
        <c:crossBetween val="midCat"/>
      </c:valAx>
      <c:valAx>
        <c:axId val="54290688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/>
                </a:pPr>
                <a:r>
                  <a:rPr lang="en-AU"/>
                  <a:t>Slope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54290112"/>
        <c:crossesAt val="-50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2187226596671E-2"/>
          <c:y val="5.13585977626181E-2"/>
          <c:w val="0.82424781277340553"/>
          <c:h val="0.798389766889909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Summary!$A$52:$B$52</c:f>
              <c:strCache>
                <c:ptCount val="1"/>
                <c:pt idx="0">
                  <c:v>Bryo 25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4315787335838967"/>
                  <c:y val="6.3322567783995936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AU"/>
                  </a:pPr>
                  <a:endParaRPr lang="en-US"/>
                </a:p>
              </c:txPr>
            </c:trendlineLbl>
          </c:trendline>
          <c:xVal>
            <c:numRef>
              <c:f>Summary!$C$52:$C$100</c:f>
              <c:numCache>
                <c:formatCode>General</c:formatCode>
                <c:ptCount val="49"/>
                <c:pt idx="0">
                  <c:v>1.884795363948981</c:v>
                </c:pt>
                <c:pt idx="1">
                  <c:v>1.69810054562339</c:v>
                </c:pt>
                <c:pt idx="2">
                  <c:v>1.3598354823398879</c:v>
                </c:pt>
                <c:pt idx="4">
                  <c:v>2</c:v>
                </c:pt>
                <c:pt idx="5">
                  <c:v>1.6354837468149122</c:v>
                </c:pt>
                <c:pt idx="7">
                  <c:v>1.9960736544852753</c:v>
                </c:pt>
                <c:pt idx="8">
                  <c:v>1.8887409606828927</c:v>
                </c:pt>
                <c:pt idx="9">
                  <c:v>1.9185545305502736</c:v>
                </c:pt>
                <c:pt idx="10">
                  <c:v>1.3961993470957363</c:v>
                </c:pt>
                <c:pt idx="11">
                  <c:v>1.5976951859255124</c:v>
                </c:pt>
                <c:pt idx="13">
                  <c:v>1.414973347970818</c:v>
                </c:pt>
                <c:pt idx="15">
                  <c:v>1.8762178405916423</c:v>
                </c:pt>
                <c:pt idx="17">
                  <c:v>1.5490032620257879</c:v>
                </c:pt>
                <c:pt idx="18">
                  <c:v>1.3222192947339193</c:v>
                </c:pt>
                <c:pt idx="21">
                  <c:v>1.6857417386022637</c:v>
                </c:pt>
                <c:pt idx="22">
                  <c:v>1.6263403673750423</c:v>
                </c:pt>
                <c:pt idx="23">
                  <c:v>1.4065401804339552</c:v>
                </c:pt>
                <c:pt idx="25">
                  <c:v>1.4281347940287887</c:v>
                </c:pt>
                <c:pt idx="26">
                  <c:v>1.8331471119127851</c:v>
                </c:pt>
                <c:pt idx="28">
                  <c:v>1.4771212547196624</c:v>
                </c:pt>
                <c:pt idx="30">
                  <c:v>1.887054378050957</c:v>
                </c:pt>
                <c:pt idx="31">
                  <c:v>1.7315887651867388</c:v>
                </c:pt>
                <c:pt idx="33">
                  <c:v>1.9763499790032735</c:v>
                </c:pt>
                <c:pt idx="34">
                  <c:v>1.8965262174895554</c:v>
                </c:pt>
                <c:pt idx="35">
                  <c:v>1.711807229041191</c:v>
                </c:pt>
                <c:pt idx="36">
                  <c:v>1.4913616938342726</c:v>
                </c:pt>
                <c:pt idx="37">
                  <c:v>1.7411515988517852</c:v>
                </c:pt>
                <c:pt idx="38">
                  <c:v>1.2787536009528289</c:v>
                </c:pt>
                <c:pt idx="39">
                  <c:v>1.4712917110589385</c:v>
                </c:pt>
                <c:pt idx="40">
                  <c:v>1.7923916894982539</c:v>
                </c:pt>
                <c:pt idx="42">
                  <c:v>1.6972293427597176</c:v>
                </c:pt>
                <c:pt idx="43">
                  <c:v>1.7168377232995244</c:v>
                </c:pt>
                <c:pt idx="46">
                  <c:v>1.5740312677277188</c:v>
                </c:pt>
                <c:pt idx="48">
                  <c:v>1.5250448070368452</c:v>
                </c:pt>
              </c:numCache>
            </c:numRef>
          </c:xVal>
          <c:yVal>
            <c:numRef>
              <c:f>Summary!$D$52:$D$100</c:f>
              <c:numCache>
                <c:formatCode>General</c:formatCode>
                <c:ptCount val="49"/>
                <c:pt idx="0">
                  <c:v>0.59585431355531726</c:v>
                </c:pt>
                <c:pt idx="1">
                  <c:v>0.94083138937574895</c:v>
                </c:pt>
                <c:pt idx="2">
                  <c:v>0.43707617892884881</c:v>
                </c:pt>
                <c:pt idx="4">
                  <c:v>0.70981290953554255</c:v>
                </c:pt>
                <c:pt idx="5">
                  <c:v>0.87669137001613517</c:v>
                </c:pt>
                <c:pt idx="7">
                  <c:v>0.91263653989844196</c:v>
                </c:pt>
                <c:pt idx="8">
                  <c:v>0.69024391778117888</c:v>
                </c:pt>
                <c:pt idx="9">
                  <c:v>0.77973389733742948</c:v>
                </c:pt>
                <c:pt idx="10">
                  <c:v>0.65399823307177651</c:v>
                </c:pt>
                <c:pt idx="11">
                  <c:v>0.82182377687412389</c:v>
                </c:pt>
                <c:pt idx="13">
                  <c:v>0.49954338452310365</c:v>
                </c:pt>
                <c:pt idx="15">
                  <c:v>0.81621484875991934</c:v>
                </c:pt>
                <c:pt idx="17">
                  <c:v>0.66399987210111289</c:v>
                </c:pt>
                <c:pt idx="18">
                  <c:v>0.56752285699619298</c:v>
                </c:pt>
                <c:pt idx="21">
                  <c:v>0.50244778656531042</c:v>
                </c:pt>
                <c:pt idx="22">
                  <c:v>0.7346802005114299</c:v>
                </c:pt>
                <c:pt idx="23">
                  <c:v>0.95931138946694217</c:v>
                </c:pt>
                <c:pt idx="25">
                  <c:v>0.75933762518302217</c:v>
                </c:pt>
                <c:pt idx="26">
                  <c:v>0.91423372003487557</c:v>
                </c:pt>
                <c:pt idx="28">
                  <c:v>0.77470116192991978</c:v>
                </c:pt>
                <c:pt idx="30">
                  <c:v>0.80038916965189999</c:v>
                </c:pt>
                <c:pt idx="31">
                  <c:v>0.66212352537346786</c:v>
                </c:pt>
                <c:pt idx="33">
                  <c:v>0.73969582334874007</c:v>
                </c:pt>
                <c:pt idx="34">
                  <c:v>0.72531517490236108</c:v>
                </c:pt>
                <c:pt idx="35">
                  <c:v>0.98113455927384274</c:v>
                </c:pt>
                <c:pt idx="36">
                  <c:v>0.2904654854213643</c:v>
                </c:pt>
                <c:pt idx="37">
                  <c:v>0.83927484963266941</c:v>
                </c:pt>
                <c:pt idx="38">
                  <c:v>0.63753151231673311</c:v>
                </c:pt>
                <c:pt idx="39">
                  <c:v>0.84203475008695461</c:v>
                </c:pt>
                <c:pt idx="40">
                  <c:v>0.45825939504537871</c:v>
                </c:pt>
                <c:pt idx="42">
                  <c:v>0.95584718322275863</c:v>
                </c:pt>
                <c:pt idx="43">
                  <c:v>0.7022835875671265</c:v>
                </c:pt>
                <c:pt idx="46">
                  <c:v>0.55629323411387832</c:v>
                </c:pt>
                <c:pt idx="48">
                  <c:v>0.70332218932743906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Summary!$F$14</c:f>
              <c:strCache>
                <c:ptCount val="1"/>
                <c:pt idx="0">
                  <c:v>Hippoporina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070197734810468"/>
                  <c:y val="0.25307498756516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AU"/>
                  </a:pPr>
                  <a:endParaRPr lang="en-US"/>
                </a:p>
              </c:txPr>
            </c:trendlineLbl>
          </c:trendline>
          <c:xVal>
            <c:numRef>
              <c:f>'First bryo study'!$C$2:$C$187</c:f>
              <c:numCache>
                <c:formatCode>General</c:formatCode>
                <c:ptCount val="186"/>
                <c:pt idx="0">
                  <c:v>1.8959747323590646</c:v>
                </c:pt>
                <c:pt idx="1">
                  <c:v>1.655138434811382</c:v>
                </c:pt>
                <c:pt idx="2">
                  <c:v>1.4623979978989561</c:v>
                </c:pt>
                <c:pt idx="3">
                  <c:v>1.5237464668115646</c:v>
                </c:pt>
                <c:pt idx="4">
                  <c:v>1.6893088591236203</c:v>
                </c:pt>
                <c:pt idx="5">
                  <c:v>1.5289167002776547</c:v>
                </c:pt>
                <c:pt idx="6">
                  <c:v>1.5622928644564746</c:v>
                </c:pt>
                <c:pt idx="7">
                  <c:v>1.8331471119127851</c:v>
                </c:pt>
                <c:pt idx="8">
                  <c:v>1.9052560487484513</c:v>
                </c:pt>
                <c:pt idx="9">
                  <c:v>1.2600713879850747</c:v>
                </c:pt>
                <c:pt idx="10">
                  <c:v>1.7185016888672742</c:v>
                </c:pt>
                <c:pt idx="11">
                  <c:v>1.69284691927723</c:v>
                </c:pt>
                <c:pt idx="12">
                  <c:v>1.8444771757456815</c:v>
                </c:pt>
                <c:pt idx="13">
                  <c:v>1.4638929889859074</c:v>
                </c:pt>
                <c:pt idx="14">
                  <c:v>1.4048337166199381</c:v>
                </c:pt>
                <c:pt idx="15">
                  <c:v>1.5611013836490562</c:v>
                </c:pt>
                <c:pt idx="16">
                  <c:v>1.510545010206612</c:v>
                </c:pt>
                <c:pt idx="17">
                  <c:v>1.7888751157754166</c:v>
                </c:pt>
                <c:pt idx="18">
                  <c:v>1.6053050461411094</c:v>
                </c:pt>
                <c:pt idx="19">
                  <c:v>1.414973347970818</c:v>
                </c:pt>
                <c:pt idx="24">
                  <c:v>1.7226339225338123</c:v>
                </c:pt>
                <c:pt idx="25">
                  <c:v>1.5634810853944108</c:v>
                </c:pt>
                <c:pt idx="26">
                  <c:v>1.3483048630481607</c:v>
                </c:pt>
                <c:pt idx="27">
                  <c:v>1.6364878963533653</c:v>
                </c:pt>
                <c:pt idx="28">
                  <c:v>1.7923916894982539</c:v>
                </c:pt>
                <c:pt idx="29">
                  <c:v>1.7944880466591695</c:v>
                </c:pt>
                <c:pt idx="30">
                  <c:v>1.4065401804339552</c:v>
                </c:pt>
                <c:pt idx="31">
                  <c:v>1.8115750058705933</c:v>
                </c:pt>
                <c:pt idx="32">
                  <c:v>1.6776069527204931</c:v>
                </c:pt>
                <c:pt idx="33">
                  <c:v>1.2552725051033062</c:v>
                </c:pt>
                <c:pt idx="34">
                  <c:v>1.7126497016272113</c:v>
                </c:pt>
                <c:pt idx="35">
                  <c:v>1.8228216453031045</c:v>
                </c:pt>
                <c:pt idx="36">
                  <c:v>1.8494194137968996</c:v>
                </c:pt>
                <c:pt idx="37">
                  <c:v>1.5502283530550942</c:v>
                </c:pt>
                <c:pt idx="38">
                  <c:v>1.866287339084195</c:v>
                </c:pt>
                <c:pt idx="39">
                  <c:v>1.5198279937757189</c:v>
                </c:pt>
                <c:pt idx="40">
                  <c:v>1.2624510897304293</c:v>
                </c:pt>
                <c:pt idx="41">
                  <c:v>1.8195439355418688</c:v>
                </c:pt>
                <c:pt idx="42">
                  <c:v>1.7347998295888469</c:v>
                </c:pt>
                <c:pt idx="43">
                  <c:v>1.5763413502057928</c:v>
                </c:pt>
                <c:pt idx="48">
                  <c:v>1.8318697742805017</c:v>
                </c:pt>
                <c:pt idx="49">
                  <c:v>1.7015679850559273</c:v>
                </c:pt>
                <c:pt idx="50">
                  <c:v>1.598790506763115</c:v>
                </c:pt>
                <c:pt idx="51">
                  <c:v>1.143014800254095</c:v>
                </c:pt>
                <c:pt idx="52">
                  <c:v>1.8208579894396999</c:v>
                </c:pt>
                <c:pt idx="53">
                  <c:v>1.6972293427597176</c:v>
                </c:pt>
                <c:pt idx="54">
                  <c:v>1.7275412570285564</c:v>
                </c:pt>
                <c:pt idx="55">
                  <c:v>1.675778341674085</c:v>
                </c:pt>
                <c:pt idx="56">
                  <c:v>1.2405492482825997</c:v>
                </c:pt>
                <c:pt idx="57">
                  <c:v>1.4014005407815442</c:v>
                </c:pt>
                <c:pt idx="58">
                  <c:v>1.7937903846908188</c:v>
                </c:pt>
                <c:pt idx="59">
                  <c:v>1.6720978579357175</c:v>
                </c:pt>
                <c:pt idx="60">
                  <c:v>1.8129133566428555</c:v>
                </c:pt>
                <c:pt idx="61">
                  <c:v>1.5340261060561351</c:v>
                </c:pt>
                <c:pt idx="62">
                  <c:v>1.8481891169913987</c:v>
                </c:pt>
                <c:pt idx="63">
                  <c:v>1.4166405073382808</c:v>
                </c:pt>
                <c:pt idx="64">
                  <c:v>1.608526033577194</c:v>
                </c:pt>
                <c:pt idx="65">
                  <c:v>1.5910646070264993</c:v>
                </c:pt>
                <c:pt idx="66">
                  <c:v>1.754348335711019</c:v>
                </c:pt>
                <c:pt idx="67">
                  <c:v>1.4857214264815799</c:v>
                </c:pt>
                <c:pt idx="72">
                  <c:v>1.4471580313422192</c:v>
                </c:pt>
                <c:pt idx="73">
                  <c:v>1.6253124509616739</c:v>
                </c:pt>
                <c:pt idx="74">
                  <c:v>1.3579348470004537</c:v>
                </c:pt>
                <c:pt idx="75">
                  <c:v>1.6503075231319364</c:v>
                </c:pt>
                <c:pt idx="76">
                  <c:v>1.537819095073274</c:v>
                </c:pt>
                <c:pt idx="77">
                  <c:v>1.2479732663618066</c:v>
                </c:pt>
                <c:pt idx="79">
                  <c:v>1.6884198220027107</c:v>
                </c:pt>
                <c:pt idx="80">
                  <c:v>1.3242824552976926</c:v>
                </c:pt>
                <c:pt idx="81">
                  <c:v>1.7656685547590141</c:v>
                </c:pt>
                <c:pt idx="82">
                  <c:v>1.4800069429571507</c:v>
                </c:pt>
                <c:pt idx="83">
                  <c:v>1.5145477526602862</c:v>
                </c:pt>
                <c:pt idx="84">
                  <c:v>1.6910814921229684</c:v>
                </c:pt>
                <c:pt idx="85">
                  <c:v>1.2624510897304293</c:v>
                </c:pt>
                <c:pt idx="86">
                  <c:v>0.89762709129044127</c:v>
                </c:pt>
                <c:pt idx="87">
                  <c:v>1.5670263661590604</c:v>
                </c:pt>
                <c:pt idx="88">
                  <c:v>1.9106244048892012</c:v>
                </c:pt>
                <c:pt idx="89">
                  <c:v>1.3502480183341627</c:v>
                </c:pt>
                <c:pt idx="90">
                  <c:v>1.2455126678141497</c:v>
                </c:pt>
                <c:pt idx="91">
                  <c:v>1.3617278360175928</c:v>
                </c:pt>
                <c:pt idx="96">
                  <c:v>1.6839471307515121</c:v>
                </c:pt>
                <c:pt idx="97">
                  <c:v>1.3053513694466239</c:v>
                </c:pt>
                <c:pt idx="98">
                  <c:v>0.97312785359969867</c:v>
                </c:pt>
                <c:pt idx="99">
                  <c:v>1.5831987739686226</c:v>
                </c:pt>
                <c:pt idx="100">
                  <c:v>1.6483600109809315</c:v>
                </c:pt>
                <c:pt idx="101">
                  <c:v>1.3031960574204888</c:v>
                </c:pt>
                <c:pt idx="103">
                  <c:v>1.1789769472931695</c:v>
                </c:pt>
                <c:pt idx="104">
                  <c:v>1.3344537511509309</c:v>
                </c:pt>
                <c:pt idx="105">
                  <c:v>1.8450980400142569</c:v>
                </c:pt>
                <c:pt idx="106">
                  <c:v>1.3404441148401183</c:v>
                </c:pt>
                <c:pt idx="107">
                  <c:v>1.4281347940287887</c:v>
                </c:pt>
                <c:pt idx="108">
                  <c:v>1.374748346010104</c:v>
                </c:pt>
                <c:pt idx="109">
                  <c:v>1.2988530764097066</c:v>
                </c:pt>
                <c:pt idx="110">
                  <c:v>1.2479732663618066</c:v>
                </c:pt>
                <c:pt idx="111">
                  <c:v>0.97772360528884772</c:v>
                </c:pt>
                <c:pt idx="112">
                  <c:v>1.173186268412274</c:v>
                </c:pt>
                <c:pt idx="113">
                  <c:v>1.5658478186735176</c:v>
                </c:pt>
                <c:pt idx="114">
                  <c:v>1.103803720955957</c:v>
                </c:pt>
                <c:pt idx="115">
                  <c:v>1.320146286111054</c:v>
                </c:pt>
                <c:pt idx="120">
                  <c:v>1.6138418218760691</c:v>
                </c:pt>
                <c:pt idx="121">
                  <c:v>1.9965116721541787</c:v>
                </c:pt>
                <c:pt idx="122">
                  <c:v>1.866287339084195</c:v>
                </c:pt>
                <c:pt idx="123">
                  <c:v>1.8388490907372552</c:v>
                </c:pt>
                <c:pt idx="124">
                  <c:v>1.7730546933642626</c:v>
                </c:pt>
                <c:pt idx="125">
                  <c:v>1.7641761323903309</c:v>
                </c:pt>
                <c:pt idx="126">
                  <c:v>1.9995654882259823</c:v>
                </c:pt>
                <c:pt idx="127">
                  <c:v>2.0507663112330423</c:v>
                </c:pt>
                <c:pt idx="128">
                  <c:v>1.9571281976768129</c:v>
                </c:pt>
                <c:pt idx="129">
                  <c:v>2.012837224705172</c:v>
                </c:pt>
                <c:pt idx="130">
                  <c:v>1.9365137424788934</c:v>
                </c:pt>
                <c:pt idx="131">
                  <c:v>2.037027879755775</c:v>
                </c:pt>
                <c:pt idx="132">
                  <c:v>1.9717395908877782</c:v>
                </c:pt>
                <c:pt idx="133">
                  <c:v>1.9360107957152095</c:v>
                </c:pt>
                <c:pt idx="134">
                  <c:v>1.7788744720027396</c:v>
                </c:pt>
                <c:pt idx="135">
                  <c:v>1.9253120914996495</c:v>
                </c:pt>
                <c:pt idx="136">
                  <c:v>2.0729847446279304</c:v>
                </c:pt>
                <c:pt idx="137">
                  <c:v>1.7218106152125467</c:v>
                </c:pt>
                <c:pt idx="144">
                  <c:v>1.7185016888672742</c:v>
                </c:pt>
                <c:pt idx="145">
                  <c:v>1.6384892569546374</c:v>
                </c:pt>
                <c:pt idx="146">
                  <c:v>1.7641761323903307</c:v>
                </c:pt>
                <c:pt idx="147">
                  <c:v>1.6776069527204931</c:v>
                </c:pt>
                <c:pt idx="148">
                  <c:v>1.7395723444500919</c:v>
                </c:pt>
                <c:pt idx="149">
                  <c:v>1.8382192219076259</c:v>
                </c:pt>
                <c:pt idx="150">
                  <c:v>1.5263392773898441</c:v>
                </c:pt>
                <c:pt idx="151">
                  <c:v>1.5037906830571812</c:v>
                </c:pt>
                <c:pt idx="152">
                  <c:v>1.7701152947871017</c:v>
                </c:pt>
                <c:pt idx="153">
                  <c:v>1.954242509439325</c:v>
                </c:pt>
                <c:pt idx="154">
                  <c:v>1.7234556720351857</c:v>
                </c:pt>
                <c:pt idx="155">
                  <c:v>1.7848311781244692</c:v>
                </c:pt>
                <c:pt idx="156">
                  <c:v>1.8825245379548805</c:v>
                </c:pt>
                <c:pt idx="157">
                  <c:v>1.8267225201689921</c:v>
                </c:pt>
                <c:pt idx="158">
                  <c:v>1.9836262871245345</c:v>
                </c:pt>
                <c:pt idx="159">
                  <c:v>1.9153998352122696</c:v>
                </c:pt>
                <c:pt idx="160">
                  <c:v>2.0281644194244701</c:v>
                </c:pt>
                <c:pt idx="168">
                  <c:v>1.8000293592441343</c:v>
                </c:pt>
                <c:pt idx="169">
                  <c:v>1.9689496809813427</c:v>
                </c:pt>
                <c:pt idx="170">
                  <c:v>1.8195439355418686</c:v>
                </c:pt>
                <c:pt idx="171">
                  <c:v>1.7226339225338123</c:v>
                </c:pt>
                <c:pt idx="172">
                  <c:v>1.801403710017355</c:v>
                </c:pt>
                <c:pt idx="173">
                  <c:v>1.8356905714924256</c:v>
                </c:pt>
                <c:pt idx="174">
                  <c:v>1.9907826918031379</c:v>
                </c:pt>
                <c:pt idx="175">
                  <c:v>1.8312296938670634</c:v>
                </c:pt>
                <c:pt idx="176">
                  <c:v>1.5289167002776547</c:v>
                </c:pt>
                <c:pt idx="178">
                  <c:v>2.079543007402906</c:v>
                </c:pt>
                <c:pt idx="179">
                  <c:v>2.2898118391176214</c:v>
                </c:pt>
                <c:pt idx="180">
                  <c:v>2.0265332645232967</c:v>
                </c:pt>
                <c:pt idx="181">
                  <c:v>1.7481880270062005</c:v>
                </c:pt>
                <c:pt idx="182">
                  <c:v>1.8597385661971468</c:v>
                </c:pt>
                <c:pt idx="183">
                  <c:v>1.8469553250198241</c:v>
                </c:pt>
                <c:pt idx="184">
                  <c:v>2.1613680022349748</c:v>
                </c:pt>
                <c:pt idx="185">
                  <c:v>2.0856472882968564</c:v>
                </c:pt>
              </c:numCache>
            </c:numRef>
          </c:xVal>
          <c:yVal>
            <c:numRef>
              <c:f>'First bryo study'!$D$2:$D$187</c:f>
              <c:numCache>
                <c:formatCode>General</c:formatCode>
                <c:ptCount val="186"/>
                <c:pt idx="0">
                  <c:v>0.79007083786788657</c:v>
                </c:pt>
                <c:pt idx="2">
                  <c:v>0.52580624866789527</c:v>
                </c:pt>
                <c:pt idx="4">
                  <c:v>0.29808554451441416</c:v>
                </c:pt>
                <c:pt idx="5">
                  <c:v>2.5772153987197718E-2</c:v>
                </c:pt>
                <c:pt idx="7">
                  <c:v>0.57399408037511168</c:v>
                </c:pt>
                <c:pt idx="8">
                  <c:v>0.63740097607532553</c:v>
                </c:pt>
                <c:pt idx="9">
                  <c:v>0.30652265194593253</c:v>
                </c:pt>
                <c:pt idx="10">
                  <c:v>0.54724056497845419</c:v>
                </c:pt>
                <c:pt idx="11">
                  <c:v>0.80535442497530463</c:v>
                </c:pt>
                <c:pt idx="12">
                  <c:v>0.61868079334655646</c:v>
                </c:pt>
                <c:pt idx="13">
                  <c:v>0.41729889353760591</c:v>
                </c:pt>
                <c:pt idx="14">
                  <c:v>0.56312842786233763</c:v>
                </c:pt>
                <c:pt idx="15">
                  <c:v>0.58846653319858699</c:v>
                </c:pt>
                <c:pt idx="18">
                  <c:v>0.47178733947087764</c:v>
                </c:pt>
                <c:pt idx="19">
                  <c:v>0.65167599652978636</c:v>
                </c:pt>
                <c:pt idx="26">
                  <c:v>0.59624993399640258</c:v>
                </c:pt>
                <c:pt idx="27">
                  <c:v>0.77449516156756015</c:v>
                </c:pt>
                <c:pt idx="28">
                  <c:v>0.86272769700899321</c:v>
                </c:pt>
                <c:pt idx="30">
                  <c:v>0.40792183049063735</c:v>
                </c:pt>
                <c:pt idx="32">
                  <c:v>0.73877097298730487</c:v>
                </c:pt>
                <c:pt idx="33">
                  <c:v>0.13857102214231953</c:v>
                </c:pt>
                <c:pt idx="34">
                  <c:v>0.71641583458518054</c:v>
                </c:pt>
                <c:pt idx="35">
                  <c:v>0.73976902418398749</c:v>
                </c:pt>
                <c:pt idx="36">
                  <c:v>0.73409761556961473</c:v>
                </c:pt>
                <c:pt idx="37">
                  <c:v>0.34439005784300186</c:v>
                </c:pt>
                <c:pt idx="38">
                  <c:v>0.64530853340844085</c:v>
                </c:pt>
                <c:pt idx="39">
                  <c:v>0.37122809388661021</c:v>
                </c:pt>
                <c:pt idx="40">
                  <c:v>0.3151862547202347</c:v>
                </c:pt>
                <c:pt idx="41">
                  <c:v>0.71086985121300816</c:v>
                </c:pt>
                <c:pt idx="42">
                  <c:v>0.57595902306271962</c:v>
                </c:pt>
                <c:pt idx="43">
                  <c:v>0.53084279804085399</c:v>
                </c:pt>
                <c:pt idx="48">
                  <c:v>0.775057236703518</c:v>
                </c:pt>
                <c:pt idx="49">
                  <c:v>0.7313327651213607</c:v>
                </c:pt>
                <c:pt idx="50">
                  <c:v>0.7722875072388482</c:v>
                </c:pt>
                <c:pt idx="51">
                  <c:v>0.36120269221468665</c:v>
                </c:pt>
                <c:pt idx="52">
                  <c:v>0.94035449877485444</c:v>
                </c:pt>
                <c:pt idx="53">
                  <c:v>0.59599795895839824</c:v>
                </c:pt>
                <c:pt idx="54">
                  <c:v>0.8129900847520285</c:v>
                </c:pt>
                <c:pt idx="55">
                  <c:v>0.81060125797129168</c:v>
                </c:pt>
                <c:pt idx="56">
                  <c:v>0.48346333084153431</c:v>
                </c:pt>
                <c:pt idx="57">
                  <c:v>0.64229424642227595</c:v>
                </c:pt>
                <c:pt idx="58">
                  <c:v>0.68508232867350216</c:v>
                </c:pt>
                <c:pt idx="59">
                  <c:v>0.57820233985602654</c:v>
                </c:pt>
                <c:pt idx="60">
                  <c:v>0.73831244545451147</c:v>
                </c:pt>
                <c:pt idx="61">
                  <c:v>0.13743612918943138</c:v>
                </c:pt>
                <c:pt idx="62">
                  <c:v>0.75664097884988657</c:v>
                </c:pt>
                <c:pt idx="63">
                  <c:v>0.78082950676945995</c:v>
                </c:pt>
                <c:pt idx="64">
                  <c:v>0.6080467310654647</c:v>
                </c:pt>
                <c:pt idx="65">
                  <c:v>0.43422417791040868</c:v>
                </c:pt>
                <c:pt idx="66">
                  <c:v>0.71443997681326477</c:v>
                </c:pt>
                <c:pt idx="67">
                  <c:v>0.84486620484467534</c:v>
                </c:pt>
                <c:pt idx="72">
                  <c:v>0.65407591471511373</c:v>
                </c:pt>
                <c:pt idx="73">
                  <c:v>0.6415074474338438</c:v>
                </c:pt>
                <c:pt idx="74">
                  <c:v>0.50260336593261645</c:v>
                </c:pt>
                <c:pt idx="75">
                  <c:v>0.65966363149195217</c:v>
                </c:pt>
                <c:pt idx="76">
                  <c:v>0.61241207583678936</c:v>
                </c:pt>
                <c:pt idx="77">
                  <c:v>0.40053063848211362</c:v>
                </c:pt>
                <c:pt idx="78">
                  <c:v>0.1519658711409449</c:v>
                </c:pt>
                <c:pt idx="79">
                  <c:v>0.67905015065492591</c:v>
                </c:pt>
                <c:pt idx="80">
                  <c:v>0.46639016000029021</c:v>
                </c:pt>
                <c:pt idx="81">
                  <c:v>0.90015836613316536</c:v>
                </c:pt>
                <c:pt idx="82">
                  <c:v>0.74504466384396839</c:v>
                </c:pt>
                <c:pt idx="83">
                  <c:v>0.43819010361580918</c:v>
                </c:pt>
                <c:pt idx="84">
                  <c:v>0.71684901566937842</c:v>
                </c:pt>
                <c:pt idx="85">
                  <c:v>0.58935005834180887</c:v>
                </c:pt>
                <c:pt idx="86">
                  <c:v>0.52724573717183187</c:v>
                </c:pt>
                <c:pt idx="87">
                  <c:v>0.71840117974762763</c:v>
                </c:pt>
                <c:pt idx="88">
                  <c:v>0.84242895234164017</c:v>
                </c:pt>
                <c:pt idx="89">
                  <c:v>0.40872006497467295</c:v>
                </c:pt>
                <c:pt idx="90">
                  <c:v>0.25502531705267306</c:v>
                </c:pt>
                <c:pt idx="91">
                  <c:v>0.73883744152106556</c:v>
                </c:pt>
                <c:pt idx="96">
                  <c:v>0.51094924658359209</c:v>
                </c:pt>
                <c:pt idx="97">
                  <c:v>0.62580634284021819</c:v>
                </c:pt>
                <c:pt idx="98">
                  <c:v>0.60168612451091597</c:v>
                </c:pt>
                <c:pt idx="99">
                  <c:v>0.59766572708767318</c:v>
                </c:pt>
                <c:pt idx="100">
                  <c:v>0.60873342953145937</c:v>
                </c:pt>
                <c:pt idx="101">
                  <c:v>0.36732095886686539</c:v>
                </c:pt>
                <c:pt idx="102">
                  <c:v>0.65522762704819237</c:v>
                </c:pt>
                <c:pt idx="103">
                  <c:v>0.25288819180871974</c:v>
                </c:pt>
                <c:pt idx="104">
                  <c:v>0.793125459848814</c:v>
                </c:pt>
                <c:pt idx="105">
                  <c:v>0.94395802734835621</c:v>
                </c:pt>
                <c:pt idx="106">
                  <c:v>0.36930953961084506</c:v>
                </c:pt>
                <c:pt idx="107">
                  <c:v>0.49024932036417773</c:v>
                </c:pt>
                <c:pt idx="108">
                  <c:v>0.3997105763706218</c:v>
                </c:pt>
                <c:pt idx="110">
                  <c:v>0.18851454884014132</c:v>
                </c:pt>
                <c:pt idx="111">
                  <c:v>0.36140226893297994</c:v>
                </c:pt>
                <c:pt idx="112">
                  <c:v>0.54047057922085961</c:v>
                </c:pt>
                <c:pt idx="113">
                  <c:v>0.53823998121666028</c:v>
                </c:pt>
                <c:pt idx="114">
                  <c:v>0.37407583906069936</c:v>
                </c:pt>
                <c:pt idx="115">
                  <c:v>0.14640676829386018</c:v>
                </c:pt>
                <c:pt idx="120">
                  <c:v>0.63758805249167894</c:v>
                </c:pt>
                <c:pt idx="121">
                  <c:v>0.89759989605389789</c:v>
                </c:pt>
                <c:pt idx="122">
                  <c:v>0.68626885519914649</c:v>
                </c:pt>
                <c:pt idx="123">
                  <c:v>0.91034407494654468</c:v>
                </c:pt>
                <c:pt idx="124">
                  <c:v>0.9437846412714479</c:v>
                </c:pt>
                <c:pt idx="126">
                  <c:v>0.85234279595731388</c:v>
                </c:pt>
                <c:pt idx="127">
                  <c:v>0.89060272642830951</c:v>
                </c:pt>
                <c:pt idx="128">
                  <c:v>0.79261657559208931</c:v>
                </c:pt>
                <c:pt idx="129">
                  <c:v>0.81287778908367103</c:v>
                </c:pt>
                <c:pt idx="130">
                  <c:v>0.99008759489970655</c:v>
                </c:pt>
                <c:pt idx="131">
                  <c:v>1.0280114617862368</c:v>
                </c:pt>
                <c:pt idx="132">
                  <c:v>0.88972694554638898</c:v>
                </c:pt>
                <c:pt idx="133">
                  <c:v>0.84411774608726897</c:v>
                </c:pt>
                <c:pt idx="134">
                  <c:v>0.86632165696765329</c:v>
                </c:pt>
                <c:pt idx="135">
                  <c:v>1.0788467838410938</c:v>
                </c:pt>
                <c:pt idx="136">
                  <c:v>0.58915161734219568</c:v>
                </c:pt>
                <c:pt idx="137">
                  <c:v>0.39221044055376536</c:v>
                </c:pt>
                <c:pt idx="144">
                  <c:v>0.3823858112634132</c:v>
                </c:pt>
                <c:pt idx="145">
                  <c:v>7.5511008037160571E-2</c:v>
                </c:pt>
                <c:pt idx="147">
                  <c:v>0.44336410646595414</c:v>
                </c:pt>
                <c:pt idx="149">
                  <c:v>0.76079627510411696</c:v>
                </c:pt>
                <c:pt idx="150">
                  <c:v>0.44546815828277631</c:v>
                </c:pt>
                <c:pt idx="151">
                  <c:v>0.44217025487288242</c:v>
                </c:pt>
                <c:pt idx="152">
                  <c:v>0.58818956792483246</c:v>
                </c:pt>
                <c:pt idx="154">
                  <c:v>0.82628099238066033</c:v>
                </c:pt>
                <c:pt idx="155">
                  <c:v>0.57988856463854366</c:v>
                </c:pt>
                <c:pt idx="156">
                  <c:v>0.72817795737737812</c:v>
                </c:pt>
                <c:pt idx="157">
                  <c:v>0.17921461060760732</c:v>
                </c:pt>
                <c:pt idx="158">
                  <c:v>0.56825048360687991</c:v>
                </c:pt>
                <c:pt idx="159">
                  <c:v>0.83599558742600077</c:v>
                </c:pt>
                <c:pt idx="160">
                  <c:v>0.73448801877366265</c:v>
                </c:pt>
                <c:pt idx="168">
                  <c:v>0.60948705834792949</c:v>
                </c:pt>
                <c:pt idx="169">
                  <c:v>0.59846134257239247</c:v>
                </c:pt>
                <c:pt idx="170">
                  <c:v>0.4265798197522303</c:v>
                </c:pt>
                <c:pt idx="171">
                  <c:v>0.4819908862051952</c:v>
                </c:pt>
                <c:pt idx="172">
                  <c:v>0.56385311522072401</c:v>
                </c:pt>
                <c:pt idx="173">
                  <c:v>0.76750529329162442</c:v>
                </c:pt>
                <c:pt idx="174">
                  <c:v>0.77041960730987391</c:v>
                </c:pt>
                <c:pt idx="175">
                  <c:v>0.87657900345303907</c:v>
                </c:pt>
                <c:pt idx="176">
                  <c:v>0.51288768226586845</c:v>
                </c:pt>
                <c:pt idx="178">
                  <c:v>0.66643882369334884</c:v>
                </c:pt>
                <c:pt idx="179">
                  <c:v>0.79827408952593415</c:v>
                </c:pt>
                <c:pt idx="180">
                  <c:v>0.79655910830971544</c:v>
                </c:pt>
                <c:pt idx="181">
                  <c:v>0.67155726074968436</c:v>
                </c:pt>
                <c:pt idx="182">
                  <c:v>0.69154476923509578</c:v>
                </c:pt>
                <c:pt idx="183">
                  <c:v>0.64314263239232694</c:v>
                </c:pt>
                <c:pt idx="184">
                  <c:v>1.0553109566537042</c:v>
                </c:pt>
                <c:pt idx="185">
                  <c:v>0.79966782403517134</c:v>
                </c:pt>
              </c:numCache>
            </c:numRef>
          </c:yVal>
          <c:smooth val="0"/>
        </c:ser>
        <c:ser>
          <c:idx val="2"/>
          <c:order val="2"/>
          <c:tx>
            <c:v>Nakaya et al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Summary!$AC$33:$AC$34</c:f>
              <c:numCache>
                <c:formatCode>General</c:formatCode>
                <c:ptCount val="2"/>
                <c:pt idx="0">
                  <c:v>1.8034571156484138</c:v>
                </c:pt>
                <c:pt idx="1">
                  <c:v>3.0718820073061255</c:v>
                </c:pt>
              </c:numCache>
            </c:numRef>
          </c:xVal>
          <c:yVal>
            <c:numRef>
              <c:f>Summary!$AD$33:$AD$34</c:f>
              <c:numCache>
                <c:formatCode>General</c:formatCode>
                <c:ptCount val="2"/>
                <c:pt idx="0">
                  <c:v>0.65370108122472537</c:v>
                </c:pt>
                <c:pt idx="1">
                  <c:v>1.7039568915173104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3568"/>
        <c:axId val="54294144"/>
      </c:scatterChart>
      <c:valAx>
        <c:axId val="542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294144"/>
        <c:crosses val="autoZero"/>
        <c:crossBetween val="midCat"/>
      </c:valAx>
      <c:valAx>
        <c:axId val="5429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5429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8750000000000351E-2"/>
          <c:y val="6.4594722669327073E-2"/>
          <c:w val="0.22273907239608753"/>
          <c:h val="0.23610562506978178"/>
        </c:manualLayout>
      </c:layout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Summary!$F$19</c:f>
              <c:strCache>
                <c:ptCount val="1"/>
                <c:pt idx="0">
                  <c:v>Bugula neritina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Summary!$S$19:$S$22</c:f>
                <c:numCache>
                  <c:formatCode>General</c:formatCode>
                  <c:ptCount val="4"/>
                  <c:pt idx="0">
                    <c:v>0.13541001</c:v>
                  </c:pt>
                  <c:pt idx="3">
                    <c:v>5.6147549999999997E-2</c:v>
                  </c:pt>
                </c:numCache>
              </c:numRef>
            </c:plus>
            <c:minus>
              <c:numRef>
                <c:f>Summary!$S$19:$S$22</c:f>
                <c:numCache>
                  <c:formatCode>General</c:formatCode>
                  <c:ptCount val="4"/>
                  <c:pt idx="0">
                    <c:v>0.13541001</c:v>
                  </c:pt>
                  <c:pt idx="3">
                    <c:v>5.6147549999999997E-2</c:v>
                  </c:pt>
                </c:numCache>
              </c:numRef>
            </c:minus>
            <c:spPr>
              <a:ln>
                <a:solidFill>
                  <a:srgbClr val="4F81BD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Summary!$Q$19:$Q$22</c:f>
                <c:numCache>
                  <c:formatCode>General</c:formatCode>
                  <c:ptCount val="4"/>
                  <c:pt idx="0">
                    <c:v>0.21218598</c:v>
                  </c:pt>
                  <c:pt idx="3">
                    <c:v>8.9729199999999995E-2</c:v>
                  </c:pt>
                </c:numCache>
              </c:numRef>
            </c:plus>
            <c:minus>
              <c:numRef>
                <c:f>Summary!$Q$19:$Q$22</c:f>
                <c:numCache>
                  <c:formatCode>General</c:formatCode>
                  <c:ptCount val="4"/>
                  <c:pt idx="0">
                    <c:v>0.21218598</c:v>
                  </c:pt>
                  <c:pt idx="3">
                    <c:v>8.9729199999999995E-2</c:v>
                  </c:pt>
                </c:numCache>
              </c:numRef>
            </c:minus>
            <c:spPr>
              <a:ln>
                <a:solidFill>
                  <a:srgbClr val="4F81BD"/>
                </a:solidFill>
              </a:ln>
            </c:spPr>
          </c:errBars>
          <c:xVal>
            <c:numRef>
              <c:f>Summary!$P$19:$P$22</c:f>
              <c:numCache>
                <c:formatCode>General</c:formatCode>
                <c:ptCount val="4"/>
                <c:pt idx="0">
                  <c:v>-0.55809929999999996</c:v>
                </c:pt>
                <c:pt idx="3">
                  <c:v>-0.19390769999999999</c:v>
                </c:pt>
              </c:numCache>
            </c:numRef>
          </c:xVal>
          <c:yVal>
            <c:numRef>
              <c:f>Summary!$R$19:$R$22</c:f>
              <c:numCache>
                <c:formatCode>General</c:formatCode>
                <c:ptCount val="4"/>
                <c:pt idx="0">
                  <c:v>0.40098257999999998</c:v>
                </c:pt>
                <c:pt idx="3">
                  <c:v>0.66677257000000001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Summary!$F$25</c:f>
              <c:strCache>
                <c:ptCount val="1"/>
                <c:pt idx="0">
                  <c:v>Bugula stolonifera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Summary!$S$25:$S$28</c:f>
                <c:numCache>
                  <c:formatCode>General</c:formatCode>
                  <c:ptCount val="4"/>
                  <c:pt idx="0">
                    <c:v>0.10137999</c:v>
                  </c:pt>
                  <c:pt idx="3">
                    <c:v>4.1609769999999997E-2</c:v>
                  </c:pt>
                </c:numCache>
              </c:numRef>
            </c:plus>
            <c:minus>
              <c:numRef>
                <c:f>Summary!$S$25:$S$28</c:f>
                <c:numCache>
                  <c:formatCode>General</c:formatCode>
                  <c:ptCount val="4"/>
                  <c:pt idx="0">
                    <c:v>0.10137999</c:v>
                  </c:pt>
                  <c:pt idx="3">
                    <c:v>4.1609769999999997E-2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Summary!$Q$25:$Q$28</c:f>
                <c:numCache>
                  <c:formatCode>General</c:formatCode>
                  <c:ptCount val="4"/>
                  <c:pt idx="0">
                    <c:v>0.10206133000000001</c:v>
                  </c:pt>
                  <c:pt idx="3">
                    <c:v>3.5716779999999997E-2</c:v>
                  </c:pt>
                </c:numCache>
              </c:numRef>
            </c:plus>
            <c:minus>
              <c:numRef>
                <c:f>Summary!$Q$25:$Q$28</c:f>
                <c:numCache>
                  <c:formatCode>General</c:formatCode>
                  <c:ptCount val="4"/>
                  <c:pt idx="0">
                    <c:v>0.10206133000000001</c:v>
                  </c:pt>
                  <c:pt idx="3">
                    <c:v>3.5716779999999997E-2</c:v>
                  </c:pt>
                </c:numCache>
              </c:numRef>
            </c:minus>
          </c:errBars>
          <c:xVal>
            <c:numRef>
              <c:f>Summary!$P$25:$P$28</c:f>
              <c:numCache>
                <c:formatCode>General</c:formatCode>
                <c:ptCount val="4"/>
                <c:pt idx="0">
                  <c:v>-0.53724320000000003</c:v>
                </c:pt>
                <c:pt idx="3">
                  <c:v>3.1003960000000001E-2</c:v>
                </c:pt>
              </c:numCache>
            </c:numRef>
          </c:xVal>
          <c:yVal>
            <c:numRef>
              <c:f>Summary!$R$25:$R$28</c:f>
              <c:numCache>
                <c:formatCode>General</c:formatCode>
                <c:ptCount val="4"/>
                <c:pt idx="0">
                  <c:v>0.68279498000000005</c:v>
                </c:pt>
                <c:pt idx="3">
                  <c:v>0.68148145000000004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Summary!$AG$27</c:f>
              <c:strCache>
                <c:ptCount val="1"/>
                <c:pt idx="0">
                  <c:v>Slope-intercept covariance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Summary!$AH$30:$AH$34</c:f>
              <c:numCache>
                <c:formatCode>General</c:formatCode>
                <c:ptCount val="5"/>
                <c:pt idx="0">
                  <c:v>-1.4860305798165006</c:v>
                </c:pt>
                <c:pt idx="1">
                  <c:v>-1.0217995031377753</c:v>
                </c:pt>
                <c:pt idx="2">
                  <c:v>-0.50352218301879015</c:v>
                </c:pt>
                <c:pt idx="3">
                  <c:v>-2.7724417279723301E-2</c:v>
                </c:pt>
                <c:pt idx="4">
                  <c:v>0.49469017466615162</c:v>
                </c:pt>
              </c:numCache>
            </c:numRef>
          </c:xVal>
          <c:yVal>
            <c:numRef>
              <c:f>Summary!$AI$30:$AI$34</c:f>
              <c:numCache>
                <c:formatCode>General</c:formatCode>
                <c:ptCount val="5"/>
                <c:pt idx="0">
                  <c:v>0.96033712363432266</c:v>
                </c:pt>
                <c:pt idx="1">
                  <c:v>0.95895367430140499</c:v>
                </c:pt>
                <c:pt idx="2">
                  <c:v>0.95844635619169716</c:v>
                </c:pt>
                <c:pt idx="3">
                  <c:v>0.95829909375233235</c:v>
                </c:pt>
                <c:pt idx="4">
                  <c:v>0.95824730469331976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720"/>
        <c:axId val="77087296"/>
      </c:scatterChart>
      <c:valAx>
        <c:axId val="770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/>
                </a:pPr>
                <a:r>
                  <a:rPr lang="en-AU"/>
                  <a:t>Intercept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77087296"/>
        <c:crosses val="autoZero"/>
        <c:crossBetween val="midCat"/>
      </c:valAx>
      <c:valAx>
        <c:axId val="7708729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/>
                </a:pPr>
                <a:r>
                  <a:rPr lang="en-AU"/>
                  <a:t>Slope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77086720"/>
        <c:crossesAt val="-50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Summary!$AH$3</c:f>
              <c:strCache>
                <c:ptCount val="1"/>
                <c:pt idx="0">
                  <c:v>Intercept</c:v>
                </c:pt>
              </c:strCache>
            </c:strRef>
          </c:tx>
          <c:marker>
            <c:symbol val="none"/>
          </c:marker>
          <c:xVal>
            <c:numRef>
              <c:f>Summary!$AG$4:$AG$10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Summary!$AH$4:$AH$10</c:f>
              <c:numCache>
                <c:formatCode>General</c:formatCode>
                <c:ptCount val="7"/>
                <c:pt idx="0">
                  <c:v>-1.7250408573260123</c:v>
                </c:pt>
                <c:pt idx="1">
                  <c:v>-1.1979511596243402</c:v>
                </c:pt>
                <c:pt idx="2">
                  <c:v>-0.69177018312377847</c:v>
                </c:pt>
                <c:pt idx="3">
                  <c:v>-0.27147336754725582</c:v>
                </c:pt>
                <c:pt idx="4">
                  <c:v>8.1744160939838273E-2</c:v>
                </c:pt>
                <c:pt idx="5">
                  <c:v>0.1670081472156012</c:v>
                </c:pt>
                <c:pt idx="6">
                  <c:v>0.26557374808446532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Summary!$AI$3</c:f>
              <c:strCache>
                <c:ptCount val="1"/>
                <c:pt idx="0">
                  <c:v>Slope</c:v>
                </c:pt>
              </c:strCache>
            </c:strRef>
          </c:tx>
          <c:marker>
            <c:symbol val="none"/>
          </c:marker>
          <c:xVal>
            <c:numRef>
              <c:f>Summary!$AG$4:$AG$10</c:f>
              <c:numCache>
                <c:formatCode>General</c:formatCode>
                <c:ptCount val="7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Summary!$AI$4:$AI$10</c:f>
              <c:numCache>
                <c:formatCode>General</c:formatCode>
                <c:ptCount val="7"/>
                <c:pt idx="0">
                  <c:v>0.84683233259273882</c:v>
                </c:pt>
                <c:pt idx="1">
                  <c:v>0.68340735602480274</c:v>
                </c:pt>
                <c:pt idx="2">
                  <c:v>0.58190394728065065</c:v>
                </c:pt>
                <c:pt idx="3">
                  <c:v>0.53654974406482714</c:v>
                </c:pt>
                <c:pt idx="4">
                  <c:v>0.51734904868251674</c:v>
                </c:pt>
                <c:pt idx="5">
                  <c:v>0.51440625495703574</c:v>
                </c:pt>
                <c:pt idx="6">
                  <c:v>0.51159632340048811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9600"/>
        <c:axId val="77090176"/>
      </c:scatterChart>
      <c:valAx>
        <c:axId val="770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90176"/>
        <c:crosses val="autoZero"/>
        <c:crossBetween val="midCat"/>
      </c:valAx>
      <c:valAx>
        <c:axId val="7709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08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Summary!$F$2</c:f>
              <c:strCache>
                <c:ptCount val="1"/>
                <c:pt idx="0">
                  <c:v>Bryos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Summary!$S$2:$S$31</c:f>
                <c:numCache>
                  <c:formatCode>General</c:formatCode>
                  <c:ptCount val="30"/>
                  <c:pt idx="0">
                    <c:v>0.23542411999999999</c:v>
                  </c:pt>
                  <c:pt idx="3">
                    <c:v>0.13320262999999999</c:v>
                  </c:pt>
                  <c:pt idx="6">
                    <c:v>6.3035649999999999E-2</c:v>
                  </c:pt>
                  <c:pt idx="9">
                    <c:v>5.726593E-2</c:v>
                  </c:pt>
                  <c:pt idx="12">
                    <c:v>5.478686E-2</c:v>
                  </c:pt>
                  <c:pt idx="17">
                    <c:v>0.13541001</c:v>
                  </c:pt>
                  <c:pt idx="20">
                    <c:v>5.6147549999999997E-2</c:v>
                  </c:pt>
                  <c:pt idx="23">
                    <c:v>0.10137999</c:v>
                  </c:pt>
                  <c:pt idx="26">
                    <c:v>4.1609769999999997E-2</c:v>
                  </c:pt>
                </c:numCache>
              </c:numRef>
            </c:plus>
            <c:minus>
              <c:numRef>
                <c:f>Summary!$S$2:$S$31</c:f>
                <c:numCache>
                  <c:formatCode>General</c:formatCode>
                  <c:ptCount val="30"/>
                  <c:pt idx="0">
                    <c:v>0.23542411999999999</c:v>
                  </c:pt>
                  <c:pt idx="3">
                    <c:v>0.13320262999999999</c:v>
                  </c:pt>
                  <c:pt idx="6">
                    <c:v>6.3035649999999999E-2</c:v>
                  </c:pt>
                  <c:pt idx="9">
                    <c:v>5.726593E-2</c:v>
                  </c:pt>
                  <c:pt idx="12">
                    <c:v>5.478686E-2</c:v>
                  </c:pt>
                  <c:pt idx="17">
                    <c:v>0.13541001</c:v>
                  </c:pt>
                  <c:pt idx="20">
                    <c:v>5.6147549999999997E-2</c:v>
                  </c:pt>
                  <c:pt idx="23">
                    <c:v>0.10137999</c:v>
                  </c:pt>
                  <c:pt idx="26">
                    <c:v>4.1609769999999997E-2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Summary!$Q$2:$Q$31</c:f>
                <c:numCache>
                  <c:formatCode>General</c:formatCode>
                  <c:ptCount val="30"/>
                  <c:pt idx="0">
                    <c:v>0.38869439</c:v>
                  </c:pt>
                  <c:pt idx="3">
                    <c:v>0.22301193999999999</c:v>
                  </c:pt>
                  <c:pt idx="6">
                    <c:v>0.10696458</c:v>
                  </c:pt>
                  <c:pt idx="9">
                    <c:v>9.7706130000000002E-2</c:v>
                  </c:pt>
                  <c:pt idx="12">
                    <c:v>9.1613100000000003E-2</c:v>
                  </c:pt>
                  <c:pt idx="17">
                    <c:v>0.21218598</c:v>
                  </c:pt>
                  <c:pt idx="20">
                    <c:v>8.9729199999999995E-2</c:v>
                  </c:pt>
                  <c:pt idx="23">
                    <c:v>0.10206133000000001</c:v>
                  </c:pt>
                  <c:pt idx="26">
                    <c:v>3.5716779999999997E-2</c:v>
                  </c:pt>
                </c:numCache>
              </c:numRef>
            </c:plus>
            <c:minus>
              <c:numRef>
                <c:f>Summary!$Q$2:$Q$31</c:f>
                <c:numCache>
                  <c:formatCode>General</c:formatCode>
                  <c:ptCount val="30"/>
                  <c:pt idx="0">
                    <c:v>0.38869439</c:v>
                  </c:pt>
                  <c:pt idx="3">
                    <c:v>0.22301193999999999</c:v>
                  </c:pt>
                  <c:pt idx="6">
                    <c:v>0.10696458</c:v>
                  </c:pt>
                  <c:pt idx="9">
                    <c:v>9.7706130000000002E-2</c:v>
                  </c:pt>
                  <c:pt idx="12">
                    <c:v>9.1613100000000003E-2</c:v>
                  </c:pt>
                  <c:pt idx="17">
                    <c:v>0.21218598</c:v>
                  </c:pt>
                  <c:pt idx="20">
                    <c:v>8.9729199999999995E-2</c:v>
                  </c:pt>
                  <c:pt idx="23">
                    <c:v>0.10206133000000001</c:v>
                  </c:pt>
                  <c:pt idx="26">
                    <c:v>3.5716779999999997E-2</c:v>
                  </c:pt>
                </c:numCache>
              </c:numRef>
            </c:minus>
          </c:errBars>
          <c:xVal>
            <c:numRef>
              <c:f>Summary!$P$2:$P$5</c:f>
              <c:numCache>
                <c:formatCode>General</c:formatCode>
                <c:ptCount val="4"/>
                <c:pt idx="0">
                  <c:v>-1.1036872</c:v>
                </c:pt>
                <c:pt idx="3">
                  <c:v>0.33601586</c:v>
                </c:pt>
              </c:numCache>
            </c:numRef>
          </c:xVal>
          <c:yVal>
            <c:numRef>
              <c:f>Summary!$W$2:$W$5</c:f>
              <c:numCache>
                <c:formatCode>General</c:formatCode>
                <c:ptCount val="4"/>
                <c:pt idx="0">
                  <c:v>1.5343611697873518</c:v>
                </c:pt>
                <c:pt idx="3">
                  <c:v>0.78828632919994968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Summary!$F$8</c:f>
              <c:strCache>
                <c:ptCount val="1"/>
                <c:pt idx="0">
                  <c:v>Sponge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errBars>
            <c:errDir val="y"/>
            <c:errBarType val="both"/>
            <c:errValType val="cust"/>
            <c:noEndCap val="0"/>
            <c:plus>
              <c:numRef>
                <c:f>Summary!$S$8:$S$11</c:f>
                <c:numCache>
                  <c:formatCode>General</c:formatCode>
                  <c:ptCount val="4"/>
                  <c:pt idx="0">
                    <c:v>6.3035649999999999E-2</c:v>
                  </c:pt>
                  <c:pt idx="3">
                    <c:v>5.726593E-2</c:v>
                  </c:pt>
                </c:numCache>
              </c:numRef>
            </c:plus>
            <c:minus>
              <c:numRef>
                <c:f>Summary!$S$8:$S$11</c:f>
                <c:numCache>
                  <c:formatCode>General</c:formatCode>
                  <c:ptCount val="4"/>
                  <c:pt idx="0">
                    <c:v>6.3035649999999999E-2</c:v>
                  </c:pt>
                  <c:pt idx="3">
                    <c:v>5.726593E-2</c:v>
                  </c:pt>
                </c:numCache>
              </c:numRef>
            </c:minus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Summary!$Q$8:$Q$11</c:f>
                <c:numCache>
                  <c:formatCode>General</c:formatCode>
                  <c:ptCount val="4"/>
                  <c:pt idx="0">
                    <c:v>0.10696458</c:v>
                  </c:pt>
                  <c:pt idx="3">
                    <c:v>9.7706130000000002E-2</c:v>
                  </c:pt>
                </c:numCache>
              </c:numRef>
            </c:plus>
            <c:minus>
              <c:numRef>
                <c:f>Summary!$Q$8:$Q$11</c:f>
                <c:numCache>
                  <c:formatCode>General</c:formatCode>
                  <c:ptCount val="4"/>
                  <c:pt idx="0">
                    <c:v>0.10696458</c:v>
                  </c:pt>
                  <c:pt idx="3">
                    <c:v>9.7706130000000002E-2</c:v>
                  </c:pt>
                </c:numCache>
              </c:numRef>
            </c:minus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errBars>
          <c:xVal>
            <c:numRef>
              <c:f>Summary!$P$8:$P$11</c:f>
              <c:numCache>
                <c:formatCode>General</c:formatCode>
                <c:ptCount val="4"/>
                <c:pt idx="0">
                  <c:v>-0.28321160000000001</c:v>
                </c:pt>
                <c:pt idx="3">
                  <c:v>-0.36715789999999998</c:v>
                </c:pt>
              </c:numCache>
            </c:numRef>
          </c:xVal>
          <c:yVal>
            <c:numRef>
              <c:f>Summary!$W$8:$W$11</c:f>
              <c:numCache>
                <c:formatCode>General</c:formatCode>
                <c:ptCount val="4"/>
                <c:pt idx="0">
                  <c:v>0.6185505287851627</c:v>
                </c:pt>
                <c:pt idx="3">
                  <c:v>0.57105125776217591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Summary!$F$14</c:f>
              <c:strCache>
                <c:ptCount val="1"/>
                <c:pt idx="0">
                  <c:v>Hippoporina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Summary!$S$14</c:f>
                <c:numCache>
                  <c:formatCode>General</c:formatCode>
                  <c:ptCount val="1"/>
                  <c:pt idx="0">
                    <c:v>5.478686E-2</c:v>
                  </c:pt>
                </c:numCache>
              </c:numRef>
            </c:plus>
            <c:minus>
              <c:numRef>
                <c:f>Summary!$S$14</c:f>
                <c:numCache>
                  <c:formatCode>General</c:formatCode>
                  <c:ptCount val="1"/>
                  <c:pt idx="0">
                    <c:v>5.478686E-2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Summary!$Q$14</c:f>
                <c:numCache>
                  <c:formatCode>General</c:formatCode>
                  <c:ptCount val="1"/>
                  <c:pt idx="0">
                    <c:v>9.1613100000000003E-2</c:v>
                  </c:pt>
                </c:numCache>
              </c:numRef>
            </c:plus>
            <c:minus>
              <c:numRef>
                <c:f>Summary!$Q$14</c:f>
                <c:numCache>
                  <c:formatCode>General</c:formatCode>
                  <c:ptCount val="1"/>
                  <c:pt idx="0">
                    <c:v>9.1613100000000003E-2</c:v>
                  </c:pt>
                </c:numCache>
              </c:numRef>
            </c:minus>
          </c:errBars>
          <c:xVal>
            <c:numRef>
              <c:f>Summary!$P$14</c:f>
              <c:numCache>
                <c:formatCode>General</c:formatCode>
                <c:ptCount val="1"/>
                <c:pt idx="0">
                  <c:v>-0.1585133</c:v>
                </c:pt>
              </c:numCache>
            </c:numRef>
          </c:xVal>
          <c:yVal>
            <c:numRef>
              <c:f>Summary!$W$14</c:f>
              <c:numCache>
                <c:formatCode>General</c:formatCode>
                <c:ptCount val="1"/>
                <c:pt idx="0">
                  <c:v>0.78913055470540361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Summary!$AG$1</c:f>
              <c:strCache>
                <c:ptCount val="1"/>
                <c:pt idx="0">
                  <c:v>Slope-intercept covariance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Summary!$AH$4:$AH$10</c:f>
              <c:numCache>
                <c:formatCode>General</c:formatCode>
                <c:ptCount val="7"/>
                <c:pt idx="0">
                  <c:v>-1.7250408573260123</c:v>
                </c:pt>
                <c:pt idx="1">
                  <c:v>-1.1979511596243402</c:v>
                </c:pt>
                <c:pt idx="2">
                  <c:v>-0.69177018312377847</c:v>
                </c:pt>
                <c:pt idx="3">
                  <c:v>-0.27147336754725582</c:v>
                </c:pt>
                <c:pt idx="4">
                  <c:v>8.1744160939838273E-2</c:v>
                </c:pt>
                <c:pt idx="5">
                  <c:v>0.1670081472156012</c:v>
                </c:pt>
                <c:pt idx="6">
                  <c:v>0.26557374808446532</c:v>
                </c:pt>
              </c:numCache>
            </c:numRef>
          </c:xVal>
          <c:yVal>
            <c:numRef>
              <c:f>Summary!$AI$4:$AI$10</c:f>
              <c:numCache>
                <c:formatCode>General</c:formatCode>
                <c:ptCount val="7"/>
                <c:pt idx="0">
                  <c:v>0.84683233259273882</c:v>
                </c:pt>
                <c:pt idx="1">
                  <c:v>0.68340735602480274</c:v>
                </c:pt>
                <c:pt idx="2">
                  <c:v>0.58190394728065065</c:v>
                </c:pt>
                <c:pt idx="3">
                  <c:v>0.53654974406482714</c:v>
                </c:pt>
                <c:pt idx="4">
                  <c:v>0.51734904868251674</c:v>
                </c:pt>
                <c:pt idx="5">
                  <c:v>0.51440625495703574</c:v>
                </c:pt>
                <c:pt idx="6">
                  <c:v>0.51159632340048811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2480"/>
        <c:axId val="77093056"/>
      </c:scatterChart>
      <c:valAx>
        <c:axId val="770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/>
                </a:pPr>
                <a:r>
                  <a:rPr lang="en-AU"/>
                  <a:t>Intercept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77093056"/>
        <c:crosses val="autoZero"/>
        <c:crossBetween val="midCat"/>
      </c:valAx>
      <c:valAx>
        <c:axId val="77093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/>
                </a:pPr>
                <a:r>
                  <a:rPr lang="en-AU"/>
                  <a:t>Slope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77092480"/>
        <c:crossesAt val="-50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Summary!$F$19</c:f>
              <c:strCache>
                <c:ptCount val="1"/>
                <c:pt idx="0">
                  <c:v>Bugula neritina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Summary!$S$19:$S$22</c:f>
                <c:numCache>
                  <c:formatCode>General</c:formatCode>
                  <c:ptCount val="4"/>
                  <c:pt idx="0">
                    <c:v>0.13541001</c:v>
                  </c:pt>
                  <c:pt idx="3">
                    <c:v>5.6147549999999997E-2</c:v>
                  </c:pt>
                </c:numCache>
              </c:numRef>
            </c:plus>
            <c:minus>
              <c:numRef>
                <c:f>Summary!$S$19:$S$22</c:f>
                <c:numCache>
                  <c:formatCode>General</c:formatCode>
                  <c:ptCount val="4"/>
                  <c:pt idx="0">
                    <c:v>0.13541001</c:v>
                  </c:pt>
                  <c:pt idx="3">
                    <c:v>5.6147549999999997E-2</c:v>
                  </c:pt>
                </c:numCache>
              </c:numRef>
            </c:minus>
            <c:spPr>
              <a:ln>
                <a:solidFill>
                  <a:srgbClr val="4F81BD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Summary!$Q$19:$Q$22</c:f>
                <c:numCache>
                  <c:formatCode>General</c:formatCode>
                  <c:ptCount val="4"/>
                  <c:pt idx="0">
                    <c:v>0.21218598</c:v>
                  </c:pt>
                  <c:pt idx="3">
                    <c:v>8.9729199999999995E-2</c:v>
                  </c:pt>
                </c:numCache>
              </c:numRef>
            </c:plus>
            <c:minus>
              <c:numRef>
                <c:f>Summary!$Q$19:$Q$22</c:f>
                <c:numCache>
                  <c:formatCode>General</c:formatCode>
                  <c:ptCount val="4"/>
                  <c:pt idx="0">
                    <c:v>0.21218598</c:v>
                  </c:pt>
                  <c:pt idx="3">
                    <c:v>8.9729199999999995E-2</c:v>
                  </c:pt>
                </c:numCache>
              </c:numRef>
            </c:minus>
            <c:spPr>
              <a:ln>
                <a:solidFill>
                  <a:srgbClr val="4F81BD"/>
                </a:solidFill>
              </a:ln>
            </c:spPr>
          </c:errBars>
          <c:xVal>
            <c:numRef>
              <c:f>Summary!$P$19:$P$22</c:f>
              <c:numCache>
                <c:formatCode>General</c:formatCode>
                <c:ptCount val="4"/>
                <c:pt idx="0">
                  <c:v>-0.55809929999999996</c:v>
                </c:pt>
                <c:pt idx="3">
                  <c:v>-0.19390769999999999</c:v>
                </c:pt>
              </c:numCache>
            </c:numRef>
          </c:xVal>
          <c:yVal>
            <c:numRef>
              <c:f>Summary!$W$19:$W$22</c:f>
              <c:numCache>
                <c:formatCode>General</c:formatCode>
                <c:ptCount val="4"/>
                <c:pt idx="0">
                  <c:v>1.1941365301046687</c:v>
                </c:pt>
                <c:pt idx="3">
                  <c:v>0.8233311165606565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Summary!$F$25</c:f>
              <c:strCache>
                <c:ptCount val="1"/>
                <c:pt idx="0">
                  <c:v>Bugula stolonifera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Summary!$S$25:$S$28</c:f>
                <c:numCache>
                  <c:formatCode>General</c:formatCode>
                  <c:ptCount val="4"/>
                  <c:pt idx="0">
                    <c:v>0.10137999</c:v>
                  </c:pt>
                  <c:pt idx="3">
                    <c:v>4.1609769999999997E-2</c:v>
                  </c:pt>
                </c:numCache>
              </c:numRef>
            </c:plus>
            <c:minus>
              <c:numRef>
                <c:f>Summary!$S$25:$S$28</c:f>
                <c:numCache>
                  <c:formatCode>General</c:formatCode>
                  <c:ptCount val="4"/>
                  <c:pt idx="0">
                    <c:v>0.10137999</c:v>
                  </c:pt>
                  <c:pt idx="3">
                    <c:v>4.1609769999999997E-2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Summary!$Q$25:$Q$28</c:f>
                <c:numCache>
                  <c:formatCode>General</c:formatCode>
                  <c:ptCount val="4"/>
                  <c:pt idx="0">
                    <c:v>0.10206133000000001</c:v>
                  </c:pt>
                  <c:pt idx="3">
                    <c:v>3.5716779999999997E-2</c:v>
                  </c:pt>
                </c:numCache>
              </c:numRef>
            </c:plus>
            <c:minus>
              <c:numRef>
                <c:f>Summary!$Q$25:$Q$28</c:f>
                <c:numCache>
                  <c:formatCode>General</c:formatCode>
                  <c:ptCount val="4"/>
                  <c:pt idx="0">
                    <c:v>0.10206133000000001</c:v>
                  </c:pt>
                  <c:pt idx="3">
                    <c:v>3.5716779999999997E-2</c:v>
                  </c:pt>
                </c:numCache>
              </c:numRef>
            </c:minus>
          </c:errBars>
          <c:xVal>
            <c:numRef>
              <c:f>Summary!$P$25:$P$28</c:f>
              <c:numCache>
                <c:formatCode>General</c:formatCode>
                <c:ptCount val="4"/>
                <c:pt idx="0">
                  <c:v>-0.53724320000000003</c:v>
                </c:pt>
                <c:pt idx="3">
                  <c:v>3.1003960000000001E-2</c:v>
                </c:pt>
              </c:numCache>
            </c:numRef>
          </c:xVal>
          <c:yVal>
            <c:numRef>
              <c:f>Summary!$W$25:$W$28</c:f>
              <c:numCache>
                <c:formatCode>General</c:formatCode>
                <c:ptCount val="4"/>
                <c:pt idx="0">
                  <c:v>0.89168483058616976</c:v>
                </c:pt>
                <c:pt idx="3">
                  <c:v>0.74577459537561896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Summary!$AG$27</c:f>
              <c:strCache>
                <c:ptCount val="1"/>
                <c:pt idx="0">
                  <c:v>Slope-intercept covariance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Summary!$AH$30:$AH$34</c:f>
              <c:numCache>
                <c:formatCode>General</c:formatCode>
                <c:ptCount val="5"/>
                <c:pt idx="0">
                  <c:v>-1.4860305798165006</c:v>
                </c:pt>
                <c:pt idx="1">
                  <c:v>-1.0217995031377753</c:v>
                </c:pt>
                <c:pt idx="2">
                  <c:v>-0.50352218301879015</c:v>
                </c:pt>
                <c:pt idx="3">
                  <c:v>-2.7724417279723301E-2</c:v>
                </c:pt>
                <c:pt idx="4">
                  <c:v>0.49469017466615162</c:v>
                </c:pt>
              </c:numCache>
            </c:numRef>
          </c:xVal>
          <c:yVal>
            <c:numRef>
              <c:f>Summary!$AI$30:$AI$34</c:f>
              <c:numCache>
                <c:formatCode>General</c:formatCode>
                <c:ptCount val="5"/>
                <c:pt idx="0">
                  <c:v>0.96033712363432266</c:v>
                </c:pt>
                <c:pt idx="1">
                  <c:v>0.95895367430140499</c:v>
                </c:pt>
                <c:pt idx="2">
                  <c:v>0.95844635619169716</c:v>
                </c:pt>
                <c:pt idx="3">
                  <c:v>0.95829909375233235</c:v>
                </c:pt>
                <c:pt idx="4">
                  <c:v>0.95824730469331976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9648"/>
        <c:axId val="89220224"/>
      </c:scatterChart>
      <c:valAx>
        <c:axId val="892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AU"/>
                </a:pPr>
                <a:r>
                  <a:rPr lang="en-AU"/>
                  <a:t>Intercept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89220224"/>
        <c:crosses val="autoZero"/>
        <c:crossBetween val="midCat"/>
      </c:valAx>
      <c:valAx>
        <c:axId val="89220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AU"/>
                </a:pPr>
                <a:r>
                  <a:rPr lang="en-AU"/>
                  <a:t>Slope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prstClr val="black"/>
            </a:solidFill>
          </a:ln>
        </c:spPr>
        <c:txPr>
          <a:bodyPr/>
          <a:lstStyle/>
          <a:p>
            <a:pPr>
              <a:defRPr lang="en-AU"/>
            </a:pPr>
            <a:endParaRPr lang="en-US"/>
          </a:p>
        </c:txPr>
        <c:crossAx val="89219648"/>
        <c:crossesAt val="-50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Summary!$AH$3</c:f>
              <c:strCache>
                <c:ptCount val="1"/>
                <c:pt idx="0">
                  <c:v>Intercept</c:v>
                </c:pt>
              </c:strCache>
            </c:strRef>
          </c:tx>
          <c:marker>
            <c:symbol val="none"/>
          </c:marker>
          <c:xVal>
            <c:numRef>
              <c:f>Summary!$AG$30:$AG$36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Summary!$AH$30:$AH$36</c:f>
              <c:numCache>
                <c:formatCode>General</c:formatCode>
                <c:ptCount val="7"/>
                <c:pt idx="0">
                  <c:v>-1.4860305798165006</c:v>
                </c:pt>
                <c:pt idx="1">
                  <c:v>-1.0217995031377753</c:v>
                </c:pt>
                <c:pt idx="2">
                  <c:v>-0.50352218301879015</c:v>
                </c:pt>
                <c:pt idx="3">
                  <c:v>-2.7724417279723301E-2</c:v>
                </c:pt>
                <c:pt idx="4">
                  <c:v>0.49469017466615162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Summary!$AI$3</c:f>
              <c:strCache>
                <c:ptCount val="1"/>
                <c:pt idx="0">
                  <c:v>Slope</c:v>
                </c:pt>
              </c:strCache>
            </c:strRef>
          </c:tx>
          <c:marker>
            <c:symbol val="none"/>
          </c:marker>
          <c:xVal>
            <c:numRef>
              <c:f>Summary!$AG$30:$AG$36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Summary!$AI$30:$AI$36</c:f>
              <c:numCache>
                <c:formatCode>General</c:formatCode>
                <c:ptCount val="7"/>
                <c:pt idx="0">
                  <c:v>0.96033712363432266</c:v>
                </c:pt>
                <c:pt idx="1">
                  <c:v>0.95895367430140499</c:v>
                </c:pt>
                <c:pt idx="2">
                  <c:v>0.95844635619169716</c:v>
                </c:pt>
                <c:pt idx="3">
                  <c:v>0.95829909375233235</c:v>
                </c:pt>
                <c:pt idx="4">
                  <c:v>0.95824730469331976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22528"/>
        <c:axId val="89223104"/>
      </c:scatterChart>
      <c:valAx>
        <c:axId val="892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223104"/>
        <c:crosses val="autoZero"/>
        <c:crossBetween val="midCat"/>
      </c:valAx>
      <c:valAx>
        <c:axId val="8922310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8922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489136</xdr:colOff>
      <xdr:row>9</xdr:row>
      <xdr:rowOff>33058</xdr:rowOff>
    </xdr:from>
    <xdr:to>
      <xdr:col>31</xdr:col>
      <xdr:colOff>184336</xdr:colOff>
      <xdr:row>29</xdr:row>
      <xdr:rowOff>52108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324972</xdr:colOff>
      <xdr:row>31</xdr:row>
      <xdr:rowOff>67235</xdr:rowOff>
    </xdr:from>
    <xdr:to>
      <xdr:col>15</xdr:col>
      <xdr:colOff>22413</xdr:colOff>
      <xdr:row>56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526677</xdr:colOff>
      <xdr:row>34</xdr:row>
      <xdr:rowOff>145677</xdr:rowOff>
    </xdr:from>
    <xdr:to>
      <xdr:col>31</xdr:col>
      <xdr:colOff>221877</xdr:colOff>
      <xdr:row>54</xdr:row>
      <xdr:rowOff>164727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593912</xdr:colOff>
      <xdr:row>10</xdr:row>
      <xdr:rowOff>112059</xdr:rowOff>
    </xdr:from>
    <xdr:to>
      <xdr:col>36</xdr:col>
      <xdr:colOff>22412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9</xdr:row>
      <xdr:rowOff>0</xdr:rowOff>
    </xdr:from>
    <xdr:to>
      <xdr:col>45</xdr:col>
      <xdr:colOff>20171</xdr:colOff>
      <xdr:row>29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37541</xdr:colOff>
      <xdr:row>34</xdr:row>
      <xdr:rowOff>112619</xdr:rowOff>
    </xdr:from>
    <xdr:to>
      <xdr:col>45</xdr:col>
      <xdr:colOff>57712</xdr:colOff>
      <xdr:row>54</xdr:row>
      <xdr:rowOff>131669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35</xdr:row>
      <xdr:rowOff>0</xdr:rowOff>
    </xdr:from>
    <xdr:to>
      <xdr:col>36</xdr:col>
      <xdr:colOff>33618</xdr:colOff>
      <xdr:row>49</xdr:row>
      <xdr:rowOff>78441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0"/>
  <sheetViews>
    <sheetView topLeftCell="V10" zoomScale="85" zoomScaleNormal="85" workbookViewId="0">
      <selection activeCell="AG29" sqref="AG29"/>
    </sheetView>
  </sheetViews>
  <sheetFormatPr defaultRowHeight="15" x14ac:dyDescent="0.25"/>
  <cols>
    <col min="6" max="6" width="20.5703125" customWidth="1"/>
    <col min="8" max="8" width="9.42578125" bestFit="1" customWidth="1"/>
    <col min="9" max="12" width="11.28515625" bestFit="1" customWidth="1"/>
    <col min="13" max="13" width="12.42578125" style="6" bestFit="1" customWidth="1"/>
    <col min="14" max="14" width="12.5703125" style="6" bestFit="1" customWidth="1"/>
    <col min="23" max="23" width="10.85546875" bestFit="1" customWidth="1"/>
    <col min="27" max="27" width="14" customWidth="1"/>
    <col min="33" max="33" width="30.5703125" bestFit="1" customWidth="1"/>
    <col min="34" max="34" width="12.85546875" bestFit="1" customWidth="1"/>
    <col min="35" max="35" width="12.28515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H1" s="4" t="s">
        <v>19</v>
      </c>
      <c r="I1" s="4" t="s">
        <v>20</v>
      </c>
      <c r="J1" s="4" t="s">
        <v>9</v>
      </c>
      <c r="K1" s="4" t="s">
        <v>21</v>
      </c>
      <c r="L1" s="4" t="s">
        <v>22</v>
      </c>
      <c r="M1" s="5" t="s">
        <v>23</v>
      </c>
      <c r="N1" s="5" t="s">
        <v>24</v>
      </c>
      <c r="P1" t="s">
        <v>6</v>
      </c>
      <c r="Q1" t="s">
        <v>9</v>
      </c>
      <c r="R1" t="s">
        <v>8</v>
      </c>
      <c r="S1" t="s">
        <v>9</v>
      </c>
      <c r="U1" t="s">
        <v>8</v>
      </c>
      <c r="V1" t="s">
        <v>66</v>
      </c>
      <c r="W1" t="s">
        <v>67</v>
      </c>
      <c r="AG1" t="s">
        <v>63</v>
      </c>
    </row>
    <row r="2" spans="1:35" x14ac:dyDescent="0.25">
      <c r="A2" t="s">
        <v>4</v>
      </c>
      <c r="B2">
        <v>10</v>
      </c>
      <c r="C2">
        <v>1.3729120029701065</v>
      </c>
      <c r="D2">
        <v>-0.10347450047578222</v>
      </c>
      <c r="F2" t="s">
        <v>7</v>
      </c>
      <c r="G2">
        <v>10</v>
      </c>
      <c r="H2" t="s">
        <v>6</v>
      </c>
      <c r="I2">
        <v>-1.1036872</v>
      </c>
      <c r="J2">
        <v>0.38869439</v>
      </c>
      <c r="K2">
        <v>-2.8394729000000001</v>
      </c>
      <c r="L2">
        <v>7.6782899999999999E-3</v>
      </c>
      <c r="P2">
        <f>I2</f>
        <v>-1.1036872</v>
      </c>
      <c r="Q2">
        <f>J2</f>
        <v>0.38869439</v>
      </c>
      <c r="R2">
        <f>I3</f>
        <v>0.72474483999999995</v>
      </c>
      <c r="S2">
        <f>J3</f>
        <v>0.23542411999999999</v>
      </c>
      <c r="U2">
        <f>SLOPE($D$2:$D$50,$C$2:$C$50)</f>
        <v>0.72474484226665059</v>
      </c>
      <c r="V2">
        <f>CORREL($D$2:$D$50,$C$2:$C$50)</f>
        <v>0.47234305490609718</v>
      </c>
      <c r="W2">
        <f>U2/V2</f>
        <v>1.5343611697873518</v>
      </c>
      <c r="AG2" t="s">
        <v>25</v>
      </c>
    </row>
    <row r="3" spans="1:35" x14ac:dyDescent="0.25">
      <c r="A3" t="s">
        <v>4</v>
      </c>
      <c r="B3">
        <v>10</v>
      </c>
      <c r="H3" t="s">
        <v>2</v>
      </c>
      <c r="I3">
        <v>0.72474483999999995</v>
      </c>
      <c r="J3">
        <v>0.23542411999999999</v>
      </c>
      <c r="K3">
        <v>3.07846463</v>
      </c>
      <c r="L3">
        <v>4.1697499999999998E-3</v>
      </c>
      <c r="AG3" t="s">
        <v>64</v>
      </c>
      <c r="AH3" t="s">
        <v>6</v>
      </c>
      <c r="AI3" t="s">
        <v>8</v>
      </c>
    </row>
    <row r="4" spans="1:35" x14ac:dyDescent="0.25">
      <c r="A4" t="s">
        <v>4</v>
      </c>
      <c r="B4">
        <v>10</v>
      </c>
      <c r="C4">
        <v>1.711807229041191</v>
      </c>
      <c r="D4">
        <v>-0.41569668181693825</v>
      </c>
      <c r="AG4">
        <v>0.5</v>
      </c>
      <c r="AH4">
        <v>-1.7250408573260123</v>
      </c>
      <c r="AI4">
        <v>0.84683233259273882</v>
      </c>
    </row>
    <row r="5" spans="1:35" x14ac:dyDescent="0.25">
      <c r="A5" t="s">
        <v>4</v>
      </c>
      <c r="B5">
        <v>10</v>
      </c>
      <c r="C5">
        <v>1.9153998352122699</v>
      </c>
      <c r="D5">
        <v>0.48785825572413272</v>
      </c>
      <c r="G5">
        <v>25</v>
      </c>
      <c r="H5" t="s">
        <v>6</v>
      </c>
      <c r="I5">
        <v>0.33601586</v>
      </c>
      <c r="J5">
        <v>0.22301193999999999</v>
      </c>
      <c r="K5">
        <v>1.50671687</v>
      </c>
      <c r="L5">
        <v>0.14169245</v>
      </c>
      <c r="P5">
        <f>I5</f>
        <v>0.33601586</v>
      </c>
      <c r="Q5">
        <f>J5</f>
        <v>0.22301193999999999</v>
      </c>
      <c r="R5">
        <f>I6</f>
        <v>0.23156266</v>
      </c>
      <c r="S5">
        <f>J6</f>
        <v>0.13320262999999999</v>
      </c>
      <c r="U5">
        <f>SLOPE($D$52:$D$100,$C$52:$C$100)</f>
        <v>0.23156265815117658</v>
      </c>
      <c r="V5">
        <f>CORREL($D$52:$D$100,$C$52:$C$100)</f>
        <v>0.29375450210610016</v>
      </c>
      <c r="W5">
        <f>U5/V5</f>
        <v>0.78828632919994968</v>
      </c>
      <c r="AG5">
        <v>2</v>
      </c>
      <c r="AH5">
        <v>-1.1979511596243402</v>
      </c>
      <c r="AI5">
        <v>0.68340735602480274</v>
      </c>
    </row>
    <row r="6" spans="1:35" x14ac:dyDescent="0.25">
      <c r="A6" t="s">
        <v>4</v>
      </c>
      <c r="B6">
        <v>10</v>
      </c>
      <c r="C6">
        <v>1.5921767573958667</v>
      </c>
      <c r="D6">
        <v>-0.13839223856325672</v>
      </c>
      <c r="H6" t="s">
        <v>2</v>
      </c>
      <c r="I6">
        <v>0.23156266</v>
      </c>
      <c r="J6">
        <v>0.13320262999999999</v>
      </c>
      <c r="K6">
        <v>1.7384241199999999</v>
      </c>
      <c r="L6">
        <v>9.1751009999999994E-2</v>
      </c>
      <c r="AG6">
        <v>6</v>
      </c>
      <c r="AH6">
        <v>-0.69177018312377847</v>
      </c>
      <c r="AI6">
        <v>0.58190394728065065</v>
      </c>
    </row>
    <row r="7" spans="1:35" x14ac:dyDescent="0.25">
      <c r="A7" t="s">
        <v>4</v>
      </c>
      <c r="B7">
        <v>10</v>
      </c>
      <c r="C7">
        <v>1.6937269489236468</v>
      </c>
      <c r="D7">
        <v>-0.11068641080577282</v>
      </c>
      <c r="AG7">
        <v>15</v>
      </c>
      <c r="AH7">
        <v>-0.27147336754725582</v>
      </c>
      <c r="AI7">
        <v>0.53654974406482714</v>
      </c>
    </row>
    <row r="8" spans="1:35" x14ac:dyDescent="0.25">
      <c r="A8" t="s">
        <v>4</v>
      </c>
      <c r="B8">
        <v>10</v>
      </c>
      <c r="C8">
        <v>2.0584260244570056</v>
      </c>
      <c r="D8">
        <v>-2.5949451402605555E-2</v>
      </c>
      <c r="F8" t="s">
        <v>5</v>
      </c>
      <c r="G8">
        <v>10</v>
      </c>
      <c r="H8" t="s">
        <v>6</v>
      </c>
      <c r="I8">
        <v>-0.28321160000000001</v>
      </c>
      <c r="J8">
        <v>0.10696458</v>
      </c>
      <c r="K8">
        <v>-2.6477135000000001</v>
      </c>
      <c r="L8">
        <v>1.1205959999999999E-2</v>
      </c>
      <c r="P8">
        <f>I8</f>
        <v>-0.28321160000000001</v>
      </c>
      <c r="Q8">
        <f>J8</f>
        <v>0.10696458</v>
      </c>
      <c r="R8">
        <f>I9</f>
        <v>0.42367062999999999</v>
      </c>
      <c r="S8">
        <f>J9</f>
        <v>6.3035649999999999E-2</v>
      </c>
      <c r="U8">
        <f>SLOPE($D$102:$D$150,$C$102:$C$150)</f>
        <v>0.51563382374477551</v>
      </c>
      <c r="V8">
        <f>CORREL($D$102:$D$150,$C$102:$C$150)</f>
        <v>0.83361633326461415</v>
      </c>
      <c r="W8">
        <f>U8/V8</f>
        <v>0.6185505287851627</v>
      </c>
      <c r="AG8">
        <v>33</v>
      </c>
      <c r="AH8">
        <v>8.1744160939838273E-2</v>
      </c>
      <c r="AI8">
        <v>0.51734904868251674</v>
      </c>
    </row>
    <row r="9" spans="1:35" x14ac:dyDescent="0.25">
      <c r="A9" t="s">
        <v>4</v>
      </c>
      <c r="B9">
        <v>10</v>
      </c>
      <c r="C9">
        <v>1.6324572921847242</v>
      </c>
      <c r="D9">
        <v>-0.43082265654162544</v>
      </c>
      <c r="H9" t="s">
        <v>2</v>
      </c>
      <c r="I9">
        <v>0.42367062999999999</v>
      </c>
      <c r="J9">
        <v>6.3035649999999999E-2</v>
      </c>
      <c r="K9">
        <v>6.7211270000000001</v>
      </c>
      <c r="L9" s="1">
        <v>2.9337E-8</v>
      </c>
      <c r="AG9">
        <v>40</v>
      </c>
      <c r="AH9">
        <v>0.1670081472156012</v>
      </c>
      <c r="AI9">
        <v>0.51440625495703574</v>
      </c>
    </row>
    <row r="10" spans="1:35" x14ac:dyDescent="0.25">
      <c r="A10" t="s">
        <v>4</v>
      </c>
      <c r="B10">
        <v>10</v>
      </c>
      <c r="C10">
        <v>1.503790683057181</v>
      </c>
      <c r="D10">
        <v>-0.47440073648533615</v>
      </c>
      <c r="AG10">
        <v>50</v>
      </c>
      <c r="AH10">
        <v>0.26557374808446532</v>
      </c>
      <c r="AI10">
        <v>0.51159632340048811</v>
      </c>
    </row>
    <row r="11" spans="1:35" x14ac:dyDescent="0.25">
      <c r="A11" t="s">
        <v>4</v>
      </c>
      <c r="B11">
        <v>10</v>
      </c>
      <c r="G11">
        <v>25</v>
      </c>
      <c r="H11" t="s">
        <v>6</v>
      </c>
      <c r="I11">
        <v>-0.36715789999999998</v>
      </c>
      <c r="J11">
        <v>9.7706130000000002E-2</v>
      </c>
      <c r="K11">
        <v>-3.7577777000000001</v>
      </c>
      <c r="L11">
        <v>5.1159999999999997E-4</v>
      </c>
      <c r="M11" s="6">
        <v>-0.56420110000000001</v>
      </c>
      <c r="N11" s="6">
        <v>-0.17011470000000001</v>
      </c>
      <c r="P11">
        <f>I11</f>
        <v>-0.36715789999999998</v>
      </c>
      <c r="Q11">
        <f>J11</f>
        <v>9.7706130000000002E-2</v>
      </c>
      <c r="R11">
        <f>I12</f>
        <v>0.46818776000000001</v>
      </c>
      <c r="S11">
        <f>J12</f>
        <v>5.726593E-2</v>
      </c>
      <c r="U11">
        <f>SLOPE($D$152:$D$225,$C$152:$C$225)</f>
        <v>0.38293106660680692</v>
      </c>
      <c r="V11">
        <f>CORREL($D$152:$D$225,$C$152:$C$225)</f>
        <v>0.6705721446222348</v>
      </c>
      <c r="W11">
        <f>U11/V11</f>
        <v>0.57105125776217591</v>
      </c>
    </row>
    <row r="12" spans="1:35" x14ac:dyDescent="0.25">
      <c r="A12" t="s">
        <v>4</v>
      </c>
      <c r="B12">
        <v>10</v>
      </c>
      <c r="C12">
        <v>1.255272505103306</v>
      </c>
      <c r="D12">
        <v>-9.708354689461085E-2</v>
      </c>
      <c r="H12" t="s">
        <v>2</v>
      </c>
      <c r="I12">
        <v>0.46818776000000001</v>
      </c>
      <c r="J12">
        <v>5.726593E-2</v>
      </c>
      <c r="K12">
        <v>8.1756771799999992</v>
      </c>
      <c r="L12" s="1">
        <v>2.6767000000000002E-10</v>
      </c>
      <c r="M12" s="6">
        <v>0.35270000000000001</v>
      </c>
      <c r="N12" s="6">
        <v>0.58367550999999995</v>
      </c>
    </row>
    <row r="13" spans="1:35" x14ac:dyDescent="0.25">
      <c r="A13" t="s">
        <v>4</v>
      </c>
      <c r="B13">
        <v>10</v>
      </c>
      <c r="C13">
        <v>1.7916906490201179</v>
      </c>
      <c r="D13">
        <v>-5.3414421782180525E-2</v>
      </c>
    </row>
    <row r="14" spans="1:35" x14ac:dyDescent="0.25">
      <c r="A14" t="s">
        <v>4</v>
      </c>
      <c r="B14">
        <v>10</v>
      </c>
      <c r="C14">
        <v>1.6283889300503114</v>
      </c>
      <c r="D14">
        <v>0.14310555967404071</v>
      </c>
      <c r="F14" s="3" t="s">
        <v>17</v>
      </c>
      <c r="H14" t="s">
        <v>6</v>
      </c>
      <c r="I14">
        <v>-0.1585133</v>
      </c>
      <c r="J14">
        <v>9.1613100000000003E-2</v>
      </c>
      <c r="K14">
        <v>-1.7302470999999999</v>
      </c>
      <c r="L14">
        <v>8.5888419999999993E-2</v>
      </c>
      <c r="P14">
        <f>I14</f>
        <v>-0.1585133</v>
      </c>
      <c r="Q14">
        <f>J14</f>
        <v>9.1613100000000003E-2</v>
      </c>
      <c r="R14">
        <f>I15</f>
        <v>0.46958770999999999</v>
      </c>
      <c r="S14">
        <f>J15</f>
        <v>5.478686E-2</v>
      </c>
      <c r="U14">
        <f>SLOPE('First bryo study'!$D$2:$D$187,'First bryo study'!$C$2:$C$187)</f>
        <v>0.46958770679192874</v>
      </c>
      <c r="V14">
        <f>CORREL('First bryo study'!$D$2:$D$187,'First bryo study'!$C$2:$C$187)</f>
        <v>0.59506973084730463</v>
      </c>
      <c r="W14">
        <f>U14/V14</f>
        <v>0.78913055470540361</v>
      </c>
    </row>
    <row r="15" spans="1:35" x14ac:dyDescent="0.25">
      <c r="A15" t="s">
        <v>4</v>
      </c>
      <c r="B15">
        <v>10</v>
      </c>
      <c r="C15">
        <v>1.5185139398778875</v>
      </c>
      <c r="D15">
        <v>0.18913816579594539</v>
      </c>
      <c r="H15" t="s">
        <v>2</v>
      </c>
      <c r="I15">
        <v>0.46958770999999999</v>
      </c>
      <c r="J15">
        <v>5.478686E-2</v>
      </c>
      <c r="K15">
        <v>8.5711737899999996</v>
      </c>
      <c r="L15" s="1">
        <v>2.1781E-14</v>
      </c>
    </row>
    <row r="16" spans="1:35" x14ac:dyDescent="0.25">
      <c r="A16" t="s">
        <v>4</v>
      </c>
      <c r="B16">
        <v>10</v>
      </c>
    </row>
    <row r="17" spans="1:35" x14ac:dyDescent="0.25">
      <c r="A17" t="s">
        <v>4</v>
      </c>
      <c r="B17">
        <v>10</v>
      </c>
      <c r="F17" t="s">
        <v>15</v>
      </c>
      <c r="P17">
        <f>INTERCEPT(AD33:AD34,AC33:AC34)</f>
        <v>-0.83956141053216093</v>
      </c>
      <c r="R17">
        <f>SLOPE(AD33:AD34,Y33:Y34)</f>
        <v>0.94075224856018014</v>
      </c>
    </row>
    <row r="18" spans="1:35" x14ac:dyDescent="0.25">
      <c r="A18" t="s">
        <v>4</v>
      </c>
      <c r="B18">
        <v>10</v>
      </c>
      <c r="C18">
        <v>1.8082109729242219</v>
      </c>
      <c r="D18">
        <v>0.3487491065295853</v>
      </c>
    </row>
    <row r="19" spans="1:35" x14ac:dyDescent="0.25">
      <c r="A19" t="s">
        <v>4</v>
      </c>
      <c r="B19">
        <v>10</v>
      </c>
      <c r="F19" s="3" t="s">
        <v>34</v>
      </c>
      <c r="G19">
        <v>10</v>
      </c>
      <c r="H19" t="s">
        <v>6</v>
      </c>
      <c r="I19">
        <v>-0.55809929999999996</v>
      </c>
      <c r="J19">
        <v>0.21218598</v>
      </c>
      <c r="K19">
        <v>-2.6302363</v>
      </c>
      <c r="L19">
        <v>1.0513949999999999E-2</v>
      </c>
      <c r="M19" s="6">
        <v>-0.98139869999999996</v>
      </c>
      <c r="N19" s="6">
        <v>-0.1347998</v>
      </c>
      <c r="P19">
        <f>I19</f>
        <v>-0.55809929999999996</v>
      </c>
      <c r="Q19">
        <f>J19</f>
        <v>0.21218598</v>
      </c>
      <c r="R19">
        <f>I20</f>
        <v>0.40098257999999998</v>
      </c>
      <c r="S19">
        <f>J20</f>
        <v>0.13541001</v>
      </c>
      <c r="U19">
        <f>SLOPE(Data!$T$71:$T$141,Data!$S$71:$S$141)</f>
        <v>0.40098257579392788</v>
      </c>
      <c r="V19">
        <f>CORREL(Data!$T$71:$T$141,Data!$S$71:$S$141)</f>
        <v>0.33579290615854529</v>
      </c>
      <c r="W19">
        <f>U19/V19</f>
        <v>1.1941365301046687</v>
      </c>
    </row>
    <row r="20" spans="1:35" x14ac:dyDescent="0.25">
      <c r="A20" t="s">
        <v>4</v>
      </c>
      <c r="B20">
        <v>10</v>
      </c>
      <c r="C20">
        <v>1.2855573090077739</v>
      </c>
      <c r="D20">
        <v>-0.70863520437638927</v>
      </c>
      <c r="H20" t="s">
        <v>2</v>
      </c>
      <c r="I20">
        <v>0.40098257999999998</v>
      </c>
      <c r="J20">
        <v>0.13541001</v>
      </c>
      <c r="K20">
        <v>2.9612477300000002</v>
      </c>
      <c r="L20">
        <v>4.1985199999999999E-3</v>
      </c>
      <c r="M20" s="6">
        <v>0.13084699999999999</v>
      </c>
      <c r="N20" s="6">
        <v>0.67111814999999997</v>
      </c>
    </row>
    <row r="21" spans="1:35" x14ac:dyDescent="0.25">
      <c r="A21" t="s">
        <v>4</v>
      </c>
      <c r="B21">
        <v>10</v>
      </c>
      <c r="C21">
        <v>1.7774268223893113</v>
      </c>
      <c r="D21">
        <v>0.38268701708711922</v>
      </c>
    </row>
    <row r="22" spans="1:35" x14ac:dyDescent="0.25">
      <c r="A22" t="s">
        <v>4</v>
      </c>
      <c r="B22">
        <v>10</v>
      </c>
      <c r="G22">
        <v>25</v>
      </c>
      <c r="H22" t="s">
        <v>6</v>
      </c>
      <c r="I22">
        <v>-0.19390769999999999</v>
      </c>
      <c r="J22">
        <v>8.9729199999999995E-2</v>
      </c>
      <c r="K22">
        <v>-2.1610318999999998</v>
      </c>
      <c r="L22">
        <v>3.3928970000000003E-2</v>
      </c>
      <c r="M22" s="6">
        <v>-0.372697</v>
      </c>
      <c r="N22" s="6">
        <v>-1.5118299999999999E-2</v>
      </c>
      <c r="P22">
        <f>I22</f>
        <v>-0.19390769999999999</v>
      </c>
      <c r="Q22">
        <f>J22</f>
        <v>8.9729199999999995E-2</v>
      </c>
      <c r="R22">
        <f>I23</f>
        <v>0.66677257000000001</v>
      </c>
      <c r="S22">
        <f>J23</f>
        <v>5.6147549999999997E-2</v>
      </c>
      <c r="U22">
        <f>SLOPE(Data!$T$142:$T$217,Data!$S$142:$S$217)</f>
        <v>0.66677256704347598</v>
      </c>
      <c r="V22">
        <f>CORREL(Data!$T$142:$T$217,Data!$S$142:$S$217)</f>
        <v>0.80984740359239593</v>
      </c>
      <c r="W22">
        <f>U22/V22</f>
        <v>0.8233311165606565</v>
      </c>
    </row>
    <row r="23" spans="1:35" x14ac:dyDescent="0.25">
      <c r="A23" t="s">
        <v>4</v>
      </c>
      <c r="B23">
        <v>10</v>
      </c>
      <c r="H23" t="s">
        <v>2</v>
      </c>
      <c r="I23">
        <v>0.66677257000000001</v>
      </c>
      <c r="J23">
        <v>5.6147549999999997E-2</v>
      </c>
      <c r="K23">
        <v>11.8753644</v>
      </c>
      <c r="L23" s="1">
        <v>8.2042999999999997E-19</v>
      </c>
      <c r="M23" s="6">
        <v>0.55489613999999998</v>
      </c>
      <c r="N23" s="6">
        <v>0.77864898999999999</v>
      </c>
    </row>
    <row r="24" spans="1:35" x14ac:dyDescent="0.25">
      <c r="A24" t="s">
        <v>4</v>
      </c>
      <c r="B24">
        <v>10</v>
      </c>
      <c r="C24">
        <v>1.8325089127062364</v>
      </c>
      <c r="D24">
        <v>0.36480363559800122</v>
      </c>
    </row>
    <row r="25" spans="1:35" x14ac:dyDescent="0.25">
      <c r="A25" t="s">
        <v>4</v>
      </c>
      <c r="B25">
        <v>10</v>
      </c>
      <c r="C25">
        <v>1.6972293427597176</v>
      </c>
      <c r="D25">
        <v>0.12672537879041035</v>
      </c>
      <c r="F25" s="3" t="s">
        <v>35</v>
      </c>
      <c r="G25">
        <v>10</v>
      </c>
      <c r="H25" t="s">
        <v>6</v>
      </c>
      <c r="I25">
        <v>-0.53724320000000003</v>
      </c>
      <c r="J25">
        <v>0.10206133000000001</v>
      </c>
      <c r="K25">
        <v>-5.2639258</v>
      </c>
      <c r="L25">
        <v>9.2199999999999998E-6</v>
      </c>
      <c r="M25" s="6">
        <v>-0.7451354</v>
      </c>
      <c r="N25" s="6">
        <v>-0.32935110000000001</v>
      </c>
      <c r="P25">
        <f>I25</f>
        <v>-0.53724320000000003</v>
      </c>
      <c r="Q25">
        <f>J25</f>
        <v>0.10206133000000001</v>
      </c>
      <c r="R25">
        <f>I26</f>
        <v>0.68279498000000005</v>
      </c>
      <c r="S25">
        <f>J26</f>
        <v>0.10137999</v>
      </c>
      <c r="U25">
        <f>SLOPE(Data!$T$315:$T$389,Data!$S$315:$S$389)</f>
        <v>0.68279497746640816</v>
      </c>
      <c r="V25">
        <f>CORREL(Data!$T$315:$T$389,Data!$S$315:$S$389)</f>
        <v>0.76573577798509485</v>
      </c>
      <c r="W25">
        <f>U25/V25</f>
        <v>0.89168483058616976</v>
      </c>
    </row>
    <row r="26" spans="1:35" x14ac:dyDescent="0.25">
      <c r="H26" t="s">
        <v>2</v>
      </c>
      <c r="I26">
        <v>0.68279498000000005</v>
      </c>
      <c r="J26">
        <v>0.10137999</v>
      </c>
      <c r="K26">
        <v>6.7350075499999997</v>
      </c>
      <c r="L26" s="1">
        <v>1.3164100000000001E-7</v>
      </c>
      <c r="M26" s="6">
        <v>0.47629070000000001</v>
      </c>
      <c r="N26" s="6">
        <v>0.88929924999999999</v>
      </c>
    </row>
    <row r="27" spans="1:35" x14ac:dyDescent="0.25">
      <c r="A27" t="s">
        <v>4</v>
      </c>
      <c r="B27">
        <v>10</v>
      </c>
      <c r="AG27" t="s">
        <v>63</v>
      </c>
    </row>
    <row r="28" spans="1:35" x14ac:dyDescent="0.25">
      <c r="A28" t="s">
        <v>4</v>
      </c>
      <c r="B28">
        <v>10</v>
      </c>
      <c r="C28">
        <v>1.6253124509616739</v>
      </c>
      <c r="D28">
        <v>-0.10144875603964275</v>
      </c>
      <c r="G28">
        <v>25</v>
      </c>
      <c r="H28" t="s">
        <v>6</v>
      </c>
      <c r="I28">
        <v>3.1003960000000001E-2</v>
      </c>
      <c r="J28">
        <v>3.5716779999999997E-2</v>
      </c>
      <c r="K28">
        <v>0.86805027999999995</v>
      </c>
      <c r="L28">
        <v>0.38928043000000001</v>
      </c>
      <c r="M28" s="6">
        <v>-4.0634799999999999E-2</v>
      </c>
      <c r="N28" s="6">
        <v>0.10264274</v>
      </c>
      <c r="P28">
        <f>I28</f>
        <v>3.1003960000000001E-2</v>
      </c>
      <c r="Q28">
        <f>J28</f>
        <v>3.5716779999999997E-2</v>
      </c>
      <c r="R28">
        <f>I29</f>
        <v>0.68148145000000004</v>
      </c>
      <c r="S28">
        <f>J29</f>
        <v>4.1609769999999997E-2</v>
      </c>
      <c r="U28">
        <f>SLOPE(Data!$T$390:$T$444,Data!$S$390:$S$444)</f>
        <v>0.68148145014467187</v>
      </c>
      <c r="V28">
        <f>CORREL(Data!$T$390:$T$444,Data!$S$390:$S$444)</f>
        <v>0.91379011080611428</v>
      </c>
      <c r="W28">
        <f>U28/V28</f>
        <v>0.74577459537561896</v>
      </c>
      <c r="AG28" t="s">
        <v>25</v>
      </c>
    </row>
    <row r="29" spans="1:35" x14ac:dyDescent="0.25">
      <c r="A29" t="s">
        <v>4</v>
      </c>
      <c r="B29">
        <v>10</v>
      </c>
      <c r="C29">
        <v>1.320146286111054</v>
      </c>
      <c r="D29">
        <v>0.12346890998235345</v>
      </c>
      <c r="H29" t="s">
        <v>2</v>
      </c>
      <c r="I29">
        <v>0.68148145000000004</v>
      </c>
      <c r="J29">
        <v>4.1609769999999997E-2</v>
      </c>
      <c r="K29">
        <v>16.377918000000001</v>
      </c>
      <c r="L29" s="1">
        <v>2.1768000000000001E-22</v>
      </c>
      <c r="M29" s="6">
        <v>0.59802281000000002</v>
      </c>
      <c r="N29" s="6">
        <v>0.76494008999999996</v>
      </c>
      <c r="AG29" s="11" t="s">
        <v>65</v>
      </c>
      <c r="AH29" t="s">
        <v>6</v>
      </c>
      <c r="AI29" t="s">
        <v>8</v>
      </c>
    </row>
    <row r="30" spans="1:35" x14ac:dyDescent="0.25">
      <c r="A30" t="s">
        <v>4</v>
      </c>
      <c r="B30">
        <v>10</v>
      </c>
      <c r="C30">
        <v>1.4913616938342726</v>
      </c>
      <c r="D30">
        <v>0.2068007937024037</v>
      </c>
      <c r="AG30">
        <v>0.1</v>
      </c>
      <c r="AH30">
        <v>-1.4860305798165006</v>
      </c>
      <c r="AI30">
        <v>0.96033712363432266</v>
      </c>
    </row>
    <row r="31" spans="1:35" x14ac:dyDescent="0.25">
      <c r="A31" t="s">
        <v>4</v>
      </c>
      <c r="B31">
        <v>10</v>
      </c>
      <c r="C31">
        <v>1.5276299008713388</v>
      </c>
      <c r="D31">
        <v>0.1309603405148656</v>
      </c>
      <c r="Y31" t="s">
        <v>16</v>
      </c>
      <c r="AG31">
        <v>0.3</v>
      </c>
      <c r="AH31">
        <v>-1.0217995031377753</v>
      </c>
      <c r="AI31">
        <v>0.95895367430140499</v>
      </c>
    </row>
    <row r="32" spans="1:35" x14ac:dyDescent="0.25">
      <c r="A32" t="s">
        <v>4</v>
      </c>
      <c r="B32">
        <v>10</v>
      </c>
      <c r="Y32" t="s">
        <v>12</v>
      </c>
      <c r="Z32" t="s">
        <v>14</v>
      </c>
      <c r="AA32" t="s">
        <v>13</v>
      </c>
      <c r="AB32" t="s">
        <v>11</v>
      </c>
      <c r="AC32" t="s">
        <v>2</v>
      </c>
      <c r="AD32" t="s">
        <v>3</v>
      </c>
      <c r="AG32">
        <v>1</v>
      </c>
      <c r="AH32">
        <v>-0.50352218301879015</v>
      </c>
      <c r="AI32">
        <v>0.95844635619169716</v>
      </c>
    </row>
    <row r="33" spans="1:35" x14ac:dyDescent="0.25">
      <c r="A33" t="s">
        <v>4</v>
      </c>
      <c r="B33">
        <v>10</v>
      </c>
      <c r="C33">
        <v>1.8506462351830666</v>
      </c>
      <c r="D33">
        <v>0.39609241073660012</v>
      </c>
      <c r="Y33">
        <f>6.36*10^-2</f>
        <v>6.3600000000000004E-2</v>
      </c>
      <c r="Z33">
        <f>Y33*1000</f>
        <v>63.6</v>
      </c>
      <c r="AA33">
        <f>0.0441*Y33^0.828</f>
        <v>4.5050652051293787E-3</v>
      </c>
      <c r="AB33">
        <f>1000*AA33</f>
        <v>4.5050652051293785</v>
      </c>
      <c r="AC33">
        <f>LOG(Z33)</f>
        <v>1.8034571156484138</v>
      </c>
      <c r="AD33">
        <f>LOG(AB33)</f>
        <v>0.65370108122472537</v>
      </c>
      <c r="AG33">
        <v>3</v>
      </c>
      <c r="AH33">
        <v>-2.7724417279723301E-2</v>
      </c>
      <c r="AI33">
        <v>0.95829909375233235</v>
      </c>
    </row>
    <row r="34" spans="1:35" x14ac:dyDescent="0.25">
      <c r="A34" t="s">
        <v>4</v>
      </c>
      <c r="B34">
        <v>10</v>
      </c>
      <c r="C34">
        <v>1.9068735347220704</v>
      </c>
      <c r="D34">
        <v>6.0756304827549255E-2</v>
      </c>
      <c r="Y34">
        <v>1.18</v>
      </c>
      <c r="Z34">
        <f>Y34*1000</f>
        <v>1180</v>
      </c>
      <c r="AA34">
        <f>0.0441*Y34^0.828</f>
        <v>5.0577445585861705E-2</v>
      </c>
      <c r="AB34">
        <f>1000*AA34</f>
        <v>50.577445585861703</v>
      </c>
      <c r="AC34">
        <f>LOG(Z34)</f>
        <v>3.0718820073061255</v>
      </c>
      <c r="AD34">
        <f>LOG(AB34)</f>
        <v>1.7039568915173104</v>
      </c>
      <c r="AG34">
        <v>10</v>
      </c>
      <c r="AH34">
        <v>0.49469017466615162</v>
      </c>
      <c r="AI34">
        <v>0.95824730469331976</v>
      </c>
    </row>
    <row r="35" spans="1:35" x14ac:dyDescent="0.25">
      <c r="A35" t="s">
        <v>4</v>
      </c>
      <c r="B35">
        <v>10</v>
      </c>
      <c r="C35">
        <v>1.8512583487190752</v>
      </c>
      <c r="D35">
        <v>0.2026827830352135</v>
      </c>
    </row>
    <row r="36" spans="1:35" x14ac:dyDescent="0.25">
      <c r="A36" t="s">
        <v>4</v>
      </c>
      <c r="B36">
        <v>10</v>
      </c>
    </row>
    <row r="37" spans="1:35" x14ac:dyDescent="0.25">
      <c r="A37" t="s">
        <v>4</v>
      </c>
      <c r="B37">
        <v>10</v>
      </c>
      <c r="C37">
        <v>1.8344207036815325</v>
      </c>
      <c r="D37">
        <v>0.42117401394624032</v>
      </c>
    </row>
    <row r="38" spans="1:35" x14ac:dyDescent="0.25">
      <c r="A38" t="s">
        <v>4</v>
      </c>
      <c r="B38">
        <v>10</v>
      </c>
    </row>
    <row r="39" spans="1:35" x14ac:dyDescent="0.25">
      <c r="A39" t="s">
        <v>4</v>
      </c>
      <c r="B39">
        <v>10</v>
      </c>
    </row>
    <row r="40" spans="1:35" x14ac:dyDescent="0.25">
      <c r="A40" t="s">
        <v>4</v>
      </c>
      <c r="B40">
        <v>10</v>
      </c>
      <c r="C40">
        <v>1.6444385894678386</v>
      </c>
      <c r="D40">
        <v>0.29493962511599531</v>
      </c>
    </row>
    <row r="41" spans="1:35" x14ac:dyDescent="0.25">
      <c r="A41" t="s">
        <v>4</v>
      </c>
      <c r="B41">
        <v>10</v>
      </c>
      <c r="C41">
        <v>1.4828735836087537</v>
      </c>
      <c r="D41">
        <v>0.21772311362093547</v>
      </c>
    </row>
    <row r="42" spans="1:35" x14ac:dyDescent="0.25">
      <c r="A42" t="s">
        <v>4</v>
      </c>
      <c r="B42">
        <v>10</v>
      </c>
      <c r="C42">
        <v>1.6766936096248666</v>
      </c>
      <c r="D42">
        <v>0.40306221494324229</v>
      </c>
    </row>
    <row r="43" spans="1:35" x14ac:dyDescent="0.25">
      <c r="A43" t="s">
        <v>4</v>
      </c>
      <c r="B43">
        <v>10</v>
      </c>
    </row>
    <row r="44" spans="1:35" x14ac:dyDescent="0.25">
      <c r="A44" t="s">
        <v>4</v>
      </c>
      <c r="B44">
        <v>10</v>
      </c>
      <c r="C44">
        <v>1.3384564936046048</v>
      </c>
      <c r="D44">
        <v>-0.32466870520325597</v>
      </c>
    </row>
    <row r="45" spans="1:35" x14ac:dyDescent="0.25">
      <c r="A45" t="s">
        <v>4</v>
      </c>
      <c r="B45">
        <v>10</v>
      </c>
      <c r="C45">
        <v>1.4913616938342726</v>
      </c>
      <c r="D45">
        <v>0.25619440668248789</v>
      </c>
    </row>
    <row r="46" spans="1:35" x14ac:dyDescent="0.25">
      <c r="A46" t="s">
        <v>4</v>
      </c>
      <c r="B46">
        <v>10</v>
      </c>
      <c r="C46">
        <v>1.916453948549925</v>
      </c>
      <c r="D46">
        <v>0.52870862608254354</v>
      </c>
    </row>
    <row r="47" spans="1:35" x14ac:dyDescent="0.25">
      <c r="A47" t="s">
        <v>4</v>
      </c>
      <c r="B47">
        <v>10</v>
      </c>
      <c r="C47">
        <v>1.503790683057181</v>
      </c>
      <c r="D47">
        <v>-2.9112961073857028E-2</v>
      </c>
    </row>
    <row r="48" spans="1:35" x14ac:dyDescent="0.25">
      <c r="A48" t="s">
        <v>4</v>
      </c>
      <c r="B48">
        <v>10</v>
      </c>
      <c r="C48">
        <v>1.6283889300503116</v>
      </c>
      <c r="D48">
        <v>0.45201507610296371</v>
      </c>
    </row>
    <row r="49" spans="1:4" x14ac:dyDescent="0.25">
      <c r="A49" t="s">
        <v>4</v>
      </c>
      <c r="B49">
        <v>10</v>
      </c>
      <c r="C49">
        <v>1.6148972160331345</v>
      </c>
      <c r="D49">
        <v>0.29794257695320103</v>
      </c>
    </row>
    <row r="50" spans="1:4" x14ac:dyDescent="0.25">
      <c r="A50" t="s">
        <v>4</v>
      </c>
      <c r="B50">
        <v>10</v>
      </c>
      <c r="C50">
        <v>1.6042260530844701</v>
      </c>
      <c r="D50">
        <v>-6.1569319633220654E-2</v>
      </c>
    </row>
    <row r="52" spans="1:4" x14ac:dyDescent="0.25">
      <c r="A52" t="s">
        <v>4</v>
      </c>
      <c r="B52">
        <v>25</v>
      </c>
      <c r="C52">
        <v>1.884795363948981</v>
      </c>
      <c r="D52">
        <v>0.59585431355531726</v>
      </c>
    </row>
    <row r="53" spans="1:4" x14ac:dyDescent="0.25">
      <c r="A53" t="s">
        <v>4</v>
      </c>
      <c r="B53">
        <v>25</v>
      </c>
      <c r="C53">
        <v>1.69810054562339</v>
      </c>
      <c r="D53">
        <v>0.94083138937574895</v>
      </c>
    </row>
    <row r="54" spans="1:4" x14ac:dyDescent="0.25">
      <c r="A54" t="s">
        <v>4</v>
      </c>
      <c r="B54">
        <v>25</v>
      </c>
      <c r="C54">
        <v>1.3598354823398879</v>
      </c>
      <c r="D54">
        <v>0.43707617892884881</v>
      </c>
    </row>
    <row r="55" spans="1:4" x14ac:dyDescent="0.25">
      <c r="A55" t="s">
        <v>4</v>
      </c>
      <c r="B55">
        <v>25</v>
      </c>
    </row>
    <row r="56" spans="1:4" x14ac:dyDescent="0.25">
      <c r="A56" t="s">
        <v>4</v>
      </c>
      <c r="B56">
        <v>25</v>
      </c>
      <c r="C56">
        <v>2</v>
      </c>
      <c r="D56">
        <v>0.70981290953554255</v>
      </c>
    </row>
    <row r="57" spans="1:4" x14ac:dyDescent="0.25">
      <c r="A57" t="s">
        <v>4</v>
      </c>
      <c r="B57">
        <v>25</v>
      </c>
      <c r="C57">
        <v>1.6354837468149122</v>
      </c>
      <c r="D57">
        <v>0.87669137001613517</v>
      </c>
    </row>
    <row r="58" spans="1:4" x14ac:dyDescent="0.25">
      <c r="A58" t="s">
        <v>4</v>
      </c>
      <c r="B58">
        <v>25</v>
      </c>
    </row>
    <row r="59" spans="1:4" x14ac:dyDescent="0.25">
      <c r="A59" t="s">
        <v>4</v>
      </c>
      <c r="B59">
        <v>25</v>
      </c>
      <c r="C59">
        <v>1.9960736544852753</v>
      </c>
      <c r="D59">
        <v>0.91263653989844196</v>
      </c>
    </row>
    <row r="60" spans="1:4" x14ac:dyDescent="0.25">
      <c r="A60" t="s">
        <v>4</v>
      </c>
      <c r="B60">
        <v>25</v>
      </c>
      <c r="C60">
        <v>1.8887409606828927</v>
      </c>
      <c r="D60">
        <v>0.69024391778117888</v>
      </c>
    </row>
    <row r="61" spans="1:4" x14ac:dyDescent="0.25">
      <c r="A61" t="s">
        <v>4</v>
      </c>
      <c r="B61">
        <v>25</v>
      </c>
      <c r="C61">
        <v>1.9185545305502736</v>
      </c>
      <c r="D61">
        <v>0.77973389733742948</v>
      </c>
    </row>
    <row r="62" spans="1:4" x14ac:dyDescent="0.25">
      <c r="A62" t="s">
        <v>4</v>
      </c>
      <c r="B62">
        <v>25</v>
      </c>
      <c r="C62">
        <v>1.3961993470957363</v>
      </c>
      <c r="D62">
        <v>0.65399823307177651</v>
      </c>
    </row>
    <row r="63" spans="1:4" x14ac:dyDescent="0.25">
      <c r="A63" t="s">
        <v>4</v>
      </c>
      <c r="B63">
        <v>25</v>
      </c>
      <c r="C63">
        <v>1.5976951859255124</v>
      </c>
      <c r="D63">
        <v>0.82182377687412389</v>
      </c>
    </row>
    <row r="64" spans="1:4" x14ac:dyDescent="0.25">
      <c r="A64" t="s">
        <v>4</v>
      </c>
      <c r="B64">
        <v>25</v>
      </c>
    </row>
    <row r="65" spans="1:4" x14ac:dyDescent="0.25">
      <c r="A65" t="s">
        <v>4</v>
      </c>
      <c r="B65">
        <v>25</v>
      </c>
      <c r="C65">
        <v>1.414973347970818</v>
      </c>
      <c r="D65">
        <v>0.49954338452310365</v>
      </c>
    </row>
    <row r="66" spans="1:4" x14ac:dyDescent="0.25">
      <c r="A66" t="s">
        <v>4</v>
      </c>
      <c r="B66">
        <v>25</v>
      </c>
    </row>
    <row r="67" spans="1:4" x14ac:dyDescent="0.25">
      <c r="A67" t="s">
        <v>4</v>
      </c>
      <c r="B67">
        <v>25</v>
      </c>
      <c r="C67">
        <v>1.8762178405916423</v>
      </c>
      <c r="D67">
        <v>0.81621484875991934</v>
      </c>
    </row>
    <row r="68" spans="1:4" x14ac:dyDescent="0.25">
      <c r="A68" t="s">
        <v>4</v>
      </c>
      <c r="B68">
        <v>25</v>
      </c>
    </row>
    <row r="69" spans="1:4" x14ac:dyDescent="0.25">
      <c r="A69" t="s">
        <v>4</v>
      </c>
      <c r="B69">
        <v>25</v>
      </c>
      <c r="C69">
        <v>1.5490032620257879</v>
      </c>
      <c r="D69">
        <v>0.66399987210111289</v>
      </c>
    </row>
    <row r="70" spans="1:4" x14ac:dyDescent="0.25">
      <c r="A70" t="s">
        <v>4</v>
      </c>
      <c r="B70">
        <v>25</v>
      </c>
      <c r="C70">
        <v>1.3222192947339193</v>
      </c>
      <c r="D70">
        <v>0.56752285699619298</v>
      </c>
    </row>
    <row r="71" spans="1:4" x14ac:dyDescent="0.25">
      <c r="A71" t="s">
        <v>4</v>
      </c>
      <c r="B71">
        <v>25</v>
      </c>
    </row>
    <row r="72" spans="1:4" x14ac:dyDescent="0.25">
      <c r="A72" t="s">
        <v>4</v>
      </c>
      <c r="B72">
        <v>25</v>
      </c>
    </row>
    <row r="73" spans="1:4" x14ac:dyDescent="0.25">
      <c r="A73" t="s">
        <v>4</v>
      </c>
      <c r="B73">
        <v>25</v>
      </c>
      <c r="C73">
        <v>1.6857417386022637</v>
      </c>
      <c r="D73">
        <v>0.50244778656531042</v>
      </c>
    </row>
    <row r="74" spans="1:4" x14ac:dyDescent="0.25">
      <c r="A74" t="s">
        <v>4</v>
      </c>
      <c r="B74">
        <v>25</v>
      </c>
      <c r="C74">
        <v>1.6263403673750423</v>
      </c>
      <c r="D74">
        <v>0.7346802005114299</v>
      </c>
    </row>
    <row r="75" spans="1:4" x14ac:dyDescent="0.25">
      <c r="A75" t="s">
        <v>4</v>
      </c>
      <c r="B75">
        <v>25</v>
      </c>
      <c r="C75">
        <v>1.4065401804339552</v>
      </c>
      <c r="D75">
        <v>0.95931138946694217</v>
      </c>
    </row>
    <row r="77" spans="1:4" x14ac:dyDescent="0.25">
      <c r="A77" t="s">
        <v>4</v>
      </c>
      <c r="B77">
        <v>25</v>
      </c>
      <c r="C77">
        <v>1.4281347940287887</v>
      </c>
      <c r="D77">
        <v>0.75933762518302217</v>
      </c>
    </row>
    <row r="78" spans="1:4" x14ac:dyDescent="0.25">
      <c r="A78" t="s">
        <v>4</v>
      </c>
      <c r="B78">
        <v>25</v>
      </c>
      <c r="C78">
        <v>1.8331471119127851</v>
      </c>
      <c r="D78">
        <v>0.91423372003487557</v>
      </c>
    </row>
    <row r="79" spans="1:4" x14ac:dyDescent="0.25">
      <c r="A79" t="s">
        <v>4</v>
      </c>
      <c r="B79">
        <v>25</v>
      </c>
    </row>
    <row r="80" spans="1:4" x14ac:dyDescent="0.25">
      <c r="A80" t="s">
        <v>4</v>
      </c>
      <c r="B80">
        <v>25</v>
      </c>
      <c r="C80">
        <v>1.4771212547196624</v>
      </c>
      <c r="D80">
        <v>0.77470116192991978</v>
      </c>
    </row>
    <row r="81" spans="1:4" x14ac:dyDescent="0.25">
      <c r="A81" t="s">
        <v>4</v>
      </c>
      <c r="B81">
        <v>25</v>
      </c>
    </row>
    <row r="82" spans="1:4" x14ac:dyDescent="0.25">
      <c r="A82" t="s">
        <v>4</v>
      </c>
      <c r="B82">
        <v>25</v>
      </c>
      <c r="C82">
        <v>1.887054378050957</v>
      </c>
      <c r="D82">
        <v>0.80038916965189999</v>
      </c>
    </row>
    <row r="83" spans="1:4" x14ac:dyDescent="0.25">
      <c r="A83" t="s">
        <v>4</v>
      </c>
      <c r="B83">
        <v>25</v>
      </c>
      <c r="C83">
        <v>1.7315887651867388</v>
      </c>
      <c r="D83">
        <v>0.66212352537346786</v>
      </c>
    </row>
    <row r="84" spans="1:4" x14ac:dyDescent="0.25">
      <c r="A84" t="s">
        <v>4</v>
      </c>
      <c r="B84">
        <v>25</v>
      </c>
    </row>
    <row r="85" spans="1:4" x14ac:dyDescent="0.25">
      <c r="A85" t="s">
        <v>4</v>
      </c>
      <c r="B85">
        <v>25</v>
      </c>
      <c r="C85">
        <v>1.9763499790032735</v>
      </c>
      <c r="D85">
        <v>0.73969582334874007</v>
      </c>
    </row>
    <row r="86" spans="1:4" x14ac:dyDescent="0.25">
      <c r="A86" t="s">
        <v>4</v>
      </c>
      <c r="B86">
        <v>25</v>
      </c>
      <c r="C86">
        <v>1.8965262174895554</v>
      </c>
      <c r="D86">
        <v>0.72531517490236108</v>
      </c>
    </row>
    <row r="87" spans="1:4" x14ac:dyDescent="0.25">
      <c r="A87" t="s">
        <v>4</v>
      </c>
      <c r="B87">
        <v>25</v>
      </c>
      <c r="C87">
        <v>1.711807229041191</v>
      </c>
      <c r="D87">
        <v>0.98113455927384274</v>
      </c>
    </row>
    <row r="88" spans="1:4" x14ac:dyDescent="0.25">
      <c r="A88" t="s">
        <v>4</v>
      </c>
      <c r="B88">
        <v>25</v>
      </c>
      <c r="C88">
        <v>1.4913616938342726</v>
      </c>
      <c r="D88">
        <v>0.2904654854213643</v>
      </c>
    </row>
    <row r="89" spans="1:4" x14ac:dyDescent="0.25">
      <c r="A89" t="s">
        <v>4</v>
      </c>
      <c r="B89">
        <v>25</v>
      </c>
      <c r="C89">
        <v>1.7411515988517852</v>
      </c>
      <c r="D89">
        <v>0.83927484963266941</v>
      </c>
    </row>
    <row r="90" spans="1:4" x14ac:dyDescent="0.25">
      <c r="A90" t="s">
        <v>4</v>
      </c>
      <c r="B90">
        <v>25</v>
      </c>
      <c r="C90">
        <v>1.2787536009528289</v>
      </c>
      <c r="D90">
        <v>0.63753151231673311</v>
      </c>
    </row>
    <row r="91" spans="1:4" x14ac:dyDescent="0.25">
      <c r="A91" t="s">
        <v>4</v>
      </c>
      <c r="B91">
        <v>25</v>
      </c>
      <c r="C91">
        <v>1.4712917110589385</v>
      </c>
      <c r="D91">
        <v>0.84203475008695461</v>
      </c>
    </row>
    <row r="92" spans="1:4" x14ac:dyDescent="0.25">
      <c r="A92" t="s">
        <v>4</v>
      </c>
      <c r="B92">
        <v>25</v>
      </c>
      <c r="C92">
        <v>1.7923916894982539</v>
      </c>
      <c r="D92">
        <v>0.45825939504537871</v>
      </c>
    </row>
    <row r="93" spans="1:4" x14ac:dyDescent="0.25">
      <c r="A93" t="s">
        <v>4</v>
      </c>
      <c r="B93">
        <v>25</v>
      </c>
    </row>
    <row r="94" spans="1:4" x14ac:dyDescent="0.25">
      <c r="A94" t="s">
        <v>4</v>
      </c>
      <c r="B94">
        <v>25</v>
      </c>
      <c r="C94">
        <v>1.6972293427597176</v>
      </c>
      <c r="D94">
        <v>0.95584718322275863</v>
      </c>
    </row>
    <row r="95" spans="1:4" x14ac:dyDescent="0.25">
      <c r="A95" t="s">
        <v>4</v>
      </c>
      <c r="B95">
        <v>25</v>
      </c>
      <c r="C95">
        <v>1.7168377232995244</v>
      </c>
      <c r="D95">
        <v>0.7022835875671265</v>
      </c>
    </row>
    <row r="96" spans="1:4" x14ac:dyDescent="0.25">
      <c r="A96" t="s">
        <v>4</v>
      </c>
      <c r="B96">
        <v>25</v>
      </c>
    </row>
    <row r="97" spans="1:4" x14ac:dyDescent="0.25">
      <c r="A97" t="s">
        <v>4</v>
      </c>
      <c r="B97">
        <v>25</v>
      </c>
    </row>
    <row r="98" spans="1:4" x14ac:dyDescent="0.25">
      <c r="A98" t="s">
        <v>4</v>
      </c>
      <c r="B98">
        <v>25</v>
      </c>
      <c r="C98">
        <v>1.5740312677277188</v>
      </c>
      <c r="D98">
        <v>0.55629323411387832</v>
      </c>
    </row>
    <row r="99" spans="1:4" x14ac:dyDescent="0.25">
      <c r="A99" t="s">
        <v>4</v>
      </c>
      <c r="B99">
        <v>25</v>
      </c>
    </row>
    <row r="100" spans="1:4" x14ac:dyDescent="0.25">
      <c r="A100" t="s">
        <v>4</v>
      </c>
      <c r="B100">
        <v>25</v>
      </c>
      <c r="C100">
        <v>1.5250448070368452</v>
      </c>
      <c r="D100">
        <v>0.70332218932743906</v>
      </c>
    </row>
    <row r="102" spans="1:4" x14ac:dyDescent="0.25">
      <c r="A102" t="s">
        <v>5</v>
      </c>
      <c r="B102">
        <v>10</v>
      </c>
      <c r="C102">
        <v>1.6608654780038692</v>
      </c>
      <c r="D102">
        <v>0.4633195632147093</v>
      </c>
    </row>
    <row r="103" spans="1:4" x14ac:dyDescent="0.25">
      <c r="A103" t="s">
        <v>5</v>
      </c>
      <c r="B103">
        <v>10</v>
      </c>
      <c r="C103">
        <v>1.2227164711475833</v>
      </c>
      <c r="D103">
        <v>0.24918733638749355</v>
      </c>
    </row>
    <row r="104" spans="1:4" x14ac:dyDescent="0.25">
      <c r="A104" t="s">
        <v>5</v>
      </c>
      <c r="B104">
        <v>10</v>
      </c>
    </row>
    <row r="105" spans="1:4" x14ac:dyDescent="0.25">
      <c r="A105" t="s">
        <v>5</v>
      </c>
      <c r="B105">
        <v>10</v>
      </c>
    </row>
    <row r="106" spans="1:4" x14ac:dyDescent="0.25">
      <c r="A106" t="s">
        <v>5</v>
      </c>
      <c r="B106">
        <v>10</v>
      </c>
    </row>
    <row r="107" spans="1:4" x14ac:dyDescent="0.25">
      <c r="A107" t="s">
        <v>5</v>
      </c>
      <c r="B107">
        <v>10</v>
      </c>
    </row>
    <row r="108" spans="1:4" x14ac:dyDescent="0.25">
      <c r="A108" t="s">
        <v>5</v>
      </c>
      <c r="B108">
        <v>10</v>
      </c>
      <c r="C108">
        <v>1.5301996982030821</v>
      </c>
      <c r="D108">
        <v>0.33118845876401026</v>
      </c>
    </row>
    <row r="109" spans="1:4" x14ac:dyDescent="0.25">
      <c r="A109" t="s">
        <v>5</v>
      </c>
      <c r="B109">
        <v>10</v>
      </c>
      <c r="C109">
        <v>1.1846914308175989</v>
      </c>
      <c r="D109">
        <v>0.15727668281593501</v>
      </c>
    </row>
    <row r="110" spans="1:4" x14ac:dyDescent="0.25">
      <c r="A110" t="s">
        <v>5</v>
      </c>
      <c r="B110">
        <v>10</v>
      </c>
      <c r="C110">
        <v>1.4487063199050798</v>
      </c>
      <c r="D110">
        <v>0.44917753986673592</v>
      </c>
    </row>
    <row r="111" spans="1:4" x14ac:dyDescent="0.25">
      <c r="A111" t="s">
        <v>5</v>
      </c>
      <c r="B111">
        <v>10</v>
      </c>
      <c r="C111">
        <v>1.7015679850559273</v>
      </c>
      <c r="D111">
        <v>0.39412799017135869</v>
      </c>
    </row>
    <row r="112" spans="1:4" x14ac:dyDescent="0.25">
      <c r="A112" t="s">
        <v>5</v>
      </c>
      <c r="B112">
        <v>10</v>
      </c>
    </row>
    <row r="113" spans="1:4" x14ac:dyDescent="0.25">
      <c r="A113" t="s">
        <v>5</v>
      </c>
      <c r="B113">
        <v>10</v>
      </c>
    </row>
    <row r="114" spans="1:4" x14ac:dyDescent="0.25">
      <c r="A114" t="s">
        <v>5</v>
      </c>
      <c r="B114">
        <v>10</v>
      </c>
      <c r="C114">
        <v>1.5728716022004803</v>
      </c>
      <c r="D114">
        <v>0.37016909059426889</v>
      </c>
    </row>
    <row r="115" spans="1:4" x14ac:dyDescent="0.25">
      <c r="A115" t="s">
        <v>5</v>
      </c>
      <c r="B115">
        <v>10</v>
      </c>
      <c r="C115">
        <v>1.7745169657285496</v>
      </c>
      <c r="D115">
        <v>0.42485694132380564</v>
      </c>
    </row>
    <row r="116" spans="1:4" x14ac:dyDescent="0.25">
      <c r="A116" t="s">
        <v>5</v>
      </c>
      <c r="B116">
        <v>10</v>
      </c>
      <c r="C116">
        <v>1.469822015978163</v>
      </c>
      <c r="D116">
        <v>0.38699871856848983</v>
      </c>
    </row>
    <row r="117" spans="1:4" x14ac:dyDescent="0.25">
      <c r="A117" t="s">
        <v>5</v>
      </c>
      <c r="B117">
        <v>10</v>
      </c>
      <c r="C117">
        <v>1.7109631189952756</v>
      </c>
      <c r="D117">
        <v>0.25373824546133689</v>
      </c>
    </row>
    <row r="118" spans="1:4" x14ac:dyDescent="0.25">
      <c r="A118" t="s">
        <v>5</v>
      </c>
      <c r="B118">
        <v>10</v>
      </c>
      <c r="C118">
        <v>1.8808135922807914</v>
      </c>
      <c r="D118">
        <v>0.49126140451520839</v>
      </c>
    </row>
    <row r="119" spans="1:4" x14ac:dyDescent="0.25">
      <c r="A119" t="s">
        <v>5</v>
      </c>
      <c r="B119">
        <v>10</v>
      </c>
      <c r="C119">
        <v>1.7693773260761385</v>
      </c>
      <c r="D119">
        <v>0.48085138097609997</v>
      </c>
    </row>
    <row r="120" spans="1:4" x14ac:dyDescent="0.25">
      <c r="A120" t="s">
        <v>5</v>
      </c>
      <c r="B120">
        <v>10</v>
      </c>
      <c r="C120">
        <v>1.0128372247051722</v>
      </c>
      <c r="D120">
        <v>-8.7968494545672113E-2</v>
      </c>
    </row>
    <row r="121" spans="1:4" x14ac:dyDescent="0.25">
      <c r="A121" t="s">
        <v>5</v>
      </c>
      <c r="B121">
        <v>10</v>
      </c>
      <c r="C121">
        <v>1.7275412570285564</v>
      </c>
      <c r="D121">
        <v>0.50693755720797762</v>
      </c>
    </row>
    <row r="122" spans="1:4" x14ac:dyDescent="0.25">
      <c r="A122" t="s">
        <v>5</v>
      </c>
      <c r="B122">
        <v>10</v>
      </c>
      <c r="C122">
        <v>1.8055008581584002</v>
      </c>
      <c r="D122">
        <v>0.4967657339558062</v>
      </c>
    </row>
    <row r="123" spans="1:4" x14ac:dyDescent="0.25">
      <c r="A123" t="s">
        <v>5</v>
      </c>
      <c r="B123">
        <v>10</v>
      </c>
      <c r="C123">
        <v>1.9299295600845878</v>
      </c>
      <c r="D123">
        <v>0.53618190265818022</v>
      </c>
    </row>
    <row r="124" spans="1:4" x14ac:dyDescent="0.25">
      <c r="A124" t="s">
        <v>5</v>
      </c>
      <c r="B124">
        <v>10</v>
      </c>
      <c r="C124">
        <v>1.3074960379132128</v>
      </c>
      <c r="D124">
        <v>0.26578316502087201</v>
      </c>
    </row>
    <row r="125" spans="1:4" x14ac:dyDescent="0.25">
      <c r="A125" t="s">
        <v>5</v>
      </c>
      <c r="B125">
        <v>10</v>
      </c>
      <c r="C125">
        <v>1.2741578492636798</v>
      </c>
      <c r="D125">
        <v>0.16040154655999078</v>
      </c>
    </row>
    <row r="127" spans="1:4" x14ac:dyDescent="0.25">
      <c r="A127" t="s">
        <v>5</v>
      </c>
      <c r="B127">
        <v>10</v>
      </c>
      <c r="C127">
        <v>1.7916906490201179</v>
      </c>
      <c r="D127">
        <v>0.64598577545713076</v>
      </c>
    </row>
    <row r="128" spans="1:4" x14ac:dyDescent="0.25">
      <c r="A128" t="s">
        <v>5</v>
      </c>
      <c r="B128">
        <v>10</v>
      </c>
    </row>
    <row r="129" spans="1:4" x14ac:dyDescent="0.25">
      <c r="A129" t="s">
        <v>5</v>
      </c>
      <c r="B129">
        <v>10</v>
      </c>
    </row>
    <row r="130" spans="1:4" x14ac:dyDescent="0.25">
      <c r="A130" t="s">
        <v>5</v>
      </c>
      <c r="B130">
        <v>10</v>
      </c>
      <c r="C130">
        <v>1.4232458739368079</v>
      </c>
      <c r="D130">
        <v>0.45000825048952026</v>
      </c>
    </row>
    <row r="131" spans="1:4" x14ac:dyDescent="0.25">
      <c r="A131" t="s">
        <v>5</v>
      </c>
      <c r="B131">
        <v>10</v>
      </c>
      <c r="C131">
        <v>1.9934362304976116</v>
      </c>
      <c r="D131">
        <v>0.5257229426334703</v>
      </c>
    </row>
    <row r="132" spans="1:4" x14ac:dyDescent="0.25">
      <c r="A132" t="s">
        <v>5</v>
      </c>
      <c r="B132">
        <v>10</v>
      </c>
      <c r="C132">
        <v>2.1972805581256192</v>
      </c>
      <c r="D132">
        <v>0.45307753274474433</v>
      </c>
    </row>
    <row r="133" spans="1:4" x14ac:dyDescent="0.25">
      <c r="A133" t="s">
        <v>5</v>
      </c>
      <c r="B133">
        <v>10</v>
      </c>
      <c r="C133">
        <v>1.9745116927373283</v>
      </c>
      <c r="D133">
        <v>0.58576307396868732</v>
      </c>
    </row>
    <row r="134" spans="1:4" x14ac:dyDescent="0.25">
      <c r="A134" t="s">
        <v>5</v>
      </c>
      <c r="B134">
        <v>10</v>
      </c>
      <c r="C134">
        <v>1.5751878449276611</v>
      </c>
      <c r="D134">
        <v>0.39249321618547039</v>
      </c>
    </row>
    <row r="135" spans="1:4" x14ac:dyDescent="0.25">
      <c r="A135" t="s">
        <v>5</v>
      </c>
      <c r="B135">
        <v>10</v>
      </c>
      <c r="C135">
        <v>1.8228216453031045</v>
      </c>
      <c r="D135">
        <v>0.52016523074553089</v>
      </c>
    </row>
    <row r="136" spans="1:4" x14ac:dyDescent="0.25">
      <c r="A136" t="s">
        <v>5</v>
      </c>
      <c r="B136">
        <v>10</v>
      </c>
      <c r="C136">
        <v>2.1574567681342258</v>
      </c>
      <c r="D136">
        <v>0.72762348281131584</v>
      </c>
    </row>
    <row r="137" spans="1:4" x14ac:dyDescent="0.25">
      <c r="A137" t="s">
        <v>5</v>
      </c>
      <c r="B137">
        <v>10</v>
      </c>
      <c r="C137">
        <v>2.1367205671564067</v>
      </c>
      <c r="D137">
        <v>0.77846118737099279</v>
      </c>
    </row>
    <row r="138" spans="1:4" x14ac:dyDescent="0.25">
      <c r="A138" t="s">
        <v>5</v>
      </c>
      <c r="B138">
        <v>10</v>
      </c>
      <c r="C138">
        <v>2.1687920203141817</v>
      </c>
      <c r="D138">
        <v>0.50744226371325929</v>
      </c>
    </row>
    <row r="139" spans="1:4" x14ac:dyDescent="0.25">
      <c r="A139" t="s">
        <v>5</v>
      </c>
      <c r="B139">
        <v>10</v>
      </c>
    </row>
    <row r="140" spans="1:4" x14ac:dyDescent="0.25">
      <c r="A140" t="s">
        <v>5</v>
      </c>
      <c r="B140">
        <v>10</v>
      </c>
    </row>
    <row r="141" spans="1:4" x14ac:dyDescent="0.25">
      <c r="A141" t="s">
        <v>5</v>
      </c>
      <c r="B141">
        <v>10</v>
      </c>
      <c r="C141">
        <v>1.5910646070264991</v>
      </c>
      <c r="D141">
        <v>0.41768208077178864</v>
      </c>
    </row>
    <row r="142" spans="1:4" x14ac:dyDescent="0.25">
      <c r="A142" t="s">
        <v>5</v>
      </c>
      <c r="B142">
        <v>10</v>
      </c>
      <c r="C142">
        <v>1.1846914308175989</v>
      </c>
      <c r="D142">
        <v>0.13526346726644803</v>
      </c>
    </row>
    <row r="143" spans="1:4" x14ac:dyDescent="0.25">
      <c r="A143" t="s">
        <v>5</v>
      </c>
      <c r="B143">
        <v>10</v>
      </c>
    </row>
    <row r="144" spans="1:4" x14ac:dyDescent="0.25">
      <c r="A144" t="s">
        <v>5</v>
      </c>
      <c r="B144">
        <v>10</v>
      </c>
    </row>
    <row r="145" spans="1:4" x14ac:dyDescent="0.25">
      <c r="A145" t="s">
        <v>5</v>
      </c>
      <c r="B145">
        <v>10</v>
      </c>
      <c r="C145">
        <v>1.7101173651118162</v>
      </c>
      <c r="D145">
        <v>0.40092961784120362</v>
      </c>
    </row>
    <row r="146" spans="1:4" x14ac:dyDescent="0.25">
      <c r="A146" t="s">
        <v>5</v>
      </c>
      <c r="B146">
        <v>10</v>
      </c>
    </row>
    <row r="147" spans="1:4" x14ac:dyDescent="0.25">
      <c r="A147" t="s">
        <v>5</v>
      </c>
      <c r="B147">
        <v>10</v>
      </c>
      <c r="C147">
        <v>1.4593924877592308</v>
      </c>
      <c r="D147">
        <v>0.54846920840013547</v>
      </c>
    </row>
    <row r="148" spans="1:4" x14ac:dyDescent="0.25">
      <c r="A148" t="s">
        <v>5</v>
      </c>
      <c r="B148">
        <v>10</v>
      </c>
    </row>
    <row r="149" spans="1:4" x14ac:dyDescent="0.25">
      <c r="A149" t="s">
        <v>5</v>
      </c>
      <c r="B149">
        <v>10</v>
      </c>
      <c r="C149">
        <v>1.6637009253896482</v>
      </c>
      <c r="D149">
        <v>0.45515542506363216</v>
      </c>
    </row>
    <row r="150" spans="1:4" x14ac:dyDescent="0.25">
      <c r="A150" t="s">
        <v>5</v>
      </c>
      <c r="B150">
        <v>10</v>
      </c>
      <c r="C150">
        <v>1.0211892990699381</v>
      </c>
      <c r="D150">
        <v>-0.1744782015916346</v>
      </c>
    </row>
    <row r="152" spans="1:4" x14ac:dyDescent="0.25">
      <c r="A152" t="s">
        <v>5</v>
      </c>
      <c r="B152">
        <v>25</v>
      </c>
      <c r="C152">
        <v>2.0842186867392387</v>
      </c>
      <c r="D152">
        <v>0.72697354085676147</v>
      </c>
    </row>
    <row r="153" spans="1:4" x14ac:dyDescent="0.25">
      <c r="A153" t="s">
        <v>5</v>
      </c>
      <c r="B153">
        <v>25</v>
      </c>
    </row>
    <row r="154" spans="1:4" x14ac:dyDescent="0.25">
      <c r="A154" t="s">
        <v>5</v>
      </c>
      <c r="B154">
        <v>25</v>
      </c>
    </row>
    <row r="155" spans="1:4" x14ac:dyDescent="0.25">
      <c r="A155" t="s">
        <v>5</v>
      </c>
      <c r="B155">
        <v>25</v>
      </c>
      <c r="C155">
        <v>1.893206753059848</v>
      </c>
      <c r="D155">
        <v>0.72697458195930853</v>
      </c>
    </row>
    <row r="156" spans="1:4" x14ac:dyDescent="0.25">
      <c r="A156" t="s">
        <v>5</v>
      </c>
      <c r="B156">
        <v>25</v>
      </c>
      <c r="C156">
        <v>1.2121876044039579</v>
      </c>
      <c r="D156">
        <v>0.38426818845015798</v>
      </c>
    </row>
    <row r="157" spans="1:4" x14ac:dyDescent="0.25">
      <c r="A157" t="s">
        <v>5</v>
      </c>
      <c r="B157">
        <v>25</v>
      </c>
      <c r="C157">
        <v>1.4842998393467859</v>
      </c>
      <c r="D157">
        <v>0.68093685022592487</v>
      </c>
    </row>
    <row r="158" spans="1:4" x14ac:dyDescent="0.25">
      <c r="A158" t="s">
        <v>5</v>
      </c>
      <c r="B158">
        <v>25</v>
      </c>
      <c r="C158">
        <v>1.6875289612146342</v>
      </c>
      <c r="D158">
        <v>0.68170775182941379</v>
      </c>
    </row>
    <row r="159" spans="1:4" x14ac:dyDescent="0.25">
      <c r="A159" t="s">
        <v>5</v>
      </c>
      <c r="B159">
        <v>25</v>
      </c>
    </row>
    <row r="160" spans="1:4" x14ac:dyDescent="0.25">
      <c r="A160" t="s">
        <v>5</v>
      </c>
      <c r="B160">
        <v>25</v>
      </c>
      <c r="C160">
        <v>2.0153597554092144</v>
      </c>
      <c r="D160">
        <v>0.68839650803560537</v>
      </c>
    </row>
    <row r="161" spans="1:4" x14ac:dyDescent="0.25">
      <c r="A161" t="s">
        <v>5</v>
      </c>
      <c r="B161">
        <v>25</v>
      </c>
    </row>
    <row r="162" spans="1:4" x14ac:dyDescent="0.25">
      <c r="A162" t="s">
        <v>5</v>
      </c>
      <c r="B162">
        <v>25</v>
      </c>
      <c r="C162">
        <v>1.5289167002776549</v>
      </c>
      <c r="D162">
        <v>0.87930043989783324</v>
      </c>
    </row>
    <row r="163" spans="1:4" x14ac:dyDescent="0.25">
      <c r="A163" t="s">
        <v>5</v>
      </c>
      <c r="B163">
        <v>25</v>
      </c>
    </row>
    <row r="164" spans="1:4" x14ac:dyDescent="0.25">
      <c r="A164" t="s">
        <v>5</v>
      </c>
      <c r="B164">
        <v>25</v>
      </c>
      <c r="C164">
        <v>1.8344207036815325</v>
      </c>
      <c r="D164">
        <v>0.72680673106837412</v>
      </c>
    </row>
    <row r="165" spans="1:4" x14ac:dyDescent="0.25">
      <c r="A165" t="s">
        <v>5</v>
      </c>
      <c r="B165">
        <v>25</v>
      </c>
      <c r="C165">
        <v>1.5670263661590604</v>
      </c>
      <c r="D165">
        <v>0.78509605895779377</v>
      </c>
    </row>
    <row r="166" spans="1:4" x14ac:dyDescent="0.25">
      <c r="A166" t="s">
        <v>5</v>
      </c>
      <c r="B166">
        <v>25</v>
      </c>
      <c r="C166">
        <v>1.4132997640812519</v>
      </c>
      <c r="D166">
        <v>0.92477218465810185</v>
      </c>
    </row>
    <row r="167" spans="1:4" x14ac:dyDescent="0.25">
      <c r="A167" t="s">
        <v>5</v>
      </c>
      <c r="B167">
        <v>25</v>
      </c>
    </row>
    <row r="168" spans="1:4" x14ac:dyDescent="0.25">
      <c r="A168" t="s">
        <v>5</v>
      </c>
      <c r="B168">
        <v>25</v>
      </c>
    </row>
    <row r="169" spans="1:4" x14ac:dyDescent="0.25">
      <c r="A169" t="s">
        <v>5</v>
      </c>
      <c r="B169">
        <v>25</v>
      </c>
      <c r="C169">
        <v>1.4199557484897578</v>
      </c>
      <c r="D169">
        <v>0.63464913198074735</v>
      </c>
    </row>
    <row r="170" spans="1:4" x14ac:dyDescent="0.25">
      <c r="A170" t="s">
        <v>5</v>
      </c>
      <c r="B170">
        <v>25</v>
      </c>
      <c r="C170">
        <v>1.5786392099680724</v>
      </c>
      <c r="D170">
        <v>0.78903797220043337</v>
      </c>
    </row>
    <row r="171" spans="1:4" x14ac:dyDescent="0.25">
      <c r="A171" t="s">
        <v>5</v>
      </c>
      <c r="B171">
        <v>25</v>
      </c>
    </row>
    <row r="172" spans="1:4" x14ac:dyDescent="0.25">
      <c r="A172" t="s">
        <v>5</v>
      </c>
      <c r="B172">
        <v>25</v>
      </c>
    </row>
    <row r="173" spans="1:4" x14ac:dyDescent="0.25">
      <c r="A173" t="s">
        <v>5</v>
      </c>
      <c r="B173">
        <v>25</v>
      </c>
      <c r="C173">
        <v>1.4899584794248346</v>
      </c>
      <c r="D173">
        <v>0.53292257985066527</v>
      </c>
    </row>
    <row r="174" spans="1:4" x14ac:dyDescent="0.25">
      <c r="A174" t="s">
        <v>5</v>
      </c>
      <c r="B174">
        <v>25</v>
      </c>
      <c r="C174">
        <v>1.4983105537896004</v>
      </c>
      <c r="D174">
        <v>0.81497531533546963</v>
      </c>
    </row>
    <row r="175" spans="1:4" x14ac:dyDescent="0.25">
      <c r="A175" t="s">
        <v>5</v>
      </c>
      <c r="B175">
        <v>25</v>
      </c>
    </row>
    <row r="177" spans="1:4" x14ac:dyDescent="0.25">
      <c r="A177" t="s">
        <v>5</v>
      </c>
      <c r="B177">
        <v>25</v>
      </c>
      <c r="C177">
        <v>1.6159500516564012</v>
      </c>
      <c r="D177">
        <v>0.55170424474343494</v>
      </c>
    </row>
    <row r="178" spans="1:4" x14ac:dyDescent="0.25">
      <c r="A178" t="s">
        <v>5</v>
      </c>
      <c r="B178">
        <v>25</v>
      </c>
      <c r="C178">
        <v>1.5910646070264993</v>
      </c>
      <c r="D178">
        <v>0.70187290732629926</v>
      </c>
    </row>
    <row r="179" spans="1:4" x14ac:dyDescent="0.25">
      <c r="A179" t="s">
        <v>5</v>
      </c>
      <c r="B179">
        <v>25</v>
      </c>
      <c r="C179">
        <v>1.5751878449276611</v>
      </c>
      <c r="D179">
        <v>0.61421156607916227</v>
      </c>
    </row>
    <row r="180" spans="1:4" x14ac:dyDescent="0.25">
      <c r="A180" t="s">
        <v>5</v>
      </c>
      <c r="B180">
        <v>25</v>
      </c>
      <c r="C180">
        <v>1.4409090820652177</v>
      </c>
      <c r="D180">
        <v>0.58473091693272705</v>
      </c>
    </row>
    <row r="181" spans="1:4" x14ac:dyDescent="0.25">
      <c r="A181" t="s">
        <v>5</v>
      </c>
      <c r="B181">
        <v>25</v>
      </c>
    </row>
    <row r="182" spans="1:4" x14ac:dyDescent="0.25">
      <c r="A182" t="s">
        <v>5</v>
      </c>
      <c r="B182">
        <v>25</v>
      </c>
      <c r="C182">
        <v>1.9237619608287002</v>
      </c>
      <c r="D182">
        <v>0.87013709104476777</v>
      </c>
    </row>
    <row r="183" spans="1:4" x14ac:dyDescent="0.25">
      <c r="A183" t="s">
        <v>5</v>
      </c>
      <c r="B183">
        <v>25</v>
      </c>
      <c r="C183">
        <v>2.2317243833285163</v>
      </c>
      <c r="D183">
        <v>0.79737479636923136</v>
      </c>
    </row>
    <row r="184" spans="1:4" x14ac:dyDescent="0.25">
      <c r="A184" t="s">
        <v>5</v>
      </c>
      <c r="B184">
        <v>25</v>
      </c>
      <c r="C184">
        <v>1.5289167002776547</v>
      </c>
      <c r="D184">
        <v>0.53454115888849851</v>
      </c>
    </row>
    <row r="185" spans="1:4" x14ac:dyDescent="0.25">
      <c r="A185" t="s">
        <v>5</v>
      </c>
      <c r="B185">
        <v>25</v>
      </c>
    </row>
    <row r="186" spans="1:4" x14ac:dyDescent="0.25">
      <c r="A186" t="s">
        <v>5</v>
      </c>
      <c r="B186">
        <v>25</v>
      </c>
      <c r="C186">
        <v>1.2253092817258628</v>
      </c>
      <c r="D186">
        <v>0.40820526430223586</v>
      </c>
    </row>
    <row r="187" spans="1:4" x14ac:dyDescent="0.25">
      <c r="A187" t="s">
        <v>5</v>
      </c>
      <c r="B187">
        <v>25</v>
      </c>
    </row>
    <row r="188" spans="1:4" x14ac:dyDescent="0.25">
      <c r="A188" t="s">
        <v>5</v>
      </c>
      <c r="B188">
        <v>25</v>
      </c>
      <c r="C188">
        <v>1.6803355134145632</v>
      </c>
      <c r="D188">
        <v>0.65670977177015144</v>
      </c>
    </row>
    <row r="189" spans="1:4" x14ac:dyDescent="0.25">
      <c r="A189" t="s">
        <v>5</v>
      </c>
      <c r="B189">
        <v>25</v>
      </c>
    </row>
    <row r="190" spans="1:4" x14ac:dyDescent="0.25">
      <c r="A190" t="s">
        <v>5</v>
      </c>
      <c r="B190">
        <v>25</v>
      </c>
      <c r="C190">
        <v>1.4345689040341987</v>
      </c>
      <c r="D190">
        <v>0.57504126677500489</v>
      </c>
    </row>
    <row r="191" spans="1:4" x14ac:dyDescent="0.25">
      <c r="A191" t="s">
        <v>5</v>
      </c>
      <c r="B191">
        <v>25</v>
      </c>
      <c r="C191">
        <v>1.8506462351830666</v>
      </c>
      <c r="D191">
        <v>0.72263297359055079</v>
      </c>
    </row>
    <row r="192" spans="1:4" x14ac:dyDescent="0.25">
      <c r="A192" t="s">
        <v>5</v>
      </c>
      <c r="B192">
        <v>25</v>
      </c>
    </row>
    <row r="193" spans="1:4" x14ac:dyDescent="0.25">
      <c r="A193" t="s">
        <v>5</v>
      </c>
      <c r="B193">
        <v>25</v>
      </c>
      <c r="C193">
        <v>1.6414741105040995</v>
      </c>
      <c r="D193">
        <v>0.64253007671224016</v>
      </c>
    </row>
    <row r="194" spans="1:4" x14ac:dyDescent="0.25">
      <c r="A194" t="s">
        <v>5</v>
      </c>
      <c r="B194">
        <v>25</v>
      </c>
    </row>
    <row r="195" spans="1:4" x14ac:dyDescent="0.25">
      <c r="A195" t="s">
        <v>5</v>
      </c>
      <c r="B195">
        <v>25</v>
      </c>
      <c r="C195">
        <v>1.4132997640812519</v>
      </c>
      <c r="D195">
        <v>0.5472918233776729</v>
      </c>
    </row>
    <row r="196" spans="1:4" x14ac:dyDescent="0.25">
      <c r="A196" t="s">
        <v>5</v>
      </c>
      <c r="B196">
        <v>25</v>
      </c>
      <c r="C196">
        <v>1.8432327780980093</v>
      </c>
      <c r="D196">
        <v>0.89171901640262718</v>
      </c>
    </row>
    <row r="197" spans="1:4" x14ac:dyDescent="0.25">
      <c r="A197" t="s">
        <v>5</v>
      </c>
      <c r="B197">
        <v>25</v>
      </c>
      <c r="C197">
        <v>1.8733206018153989</v>
      </c>
      <c r="D197">
        <v>0.91997352227064366</v>
      </c>
    </row>
    <row r="198" spans="1:4" x14ac:dyDescent="0.25">
      <c r="A198" t="s">
        <v>5</v>
      </c>
      <c r="B198">
        <v>25</v>
      </c>
      <c r="C198">
        <v>1.7411515988517852</v>
      </c>
      <c r="D198">
        <v>0.66708229720471857</v>
      </c>
    </row>
    <row r="199" spans="1:4" x14ac:dyDescent="0.25">
      <c r="A199" t="s">
        <v>5</v>
      </c>
      <c r="B199">
        <v>25</v>
      </c>
      <c r="C199">
        <v>1.2764618041732443</v>
      </c>
      <c r="D199">
        <v>0.61205102028359426</v>
      </c>
    </row>
    <row r="200" spans="1:4" x14ac:dyDescent="0.25">
      <c r="A200" t="s">
        <v>5</v>
      </c>
      <c r="B200">
        <v>25</v>
      </c>
    </row>
    <row r="202" spans="1:4" x14ac:dyDescent="0.25">
      <c r="A202" t="s">
        <v>5</v>
      </c>
      <c r="B202">
        <v>25</v>
      </c>
    </row>
    <row r="203" spans="1:4" x14ac:dyDescent="0.25">
      <c r="A203" t="s">
        <v>5</v>
      </c>
      <c r="B203">
        <v>25</v>
      </c>
    </row>
    <row r="204" spans="1:4" x14ac:dyDescent="0.25">
      <c r="A204" t="s">
        <v>5</v>
      </c>
      <c r="B204">
        <v>25</v>
      </c>
      <c r="C204">
        <v>2.3424838725517039</v>
      </c>
      <c r="D204">
        <v>0.95825786613323749</v>
      </c>
    </row>
    <row r="205" spans="1:4" x14ac:dyDescent="0.25">
      <c r="A205" t="s">
        <v>5</v>
      </c>
      <c r="B205">
        <v>25</v>
      </c>
      <c r="C205">
        <v>2.4850105037850585</v>
      </c>
      <c r="D205">
        <v>1.1601798919884256</v>
      </c>
    </row>
    <row r="206" spans="1:4" x14ac:dyDescent="0.25">
      <c r="A206" t="s">
        <v>5</v>
      </c>
      <c r="B206">
        <v>25</v>
      </c>
      <c r="C206">
        <v>1.8041394323353506</v>
      </c>
      <c r="D206">
        <v>1.1215754404490779</v>
      </c>
    </row>
    <row r="207" spans="1:4" x14ac:dyDescent="0.25">
      <c r="A207" t="s">
        <v>5</v>
      </c>
      <c r="B207">
        <v>25</v>
      </c>
      <c r="C207">
        <v>1.9339931638312422</v>
      </c>
      <c r="D207">
        <v>0.91864871900250833</v>
      </c>
    </row>
    <row r="208" spans="1:4" x14ac:dyDescent="0.25">
      <c r="A208" t="s">
        <v>5</v>
      </c>
      <c r="B208">
        <v>25</v>
      </c>
    </row>
    <row r="209" spans="1:4" x14ac:dyDescent="0.25">
      <c r="A209" t="s">
        <v>5</v>
      </c>
      <c r="B209">
        <v>25</v>
      </c>
      <c r="C209">
        <v>1.255272505103306</v>
      </c>
      <c r="D209">
        <v>0.47447355217846554</v>
      </c>
    </row>
    <row r="210" spans="1:4" x14ac:dyDescent="0.25">
      <c r="A210" t="s">
        <v>5</v>
      </c>
      <c r="B210">
        <v>25</v>
      </c>
      <c r="C210">
        <v>1.9294189257142929</v>
      </c>
      <c r="D210">
        <v>0.89892644205624728</v>
      </c>
    </row>
    <row r="211" spans="1:4" x14ac:dyDescent="0.25">
      <c r="A211" t="s">
        <v>5</v>
      </c>
      <c r="B211">
        <v>25</v>
      </c>
      <c r="C211">
        <v>1.7959215686523209</v>
      </c>
      <c r="D211">
        <v>0.92134743284886245</v>
      </c>
    </row>
    <row r="212" spans="1:4" x14ac:dyDescent="0.25">
      <c r="A212" t="s">
        <v>5</v>
      </c>
      <c r="B212">
        <v>25</v>
      </c>
      <c r="C212">
        <v>1.9818186071706636</v>
      </c>
      <c r="D212">
        <v>1.09912788942009</v>
      </c>
    </row>
    <row r="213" spans="1:4" x14ac:dyDescent="0.25">
      <c r="A213" t="s">
        <v>5</v>
      </c>
      <c r="B213">
        <v>25</v>
      </c>
      <c r="C213">
        <v>2.3455871588439887</v>
      </c>
      <c r="D213">
        <v>0.70291344811938827</v>
      </c>
    </row>
    <row r="214" spans="1:4" x14ac:dyDescent="0.25">
      <c r="A214" t="s">
        <v>5</v>
      </c>
      <c r="B214">
        <v>25</v>
      </c>
    </row>
    <row r="215" spans="1:4" x14ac:dyDescent="0.25">
      <c r="A215" t="s">
        <v>5</v>
      </c>
      <c r="B215">
        <v>25</v>
      </c>
      <c r="C215">
        <v>1.2405492482825997</v>
      </c>
      <c r="D215">
        <v>0.40145827448572252</v>
      </c>
    </row>
    <row r="216" spans="1:4" x14ac:dyDescent="0.25">
      <c r="A216" t="s">
        <v>5</v>
      </c>
      <c r="B216">
        <v>25</v>
      </c>
      <c r="C216">
        <v>1.7002356034866815</v>
      </c>
      <c r="D216">
        <v>0.8941543426354166</v>
      </c>
    </row>
    <row r="217" spans="1:4" x14ac:dyDescent="0.25">
      <c r="A217" t="s">
        <v>5</v>
      </c>
      <c r="B217">
        <v>25</v>
      </c>
    </row>
    <row r="218" spans="1:4" x14ac:dyDescent="0.25">
      <c r="A218" t="s">
        <v>5</v>
      </c>
      <c r="B218">
        <v>25</v>
      </c>
      <c r="C218">
        <v>1.9084850188786497</v>
      </c>
      <c r="D218">
        <v>0.93088397060267769</v>
      </c>
    </row>
    <row r="219" spans="1:4" x14ac:dyDescent="0.25">
      <c r="A219" t="s">
        <v>5</v>
      </c>
      <c r="B219">
        <v>25</v>
      </c>
      <c r="C219">
        <v>1.6404814369704219</v>
      </c>
      <c r="D219">
        <v>0.70184064499930265</v>
      </c>
    </row>
    <row r="220" spans="1:4" x14ac:dyDescent="0.25">
      <c r="A220" t="s">
        <v>5</v>
      </c>
      <c r="B220">
        <v>25</v>
      </c>
    </row>
    <row r="221" spans="1:4" x14ac:dyDescent="0.25">
      <c r="A221" t="s">
        <v>5</v>
      </c>
      <c r="B221">
        <v>25</v>
      </c>
      <c r="C221">
        <v>1.6201360549737576</v>
      </c>
      <c r="D221">
        <v>0.7922849726837442</v>
      </c>
    </row>
    <row r="222" spans="1:4" x14ac:dyDescent="0.25">
      <c r="A222" t="s">
        <v>5</v>
      </c>
      <c r="B222">
        <v>25</v>
      </c>
      <c r="C222">
        <v>1.1875207208364631</v>
      </c>
      <c r="D222">
        <v>0.32590886245461098</v>
      </c>
    </row>
    <row r="223" spans="1:4" x14ac:dyDescent="0.25">
      <c r="A223" t="s">
        <v>5</v>
      </c>
      <c r="B223">
        <v>25</v>
      </c>
      <c r="C223">
        <v>1.0681858617461617</v>
      </c>
      <c r="D223">
        <v>0.55945430888911551</v>
      </c>
    </row>
    <row r="224" spans="1:4" x14ac:dyDescent="0.25">
      <c r="A224" t="s">
        <v>5</v>
      </c>
      <c r="B224">
        <v>25</v>
      </c>
      <c r="C224">
        <v>2.2703749798871433</v>
      </c>
      <c r="D224">
        <v>0.70443821692102548</v>
      </c>
    </row>
    <row r="225" spans="1:4" x14ac:dyDescent="0.25">
      <c r="A225" t="s">
        <v>5</v>
      </c>
      <c r="B225">
        <v>25</v>
      </c>
      <c r="C225">
        <v>1.2787536009528291</v>
      </c>
      <c r="D225">
        <v>0.59428998952332879</v>
      </c>
    </row>
    <row r="227" spans="1:4" x14ac:dyDescent="0.25">
      <c r="A227" t="s">
        <v>5</v>
      </c>
      <c r="B227">
        <v>10</v>
      </c>
      <c r="C227">
        <v>1.6848453616444126</v>
      </c>
      <c r="D227">
        <v>0.31377378544574225</v>
      </c>
    </row>
    <row r="228" spans="1:4" x14ac:dyDescent="0.25">
      <c r="A228" t="s">
        <v>5</v>
      </c>
      <c r="B228">
        <v>10</v>
      </c>
    </row>
    <row r="229" spans="1:4" x14ac:dyDescent="0.25">
      <c r="A229" t="s">
        <v>5</v>
      </c>
      <c r="B229">
        <v>10</v>
      </c>
    </row>
    <row r="230" spans="1:4" x14ac:dyDescent="0.25">
      <c r="A230" t="s">
        <v>5</v>
      </c>
      <c r="B230">
        <v>10</v>
      </c>
    </row>
    <row r="231" spans="1:4" x14ac:dyDescent="0.25">
      <c r="A231" t="s">
        <v>5</v>
      </c>
      <c r="B231">
        <v>10</v>
      </c>
    </row>
    <row r="232" spans="1:4" x14ac:dyDescent="0.25">
      <c r="A232" t="s">
        <v>5</v>
      </c>
      <c r="B232">
        <v>10</v>
      </c>
    </row>
    <row r="233" spans="1:4" x14ac:dyDescent="0.25">
      <c r="A233" t="s">
        <v>5</v>
      </c>
      <c r="B233">
        <v>10</v>
      </c>
      <c r="C233">
        <v>1.5587085705331656</v>
      </c>
      <c r="D233">
        <v>0.52366693730360758</v>
      </c>
    </row>
    <row r="234" spans="1:4" x14ac:dyDescent="0.25">
      <c r="A234" t="s">
        <v>5</v>
      </c>
      <c r="B234">
        <v>10</v>
      </c>
      <c r="C234">
        <v>1.6334684555795864</v>
      </c>
      <c r="D234">
        <v>0.7273398735266452</v>
      </c>
    </row>
    <row r="235" spans="1:4" x14ac:dyDescent="0.25">
      <c r="A235" t="s">
        <v>5</v>
      </c>
      <c r="B235">
        <v>10</v>
      </c>
    </row>
    <row r="236" spans="1:4" x14ac:dyDescent="0.25">
      <c r="A236" t="s">
        <v>5</v>
      </c>
      <c r="B236">
        <v>10</v>
      </c>
    </row>
    <row r="237" spans="1:4" x14ac:dyDescent="0.25">
      <c r="A237" t="s">
        <v>5</v>
      </c>
      <c r="B237">
        <v>10</v>
      </c>
    </row>
    <row r="238" spans="1:4" x14ac:dyDescent="0.25">
      <c r="A238" t="s">
        <v>5</v>
      </c>
      <c r="B238">
        <v>10</v>
      </c>
      <c r="C238">
        <v>1.8639173769578605</v>
      </c>
      <c r="D238">
        <v>0.46548415582406943</v>
      </c>
    </row>
    <row r="239" spans="1:4" x14ac:dyDescent="0.25">
      <c r="A239" t="s">
        <v>5</v>
      </c>
      <c r="B239">
        <v>10</v>
      </c>
      <c r="C239">
        <v>1.503790683057181</v>
      </c>
      <c r="D239">
        <v>0.28480836416889083</v>
      </c>
    </row>
    <row r="240" spans="1:4" x14ac:dyDescent="0.25">
      <c r="A240" t="s">
        <v>5</v>
      </c>
      <c r="B240">
        <v>10</v>
      </c>
    </row>
    <row r="241" spans="1:4" x14ac:dyDescent="0.25">
      <c r="A241" t="s">
        <v>5</v>
      </c>
      <c r="B241">
        <v>10</v>
      </c>
      <c r="C241">
        <v>1.841359470454855</v>
      </c>
      <c r="D241">
        <v>0.50394504471859669</v>
      </c>
    </row>
    <row r="242" spans="1:4" x14ac:dyDescent="0.25">
      <c r="A242" t="s">
        <v>5</v>
      </c>
      <c r="B242">
        <v>10</v>
      </c>
    </row>
    <row r="243" spans="1:4" x14ac:dyDescent="0.25">
      <c r="A243" t="s">
        <v>5</v>
      </c>
      <c r="B243">
        <v>10</v>
      </c>
    </row>
    <row r="244" spans="1:4" x14ac:dyDescent="0.25">
      <c r="A244" t="s">
        <v>5</v>
      </c>
      <c r="B244">
        <v>10</v>
      </c>
    </row>
    <row r="245" spans="1:4" x14ac:dyDescent="0.25">
      <c r="A245" t="s">
        <v>5</v>
      </c>
      <c r="B245">
        <v>10</v>
      </c>
      <c r="C245">
        <v>1.2528530309798929</v>
      </c>
      <c r="D245">
        <v>0.1559999801544999</v>
      </c>
    </row>
    <row r="246" spans="1:4" x14ac:dyDescent="0.25">
      <c r="A246" t="s">
        <v>5</v>
      </c>
      <c r="B246">
        <v>10</v>
      </c>
      <c r="C246">
        <v>1.9263424466256551</v>
      </c>
      <c r="D246">
        <v>0.55144489683442555</v>
      </c>
    </row>
    <row r="247" spans="1:4" x14ac:dyDescent="0.25">
      <c r="A247" t="s">
        <v>5</v>
      </c>
      <c r="B247">
        <v>10</v>
      </c>
    </row>
    <row r="248" spans="1:4" x14ac:dyDescent="0.25">
      <c r="A248" t="s">
        <v>5</v>
      </c>
      <c r="B248">
        <v>10</v>
      </c>
      <c r="C248">
        <v>2.0166155475571776</v>
      </c>
      <c r="D248">
        <v>0.61713835950314255</v>
      </c>
    </row>
    <row r="249" spans="1:4" x14ac:dyDescent="0.25">
      <c r="A249" t="s">
        <v>5</v>
      </c>
      <c r="B249">
        <v>10</v>
      </c>
    </row>
    <row r="250" spans="1:4" x14ac:dyDescent="0.25">
      <c r="A250" t="s">
        <v>5</v>
      </c>
      <c r="B250">
        <v>10</v>
      </c>
      <c r="C250">
        <v>1.2068258760318495</v>
      </c>
      <c r="D250">
        <v>0.64579628542541578</v>
      </c>
    </row>
    <row r="252" spans="1:4" x14ac:dyDescent="0.25">
      <c r="A252" t="s">
        <v>5</v>
      </c>
      <c r="B252">
        <v>25</v>
      </c>
    </row>
    <row r="253" spans="1:4" x14ac:dyDescent="0.25">
      <c r="A253" t="s">
        <v>5</v>
      </c>
      <c r="B253">
        <v>25</v>
      </c>
    </row>
    <row r="254" spans="1:4" x14ac:dyDescent="0.25">
      <c r="A254" t="s">
        <v>5</v>
      </c>
      <c r="B254">
        <v>25</v>
      </c>
    </row>
    <row r="255" spans="1:4" x14ac:dyDescent="0.25">
      <c r="A255" t="s">
        <v>5</v>
      </c>
      <c r="B255">
        <v>25</v>
      </c>
    </row>
    <row r="256" spans="1:4" x14ac:dyDescent="0.25">
      <c r="A256" t="s">
        <v>5</v>
      </c>
      <c r="B256">
        <v>25</v>
      </c>
    </row>
    <row r="257" spans="1:4" x14ac:dyDescent="0.25">
      <c r="A257" t="s">
        <v>5</v>
      </c>
      <c r="B257">
        <v>25</v>
      </c>
    </row>
    <row r="258" spans="1:4" x14ac:dyDescent="0.25">
      <c r="A258" t="s">
        <v>5</v>
      </c>
      <c r="B258">
        <v>25</v>
      </c>
    </row>
    <row r="259" spans="1:4" x14ac:dyDescent="0.25">
      <c r="A259" t="s">
        <v>5</v>
      </c>
      <c r="B259">
        <v>25</v>
      </c>
      <c r="C259">
        <v>2.0610753236297916</v>
      </c>
      <c r="D259">
        <v>1.3150426285564407</v>
      </c>
    </row>
    <row r="260" spans="1:4" x14ac:dyDescent="0.25">
      <c r="A260" t="s">
        <v>5</v>
      </c>
      <c r="B260">
        <v>25</v>
      </c>
    </row>
    <row r="261" spans="1:4" x14ac:dyDescent="0.25">
      <c r="A261" t="s">
        <v>5</v>
      </c>
      <c r="B261">
        <v>25</v>
      </c>
    </row>
    <row r="262" spans="1:4" x14ac:dyDescent="0.25">
      <c r="A262" t="s">
        <v>5</v>
      </c>
      <c r="B262">
        <v>25</v>
      </c>
    </row>
    <row r="263" spans="1:4" x14ac:dyDescent="0.25">
      <c r="A263" t="s">
        <v>5</v>
      </c>
      <c r="B263">
        <v>25</v>
      </c>
      <c r="C263">
        <v>1.267171728403014</v>
      </c>
      <c r="D263">
        <v>1.1496822020780135</v>
      </c>
    </row>
    <row r="264" spans="1:4" x14ac:dyDescent="0.25">
      <c r="A264" t="s">
        <v>5</v>
      </c>
      <c r="B264">
        <v>25</v>
      </c>
    </row>
    <row r="265" spans="1:4" x14ac:dyDescent="0.25">
      <c r="A265" t="s">
        <v>5</v>
      </c>
      <c r="B265">
        <v>25</v>
      </c>
    </row>
    <row r="266" spans="1:4" x14ac:dyDescent="0.25">
      <c r="A266" t="s">
        <v>5</v>
      </c>
      <c r="B266">
        <v>25</v>
      </c>
    </row>
    <row r="267" spans="1:4" x14ac:dyDescent="0.25">
      <c r="A267" t="s">
        <v>5</v>
      </c>
      <c r="B267">
        <v>25</v>
      </c>
    </row>
    <row r="268" spans="1:4" x14ac:dyDescent="0.25">
      <c r="A268" t="s">
        <v>5</v>
      </c>
      <c r="B268">
        <v>25</v>
      </c>
    </row>
    <row r="269" spans="1:4" x14ac:dyDescent="0.25">
      <c r="A269" t="s">
        <v>5</v>
      </c>
      <c r="B269">
        <v>25</v>
      </c>
    </row>
    <row r="270" spans="1:4" x14ac:dyDescent="0.25">
      <c r="A270" t="s">
        <v>5</v>
      </c>
      <c r="B270">
        <v>25</v>
      </c>
    </row>
    <row r="271" spans="1:4" x14ac:dyDescent="0.25">
      <c r="A271" t="s">
        <v>5</v>
      </c>
      <c r="B271">
        <v>25</v>
      </c>
    </row>
    <row r="272" spans="1:4" x14ac:dyDescent="0.25">
      <c r="A272" t="s">
        <v>5</v>
      </c>
      <c r="B272">
        <v>25</v>
      </c>
    </row>
    <row r="273" spans="1:4" x14ac:dyDescent="0.25">
      <c r="A273" t="s">
        <v>5</v>
      </c>
      <c r="B273">
        <v>25</v>
      </c>
      <c r="C273">
        <v>2.5559404378185113</v>
      </c>
      <c r="D273">
        <v>1.3042243095693511</v>
      </c>
    </row>
    <row r="274" spans="1:4" x14ac:dyDescent="0.25">
      <c r="A274" t="s">
        <v>5</v>
      </c>
      <c r="B274">
        <v>25</v>
      </c>
    </row>
    <row r="275" spans="1:4" x14ac:dyDescent="0.25">
      <c r="A275" t="s">
        <v>5</v>
      </c>
      <c r="B275">
        <v>25</v>
      </c>
    </row>
    <row r="277" spans="1:4" x14ac:dyDescent="0.25">
      <c r="A277" t="s">
        <v>5</v>
      </c>
      <c r="B277">
        <v>10</v>
      </c>
    </row>
    <row r="278" spans="1:4" x14ac:dyDescent="0.25">
      <c r="A278" t="s">
        <v>5</v>
      </c>
      <c r="B278">
        <v>10</v>
      </c>
    </row>
    <row r="279" spans="1:4" x14ac:dyDescent="0.25">
      <c r="A279" t="s">
        <v>5</v>
      </c>
      <c r="B279">
        <v>10</v>
      </c>
    </row>
    <row r="280" spans="1:4" x14ac:dyDescent="0.25">
      <c r="A280" t="s">
        <v>5</v>
      </c>
      <c r="B280">
        <v>10</v>
      </c>
    </row>
    <row r="281" spans="1:4" x14ac:dyDescent="0.25">
      <c r="A281" t="s">
        <v>5</v>
      </c>
      <c r="B281">
        <v>10</v>
      </c>
    </row>
    <row r="282" spans="1:4" x14ac:dyDescent="0.25">
      <c r="A282" t="s">
        <v>5</v>
      </c>
      <c r="B282">
        <v>10</v>
      </c>
    </row>
    <row r="283" spans="1:4" x14ac:dyDescent="0.25">
      <c r="A283" t="s">
        <v>5</v>
      </c>
      <c r="B283">
        <v>10</v>
      </c>
      <c r="C283">
        <v>2.2782962080912736</v>
      </c>
      <c r="D283">
        <v>0.47362378284025713</v>
      </c>
    </row>
    <row r="284" spans="1:4" x14ac:dyDescent="0.25">
      <c r="A284" t="s">
        <v>5</v>
      </c>
      <c r="B284">
        <v>10</v>
      </c>
    </row>
    <row r="285" spans="1:4" x14ac:dyDescent="0.25">
      <c r="A285" t="s">
        <v>5</v>
      </c>
      <c r="B285">
        <v>10</v>
      </c>
    </row>
    <row r="286" spans="1:4" x14ac:dyDescent="0.25">
      <c r="A286" t="s">
        <v>5</v>
      </c>
      <c r="B286">
        <v>10</v>
      </c>
    </row>
    <row r="287" spans="1:4" x14ac:dyDescent="0.25">
      <c r="A287" t="s">
        <v>5</v>
      </c>
      <c r="B287">
        <v>10</v>
      </c>
    </row>
    <row r="288" spans="1:4" x14ac:dyDescent="0.25">
      <c r="A288" t="s">
        <v>5</v>
      </c>
      <c r="B288">
        <v>10</v>
      </c>
    </row>
    <row r="289" spans="1:4" x14ac:dyDescent="0.25">
      <c r="A289" t="s">
        <v>5</v>
      </c>
      <c r="B289">
        <v>10</v>
      </c>
    </row>
    <row r="290" spans="1:4" x14ac:dyDescent="0.25">
      <c r="A290" t="s">
        <v>5</v>
      </c>
      <c r="B290">
        <v>10</v>
      </c>
    </row>
    <row r="291" spans="1:4" x14ac:dyDescent="0.25">
      <c r="A291" t="s">
        <v>5</v>
      </c>
      <c r="B291">
        <v>10</v>
      </c>
    </row>
    <row r="292" spans="1:4" x14ac:dyDescent="0.25">
      <c r="A292" t="s">
        <v>5</v>
      </c>
      <c r="B292">
        <v>10</v>
      </c>
    </row>
    <row r="293" spans="1:4" x14ac:dyDescent="0.25">
      <c r="A293" t="s">
        <v>5</v>
      </c>
      <c r="B293">
        <v>10</v>
      </c>
    </row>
    <row r="294" spans="1:4" x14ac:dyDescent="0.25">
      <c r="A294" t="s">
        <v>5</v>
      </c>
      <c r="B294">
        <v>10</v>
      </c>
    </row>
    <row r="295" spans="1:4" x14ac:dyDescent="0.25">
      <c r="A295" t="s">
        <v>5</v>
      </c>
      <c r="B295">
        <v>10</v>
      </c>
    </row>
    <row r="296" spans="1:4" x14ac:dyDescent="0.25">
      <c r="A296" t="s">
        <v>5</v>
      </c>
      <c r="B296">
        <v>10</v>
      </c>
    </row>
    <row r="297" spans="1:4" x14ac:dyDescent="0.25">
      <c r="A297" t="s">
        <v>5</v>
      </c>
      <c r="B297">
        <v>10</v>
      </c>
      <c r="C297">
        <v>2.0576661039098294</v>
      </c>
      <c r="D297">
        <v>0.49652925338826742</v>
      </c>
    </row>
    <row r="298" spans="1:4" x14ac:dyDescent="0.25">
      <c r="A298" t="s">
        <v>5</v>
      </c>
      <c r="B298">
        <v>10</v>
      </c>
    </row>
    <row r="299" spans="1:4" x14ac:dyDescent="0.25">
      <c r="A299" t="s">
        <v>5</v>
      </c>
      <c r="B299">
        <v>10</v>
      </c>
    </row>
    <row r="300" spans="1:4" x14ac:dyDescent="0.25">
      <c r="A300" t="s">
        <v>5</v>
      </c>
      <c r="B300">
        <v>10</v>
      </c>
    </row>
  </sheetData>
  <sortState ref="AG3:AI27">
    <sortCondition ref="AG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85546875" style="10" bestFit="1" customWidth="1"/>
    <col min="2" max="2" width="5.85546875" style="2" bestFit="1" customWidth="1"/>
    <col min="3" max="3" width="8.7109375" style="2" bestFit="1" customWidth="1"/>
    <col min="4" max="4" width="12.5703125" style="2" customWidth="1"/>
    <col min="5" max="5" width="12.140625" style="2" bestFit="1" customWidth="1"/>
    <col min="6" max="6" width="11.42578125" style="2" bestFit="1" customWidth="1"/>
    <col min="7" max="7" width="6.140625" style="2" bestFit="1" customWidth="1"/>
    <col min="8" max="8" width="12.28515625" style="2" bestFit="1" customWidth="1"/>
    <col min="9" max="9" width="12.85546875" style="2" bestFit="1" customWidth="1"/>
    <col min="10" max="16" width="9.140625" style="2"/>
    <col min="17" max="17" width="11.42578125" style="2" bestFit="1" customWidth="1"/>
    <col min="18" max="18" width="6.140625" style="2" bestFit="1" customWidth="1"/>
    <col min="19" max="19" width="12.28515625" style="2" bestFit="1" customWidth="1"/>
    <col min="20" max="20" width="12.85546875" style="2" bestFit="1" customWidth="1"/>
    <col min="21" max="16384" width="9.140625" style="2"/>
  </cols>
  <sheetData>
    <row r="1" spans="1:20" x14ac:dyDescent="0.25">
      <c r="A1" s="10" t="s">
        <v>36</v>
      </c>
      <c r="B1" s="2" t="s">
        <v>28</v>
      </c>
      <c r="C1" s="8" t="s">
        <v>37</v>
      </c>
      <c r="D1" s="2" t="s">
        <v>29</v>
      </c>
      <c r="E1" s="2" t="s">
        <v>27</v>
      </c>
      <c r="F1" s="2" t="s">
        <v>0</v>
      </c>
      <c r="G1" s="2" t="s">
        <v>1</v>
      </c>
      <c r="H1" s="2" t="s">
        <v>2</v>
      </c>
      <c r="I1" s="2" t="s">
        <v>3</v>
      </c>
      <c r="L1" s="2">
        <f>COUNTA(A2:A1048576)</f>
        <v>648</v>
      </c>
      <c r="N1" s="2">
        <f>COUNT(I:I)</f>
        <v>402</v>
      </c>
      <c r="Q1" s="2" t="s">
        <v>0</v>
      </c>
      <c r="R1" s="2" t="s">
        <v>1</v>
      </c>
      <c r="S1" s="2" t="s">
        <v>2</v>
      </c>
      <c r="T1" s="2" t="s">
        <v>3</v>
      </c>
    </row>
    <row r="2" spans="1:20" x14ac:dyDescent="0.25">
      <c r="A2" s="10">
        <v>40710</v>
      </c>
      <c r="B2" s="2">
        <v>154</v>
      </c>
      <c r="C2" s="8" t="s">
        <v>38</v>
      </c>
      <c r="D2" s="2" t="s">
        <v>31</v>
      </c>
      <c r="E2" s="2" t="s">
        <v>25</v>
      </c>
      <c r="F2" s="2" t="s">
        <v>4</v>
      </c>
      <c r="G2" s="2">
        <v>10</v>
      </c>
      <c r="H2" s="2">
        <v>1.3729120029701065</v>
      </c>
      <c r="I2" s="2">
        <v>-0.10347450047578222</v>
      </c>
      <c r="Q2" s="2" t="s">
        <v>4</v>
      </c>
      <c r="R2" s="2">
        <v>10</v>
      </c>
      <c r="S2" s="2">
        <v>1.255272505103306</v>
      </c>
      <c r="T2" s="2">
        <v>-9.708354689461085E-2</v>
      </c>
    </row>
    <row r="3" spans="1:20" x14ac:dyDescent="0.25">
      <c r="A3" s="10">
        <v>40710</v>
      </c>
      <c r="B3" s="2">
        <v>154</v>
      </c>
      <c r="C3" s="8" t="s">
        <v>39</v>
      </c>
      <c r="D3" s="2" t="s">
        <v>31</v>
      </c>
      <c r="E3" s="2" t="s">
        <v>25</v>
      </c>
      <c r="F3" s="2" t="s">
        <v>4</v>
      </c>
      <c r="G3" s="2">
        <v>10</v>
      </c>
      <c r="Q3" s="2" t="s">
        <v>4</v>
      </c>
      <c r="R3" s="2">
        <v>10</v>
      </c>
      <c r="S3" s="2">
        <v>1.2855573090077739</v>
      </c>
      <c r="T3" s="2">
        <v>-0.70863520437638927</v>
      </c>
    </row>
    <row r="4" spans="1:20" x14ac:dyDescent="0.25">
      <c r="A4" s="10">
        <v>40710</v>
      </c>
      <c r="B4" s="2">
        <v>154</v>
      </c>
      <c r="C4" s="8" t="s">
        <v>40</v>
      </c>
      <c r="D4" s="2" t="s">
        <v>31</v>
      </c>
      <c r="E4" s="2" t="s">
        <v>25</v>
      </c>
      <c r="F4" s="2" t="s">
        <v>4</v>
      </c>
      <c r="G4" s="2">
        <v>10</v>
      </c>
      <c r="H4" s="2">
        <v>1.711807229041191</v>
      </c>
      <c r="I4" s="2">
        <v>-0.41569668181693825</v>
      </c>
      <c r="Q4" s="2" t="s">
        <v>4</v>
      </c>
      <c r="R4" s="2">
        <v>10</v>
      </c>
      <c r="S4" s="2">
        <v>1.320146286111054</v>
      </c>
      <c r="T4" s="2">
        <v>0.12346890998235345</v>
      </c>
    </row>
    <row r="5" spans="1:20" x14ac:dyDescent="0.25">
      <c r="A5" s="10">
        <v>40710</v>
      </c>
      <c r="B5" s="2">
        <v>154</v>
      </c>
      <c r="C5" s="8" t="s">
        <v>41</v>
      </c>
      <c r="D5" s="2" t="s">
        <v>31</v>
      </c>
      <c r="E5" s="2" t="s">
        <v>25</v>
      </c>
      <c r="F5" s="2" t="s">
        <v>4</v>
      </c>
      <c r="G5" s="2">
        <v>10</v>
      </c>
      <c r="H5" s="2">
        <v>1.9153998352122699</v>
      </c>
      <c r="I5" s="2">
        <v>0.48785825572413272</v>
      </c>
      <c r="Q5" s="2" t="s">
        <v>4</v>
      </c>
      <c r="R5" s="2">
        <v>10</v>
      </c>
      <c r="S5" s="2">
        <v>1.3384564936046048</v>
      </c>
      <c r="T5" s="2">
        <v>-0.32466870520325597</v>
      </c>
    </row>
    <row r="6" spans="1:20" x14ac:dyDescent="0.25">
      <c r="A6" s="10">
        <v>40710</v>
      </c>
      <c r="B6" s="2">
        <v>154</v>
      </c>
      <c r="C6" s="8" t="s">
        <v>42</v>
      </c>
      <c r="D6" s="2" t="s">
        <v>31</v>
      </c>
      <c r="E6" s="2" t="s">
        <v>25</v>
      </c>
      <c r="F6" s="2" t="s">
        <v>4</v>
      </c>
      <c r="G6" s="2">
        <v>10</v>
      </c>
      <c r="H6" s="2">
        <v>1.5921767573958667</v>
      </c>
      <c r="I6" s="2">
        <v>-0.13839223856325672</v>
      </c>
      <c r="Q6" s="2" t="s">
        <v>4</v>
      </c>
      <c r="R6" s="2">
        <v>10</v>
      </c>
      <c r="S6" s="2">
        <v>1.3729120029701065</v>
      </c>
      <c r="T6" s="2">
        <v>-0.10347450047578222</v>
      </c>
    </row>
    <row r="7" spans="1:20" x14ac:dyDescent="0.25">
      <c r="A7" s="10">
        <v>40710</v>
      </c>
      <c r="B7" s="2">
        <v>154</v>
      </c>
      <c r="C7" s="8" t="s">
        <v>43</v>
      </c>
      <c r="D7" s="2" t="s">
        <v>31</v>
      </c>
      <c r="E7" s="2" t="s">
        <v>25</v>
      </c>
      <c r="F7" s="2" t="s">
        <v>4</v>
      </c>
      <c r="G7" s="2">
        <v>10</v>
      </c>
      <c r="H7" s="2">
        <v>1.6937269489236468</v>
      </c>
      <c r="I7" s="2">
        <v>-0.11068641080577282</v>
      </c>
      <c r="Q7" s="2" t="s">
        <v>4</v>
      </c>
      <c r="R7" s="2">
        <v>10</v>
      </c>
      <c r="S7" s="2">
        <v>1.4828735836087537</v>
      </c>
      <c r="T7" s="2">
        <v>0.21772311362093547</v>
      </c>
    </row>
    <row r="8" spans="1:20" x14ac:dyDescent="0.25">
      <c r="A8" s="10">
        <v>40710</v>
      </c>
      <c r="B8" s="2">
        <v>154</v>
      </c>
      <c r="C8" s="8" t="s">
        <v>44</v>
      </c>
      <c r="D8" s="2" t="s">
        <v>31</v>
      </c>
      <c r="E8" s="2" t="s">
        <v>25</v>
      </c>
      <c r="F8" s="2" t="s">
        <v>4</v>
      </c>
      <c r="G8" s="2">
        <v>10</v>
      </c>
      <c r="H8" s="2">
        <v>2.0584260244570056</v>
      </c>
      <c r="I8" s="2">
        <v>-2.5949451402605555E-2</v>
      </c>
      <c r="Q8" s="2" t="s">
        <v>4</v>
      </c>
      <c r="R8" s="2">
        <v>10</v>
      </c>
      <c r="S8" s="2">
        <v>1.4913616938342726</v>
      </c>
      <c r="T8" s="2">
        <v>0.2068007937024037</v>
      </c>
    </row>
    <row r="9" spans="1:20" x14ac:dyDescent="0.25">
      <c r="A9" s="10">
        <v>40710</v>
      </c>
      <c r="B9" s="2">
        <v>154</v>
      </c>
      <c r="C9" s="8" t="s">
        <v>45</v>
      </c>
      <c r="D9" s="2" t="s">
        <v>31</v>
      </c>
      <c r="E9" s="2" t="s">
        <v>25</v>
      </c>
      <c r="F9" s="2" t="s">
        <v>4</v>
      </c>
      <c r="G9" s="2">
        <v>10</v>
      </c>
      <c r="H9" s="2">
        <v>1.6324572921847242</v>
      </c>
      <c r="I9" s="2">
        <v>-0.43082265654162544</v>
      </c>
      <c r="Q9" s="2" t="s">
        <v>4</v>
      </c>
      <c r="R9" s="2">
        <v>10</v>
      </c>
      <c r="S9" s="2">
        <v>1.4913616938342726</v>
      </c>
      <c r="T9" s="2">
        <v>0.25619440668248789</v>
      </c>
    </row>
    <row r="10" spans="1:20" x14ac:dyDescent="0.25">
      <c r="A10" s="10">
        <v>40710</v>
      </c>
      <c r="B10" s="2">
        <v>154</v>
      </c>
      <c r="C10" s="8" t="s">
        <v>46</v>
      </c>
      <c r="D10" s="2" t="s">
        <v>31</v>
      </c>
      <c r="E10" s="2" t="s">
        <v>25</v>
      </c>
      <c r="F10" s="2" t="s">
        <v>4</v>
      </c>
      <c r="G10" s="2">
        <v>10</v>
      </c>
      <c r="H10" s="2">
        <v>1.503790683057181</v>
      </c>
      <c r="I10" s="2">
        <v>-0.47440073648533615</v>
      </c>
      <c r="Q10" s="2" t="s">
        <v>4</v>
      </c>
      <c r="R10" s="2">
        <v>10</v>
      </c>
      <c r="S10" s="2">
        <v>1.503790683057181</v>
      </c>
      <c r="T10" s="2">
        <v>-0.47440073648533615</v>
      </c>
    </row>
    <row r="11" spans="1:20" x14ac:dyDescent="0.25">
      <c r="A11" s="10">
        <v>40710</v>
      </c>
      <c r="B11" s="2">
        <v>154</v>
      </c>
      <c r="C11" s="8" t="s">
        <v>47</v>
      </c>
      <c r="D11" s="2" t="s">
        <v>31</v>
      </c>
      <c r="E11" s="2" t="s">
        <v>25</v>
      </c>
      <c r="F11" s="2" t="s">
        <v>4</v>
      </c>
      <c r="G11" s="2">
        <v>10</v>
      </c>
      <c r="Q11" s="2" t="s">
        <v>4</v>
      </c>
      <c r="R11" s="2">
        <v>10</v>
      </c>
      <c r="S11" s="2">
        <v>1.503790683057181</v>
      </c>
      <c r="T11" s="2">
        <v>-2.9112961073857028E-2</v>
      </c>
    </row>
    <row r="12" spans="1:20" x14ac:dyDescent="0.25">
      <c r="A12" s="10">
        <v>40710</v>
      </c>
      <c r="B12" s="2">
        <v>154</v>
      </c>
      <c r="C12" s="8" t="s">
        <v>48</v>
      </c>
      <c r="D12" s="2" t="s">
        <v>31</v>
      </c>
      <c r="E12" s="2" t="s">
        <v>25</v>
      </c>
      <c r="F12" s="2" t="s">
        <v>4</v>
      </c>
      <c r="G12" s="2">
        <v>10</v>
      </c>
      <c r="H12" s="2">
        <v>1.255272505103306</v>
      </c>
      <c r="I12" s="2">
        <v>-9.708354689461085E-2</v>
      </c>
      <c r="Q12" s="2" t="s">
        <v>4</v>
      </c>
      <c r="R12" s="2">
        <v>10</v>
      </c>
      <c r="S12" s="2">
        <v>1.5185139398778875</v>
      </c>
      <c r="T12" s="2">
        <v>0.18913816579594539</v>
      </c>
    </row>
    <row r="13" spans="1:20" x14ac:dyDescent="0.25">
      <c r="A13" s="10">
        <v>40710</v>
      </c>
      <c r="B13" s="2">
        <v>154</v>
      </c>
      <c r="C13" s="8" t="s">
        <v>49</v>
      </c>
      <c r="D13" s="2" t="s">
        <v>31</v>
      </c>
      <c r="E13" s="2" t="s">
        <v>25</v>
      </c>
      <c r="F13" s="2" t="s">
        <v>4</v>
      </c>
      <c r="G13" s="2">
        <v>10</v>
      </c>
      <c r="H13" s="2">
        <v>1.7916906490201179</v>
      </c>
      <c r="I13" s="2">
        <v>-5.3414421782180525E-2</v>
      </c>
      <c r="Q13" s="2" t="s">
        <v>4</v>
      </c>
      <c r="R13" s="2">
        <v>10</v>
      </c>
      <c r="S13" s="2">
        <v>1.5276299008713388</v>
      </c>
      <c r="T13" s="2">
        <v>0.1309603405148656</v>
      </c>
    </row>
    <row r="14" spans="1:20" x14ac:dyDescent="0.25">
      <c r="A14" s="10">
        <v>40710</v>
      </c>
      <c r="B14" s="2">
        <v>154</v>
      </c>
      <c r="C14" s="8" t="s">
        <v>50</v>
      </c>
      <c r="D14" s="2" t="s">
        <v>31</v>
      </c>
      <c r="E14" s="2" t="s">
        <v>25</v>
      </c>
      <c r="F14" s="2" t="s">
        <v>4</v>
      </c>
      <c r="G14" s="2">
        <v>10</v>
      </c>
      <c r="H14" s="2">
        <v>1.6283889300503114</v>
      </c>
      <c r="I14" s="2">
        <v>0.14310555967404071</v>
      </c>
      <c r="Q14" s="2" t="s">
        <v>4</v>
      </c>
      <c r="R14" s="2">
        <v>10</v>
      </c>
      <c r="S14" s="2">
        <v>1.5921767573958667</v>
      </c>
      <c r="T14" s="2">
        <v>-0.13839223856325672</v>
      </c>
    </row>
    <row r="15" spans="1:20" x14ac:dyDescent="0.25">
      <c r="A15" s="10">
        <v>40710</v>
      </c>
      <c r="B15" s="2">
        <v>154</v>
      </c>
      <c r="C15" s="8" t="s">
        <v>51</v>
      </c>
      <c r="D15" s="2" t="s">
        <v>31</v>
      </c>
      <c r="E15" s="2" t="s">
        <v>25</v>
      </c>
      <c r="F15" s="2" t="s">
        <v>4</v>
      </c>
      <c r="G15" s="2">
        <v>10</v>
      </c>
      <c r="H15" s="2">
        <v>1.5185139398778875</v>
      </c>
      <c r="I15" s="2">
        <v>0.18913816579594539</v>
      </c>
      <c r="Q15" s="2" t="s">
        <v>4</v>
      </c>
      <c r="R15" s="2">
        <v>10</v>
      </c>
      <c r="S15" s="2">
        <v>1.6042260530844701</v>
      </c>
      <c r="T15" s="2">
        <v>-6.1569319633220654E-2</v>
      </c>
    </row>
    <row r="16" spans="1:20" x14ac:dyDescent="0.25">
      <c r="A16" s="10">
        <v>40710</v>
      </c>
      <c r="B16" s="2">
        <v>154</v>
      </c>
      <c r="C16" s="8" t="s">
        <v>52</v>
      </c>
      <c r="D16" s="2" t="s">
        <v>31</v>
      </c>
      <c r="E16" s="2" t="s">
        <v>25</v>
      </c>
      <c r="F16" s="2" t="s">
        <v>4</v>
      </c>
      <c r="G16" s="2">
        <v>10</v>
      </c>
      <c r="Q16" s="2" t="s">
        <v>4</v>
      </c>
      <c r="R16" s="2">
        <v>10</v>
      </c>
      <c r="S16" s="2">
        <v>1.6148972160331345</v>
      </c>
      <c r="T16" s="2">
        <v>0.29794257695320103</v>
      </c>
    </row>
    <row r="17" spans="1:20" x14ac:dyDescent="0.25">
      <c r="A17" s="10">
        <v>40710</v>
      </c>
      <c r="B17" s="2">
        <v>154</v>
      </c>
      <c r="C17" s="8" t="s">
        <v>53</v>
      </c>
      <c r="D17" s="2" t="s">
        <v>31</v>
      </c>
      <c r="E17" s="2" t="s">
        <v>25</v>
      </c>
      <c r="F17" s="2" t="s">
        <v>4</v>
      </c>
      <c r="G17" s="2">
        <v>10</v>
      </c>
      <c r="Q17" s="2" t="s">
        <v>4</v>
      </c>
      <c r="R17" s="2">
        <v>10</v>
      </c>
      <c r="S17" s="2">
        <v>1.6253124509616739</v>
      </c>
      <c r="T17" s="2">
        <v>-0.10144875603964275</v>
      </c>
    </row>
    <row r="18" spans="1:20" x14ac:dyDescent="0.25">
      <c r="A18" s="10">
        <v>40710</v>
      </c>
      <c r="B18" s="2">
        <v>154</v>
      </c>
      <c r="C18" s="8" t="s">
        <v>54</v>
      </c>
      <c r="D18" s="2" t="s">
        <v>31</v>
      </c>
      <c r="E18" s="2" t="s">
        <v>25</v>
      </c>
      <c r="F18" s="2" t="s">
        <v>4</v>
      </c>
      <c r="G18" s="2">
        <v>10</v>
      </c>
      <c r="H18" s="2">
        <v>1.8082109729242219</v>
      </c>
      <c r="I18" s="2">
        <v>0.3487491065295853</v>
      </c>
      <c r="Q18" s="2" t="s">
        <v>4</v>
      </c>
      <c r="R18" s="2">
        <v>10</v>
      </c>
      <c r="S18" s="2">
        <v>1.6283889300503114</v>
      </c>
      <c r="T18" s="2">
        <v>0.14310555967404071</v>
      </c>
    </row>
    <row r="19" spans="1:20" x14ac:dyDescent="0.25">
      <c r="A19" s="10">
        <v>40710</v>
      </c>
      <c r="B19" s="2">
        <v>154</v>
      </c>
      <c r="C19" s="8" t="s">
        <v>55</v>
      </c>
      <c r="D19" s="2" t="s">
        <v>31</v>
      </c>
      <c r="E19" s="2" t="s">
        <v>25</v>
      </c>
      <c r="F19" s="2" t="s">
        <v>4</v>
      </c>
      <c r="G19" s="2">
        <v>10</v>
      </c>
      <c r="Q19" s="2" t="s">
        <v>4</v>
      </c>
      <c r="R19" s="2">
        <v>10</v>
      </c>
      <c r="S19" s="2">
        <v>1.6283889300503116</v>
      </c>
      <c r="T19" s="2">
        <v>0.45201507610296371</v>
      </c>
    </row>
    <row r="20" spans="1:20" x14ac:dyDescent="0.25">
      <c r="A20" s="10">
        <v>40710</v>
      </c>
      <c r="B20" s="2">
        <v>154</v>
      </c>
      <c r="C20" s="8" t="s">
        <v>56</v>
      </c>
      <c r="D20" s="2" t="s">
        <v>31</v>
      </c>
      <c r="E20" s="2" t="s">
        <v>25</v>
      </c>
      <c r="F20" s="2" t="s">
        <v>4</v>
      </c>
      <c r="G20" s="2">
        <v>10</v>
      </c>
      <c r="H20" s="2">
        <v>1.2855573090077739</v>
      </c>
      <c r="I20" s="2">
        <v>-0.70863520437638927</v>
      </c>
      <c r="Q20" s="2" t="s">
        <v>4</v>
      </c>
      <c r="R20" s="2">
        <v>10</v>
      </c>
      <c r="S20" s="2">
        <v>1.6324572921847242</v>
      </c>
      <c r="T20" s="2">
        <v>-0.43082265654162544</v>
      </c>
    </row>
    <row r="21" spans="1:20" x14ac:dyDescent="0.25">
      <c r="A21" s="10">
        <v>40710</v>
      </c>
      <c r="B21" s="2">
        <v>154</v>
      </c>
      <c r="C21" s="8" t="s">
        <v>57</v>
      </c>
      <c r="D21" s="2" t="s">
        <v>31</v>
      </c>
      <c r="E21" s="2" t="s">
        <v>25</v>
      </c>
      <c r="F21" s="2" t="s">
        <v>4</v>
      </c>
      <c r="G21" s="2">
        <v>10</v>
      </c>
      <c r="H21" s="2">
        <v>1.7774268223893113</v>
      </c>
      <c r="I21" s="2">
        <v>0.38268701708711922</v>
      </c>
      <c r="Q21" s="2" t="s">
        <v>4</v>
      </c>
      <c r="R21" s="2">
        <v>10</v>
      </c>
      <c r="S21" s="2">
        <v>1.6444385894678386</v>
      </c>
      <c r="T21" s="2">
        <v>0.29493962511599531</v>
      </c>
    </row>
    <row r="22" spans="1:20" x14ac:dyDescent="0.25">
      <c r="A22" s="10">
        <v>40710</v>
      </c>
      <c r="B22" s="2">
        <v>154</v>
      </c>
      <c r="C22" s="8" t="s">
        <v>58</v>
      </c>
      <c r="D22" s="2" t="s">
        <v>31</v>
      </c>
      <c r="E22" s="2" t="s">
        <v>25</v>
      </c>
      <c r="F22" s="2" t="s">
        <v>4</v>
      </c>
      <c r="G22" s="2">
        <v>10</v>
      </c>
      <c r="Q22" s="2" t="s">
        <v>4</v>
      </c>
      <c r="R22" s="2">
        <v>10</v>
      </c>
      <c r="S22" s="2">
        <v>1.6766936096248666</v>
      </c>
      <c r="T22" s="2">
        <v>0.40306221494324229</v>
      </c>
    </row>
    <row r="23" spans="1:20" x14ac:dyDescent="0.25">
      <c r="A23" s="10">
        <v>40710</v>
      </c>
      <c r="B23" s="2">
        <v>154</v>
      </c>
      <c r="C23" s="8" t="s">
        <v>59</v>
      </c>
      <c r="D23" s="2" t="s">
        <v>31</v>
      </c>
      <c r="E23" s="2" t="s">
        <v>25</v>
      </c>
      <c r="F23" s="2" t="s">
        <v>4</v>
      </c>
      <c r="G23" s="2">
        <v>10</v>
      </c>
      <c r="Q23" s="2" t="s">
        <v>4</v>
      </c>
      <c r="R23" s="2">
        <v>10</v>
      </c>
      <c r="S23" s="2">
        <v>1.6937269489236468</v>
      </c>
      <c r="T23" s="2">
        <v>-0.11068641080577282</v>
      </c>
    </row>
    <row r="24" spans="1:20" x14ac:dyDescent="0.25">
      <c r="A24" s="10">
        <v>40710</v>
      </c>
      <c r="B24" s="2">
        <v>154</v>
      </c>
      <c r="C24" s="8" t="s">
        <v>60</v>
      </c>
      <c r="D24" s="2" t="s">
        <v>31</v>
      </c>
      <c r="E24" s="2" t="s">
        <v>25</v>
      </c>
      <c r="F24" s="2" t="s">
        <v>4</v>
      </c>
      <c r="G24" s="2">
        <v>10</v>
      </c>
      <c r="H24" s="2">
        <v>1.8325089127062364</v>
      </c>
      <c r="I24" s="2">
        <v>0.36480363559800122</v>
      </c>
      <c r="Q24" s="2" t="s">
        <v>4</v>
      </c>
      <c r="R24" s="2">
        <v>10</v>
      </c>
      <c r="S24" s="2">
        <v>1.6972293427597176</v>
      </c>
      <c r="T24" s="2">
        <v>0.12672537879041035</v>
      </c>
    </row>
    <row r="25" spans="1:20" x14ac:dyDescent="0.25">
      <c r="A25" s="10">
        <v>40710</v>
      </c>
      <c r="B25" s="2">
        <v>154</v>
      </c>
      <c r="C25" s="8" t="s">
        <v>61</v>
      </c>
      <c r="D25" s="2" t="s">
        <v>31</v>
      </c>
      <c r="E25" s="2" t="s">
        <v>25</v>
      </c>
      <c r="F25" s="2" t="s">
        <v>4</v>
      </c>
      <c r="G25" s="2">
        <v>10</v>
      </c>
      <c r="H25" s="2">
        <v>1.6972293427597176</v>
      </c>
      <c r="I25" s="2">
        <v>0.12672537879041035</v>
      </c>
      <c r="Q25" s="2" t="s">
        <v>4</v>
      </c>
      <c r="R25" s="2">
        <v>10</v>
      </c>
      <c r="S25" s="2">
        <v>1.711807229041191</v>
      </c>
      <c r="T25" s="2">
        <v>-0.41569668181693825</v>
      </c>
    </row>
    <row r="26" spans="1:20" x14ac:dyDescent="0.25">
      <c r="C26" s="8"/>
      <c r="Q26" s="2" t="s">
        <v>4</v>
      </c>
      <c r="R26" s="2">
        <v>10</v>
      </c>
      <c r="S26" s="2">
        <v>1.7774268223893113</v>
      </c>
      <c r="T26" s="2">
        <v>0.38268701708711922</v>
      </c>
    </row>
    <row r="27" spans="1:20" x14ac:dyDescent="0.25">
      <c r="A27" s="10">
        <v>40710</v>
      </c>
      <c r="B27" s="2">
        <v>219</v>
      </c>
      <c r="C27" s="8" t="s">
        <v>38</v>
      </c>
      <c r="D27" s="2" t="s">
        <v>31</v>
      </c>
      <c r="E27" s="2" t="s">
        <v>25</v>
      </c>
      <c r="F27" s="2" t="s">
        <v>4</v>
      </c>
      <c r="G27" s="2">
        <v>10</v>
      </c>
      <c r="Q27" s="2" t="s">
        <v>4</v>
      </c>
      <c r="R27" s="2">
        <v>10</v>
      </c>
      <c r="S27" s="2">
        <v>1.7916906490201179</v>
      </c>
      <c r="T27" s="2">
        <v>-5.3414421782180525E-2</v>
      </c>
    </row>
    <row r="28" spans="1:20" x14ac:dyDescent="0.25">
      <c r="A28" s="10">
        <v>40710</v>
      </c>
      <c r="B28" s="2">
        <v>219</v>
      </c>
      <c r="C28" s="9" t="s">
        <v>39</v>
      </c>
      <c r="D28" s="2" t="s">
        <v>31</v>
      </c>
      <c r="E28" s="2" t="s">
        <v>25</v>
      </c>
      <c r="F28" s="2" t="s">
        <v>4</v>
      </c>
      <c r="G28" s="2">
        <v>10</v>
      </c>
      <c r="H28" s="2">
        <v>1.6253124509616739</v>
      </c>
      <c r="I28" s="2">
        <v>-0.10144875603964275</v>
      </c>
      <c r="Q28" s="2" t="s">
        <v>4</v>
      </c>
      <c r="R28" s="2">
        <v>10</v>
      </c>
      <c r="S28" s="2">
        <v>1.8082109729242219</v>
      </c>
      <c r="T28" s="2">
        <v>0.3487491065295853</v>
      </c>
    </row>
    <row r="29" spans="1:20" x14ac:dyDescent="0.25">
      <c r="A29" s="10">
        <v>40710</v>
      </c>
      <c r="B29" s="2">
        <v>219</v>
      </c>
      <c r="C29" s="9" t="s">
        <v>40</v>
      </c>
      <c r="D29" s="2" t="s">
        <v>31</v>
      </c>
      <c r="E29" s="2" t="s">
        <v>25</v>
      </c>
      <c r="F29" s="2" t="s">
        <v>4</v>
      </c>
      <c r="G29" s="2">
        <v>10</v>
      </c>
      <c r="H29" s="2">
        <v>1.320146286111054</v>
      </c>
      <c r="I29" s="2">
        <v>0.12346890998235345</v>
      </c>
      <c r="Q29" s="2" t="s">
        <v>4</v>
      </c>
      <c r="R29" s="2">
        <v>10</v>
      </c>
      <c r="S29" s="2">
        <v>1.8325089127062364</v>
      </c>
      <c r="T29" s="2">
        <v>0.36480363559800122</v>
      </c>
    </row>
    <row r="30" spans="1:20" x14ac:dyDescent="0.25">
      <c r="A30" s="10">
        <v>40710</v>
      </c>
      <c r="B30" s="2">
        <v>219</v>
      </c>
      <c r="C30" s="8" t="s">
        <v>41</v>
      </c>
      <c r="D30" s="2" t="s">
        <v>31</v>
      </c>
      <c r="E30" s="2" t="s">
        <v>25</v>
      </c>
      <c r="F30" s="2" t="s">
        <v>4</v>
      </c>
      <c r="G30" s="2">
        <v>10</v>
      </c>
      <c r="H30" s="2">
        <v>1.4913616938342726</v>
      </c>
      <c r="I30" s="2">
        <v>0.2068007937024037</v>
      </c>
      <c r="Q30" s="2" t="s">
        <v>4</v>
      </c>
      <c r="R30" s="2">
        <v>10</v>
      </c>
      <c r="S30" s="2">
        <v>1.8344207036815325</v>
      </c>
      <c r="T30" s="2">
        <v>0.42117401394624032</v>
      </c>
    </row>
    <row r="31" spans="1:20" x14ac:dyDescent="0.25">
      <c r="A31" s="10">
        <v>40710</v>
      </c>
      <c r="B31" s="2">
        <v>219</v>
      </c>
      <c r="C31" s="8" t="s">
        <v>42</v>
      </c>
      <c r="D31" s="2" t="s">
        <v>31</v>
      </c>
      <c r="E31" s="2" t="s">
        <v>25</v>
      </c>
      <c r="F31" s="2" t="s">
        <v>4</v>
      </c>
      <c r="G31" s="2">
        <v>10</v>
      </c>
      <c r="H31" s="2">
        <v>1.5276299008713388</v>
      </c>
      <c r="I31" s="2">
        <v>0.1309603405148656</v>
      </c>
      <c r="Q31" s="2" t="s">
        <v>4</v>
      </c>
      <c r="R31" s="2">
        <v>10</v>
      </c>
      <c r="S31" s="2">
        <v>1.8506462351830666</v>
      </c>
      <c r="T31" s="2">
        <v>0.39609241073660012</v>
      </c>
    </row>
    <row r="32" spans="1:20" x14ac:dyDescent="0.25">
      <c r="A32" s="10">
        <v>40710</v>
      </c>
      <c r="B32" s="2">
        <v>219</v>
      </c>
      <c r="C32" s="8" t="s">
        <v>43</v>
      </c>
      <c r="D32" s="2" t="s">
        <v>31</v>
      </c>
      <c r="E32" s="2" t="s">
        <v>25</v>
      </c>
      <c r="F32" s="2" t="s">
        <v>4</v>
      </c>
      <c r="G32" s="2">
        <v>10</v>
      </c>
      <c r="Q32" s="2" t="s">
        <v>4</v>
      </c>
      <c r="R32" s="2">
        <v>10</v>
      </c>
      <c r="S32" s="2">
        <v>1.8512583487190752</v>
      </c>
      <c r="T32" s="2">
        <v>0.2026827830352135</v>
      </c>
    </row>
    <row r="33" spans="1:20" x14ac:dyDescent="0.25">
      <c r="A33" s="10">
        <v>40710</v>
      </c>
      <c r="B33" s="2">
        <v>219</v>
      </c>
      <c r="C33" s="8" t="s">
        <v>44</v>
      </c>
      <c r="D33" s="2" t="s">
        <v>31</v>
      </c>
      <c r="E33" s="2" t="s">
        <v>25</v>
      </c>
      <c r="F33" s="2" t="s">
        <v>4</v>
      </c>
      <c r="G33" s="2">
        <v>10</v>
      </c>
      <c r="H33" s="2">
        <v>1.8506462351830666</v>
      </c>
      <c r="I33" s="2">
        <v>0.39609241073660012</v>
      </c>
      <c r="Q33" s="2" t="s">
        <v>4</v>
      </c>
      <c r="R33" s="2">
        <v>10</v>
      </c>
      <c r="S33" s="2">
        <v>1.9068735347220704</v>
      </c>
      <c r="T33" s="2">
        <v>6.0756304827549255E-2</v>
      </c>
    </row>
    <row r="34" spans="1:20" x14ac:dyDescent="0.25">
      <c r="A34" s="10">
        <v>40710</v>
      </c>
      <c r="B34" s="2">
        <v>219</v>
      </c>
      <c r="C34" s="8" t="s">
        <v>45</v>
      </c>
      <c r="D34" s="2" t="s">
        <v>31</v>
      </c>
      <c r="E34" s="2" t="s">
        <v>25</v>
      </c>
      <c r="F34" s="2" t="s">
        <v>4</v>
      </c>
      <c r="G34" s="2">
        <v>10</v>
      </c>
      <c r="H34" s="2">
        <v>1.9068735347220704</v>
      </c>
      <c r="I34" s="2">
        <v>6.0756304827549255E-2</v>
      </c>
      <c r="Q34" s="2" t="s">
        <v>4</v>
      </c>
      <c r="R34" s="2">
        <v>10</v>
      </c>
      <c r="S34" s="2">
        <v>1.9153998352122699</v>
      </c>
      <c r="T34" s="2">
        <v>0.48785825572413272</v>
      </c>
    </row>
    <row r="35" spans="1:20" x14ac:dyDescent="0.25">
      <c r="A35" s="10">
        <v>40710</v>
      </c>
      <c r="B35" s="2">
        <v>219</v>
      </c>
      <c r="C35" s="8" t="s">
        <v>46</v>
      </c>
      <c r="D35" s="2" t="s">
        <v>31</v>
      </c>
      <c r="E35" s="2" t="s">
        <v>25</v>
      </c>
      <c r="F35" s="2" t="s">
        <v>4</v>
      </c>
      <c r="G35" s="2">
        <v>10</v>
      </c>
      <c r="H35" s="2">
        <v>1.8512583487190752</v>
      </c>
      <c r="I35" s="2">
        <v>0.2026827830352135</v>
      </c>
      <c r="Q35" s="2" t="s">
        <v>4</v>
      </c>
      <c r="R35" s="2">
        <v>10</v>
      </c>
      <c r="S35" s="2">
        <v>1.916453948549925</v>
      </c>
      <c r="T35" s="2">
        <v>0.52870862608254354</v>
      </c>
    </row>
    <row r="36" spans="1:20" x14ac:dyDescent="0.25">
      <c r="A36" s="10">
        <v>40710</v>
      </c>
      <c r="B36" s="2">
        <v>219</v>
      </c>
      <c r="C36" s="8" t="s">
        <v>47</v>
      </c>
      <c r="D36" s="2" t="s">
        <v>31</v>
      </c>
      <c r="E36" s="2" t="s">
        <v>25</v>
      </c>
      <c r="F36" s="2" t="s">
        <v>4</v>
      </c>
      <c r="G36" s="2">
        <v>10</v>
      </c>
      <c r="Q36" s="2" t="s">
        <v>4</v>
      </c>
      <c r="R36" s="2">
        <v>10</v>
      </c>
      <c r="S36" s="2">
        <v>2.0584260244570056</v>
      </c>
      <c r="T36" s="2">
        <v>-2.5949451402605555E-2</v>
      </c>
    </row>
    <row r="37" spans="1:20" x14ac:dyDescent="0.25">
      <c r="A37" s="10">
        <v>40710</v>
      </c>
      <c r="B37" s="2">
        <v>219</v>
      </c>
      <c r="C37" s="8" t="s">
        <v>48</v>
      </c>
      <c r="D37" s="2" t="s">
        <v>31</v>
      </c>
      <c r="E37" s="2" t="s">
        <v>25</v>
      </c>
      <c r="F37" s="2" t="s">
        <v>4</v>
      </c>
      <c r="G37" s="2">
        <v>10</v>
      </c>
      <c r="H37" s="2">
        <v>1.8344207036815325</v>
      </c>
      <c r="I37" s="2">
        <v>0.42117401394624032</v>
      </c>
      <c r="Q37" s="2" t="s">
        <v>4</v>
      </c>
      <c r="R37" s="2">
        <v>25</v>
      </c>
      <c r="S37" s="2">
        <v>1.2787536009528289</v>
      </c>
      <c r="T37" s="2">
        <v>0.63753151231673311</v>
      </c>
    </row>
    <row r="38" spans="1:20" x14ac:dyDescent="0.25">
      <c r="A38" s="10">
        <v>40710</v>
      </c>
      <c r="B38" s="2">
        <v>219</v>
      </c>
      <c r="C38" s="8" t="s">
        <v>49</v>
      </c>
      <c r="D38" s="2" t="s">
        <v>31</v>
      </c>
      <c r="E38" s="2" t="s">
        <v>25</v>
      </c>
      <c r="F38" s="2" t="s">
        <v>4</v>
      </c>
      <c r="G38" s="2">
        <v>10</v>
      </c>
      <c r="Q38" s="2" t="s">
        <v>4</v>
      </c>
      <c r="R38" s="2">
        <v>25</v>
      </c>
      <c r="S38" s="2">
        <v>1.3222192947339193</v>
      </c>
      <c r="T38" s="2">
        <v>0.56752285699619298</v>
      </c>
    </row>
    <row r="39" spans="1:20" x14ac:dyDescent="0.25">
      <c r="A39" s="10">
        <v>40710</v>
      </c>
      <c r="B39" s="2">
        <v>219</v>
      </c>
      <c r="C39" s="8" t="s">
        <v>50</v>
      </c>
      <c r="D39" s="2" t="s">
        <v>31</v>
      </c>
      <c r="E39" s="2" t="s">
        <v>25</v>
      </c>
      <c r="F39" s="2" t="s">
        <v>4</v>
      </c>
      <c r="G39" s="2">
        <v>10</v>
      </c>
      <c r="Q39" s="2" t="s">
        <v>4</v>
      </c>
      <c r="R39" s="2">
        <v>25</v>
      </c>
      <c r="S39" s="2">
        <v>1.3598354823398879</v>
      </c>
      <c r="T39" s="2">
        <v>0.43707617892884881</v>
      </c>
    </row>
    <row r="40" spans="1:20" x14ac:dyDescent="0.25">
      <c r="A40" s="10">
        <v>40710</v>
      </c>
      <c r="B40" s="2">
        <v>219</v>
      </c>
      <c r="C40" s="8" t="s">
        <v>51</v>
      </c>
      <c r="D40" s="2" t="s">
        <v>31</v>
      </c>
      <c r="E40" s="2" t="s">
        <v>25</v>
      </c>
      <c r="F40" s="2" t="s">
        <v>4</v>
      </c>
      <c r="G40" s="2">
        <v>10</v>
      </c>
      <c r="H40" s="2">
        <v>1.6444385894678386</v>
      </c>
      <c r="I40" s="2">
        <v>0.29493962511599531</v>
      </c>
      <c r="Q40" s="2" t="s">
        <v>4</v>
      </c>
      <c r="R40" s="2">
        <v>25</v>
      </c>
      <c r="S40" s="2">
        <v>1.3961993470957363</v>
      </c>
      <c r="T40" s="2">
        <v>0.65399823307177651</v>
      </c>
    </row>
    <row r="41" spans="1:20" x14ac:dyDescent="0.25">
      <c r="A41" s="10">
        <v>40710</v>
      </c>
      <c r="B41" s="2">
        <v>219</v>
      </c>
      <c r="C41" s="8" t="s">
        <v>52</v>
      </c>
      <c r="D41" s="2" t="s">
        <v>31</v>
      </c>
      <c r="E41" s="2" t="s">
        <v>25</v>
      </c>
      <c r="F41" s="2" t="s">
        <v>4</v>
      </c>
      <c r="G41" s="2">
        <v>10</v>
      </c>
      <c r="H41" s="2">
        <v>1.4828735836087537</v>
      </c>
      <c r="I41" s="2">
        <v>0.21772311362093547</v>
      </c>
      <c r="Q41" s="2" t="s">
        <v>4</v>
      </c>
      <c r="R41" s="2">
        <v>25</v>
      </c>
      <c r="S41" s="2">
        <v>1.4065401804339552</v>
      </c>
      <c r="T41" s="2">
        <v>0.95931138946694217</v>
      </c>
    </row>
    <row r="42" spans="1:20" x14ac:dyDescent="0.25">
      <c r="A42" s="10">
        <v>40710</v>
      </c>
      <c r="B42" s="2">
        <v>219</v>
      </c>
      <c r="C42" s="8" t="s">
        <v>53</v>
      </c>
      <c r="D42" s="2" t="s">
        <v>31</v>
      </c>
      <c r="E42" s="2" t="s">
        <v>25</v>
      </c>
      <c r="F42" s="2" t="s">
        <v>4</v>
      </c>
      <c r="G42" s="2">
        <v>10</v>
      </c>
      <c r="H42" s="2">
        <v>1.6766936096248666</v>
      </c>
      <c r="I42" s="2">
        <v>0.40306221494324229</v>
      </c>
      <c r="Q42" s="2" t="s">
        <v>4</v>
      </c>
      <c r="R42" s="2">
        <v>25</v>
      </c>
      <c r="S42" s="2">
        <v>1.414973347970818</v>
      </c>
      <c r="T42" s="2">
        <v>0.49954338452310365</v>
      </c>
    </row>
    <row r="43" spans="1:20" x14ac:dyDescent="0.25">
      <c r="A43" s="10">
        <v>40710</v>
      </c>
      <c r="B43" s="2">
        <v>219</v>
      </c>
      <c r="C43" s="8" t="s">
        <v>54</v>
      </c>
      <c r="D43" s="2" t="s">
        <v>31</v>
      </c>
      <c r="E43" s="2" t="s">
        <v>25</v>
      </c>
      <c r="F43" s="2" t="s">
        <v>4</v>
      </c>
      <c r="G43" s="2">
        <v>10</v>
      </c>
      <c r="Q43" s="2" t="s">
        <v>4</v>
      </c>
      <c r="R43" s="2">
        <v>25</v>
      </c>
      <c r="S43" s="2">
        <v>1.4281347940287887</v>
      </c>
      <c r="T43" s="2">
        <v>0.75933762518302217</v>
      </c>
    </row>
    <row r="44" spans="1:20" x14ac:dyDescent="0.25">
      <c r="A44" s="10">
        <v>40710</v>
      </c>
      <c r="B44" s="2">
        <v>219</v>
      </c>
      <c r="C44" s="8" t="s">
        <v>55</v>
      </c>
      <c r="D44" s="2" t="s">
        <v>31</v>
      </c>
      <c r="E44" s="2" t="s">
        <v>25</v>
      </c>
      <c r="F44" s="2" t="s">
        <v>4</v>
      </c>
      <c r="G44" s="2">
        <v>10</v>
      </c>
      <c r="H44" s="2">
        <v>1.3384564936046048</v>
      </c>
      <c r="I44" s="2">
        <v>-0.32466870520325597</v>
      </c>
      <c r="Q44" s="2" t="s">
        <v>4</v>
      </c>
      <c r="R44" s="2">
        <v>25</v>
      </c>
      <c r="S44" s="2">
        <v>1.4712917110589385</v>
      </c>
      <c r="T44" s="2">
        <v>0.84203475008695461</v>
      </c>
    </row>
    <row r="45" spans="1:20" x14ac:dyDescent="0.25">
      <c r="A45" s="10">
        <v>40710</v>
      </c>
      <c r="B45" s="2">
        <v>219</v>
      </c>
      <c r="C45" s="8" t="s">
        <v>56</v>
      </c>
      <c r="D45" s="2" t="s">
        <v>31</v>
      </c>
      <c r="E45" s="2" t="s">
        <v>25</v>
      </c>
      <c r="F45" s="2" t="s">
        <v>4</v>
      </c>
      <c r="G45" s="2">
        <v>10</v>
      </c>
      <c r="H45" s="2">
        <v>1.4913616938342726</v>
      </c>
      <c r="I45" s="2">
        <v>0.25619440668248789</v>
      </c>
      <c r="Q45" s="2" t="s">
        <v>4</v>
      </c>
      <c r="R45" s="2">
        <v>25</v>
      </c>
      <c r="S45" s="2">
        <v>1.4771212547196624</v>
      </c>
      <c r="T45" s="2">
        <v>0.77470116192991978</v>
      </c>
    </row>
    <row r="46" spans="1:20" x14ac:dyDescent="0.25">
      <c r="A46" s="10">
        <v>40710</v>
      </c>
      <c r="B46" s="2">
        <v>219</v>
      </c>
      <c r="C46" s="8" t="s">
        <v>57</v>
      </c>
      <c r="D46" s="2" t="s">
        <v>31</v>
      </c>
      <c r="E46" s="2" t="s">
        <v>25</v>
      </c>
      <c r="F46" s="2" t="s">
        <v>4</v>
      </c>
      <c r="G46" s="2">
        <v>10</v>
      </c>
      <c r="H46" s="2">
        <v>1.916453948549925</v>
      </c>
      <c r="I46" s="2">
        <v>0.52870862608254354</v>
      </c>
      <c r="Q46" s="2" t="s">
        <v>4</v>
      </c>
      <c r="R46" s="2">
        <v>25</v>
      </c>
      <c r="S46" s="2">
        <v>1.4913616938342726</v>
      </c>
      <c r="T46" s="2">
        <v>0.2904654854213643</v>
      </c>
    </row>
    <row r="47" spans="1:20" x14ac:dyDescent="0.25">
      <c r="A47" s="10">
        <v>40710</v>
      </c>
      <c r="B47" s="2">
        <v>219</v>
      </c>
      <c r="C47" s="8" t="s">
        <v>58</v>
      </c>
      <c r="D47" s="2" t="s">
        <v>31</v>
      </c>
      <c r="E47" s="2" t="s">
        <v>25</v>
      </c>
      <c r="F47" s="2" t="s">
        <v>4</v>
      </c>
      <c r="G47" s="2">
        <v>10</v>
      </c>
      <c r="H47" s="2">
        <v>1.503790683057181</v>
      </c>
      <c r="I47" s="2">
        <v>-2.9112961073857028E-2</v>
      </c>
      <c r="Q47" s="2" t="s">
        <v>4</v>
      </c>
      <c r="R47" s="2">
        <v>25</v>
      </c>
      <c r="S47" s="2">
        <v>1.5250448070368452</v>
      </c>
      <c r="T47" s="2">
        <v>0.70332218932743906</v>
      </c>
    </row>
    <row r="48" spans="1:20" x14ac:dyDescent="0.25">
      <c r="A48" s="10">
        <v>40710</v>
      </c>
      <c r="B48" s="2">
        <v>219</v>
      </c>
      <c r="C48" s="8" t="s">
        <v>59</v>
      </c>
      <c r="D48" s="2" t="s">
        <v>31</v>
      </c>
      <c r="E48" s="2" t="s">
        <v>25</v>
      </c>
      <c r="F48" s="2" t="s">
        <v>4</v>
      </c>
      <c r="G48" s="2">
        <v>10</v>
      </c>
      <c r="H48" s="2">
        <v>1.6283889300503116</v>
      </c>
      <c r="I48" s="2">
        <v>0.45201507610296371</v>
      </c>
      <c r="Q48" s="2" t="s">
        <v>4</v>
      </c>
      <c r="R48" s="2">
        <v>25</v>
      </c>
      <c r="S48" s="2">
        <v>1.5490032620257879</v>
      </c>
      <c r="T48" s="2">
        <v>0.66399987210111289</v>
      </c>
    </row>
    <row r="49" spans="1:20" x14ac:dyDescent="0.25">
      <c r="A49" s="10">
        <v>40710</v>
      </c>
      <c r="B49" s="2">
        <v>219</v>
      </c>
      <c r="C49" s="8" t="s">
        <v>60</v>
      </c>
      <c r="D49" s="2" t="s">
        <v>31</v>
      </c>
      <c r="E49" s="2" t="s">
        <v>25</v>
      </c>
      <c r="F49" s="2" t="s">
        <v>4</v>
      </c>
      <c r="G49" s="2">
        <v>10</v>
      </c>
      <c r="H49" s="2">
        <v>1.6148972160331345</v>
      </c>
      <c r="I49" s="2">
        <v>0.29794257695320103</v>
      </c>
      <c r="Q49" s="2" t="s">
        <v>4</v>
      </c>
      <c r="R49" s="2">
        <v>25</v>
      </c>
      <c r="S49" s="2">
        <v>1.5740312677277188</v>
      </c>
      <c r="T49" s="2">
        <v>0.55629323411387832</v>
      </c>
    </row>
    <row r="50" spans="1:20" x14ac:dyDescent="0.25">
      <c r="A50" s="10">
        <v>40710</v>
      </c>
      <c r="B50" s="2">
        <v>219</v>
      </c>
      <c r="C50" s="8" t="s">
        <v>61</v>
      </c>
      <c r="D50" s="2" t="s">
        <v>31</v>
      </c>
      <c r="E50" s="2" t="s">
        <v>25</v>
      </c>
      <c r="F50" s="2" t="s">
        <v>4</v>
      </c>
      <c r="G50" s="2">
        <v>10</v>
      </c>
      <c r="H50" s="2">
        <v>1.6042260530844701</v>
      </c>
      <c r="I50" s="2">
        <v>-6.1569319633220654E-2</v>
      </c>
      <c r="Q50" s="2" t="s">
        <v>4</v>
      </c>
      <c r="R50" s="2">
        <v>25</v>
      </c>
      <c r="S50" s="2">
        <v>1.5976951859255124</v>
      </c>
      <c r="T50" s="2">
        <v>0.82182377687412389</v>
      </c>
    </row>
    <row r="51" spans="1:20" x14ac:dyDescent="0.25">
      <c r="C51" s="8"/>
      <c r="Q51" s="2" t="s">
        <v>4</v>
      </c>
      <c r="R51" s="2">
        <v>25</v>
      </c>
      <c r="S51" s="2">
        <v>1.6263403673750423</v>
      </c>
      <c r="T51" s="2">
        <v>0.7346802005114299</v>
      </c>
    </row>
    <row r="52" spans="1:20" x14ac:dyDescent="0.25">
      <c r="A52" s="10">
        <v>40710</v>
      </c>
      <c r="B52" s="2">
        <v>253</v>
      </c>
      <c r="C52" s="8" t="s">
        <v>38</v>
      </c>
      <c r="D52" s="2" t="s">
        <v>32</v>
      </c>
      <c r="E52" s="2" t="s">
        <v>25</v>
      </c>
      <c r="F52" s="2" t="s">
        <v>4</v>
      </c>
      <c r="G52" s="2">
        <v>25</v>
      </c>
      <c r="H52" s="2">
        <v>1.884795363948981</v>
      </c>
      <c r="I52" s="2">
        <v>0.59585431355531726</v>
      </c>
      <c r="Q52" s="2" t="s">
        <v>4</v>
      </c>
      <c r="R52" s="2">
        <v>25</v>
      </c>
      <c r="S52" s="2">
        <v>1.6354837468149122</v>
      </c>
      <c r="T52" s="2">
        <v>0.87669137001613517</v>
      </c>
    </row>
    <row r="53" spans="1:20" x14ac:dyDescent="0.25">
      <c r="A53" s="10">
        <v>40710</v>
      </c>
      <c r="B53" s="2">
        <v>253</v>
      </c>
      <c r="C53" s="8" t="s">
        <v>39</v>
      </c>
      <c r="D53" s="2" t="s">
        <v>32</v>
      </c>
      <c r="E53" s="2" t="s">
        <v>25</v>
      </c>
      <c r="F53" s="2" t="s">
        <v>4</v>
      </c>
      <c r="G53" s="2">
        <v>25</v>
      </c>
      <c r="H53" s="2">
        <v>1.69810054562339</v>
      </c>
      <c r="I53" s="2">
        <v>0.94083138937574895</v>
      </c>
      <c r="Q53" s="2" t="s">
        <v>4</v>
      </c>
      <c r="R53" s="2">
        <v>25</v>
      </c>
      <c r="S53" s="2">
        <v>1.6857417386022637</v>
      </c>
      <c r="T53" s="2">
        <v>0.50244778656531042</v>
      </c>
    </row>
    <row r="54" spans="1:20" x14ac:dyDescent="0.25">
      <c r="A54" s="10">
        <v>40710</v>
      </c>
      <c r="B54" s="2">
        <v>253</v>
      </c>
      <c r="C54" s="8" t="s">
        <v>40</v>
      </c>
      <c r="D54" s="2" t="s">
        <v>32</v>
      </c>
      <c r="E54" s="2" t="s">
        <v>25</v>
      </c>
      <c r="F54" s="2" t="s">
        <v>4</v>
      </c>
      <c r="G54" s="2">
        <v>25</v>
      </c>
      <c r="H54" s="2">
        <v>1.3598354823398879</v>
      </c>
      <c r="I54" s="2">
        <v>0.43707617892884881</v>
      </c>
      <c r="Q54" s="2" t="s">
        <v>4</v>
      </c>
      <c r="R54" s="2">
        <v>25</v>
      </c>
      <c r="S54" s="2">
        <v>1.6972293427597176</v>
      </c>
      <c r="T54" s="2">
        <v>0.95584718322275863</v>
      </c>
    </row>
    <row r="55" spans="1:20" x14ac:dyDescent="0.25">
      <c r="A55" s="10">
        <v>40710</v>
      </c>
      <c r="B55" s="2">
        <v>253</v>
      </c>
      <c r="C55" s="8" t="s">
        <v>41</v>
      </c>
      <c r="D55" s="2" t="s">
        <v>32</v>
      </c>
      <c r="E55" s="2" t="s">
        <v>25</v>
      </c>
      <c r="F55" s="2" t="s">
        <v>4</v>
      </c>
      <c r="G55" s="2">
        <v>25</v>
      </c>
      <c r="Q55" s="2" t="s">
        <v>4</v>
      </c>
      <c r="R55" s="2">
        <v>25</v>
      </c>
      <c r="S55" s="2">
        <v>1.69810054562339</v>
      </c>
      <c r="T55" s="2">
        <v>0.94083138937574895</v>
      </c>
    </row>
    <row r="56" spans="1:20" x14ac:dyDescent="0.25">
      <c r="A56" s="10">
        <v>40710</v>
      </c>
      <c r="B56" s="2">
        <v>253</v>
      </c>
      <c r="C56" s="8" t="s">
        <v>42</v>
      </c>
      <c r="D56" s="2" t="s">
        <v>32</v>
      </c>
      <c r="E56" s="2" t="s">
        <v>25</v>
      </c>
      <c r="F56" s="2" t="s">
        <v>4</v>
      </c>
      <c r="G56" s="2">
        <v>25</v>
      </c>
      <c r="H56" s="2">
        <v>2</v>
      </c>
      <c r="I56" s="2">
        <v>0.70981290953554255</v>
      </c>
      <c r="Q56" s="2" t="s">
        <v>4</v>
      </c>
      <c r="R56" s="2">
        <v>25</v>
      </c>
      <c r="S56" s="2">
        <v>1.711807229041191</v>
      </c>
      <c r="T56" s="2">
        <v>0.98113455927384274</v>
      </c>
    </row>
    <row r="57" spans="1:20" x14ac:dyDescent="0.25">
      <c r="A57" s="10">
        <v>40710</v>
      </c>
      <c r="B57" s="2">
        <v>253</v>
      </c>
      <c r="C57" s="8" t="s">
        <v>43</v>
      </c>
      <c r="D57" s="2" t="s">
        <v>32</v>
      </c>
      <c r="E57" s="2" t="s">
        <v>25</v>
      </c>
      <c r="F57" s="2" t="s">
        <v>4</v>
      </c>
      <c r="G57" s="2">
        <v>25</v>
      </c>
      <c r="H57" s="2">
        <v>1.6354837468149122</v>
      </c>
      <c r="I57" s="2">
        <v>0.87669137001613517</v>
      </c>
      <c r="Q57" s="2" t="s">
        <v>4</v>
      </c>
      <c r="R57" s="2">
        <v>25</v>
      </c>
      <c r="S57" s="2">
        <v>1.7168377232995244</v>
      </c>
      <c r="T57" s="2">
        <v>0.7022835875671265</v>
      </c>
    </row>
    <row r="58" spans="1:20" x14ac:dyDescent="0.25">
      <c r="A58" s="10">
        <v>40710</v>
      </c>
      <c r="B58" s="2">
        <v>253</v>
      </c>
      <c r="C58" s="8" t="s">
        <v>44</v>
      </c>
      <c r="D58" s="2" t="s">
        <v>32</v>
      </c>
      <c r="E58" s="2" t="s">
        <v>25</v>
      </c>
      <c r="F58" s="2" t="s">
        <v>4</v>
      </c>
      <c r="G58" s="2">
        <v>25</v>
      </c>
      <c r="Q58" s="2" t="s">
        <v>4</v>
      </c>
      <c r="R58" s="2">
        <v>25</v>
      </c>
      <c r="S58" s="2">
        <v>1.7315887651867388</v>
      </c>
      <c r="T58" s="2">
        <v>0.66212352537346786</v>
      </c>
    </row>
    <row r="59" spans="1:20" x14ac:dyDescent="0.25">
      <c r="A59" s="10">
        <v>40710</v>
      </c>
      <c r="B59" s="2">
        <v>253</v>
      </c>
      <c r="C59" s="8" t="s">
        <v>45</v>
      </c>
      <c r="D59" s="2" t="s">
        <v>32</v>
      </c>
      <c r="E59" s="2" t="s">
        <v>25</v>
      </c>
      <c r="F59" s="2" t="s">
        <v>4</v>
      </c>
      <c r="G59" s="2">
        <v>25</v>
      </c>
      <c r="H59" s="2">
        <v>1.9960736544852753</v>
      </c>
      <c r="I59" s="2">
        <v>0.91263653989844196</v>
      </c>
      <c r="Q59" s="2" t="s">
        <v>4</v>
      </c>
      <c r="R59" s="2">
        <v>25</v>
      </c>
      <c r="S59" s="2">
        <v>1.7411515988517852</v>
      </c>
      <c r="T59" s="2">
        <v>0.83927484963266941</v>
      </c>
    </row>
    <row r="60" spans="1:20" x14ac:dyDescent="0.25">
      <c r="A60" s="10">
        <v>40710</v>
      </c>
      <c r="B60" s="2">
        <v>253</v>
      </c>
      <c r="C60" s="8" t="s">
        <v>46</v>
      </c>
      <c r="D60" s="2" t="s">
        <v>32</v>
      </c>
      <c r="E60" s="2" t="s">
        <v>25</v>
      </c>
      <c r="F60" s="2" t="s">
        <v>4</v>
      </c>
      <c r="G60" s="2">
        <v>25</v>
      </c>
      <c r="H60" s="2">
        <v>1.8887409606828927</v>
      </c>
      <c r="I60" s="2">
        <v>0.69024391778117888</v>
      </c>
      <c r="Q60" s="2" t="s">
        <v>4</v>
      </c>
      <c r="R60" s="2">
        <v>25</v>
      </c>
      <c r="S60" s="2">
        <v>1.7923916894982539</v>
      </c>
      <c r="T60" s="2">
        <v>0.45825939504537871</v>
      </c>
    </row>
    <row r="61" spans="1:20" x14ac:dyDescent="0.25">
      <c r="A61" s="10">
        <v>40710</v>
      </c>
      <c r="B61" s="2">
        <v>253</v>
      </c>
      <c r="C61" s="8" t="s">
        <v>47</v>
      </c>
      <c r="D61" s="2" t="s">
        <v>32</v>
      </c>
      <c r="E61" s="2" t="s">
        <v>25</v>
      </c>
      <c r="F61" s="2" t="s">
        <v>4</v>
      </c>
      <c r="G61" s="2">
        <v>25</v>
      </c>
      <c r="H61" s="2">
        <v>1.9185545305502736</v>
      </c>
      <c r="I61" s="2">
        <v>0.77973389733742948</v>
      </c>
      <c r="Q61" s="2" t="s">
        <v>4</v>
      </c>
      <c r="R61" s="2">
        <v>25</v>
      </c>
      <c r="S61" s="2">
        <v>1.8331471119127851</v>
      </c>
      <c r="T61" s="2">
        <v>0.91423372003487557</v>
      </c>
    </row>
    <row r="62" spans="1:20" x14ac:dyDescent="0.25">
      <c r="A62" s="10">
        <v>40710</v>
      </c>
      <c r="B62" s="2">
        <v>253</v>
      </c>
      <c r="C62" s="8" t="s">
        <v>48</v>
      </c>
      <c r="D62" s="2" t="s">
        <v>32</v>
      </c>
      <c r="E62" s="2" t="s">
        <v>25</v>
      </c>
      <c r="F62" s="2" t="s">
        <v>4</v>
      </c>
      <c r="G62" s="2">
        <v>25</v>
      </c>
      <c r="H62" s="2">
        <v>1.3961993470957363</v>
      </c>
      <c r="I62" s="2">
        <v>0.65399823307177651</v>
      </c>
      <c r="Q62" s="2" t="s">
        <v>4</v>
      </c>
      <c r="R62" s="2">
        <v>25</v>
      </c>
      <c r="S62" s="2">
        <v>1.8762178405916423</v>
      </c>
      <c r="T62" s="2">
        <v>0.81621484875991934</v>
      </c>
    </row>
    <row r="63" spans="1:20" x14ac:dyDescent="0.25">
      <c r="A63" s="10">
        <v>40710</v>
      </c>
      <c r="B63" s="2">
        <v>253</v>
      </c>
      <c r="C63" s="8" t="s">
        <v>49</v>
      </c>
      <c r="D63" s="2" t="s">
        <v>32</v>
      </c>
      <c r="E63" s="2" t="s">
        <v>25</v>
      </c>
      <c r="F63" s="2" t="s">
        <v>4</v>
      </c>
      <c r="G63" s="2">
        <v>25</v>
      </c>
      <c r="H63" s="2">
        <v>1.5976951859255124</v>
      </c>
      <c r="I63" s="2">
        <v>0.82182377687412389</v>
      </c>
      <c r="Q63" s="2" t="s">
        <v>4</v>
      </c>
      <c r="R63" s="2">
        <v>25</v>
      </c>
      <c r="S63" s="2">
        <v>1.884795363948981</v>
      </c>
      <c r="T63" s="2">
        <v>0.59585431355531726</v>
      </c>
    </row>
    <row r="64" spans="1:20" x14ac:dyDescent="0.25">
      <c r="A64" s="10">
        <v>40710</v>
      </c>
      <c r="B64" s="2">
        <v>253</v>
      </c>
      <c r="C64" s="9" t="s">
        <v>50</v>
      </c>
      <c r="D64" s="2" t="s">
        <v>32</v>
      </c>
      <c r="E64" s="2" t="s">
        <v>25</v>
      </c>
      <c r="F64" s="2" t="s">
        <v>4</v>
      </c>
      <c r="G64" s="2">
        <v>25</v>
      </c>
      <c r="Q64" s="2" t="s">
        <v>4</v>
      </c>
      <c r="R64" s="2">
        <v>25</v>
      </c>
      <c r="S64" s="2">
        <v>1.887054378050957</v>
      </c>
      <c r="T64" s="2">
        <v>0.80038916965189999</v>
      </c>
    </row>
    <row r="65" spans="1:20" x14ac:dyDescent="0.25">
      <c r="A65" s="10">
        <v>40710</v>
      </c>
      <c r="B65" s="2">
        <v>253</v>
      </c>
      <c r="C65" s="8" t="s">
        <v>51</v>
      </c>
      <c r="D65" s="2" t="s">
        <v>32</v>
      </c>
      <c r="E65" s="2" t="s">
        <v>25</v>
      </c>
      <c r="F65" s="2" t="s">
        <v>4</v>
      </c>
      <c r="G65" s="2">
        <v>25</v>
      </c>
      <c r="H65" s="2">
        <v>1.414973347970818</v>
      </c>
      <c r="I65" s="2">
        <v>0.49954338452310365</v>
      </c>
      <c r="Q65" s="2" t="s">
        <v>4</v>
      </c>
      <c r="R65" s="2">
        <v>25</v>
      </c>
      <c r="S65" s="2">
        <v>1.8887409606828927</v>
      </c>
      <c r="T65" s="2">
        <v>0.69024391778117888</v>
      </c>
    </row>
    <row r="66" spans="1:20" x14ac:dyDescent="0.25">
      <c r="A66" s="10">
        <v>40710</v>
      </c>
      <c r="B66" s="2">
        <v>253</v>
      </c>
      <c r="C66" s="8" t="s">
        <v>52</v>
      </c>
      <c r="D66" s="2" t="s">
        <v>32</v>
      </c>
      <c r="E66" s="2" t="s">
        <v>25</v>
      </c>
      <c r="F66" s="2" t="s">
        <v>4</v>
      </c>
      <c r="G66" s="2">
        <v>25</v>
      </c>
      <c r="Q66" s="2" t="s">
        <v>4</v>
      </c>
      <c r="R66" s="2">
        <v>25</v>
      </c>
      <c r="S66" s="2">
        <v>1.8965262174895554</v>
      </c>
      <c r="T66" s="2">
        <v>0.72531517490236108</v>
      </c>
    </row>
    <row r="67" spans="1:20" x14ac:dyDescent="0.25">
      <c r="A67" s="10">
        <v>40710</v>
      </c>
      <c r="B67" s="2">
        <v>253</v>
      </c>
      <c r="C67" s="8" t="s">
        <v>53</v>
      </c>
      <c r="D67" s="2" t="s">
        <v>32</v>
      </c>
      <c r="E67" s="2" t="s">
        <v>25</v>
      </c>
      <c r="F67" s="2" t="s">
        <v>4</v>
      </c>
      <c r="G67" s="2">
        <v>25</v>
      </c>
      <c r="H67" s="2">
        <v>1.8762178405916423</v>
      </c>
      <c r="I67" s="2">
        <v>0.81621484875991934</v>
      </c>
      <c r="Q67" s="2" t="s">
        <v>4</v>
      </c>
      <c r="R67" s="2">
        <v>25</v>
      </c>
      <c r="S67" s="2">
        <v>1.9185545305502736</v>
      </c>
      <c r="T67" s="2">
        <v>0.77973389733742948</v>
      </c>
    </row>
    <row r="68" spans="1:20" x14ac:dyDescent="0.25">
      <c r="A68" s="10">
        <v>40710</v>
      </c>
      <c r="B68" s="2">
        <v>253</v>
      </c>
      <c r="C68" s="8" t="s">
        <v>54</v>
      </c>
      <c r="D68" s="2" t="s">
        <v>32</v>
      </c>
      <c r="E68" s="2" t="s">
        <v>25</v>
      </c>
      <c r="F68" s="2" t="s">
        <v>4</v>
      </c>
      <c r="G68" s="2">
        <v>25</v>
      </c>
      <c r="Q68" s="2" t="s">
        <v>4</v>
      </c>
      <c r="R68" s="2">
        <v>25</v>
      </c>
      <c r="S68" s="2">
        <v>1.9763499790032735</v>
      </c>
      <c r="T68" s="2">
        <v>0.73969582334874007</v>
      </c>
    </row>
    <row r="69" spans="1:20" x14ac:dyDescent="0.25">
      <c r="A69" s="10">
        <v>40710</v>
      </c>
      <c r="B69" s="2">
        <v>253</v>
      </c>
      <c r="C69" s="8" t="s">
        <v>55</v>
      </c>
      <c r="D69" s="2" t="s">
        <v>32</v>
      </c>
      <c r="E69" s="2" t="s">
        <v>25</v>
      </c>
      <c r="F69" s="2" t="s">
        <v>4</v>
      </c>
      <c r="G69" s="2">
        <v>25</v>
      </c>
      <c r="H69" s="2">
        <v>1.5490032620257879</v>
      </c>
      <c r="I69" s="2">
        <v>0.66399987210111289</v>
      </c>
      <c r="Q69" s="2" t="s">
        <v>4</v>
      </c>
      <c r="R69" s="2">
        <v>25</v>
      </c>
      <c r="S69" s="2">
        <v>1.9960736544852753</v>
      </c>
      <c r="T69" s="2">
        <v>0.91263653989844196</v>
      </c>
    </row>
    <row r="70" spans="1:20" x14ac:dyDescent="0.25">
      <c r="A70" s="10">
        <v>40710</v>
      </c>
      <c r="B70" s="2">
        <v>253</v>
      </c>
      <c r="C70" s="8" t="s">
        <v>56</v>
      </c>
      <c r="D70" s="2" t="s">
        <v>32</v>
      </c>
      <c r="E70" s="2" t="s">
        <v>25</v>
      </c>
      <c r="F70" s="2" t="s">
        <v>4</v>
      </c>
      <c r="G70" s="2">
        <v>25</v>
      </c>
      <c r="H70" s="2">
        <v>1.3222192947339193</v>
      </c>
      <c r="I70" s="2">
        <v>0.56752285699619298</v>
      </c>
      <c r="Q70" s="2" t="s">
        <v>4</v>
      </c>
      <c r="R70" s="2">
        <v>25</v>
      </c>
      <c r="S70" s="2">
        <v>2</v>
      </c>
      <c r="T70" s="2">
        <v>0.70981290953554255</v>
      </c>
    </row>
    <row r="71" spans="1:20" x14ac:dyDescent="0.25">
      <c r="A71" s="10">
        <v>40710</v>
      </c>
      <c r="B71" s="2">
        <v>253</v>
      </c>
      <c r="C71" s="8" t="s">
        <v>57</v>
      </c>
      <c r="D71" s="2" t="s">
        <v>32</v>
      </c>
      <c r="E71" s="2" t="s">
        <v>25</v>
      </c>
      <c r="F71" s="2" t="s">
        <v>4</v>
      </c>
      <c r="G71" s="2">
        <v>25</v>
      </c>
      <c r="Q71" s="2" t="s">
        <v>18</v>
      </c>
      <c r="R71" s="2">
        <v>10</v>
      </c>
      <c r="S71" s="2">
        <v>0.54406804435027567</v>
      </c>
      <c r="T71" s="2">
        <v>-0.63543227731876617</v>
      </c>
    </row>
    <row r="72" spans="1:20" x14ac:dyDescent="0.25">
      <c r="A72" s="10">
        <v>40710</v>
      </c>
      <c r="B72" s="2">
        <v>253</v>
      </c>
      <c r="C72" s="8" t="s">
        <v>58</v>
      </c>
      <c r="D72" s="2" t="s">
        <v>32</v>
      </c>
      <c r="E72" s="2" t="s">
        <v>25</v>
      </c>
      <c r="F72" s="2" t="s">
        <v>4</v>
      </c>
      <c r="G72" s="2">
        <v>25</v>
      </c>
      <c r="Q72" s="2" t="s">
        <v>18</v>
      </c>
      <c r="R72" s="2">
        <v>10</v>
      </c>
      <c r="S72" s="2">
        <v>0.70757017609793638</v>
      </c>
      <c r="T72" s="2">
        <v>-0.88468909846781818</v>
      </c>
    </row>
    <row r="73" spans="1:20" x14ac:dyDescent="0.25">
      <c r="A73" s="10">
        <v>40710</v>
      </c>
      <c r="B73" s="2">
        <v>253</v>
      </c>
      <c r="C73" s="8" t="s">
        <v>59</v>
      </c>
      <c r="D73" s="2" t="s">
        <v>32</v>
      </c>
      <c r="E73" s="2" t="s">
        <v>25</v>
      </c>
      <c r="F73" s="2" t="s">
        <v>4</v>
      </c>
      <c r="G73" s="2">
        <v>25</v>
      </c>
      <c r="H73" s="2">
        <v>1.6857417386022637</v>
      </c>
      <c r="I73" s="2">
        <v>0.50244778656531042</v>
      </c>
      <c r="Q73" s="2" t="s">
        <v>18</v>
      </c>
      <c r="R73" s="2">
        <v>10</v>
      </c>
      <c r="S73" s="2">
        <v>0.72427586960078905</v>
      </c>
      <c r="T73" s="2">
        <v>0.34997725897285853</v>
      </c>
    </row>
    <row r="74" spans="1:20" x14ac:dyDescent="0.25">
      <c r="A74" s="10">
        <v>40710</v>
      </c>
      <c r="B74" s="2">
        <v>253</v>
      </c>
      <c r="C74" s="8" t="s">
        <v>60</v>
      </c>
      <c r="D74" s="2" t="s">
        <v>32</v>
      </c>
      <c r="E74" s="2" t="s">
        <v>25</v>
      </c>
      <c r="F74" s="2" t="s">
        <v>4</v>
      </c>
      <c r="G74" s="2">
        <v>25</v>
      </c>
      <c r="H74" s="2">
        <v>1.6263403673750423</v>
      </c>
      <c r="I74" s="2">
        <v>0.7346802005114299</v>
      </c>
      <c r="Q74" s="2" t="s">
        <v>18</v>
      </c>
      <c r="R74" s="2">
        <v>10</v>
      </c>
      <c r="S74" s="2">
        <v>0.81291335664285558</v>
      </c>
      <c r="T74" s="2">
        <v>0.14075786252055575</v>
      </c>
    </row>
    <row r="75" spans="1:20" x14ac:dyDescent="0.25">
      <c r="A75" s="10">
        <v>40710</v>
      </c>
      <c r="B75" s="2">
        <v>253</v>
      </c>
      <c r="C75" s="8" t="s">
        <v>61</v>
      </c>
      <c r="D75" s="2" t="s">
        <v>32</v>
      </c>
      <c r="E75" s="2" t="s">
        <v>25</v>
      </c>
      <c r="F75" s="2" t="s">
        <v>4</v>
      </c>
      <c r="G75" s="2">
        <v>25</v>
      </c>
      <c r="H75" s="2">
        <v>1.4065401804339552</v>
      </c>
      <c r="I75" s="2">
        <v>0.95931138946694217</v>
      </c>
      <c r="Q75" s="2" t="s">
        <v>18</v>
      </c>
      <c r="R75" s="2">
        <v>10</v>
      </c>
      <c r="S75" s="2">
        <v>0.88081359228079137</v>
      </c>
      <c r="T75" s="2">
        <v>-0.39004069151551113</v>
      </c>
    </row>
    <row r="76" spans="1:20" x14ac:dyDescent="0.25">
      <c r="C76" s="8"/>
      <c r="F76" s="7"/>
      <c r="Q76" s="2" t="s">
        <v>18</v>
      </c>
      <c r="R76" s="2">
        <v>10</v>
      </c>
      <c r="S76" s="2">
        <v>0.94448267215016868</v>
      </c>
      <c r="T76" s="2">
        <v>0.14199218442056286</v>
      </c>
    </row>
    <row r="77" spans="1:20" x14ac:dyDescent="0.25">
      <c r="A77" s="10">
        <v>40710</v>
      </c>
      <c r="B77" s="2">
        <v>256</v>
      </c>
      <c r="C77" s="8" t="s">
        <v>38</v>
      </c>
      <c r="D77" s="2" t="s">
        <v>32</v>
      </c>
      <c r="E77" s="2" t="s">
        <v>25</v>
      </c>
      <c r="F77" s="2" t="s">
        <v>4</v>
      </c>
      <c r="G77" s="2">
        <v>25</v>
      </c>
      <c r="H77" s="2">
        <v>1.4281347940287887</v>
      </c>
      <c r="I77" s="2">
        <v>0.75933762518302217</v>
      </c>
      <c r="Q77" s="2" t="s">
        <v>18</v>
      </c>
      <c r="R77" s="2">
        <v>10</v>
      </c>
      <c r="S77" s="2">
        <v>0.95904139232109353</v>
      </c>
      <c r="T77" s="2">
        <v>0.19730444230033264</v>
      </c>
    </row>
    <row r="78" spans="1:20" x14ac:dyDescent="0.25">
      <c r="A78" s="10">
        <v>40710</v>
      </c>
      <c r="B78" s="2">
        <v>256</v>
      </c>
      <c r="C78" s="8" t="s">
        <v>39</v>
      </c>
      <c r="D78" s="2" t="s">
        <v>32</v>
      </c>
      <c r="E78" s="2" t="s">
        <v>25</v>
      </c>
      <c r="F78" s="2" t="s">
        <v>4</v>
      </c>
      <c r="G78" s="2">
        <v>25</v>
      </c>
      <c r="H78" s="2">
        <v>1.8331471119127851</v>
      </c>
      <c r="I78" s="2">
        <v>0.91423372003487557</v>
      </c>
      <c r="Q78" s="2" t="s">
        <v>18</v>
      </c>
      <c r="R78" s="2">
        <v>10</v>
      </c>
      <c r="S78" s="2">
        <v>1.0253058652647702</v>
      </c>
      <c r="T78" s="2">
        <v>0.18318521064115159</v>
      </c>
    </row>
    <row r="79" spans="1:20" x14ac:dyDescent="0.25">
      <c r="A79" s="10">
        <v>40710</v>
      </c>
      <c r="B79" s="2">
        <v>256</v>
      </c>
      <c r="C79" s="8" t="s">
        <v>40</v>
      </c>
      <c r="D79" s="2" t="s">
        <v>32</v>
      </c>
      <c r="E79" s="2" t="s">
        <v>25</v>
      </c>
      <c r="F79" s="2" t="s">
        <v>4</v>
      </c>
      <c r="G79" s="2">
        <v>25</v>
      </c>
      <c r="Q79" s="2" t="s">
        <v>18</v>
      </c>
      <c r="R79" s="2">
        <v>10</v>
      </c>
      <c r="S79" s="2">
        <v>1.0644579892269184</v>
      </c>
      <c r="T79" s="2">
        <v>0.38588479109490675</v>
      </c>
    </row>
    <row r="80" spans="1:20" x14ac:dyDescent="0.25">
      <c r="A80" s="10">
        <v>40710</v>
      </c>
      <c r="B80" s="2">
        <v>256</v>
      </c>
      <c r="C80" s="8" t="s">
        <v>41</v>
      </c>
      <c r="D80" s="2" t="s">
        <v>32</v>
      </c>
      <c r="E80" s="2" t="s">
        <v>25</v>
      </c>
      <c r="F80" s="2" t="s">
        <v>4</v>
      </c>
      <c r="G80" s="2">
        <v>25</v>
      </c>
      <c r="H80" s="2">
        <v>1.4771212547196624</v>
      </c>
      <c r="I80" s="2">
        <v>0.77470116192991978</v>
      </c>
      <c r="Q80" s="2" t="s">
        <v>18</v>
      </c>
      <c r="R80" s="2">
        <v>10</v>
      </c>
      <c r="S80" s="2">
        <v>1.1003705451175629</v>
      </c>
      <c r="T80" s="2">
        <v>0.2968392567600977</v>
      </c>
    </row>
    <row r="81" spans="1:20" x14ac:dyDescent="0.25">
      <c r="A81" s="10">
        <v>40710</v>
      </c>
      <c r="B81" s="2">
        <v>256</v>
      </c>
      <c r="C81" s="8" t="s">
        <v>42</v>
      </c>
      <c r="D81" s="2" t="s">
        <v>32</v>
      </c>
      <c r="E81" s="2" t="s">
        <v>25</v>
      </c>
      <c r="F81" s="2" t="s">
        <v>4</v>
      </c>
      <c r="G81" s="2">
        <v>25</v>
      </c>
      <c r="Q81" s="2" t="s">
        <v>18</v>
      </c>
      <c r="R81" s="2">
        <v>10</v>
      </c>
      <c r="S81" s="2">
        <v>1.1398790864012365</v>
      </c>
      <c r="T81" s="2">
        <v>0.21055034074217929</v>
      </c>
    </row>
    <row r="82" spans="1:20" x14ac:dyDescent="0.25">
      <c r="A82" s="10">
        <v>40710</v>
      </c>
      <c r="B82" s="2">
        <v>256</v>
      </c>
      <c r="C82" s="8" t="s">
        <v>43</v>
      </c>
      <c r="D82" s="2" t="s">
        <v>32</v>
      </c>
      <c r="E82" s="2" t="s">
        <v>25</v>
      </c>
      <c r="F82" s="2" t="s">
        <v>4</v>
      </c>
      <c r="G82" s="2">
        <v>25</v>
      </c>
      <c r="H82" s="2">
        <v>1.887054378050957</v>
      </c>
      <c r="I82" s="2">
        <v>0.80038916965189999</v>
      </c>
      <c r="Q82" s="2" t="s">
        <v>18</v>
      </c>
      <c r="R82" s="2">
        <v>10</v>
      </c>
      <c r="S82" s="2">
        <v>1.1613680022349748</v>
      </c>
      <c r="T82" s="2">
        <v>-0.45183614397364746</v>
      </c>
    </row>
    <row r="83" spans="1:20" x14ac:dyDescent="0.25">
      <c r="A83" s="10">
        <v>40710</v>
      </c>
      <c r="B83" s="2">
        <v>256</v>
      </c>
      <c r="C83" s="8" t="s">
        <v>44</v>
      </c>
      <c r="D83" s="2" t="s">
        <v>32</v>
      </c>
      <c r="E83" s="2" t="s">
        <v>25</v>
      </c>
      <c r="F83" s="2" t="s">
        <v>4</v>
      </c>
      <c r="G83" s="2">
        <v>25</v>
      </c>
      <c r="H83" s="2">
        <v>1.7315887651867388</v>
      </c>
      <c r="I83" s="2">
        <v>0.66212352537346786</v>
      </c>
      <c r="Q83" s="2" t="s">
        <v>18</v>
      </c>
      <c r="R83" s="2">
        <v>10</v>
      </c>
      <c r="S83" s="2">
        <v>1.1789769472931695</v>
      </c>
      <c r="T83" s="2">
        <v>0.22144181006452804</v>
      </c>
    </row>
    <row r="84" spans="1:20" x14ac:dyDescent="0.25">
      <c r="A84" s="10">
        <v>40710</v>
      </c>
      <c r="B84" s="2">
        <v>256</v>
      </c>
      <c r="C84" s="8" t="s">
        <v>45</v>
      </c>
      <c r="D84" s="2" t="s">
        <v>32</v>
      </c>
      <c r="E84" s="2" t="s">
        <v>25</v>
      </c>
      <c r="F84" s="2" t="s">
        <v>4</v>
      </c>
      <c r="G84" s="2">
        <v>25</v>
      </c>
      <c r="Q84" s="2" t="s">
        <v>18</v>
      </c>
      <c r="R84" s="2">
        <v>10</v>
      </c>
      <c r="S84" s="2">
        <v>1.1846914308175989</v>
      </c>
      <c r="T84" s="2">
        <v>3.9179585278832315E-4</v>
      </c>
    </row>
    <row r="85" spans="1:20" x14ac:dyDescent="0.25">
      <c r="A85" s="10">
        <v>40710</v>
      </c>
      <c r="B85" s="2">
        <v>256</v>
      </c>
      <c r="C85" s="8" t="s">
        <v>46</v>
      </c>
      <c r="D85" s="2" t="s">
        <v>32</v>
      </c>
      <c r="E85" s="2" t="s">
        <v>25</v>
      </c>
      <c r="F85" s="2" t="s">
        <v>4</v>
      </c>
      <c r="G85" s="2">
        <v>25</v>
      </c>
      <c r="H85" s="2">
        <v>1.9763499790032735</v>
      </c>
      <c r="I85" s="2">
        <v>0.73969582334874007</v>
      </c>
      <c r="Q85" s="2" t="s">
        <v>18</v>
      </c>
      <c r="R85" s="2">
        <v>10</v>
      </c>
      <c r="S85" s="2">
        <v>1.2013971243204515</v>
      </c>
      <c r="T85" s="2">
        <v>-1.4564310143245591</v>
      </c>
    </row>
    <row r="86" spans="1:20" x14ac:dyDescent="0.25">
      <c r="A86" s="10">
        <v>40710</v>
      </c>
      <c r="B86" s="2">
        <v>256</v>
      </c>
      <c r="C86" s="8" t="s">
        <v>47</v>
      </c>
      <c r="D86" s="2" t="s">
        <v>32</v>
      </c>
      <c r="E86" s="2" t="s">
        <v>25</v>
      </c>
      <c r="F86" s="2" t="s">
        <v>4</v>
      </c>
      <c r="G86" s="2">
        <v>25</v>
      </c>
      <c r="H86" s="2">
        <v>1.8965262174895554</v>
      </c>
      <c r="I86" s="2">
        <v>0.72531517490236108</v>
      </c>
      <c r="Q86" s="2" t="s">
        <v>18</v>
      </c>
      <c r="R86" s="2">
        <v>10</v>
      </c>
      <c r="S86" s="2">
        <v>1.2227164711475833</v>
      </c>
      <c r="T86" s="2">
        <v>-0.25830255741267627</v>
      </c>
    </row>
    <row r="87" spans="1:20" x14ac:dyDescent="0.25">
      <c r="A87" s="10">
        <v>40710</v>
      </c>
      <c r="B87" s="2">
        <v>256</v>
      </c>
      <c r="C87" s="8" t="s">
        <v>48</v>
      </c>
      <c r="D87" s="2" t="s">
        <v>32</v>
      </c>
      <c r="E87" s="2" t="s">
        <v>25</v>
      </c>
      <c r="F87" s="2" t="s">
        <v>4</v>
      </c>
      <c r="G87" s="2">
        <v>25</v>
      </c>
      <c r="H87" s="2">
        <v>1.711807229041191</v>
      </c>
      <c r="I87" s="2">
        <v>0.98113455927384274</v>
      </c>
      <c r="Q87" s="2" t="s">
        <v>18</v>
      </c>
      <c r="R87" s="2">
        <v>10</v>
      </c>
      <c r="S87" s="2">
        <v>1.2304489213782739</v>
      </c>
      <c r="T87" s="2">
        <v>-0.47715631717791945</v>
      </c>
    </row>
    <row r="88" spans="1:20" x14ac:dyDescent="0.25">
      <c r="A88" s="10">
        <v>40710</v>
      </c>
      <c r="B88" s="2">
        <v>256</v>
      </c>
      <c r="C88" s="8" t="s">
        <v>49</v>
      </c>
      <c r="D88" s="2" t="s">
        <v>32</v>
      </c>
      <c r="E88" s="2" t="s">
        <v>25</v>
      </c>
      <c r="F88" s="2" t="s">
        <v>4</v>
      </c>
      <c r="G88" s="2">
        <v>25</v>
      </c>
      <c r="H88" s="2">
        <v>1.4913616938342726</v>
      </c>
      <c r="I88" s="2">
        <v>0.2904654854213643</v>
      </c>
      <c r="Q88" s="2" t="s">
        <v>18</v>
      </c>
      <c r="R88" s="2">
        <v>10</v>
      </c>
      <c r="S88" s="2">
        <v>1.2855573090077739</v>
      </c>
      <c r="T88" s="2">
        <v>-0.74973249116830165</v>
      </c>
    </row>
    <row r="89" spans="1:20" x14ac:dyDescent="0.25">
      <c r="A89" s="10">
        <v>40710</v>
      </c>
      <c r="B89" s="2">
        <v>256</v>
      </c>
      <c r="C89" s="8" t="s">
        <v>50</v>
      </c>
      <c r="D89" s="2" t="s">
        <v>32</v>
      </c>
      <c r="E89" s="2" t="s">
        <v>25</v>
      </c>
      <c r="F89" s="2" t="s">
        <v>4</v>
      </c>
      <c r="G89" s="2">
        <v>25</v>
      </c>
      <c r="H89" s="2">
        <v>1.7411515988517852</v>
      </c>
      <c r="I89" s="2">
        <v>0.83927484963266941</v>
      </c>
      <c r="Q89" s="2" t="s">
        <v>18</v>
      </c>
      <c r="R89" s="2">
        <v>10</v>
      </c>
      <c r="S89" s="2">
        <v>1.287801729930226</v>
      </c>
      <c r="T89" s="2">
        <v>1.1538031569270545E-2</v>
      </c>
    </row>
    <row r="90" spans="1:20" x14ac:dyDescent="0.25">
      <c r="A90" s="10">
        <v>40710</v>
      </c>
      <c r="B90" s="2">
        <v>256</v>
      </c>
      <c r="C90" s="8" t="s">
        <v>51</v>
      </c>
      <c r="D90" s="2" t="s">
        <v>32</v>
      </c>
      <c r="E90" s="2" t="s">
        <v>25</v>
      </c>
      <c r="F90" s="2" t="s">
        <v>4</v>
      </c>
      <c r="G90" s="2">
        <v>25</v>
      </c>
      <c r="H90" s="2">
        <v>1.2787536009528289</v>
      </c>
      <c r="I90" s="2">
        <v>0.63753151231673311</v>
      </c>
      <c r="Q90" s="2" t="s">
        <v>18</v>
      </c>
      <c r="R90" s="2">
        <v>10</v>
      </c>
      <c r="S90" s="2">
        <v>1.287801729930226</v>
      </c>
      <c r="T90" s="2">
        <v>0.26616168129072443</v>
      </c>
    </row>
    <row r="91" spans="1:20" x14ac:dyDescent="0.25">
      <c r="A91" s="10">
        <v>40710</v>
      </c>
      <c r="B91" s="2">
        <v>256</v>
      </c>
      <c r="C91" s="8" t="s">
        <v>52</v>
      </c>
      <c r="D91" s="2" t="s">
        <v>32</v>
      </c>
      <c r="E91" s="2" t="s">
        <v>25</v>
      </c>
      <c r="F91" s="2" t="s">
        <v>4</v>
      </c>
      <c r="G91" s="2">
        <v>25</v>
      </c>
      <c r="H91" s="2">
        <v>1.4712917110589385</v>
      </c>
      <c r="I91" s="2">
        <v>0.84203475008695461</v>
      </c>
      <c r="Q91" s="2" t="s">
        <v>18</v>
      </c>
      <c r="R91" s="2">
        <v>10</v>
      </c>
      <c r="S91" s="2">
        <v>1.2966651902615312</v>
      </c>
      <c r="T91" s="2">
        <v>0.61145040483442292</v>
      </c>
    </row>
    <row r="92" spans="1:20" x14ac:dyDescent="0.25">
      <c r="A92" s="10">
        <v>40710</v>
      </c>
      <c r="B92" s="2">
        <v>256</v>
      </c>
      <c r="C92" s="8" t="s">
        <v>53</v>
      </c>
      <c r="D92" s="2" t="s">
        <v>32</v>
      </c>
      <c r="E92" s="2" t="s">
        <v>25</v>
      </c>
      <c r="F92" s="2" t="s">
        <v>4</v>
      </c>
      <c r="G92" s="2">
        <v>25</v>
      </c>
      <c r="H92" s="2">
        <v>1.7923916894982539</v>
      </c>
      <c r="I92" s="2">
        <v>0.45825939504537871</v>
      </c>
      <c r="Q92" s="2" t="s">
        <v>18</v>
      </c>
      <c r="R92" s="2">
        <v>10</v>
      </c>
      <c r="S92" s="2">
        <v>1.2966651902615312</v>
      </c>
      <c r="T92" s="2">
        <v>0.33569111843433175</v>
      </c>
    </row>
    <row r="93" spans="1:20" x14ac:dyDescent="0.25">
      <c r="A93" s="10">
        <v>40710</v>
      </c>
      <c r="B93" s="2">
        <v>256</v>
      </c>
      <c r="C93" s="8" t="s">
        <v>54</v>
      </c>
      <c r="D93" s="2" t="s">
        <v>32</v>
      </c>
      <c r="E93" s="2" t="s">
        <v>25</v>
      </c>
      <c r="F93" s="2" t="s">
        <v>4</v>
      </c>
      <c r="G93" s="2">
        <v>25</v>
      </c>
      <c r="Q93" s="2" t="s">
        <v>18</v>
      </c>
      <c r="R93" s="2">
        <v>10</v>
      </c>
      <c r="S93" s="2">
        <v>1.2988530764097066</v>
      </c>
      <c r="T93" s="2">
        <v>0.27943990961666715</v>
      </c>
    </row>
    <row r="94" spans="1:20" x14ac:dyDescent="0.25">
      <c r="A94" s="10">
        <v>40710</v>
      </c>
      <c r="B94" s="2">
        <v>256</v>
      </c>
      <c r="C94" s="8" t="s">
        <v>55</v>
      </c>
      <c r="D94" s="2" t="s">
        <v>32</v>
      </c>
      <c r="E94" s="2" t="s">
        <v>25</v>
      </c>
      <c r="F94" s="2" t="s">
        <v>4</v>
      </c>
      <c r="G94" s="2">
        <v>25</v>
      </c>
      <c r="H94" s="2">
        <v>1.6972293427597176</v>
      </c>
      <c r="I94" s="2">
        <v>0.95584718322275863</v>
      </c>
      <c r="Q94" s="2" t="s">
        <v>18</v>
      </c>
      <c r="R94" s="2">
        <v>10</v>
      </c>
      <c r="S94" s="2">
        <v>1.3031960574204888</v>
      </c>
      <c r="T94" s="2">
        <v>-0.41973438931900753</v>
      </c>
    </row>
    <row r="95" spans="1:20" x14ac:dyDescent="0.25">
      <c r="A95" s="10">
        <v>40710</v>
      </c>
      <c r="B95" s="2">
        <v>256</v>
      </c>
      <c r="C95" s="8" t="s">
        <v>56</v>
      </c>
      <c r="D95" s="2" t="s">
        <v>32</v>
      </c>
      <c r="E95" s="2" t="s">
        <v>25</v>
      </c>
      <c r="F95" s="2" t="s">
        <v>4</v>
      </c>
      <c r="G95" s="2">
        <v>25</v>
      </c>
      <c r="H95" s="2">
        <v>1.7168377232995244</v>
      </c>
      <c r="I95" s="2">
        <v>0.7022835875671265</v>
      </c>
      <c r="Q95" s="2" t="s">
        <v>18</v>
      </c>
      <c r="R95" s="2">
        <v>10</v>
      </c>
      <c r="S95" s="2">
        <v>1.3053513694466237</v>
      </c>
      <c r="T95" s="2">
        <v>0.13000198647541719</v>
      </c>
    </row>
    <row r="96" spans="1:20" x14ac:dyDescent="0.25">
      <c r="A96" s="10">
        <v>40710</v>
      </c>
      <c r="B96" s="2">
        <v>256</v>
      </c>
      <c r="C96" s="8" t="s">
        <v>57</v>
      </c>
      <c r="D96" s="2" t="s">
        <v>32</v>
      </c>
      <c r="E96" s="2" t="s">
        <v>25</v>
      </c>
      <c r="F96" s="2" t="s">
        <v>4</v>
      </c>
      <c r="G96" s="2">
        <v>25</v>
      </c>
      <c r="Q96" s="2" t="s">
        <v>18</v>
      </c>
      <c r="R96" s="2">
        <v>10</v>
      </c>
      <c r="S96" s="2">
        <v>1.3096301674258988</v>
      </c>
      <c r="T96" s="2">
        <v>0.42010518646073791</v>
      </c>
    </row>
    <row r="97" spans="1:20" x14ac:dyDescent="0.25">
      <c r="A97" s="10">
        <v>40710</v>
      </c>
      <c r="B97" s="2">
        <v>256</v>
      </c>
      <c r="C97" s="8" t="s">
        <v>58</v>
      </c>
      <c r="D97" s="2" t="s">
        <v>32</v>
      </c>
      <c r="E97" s="2" t="s">
        <v>25</v>
      </c>
      <c r="F97" s="2" t="s">
        <v>4</v>
      </c>
      <c r="G97" s="2">
        <v>25</v>
      </c>
      <c r="Q97" s="2" t="s">
        <v>18</v>
      </c>
      <c r="R97" s="2">
        <v>10</v>
      </c>
      <c r="S97" s="2">
        <v>1.3729120029701065</v>
      </c>
      <c r="T97" s="2">
        <v>-0.85548429993357722</v>
      </c>
    </row>
    <row r="98" spans="1:20" x14ac:dyDescent="0.25">
      <c r="A98" s="10">
        <v>40710</v>
      </c>
      <c r="B98" s="2">
        <v>256</v>
      </c>
      <c r="C98" s="8" t="s">
        <v>59</v>
      </c>
      <c r="D98" s="2" t="s">
        <v>32</v>
      </c>
      <c r="E98" s="2" t="s">
        <v>25</v>
      </c>
      <c r="F98" s="2" t="s">
        <v>4</v>
      </c>
      <c r="G98" s="2">
        <v>25</v>
      </c>
      <c r="H98" s="2">
        <v>1.5740312677277188</v>
      </c>
      <c r="I98" s="2">
        <v>0.55629323411387832</v>
      </c>
      <c r="Q98" s="2" t="s">
        <v>18</v>
      </c>
      <c r="R98" s="2">
        <v>10</v>
      </c>
      <c r="S98" s="2">
        <v>1.3820170425748683</v>
      </c>
      <c r="T98" s="2">
        <v>0.82418115158488359</v>
      </c>
    </row>
    <row r="99" spans="1:20" x14ac:dyDescent="0.25">
      <c r="A99" s="10">
        <v>40710</v>
      </c>
      <c r="B99" s="2">
        <v>256</v>
      </c>
      <c r="C99" s="8" t="s">
        <v>60</v>
      </c>
      <c r="D99" s="2" t="s">
        <v>32</v>
      </c>
      <c r="E99" s="2" t="s">
        <v>25</v>
      </c>
      <c r="F99" s="2" t="s">
        <v>4</v>
      </c>
      <c r="G99" s="2">
        <v>25</v>
      </c>
      <c r="Q99" s="2" t="s">
        <v>18</v>
      </c>
      <c r="R99" s="2">
        <v>10</v>
      </c>
      <c r="S99" s="2">
        <v>1.4082399653118496</v>
      </c>
      <c r="T99" s="2">
        <v>0.20776285038396564</v>
      </c>
    </row>
    <row r="100" spans="1:20" x14ac:dyDescent="0.25">
      <c r="A100" s="10">
        <v>40710</v>
      </c>
      <c r="B100" s="2">
        <v>256</v>
      </c>
      <c r="C100" s="8" t="s">
        <v>61</v>
      </c>
      <c r="D100" s="2" t="s">
        <v>32</v>
      </c>
      <c r="E100" s="2" t="s">
        <v>25</v>
      </c>
      <c r="F100" s="2" t="s">
        <v>4</v>
      </c>
      <c r="G100" s="2">
        <v>25</v>
      </c>
      <c r="H100" s="2">
        <v>1.5250448070368452</v>
      </c>
      <c r="I100" s="2">
        <v>0.70332218932743906</v>
      </c>
      <c r="Q100" s="2" t="s">
        <v>18</v>
      </c>
      <c r="R100" s="2">
        <v>10</v>
      </c>
      <c r="S100" s="2">
        <v>1.4232458739368079</v>
      </c>
      <c r="T100" s="2">
        <v>4.3252771787269294E-2</v>
      </c>
    </row>
    <row r="101" spans="1:20" x14ac:dyDescent="0.25">
      <c r="Q101" s="2" t="s">
        <v>18</v>
      </c>
      <c r="R101" s="2">
        <v>10</v>
      </c>
      <c r="S101" s="2">
        <v>1.4281347940287887</v>
      </c>
      <c r="T101" s="2">
        <v>0.31507781941655066</v>
      </c>
    </row>
    <row r="102" spans="1:20" x14ac:dyDescent="0.25">
      <c r="A102" s="10">
        <v>40676</v>
      </c>
      <c r="B102" s="2">
        <v>219</v>
      </c>
      <c r="C102" s="2" t="s">
        <v>38</v>
      </c>
      <c r="D102" s="2" t="s">
        <v>30</v>
      </c>
      <c r="E102" s="2" t="s">
        <v>25</v>
      </c>
      <c r="F102" s="2" t="s">
        <v>5</v>
      </c>
      <c r="G102" s="2">
        <v>10</v>
      </c>
      <c r="H102" s="2">
        <v>1.6608654780038692</v>
      </c>
      <c r="I102" s="2">
        <v>0.4633195632147093</v>
      </c>
      <c r="Q102" s="2" t="s">
        <v>18</v>
      </c>
      <c r="R102" s="2">
        <v>10</v>
      </c>
      <c r="S102" s="2">
        <v>1.4345689040341987</v>
      </c>
      <c r="T102" s="2">
        <v>-0.71626645307814296</v>
      </c>
    </row>
    <row r="103" spans="1:20" x14ac:dyDescent="0.25">
      <c r="A103" s="10">
        <v>40676</v>
      </c>
      <c r="B103" s="2">
        <v>219</v>
      </c>
      <c r="C103" s="2" t="s">
        <v>39</v>
      </c>
      <c r="D103" s="2" t="s">
        <v>30</v>
      </c>
      <c r="E103" s="2" t="s">
        <v>25</v>
      </c>
      <c r="F103" s="2" t="s">
        <v>5</v>
      </c>
      <c r="G103" s="2">
        <v>10</v>
      </c>
      <c r="H103" s="2">
        <v>1.2227164711475833</v>
      </c>
      <c r="I103" s="2">
        <v>0.24918733638749355</v>
      </c>
      <c r="Q103" s="2" t="s">
        <v>18</v>
      </c>
      <c r="R103" s="2">
        <v>10</v>
      </c>
      <c r="S103" s="2">
        <v>1.4424797690644486</v>
      </c>
      <c r="T103" s="2">
        <v>0.14033274189258341</v>
      </c>
    </row>
    <row r="104" spans="1:20" x14ac:dyDescent="0.25">
      <c r="A104" s="10">
        <v>40676</v>
      </c>
      <c r="B104" s="2">
        <v>219</v>
      </c>
      <c r="C104" s="2" t="s">
        <v>40</v>
      </c>
      <c r="D104" s="2" t="s">
        <v>30</v>
      </c>
      <c r="E104" s="2" t="s">
        <v>25</v>
      </c>
      <c r="F104" s="2" t="s">
        <v>5</v>
      </c>
      <c r="G104" s="2">
        <v>10</v>
      </c>
      <c r="Q104" s="2" t="s">
        <v>18</v>
      </c>
      <c r="R104" s="2">
        <v>10</v>
      </c>
      <c r="S104" s="2">
        <v>1.4668676203541096</v>
      </c>
      <c r="T104" s="2">
        <v>-0.34389772120140422</v>
      </c>
    </row>
    <row r="105" spans="1:20" x14ac:dyDescent="0.25">
      <c r="A105" s="10">
        <v>40676</v>
      </c>
      <c r="B105" s="2">
        <v>219</v>
      </c>
      <c r="C105" s="2" t="s">
        <v>41</v>
      </c>
      <c r="D105" s="2" t="s">
        <v>30</v>
      </c>
      <c r="E105" s="2" t="s">
        <v>25</v>
      </c>
      <c r="F105" s="2" t="s">
        <v>5</v>
      </c>
      <c r="G105" s="2">
        <v>10</v>
      </c>
      <c r="Q105" s="2" t="s">
        <v>18</v>
      </c>
      <c r="R105" s="2">
        <v>10</v>
      </c>
      <c r="S105" s="2">
        <v>1.4913616938342726</v>
      </c>
      <c r="T105" s="2">
        <v>-0.32075113286505996</v>
      </c>
    </row>
    <row r="106" spans="1:20" x14ac:dyDescent="0.25">
      <c r="A106" s="10">
        <v>40676</v>
      </c>
      <c r="B106" s="2">
        <v>219</v>
      </c>
      <c r="C106" s="2" t="s">
        <v>42</v>
      </c>
      <c r="D106" s="2" t="s">
        <v>30</v>
      </c>
      <c r="E106" s="2" t="s">
        <v>25</v>
      </c>
      <c r="F106" s="2" t="s">
        <v>5</v>
      </c>
      <c r="G106" s="2">
        <v>10</v>
      </c>
      <c r="Q106" s="2" t="s">
        <v>18</v>
      </c>
      <c r="R106" s="2">
        <v>10</v>
      </c>
      <c r="S106" s="2">
        <v>1.5065050324048721</v>
      </c>
      <c r="T106" s="2">
        <v>-0.56409325176502778</v>
      </c>
    </row>
    <row r="107" spans="1:20" x14ac:dyDescent="0.25">
      <c r="A107" s="10">
        <v>40676</v>
      </c>
      <c r="B107" s="2">
        <v>219</v>
      </c>
      <c r="C107" s="2" t="s">
        <v>43</v>
      </c>
      <c r="D107" s="2" t="s">
        <v>30</v>
      </c>
      <c r="E107" s="2" t="s">
        <v>25</v>
      </c>
      <c r="F107" s="2" t="s">
        <v>5</v>
      </c>
      <c r="G107" s="2">
        <v>10</v>
      </c>
      <c r="Q107" s="2" t="s">
        <v>18</v>
      </c>
      <c r="R107" s="2">
        <v>10</v>
      </c>
      <c r="S107" s="2">
        <v>1.5198279937757186</v>
      </c>
      <c r="T107" s="2">
        <v>-0.16547109216450992</v>
      </c>
    </row>
    <row r="108" spans="1:20" x14ac:dyDescent="0.25">
      <c r="A108" s="10">
        <v>40676</v>
      </c>
      <c r="B108" s="2">
        <v>219</v>
      </c>
      <c r="C108" s="2" t="s">
        <v>44</v>
      </c>
      <c r="D108" s="2" t="s">
        <v>30</v>
      </c>
      <c r="E108" s="2" t="s">
        <v>25</v>
      </c>
      <c r="F108" s="2" t="s">
        <v>5</v>
      </c>
      <c r="G108" s="2">
        <v>10</v>
      </c>
      <c r="H108" s="2">
        <v>1.5301996982030821</v>
      </c>
      <c r="I108" s="2">
        <v>0.33118845876401026</v>
      </c>
      <c r="Q108" s="2" t="s">
        <v>18</v>
      </c>
      <c r="R108" s="2">
        <v>10</v>
      </c>
      <c r="S108" s="2">
        <v>1.5378190950732742</v>
      </c>
      <c r="T108" s="2">
        <v>-0.29291822731762762</v>
      </c>
    </row>
    <row r="109" spans="1:20" x14ac:dyDescent="0.25">
      <c r="A109" s="10">
        <v>40676</v>
      </c>
      <c r="B109" s="2">
        <v>219</v>
      </c>
      <c r="C109" s="2" t="s">
        <v>45</v>
      </c>
      <c r="D109" s="2" t="s">
        <v>30</v>
      </c>
      <c r="E109" s="2" t="s">
        <v>25</v>
      </c>
      <c r="F109" s="2" t="s">
        <v>5</v>
      </c>
      <c r="G109" s="2">
        <v>10</v>
      </c>
      <c r="H109" s="2">
        <v>1.1846914308175989</v>
      </c>
      <c r="I109" s="2">
        <v>0.15727668281593501</v>
      </c>
      <c r="Q109" s="2" t="s">
        <v>18</v>
      </c>
      <c r="R109" s="2">
        <v>10</v>
      </c>
      <c r="S109" s="2">
        <v>1.5831987739686226</v>
      </c>
      <c r="T109" s="2">
        <v>9.7526757733908148E-2</v>
      </c>
    </row>
    <row r="110" spans="1:20" x14ac:dyDescent="0.25">
      <c r="A110" s="10">
        <v>40676</v>
      </c>
      <c r="B110" s="2">
        <v>219</v>
      </c>
      <c r="C110" s="2" t="s">
        <v>46</v>
      </c>
      <c r="D110" s="2" t="s">
        <v>30</v>
      </c>
      <c r="E110" s="2" t="s">
        <v>25</v>
      </c>
      <c r="F110" s="2" t="s">
        <v>5</v>
      </c>
      <c r="G110" s="2">
        <v>10</v>
      </c>
      <c r="H110" s="2">
        <v>1.4487063199050798</v>
      </c>
      <c r="I110" s="2">
        <v>0.44917753986673592</v>
      </c>
      <c r="Q110" s="2" t="s">
        <v>18</v>
      </c>
      <c r="R110" s="2">
        <v>10</v>
      </c>
      <c r="S110" s="2">
        <v>1.5910646070264991</v>
      </c>
      <c r="T110" s="2">
        <v>0.58731788873679303</v>
      </c>
    </row>
    <row r="111" spans="1:20" x14ac:dyDescent="0.25">
      <c r="A111" s="10">
        <v>40676</v>
      </c>
      <c r="B111" s="2">
        <v>219</v>
      </c>
      <c r="C111" s="2" t="s">
        <v>47</v>
      </c>
      <c r="D111" s="2" t="s">
        <v>30</v>
      </c>
      <c r="E111" s="2" t="s">
        <v>25</v>
      </c>
      <c r="F111" s="2" t="s">
        <v>5</v>
      </c>
      <c r="G111" s="2">
        <v>10</v>
      </c>
      <c r="H111" s="2">
        <v>1.7015679850559273</v>
      </c>
      <c r="I111" s="2">
        <v>0.39412799017135869</v>
      </c>
      <c r="Q111" s="2" t="s">
        <v>18</v>
      </c>
      <c r="R111" s="2">
        <v>10</v>
      </c>
      <c r="S111" s="2">
        <v>1.5910646070264991</v>
      </c>
      <c r="T111" s="2">
        <v>0.23271352186364364</v>
      </c>
    </row>
    <row r="112" spans="1:20" x14ac:dyDescent="0.25">
      <c r="A112" s="10">
        <v>40676</v>
      </c>
      <c r="B112" s="2">
        <v>219</v>
      </c>
      <c r="C112" s="2" t="s">
        <v>48</v>
      </c>
      <c r="D112" s="2" t="s">
        <v>30</v>
      </c>
      <c r="E112" s="2" t="s">
        <v>25</v>
      </c>
      <c r="F112" s="2" t="s">
        <v>5</v>
      </c>
      <c r="G112" s="2">
        <v>10</v>
      </c>
      <c r="Q112" s="2" t="s">
        <v>18</v>
      </c>
      <c r="R112" s="2">
        <v>10</v>
      </c>
      <c r="S112" s="2">
        <v>1.6138418218760691</v>
      </c>
      <c r="T112" s="2">
        <v>-0.24855873206202098</v>
      </c>
    </row>
    <row r="113" spans="1:20" x14ac:dyDescent="0.25">
      <c r="A113" s="10">
        <v>40676</v>
      </c>
      <c r="B113" s="2">
        <v>219</v>
      </c>
      <c r="C113" s="2" t="s">
        <v>49</v>
      </c>
      <c r="D113" s="2" t="s">
        <v>30</v>
      </c>
      <c r="E113" s="2" t="s">
        <v>25</v>
      </c>
      <c r="F113" s="2" t="s">
        <v>5</v>
      </c>
      <c r="G113" s="2">
        <v>10</v>
      </c>
      <c r="Q113" s="2" t="s">
        <v>18</v>
      </c>
      <c r="R113" s="2">
        <v>10</v>
      </c>
      <c r="S113" s="2">
        <v>1.6294095991027189</v>
      </c>
      <c r="T113" s="2">
        <v>-1.8891580632836105E-2</v>
      </c>
    </row>
    <row r="114" spans="1:20" x14ac:dyDescent="0.25">
      <c r="A114" s="10">
        <v>40676</v>
      </c>
      <c r="B114" s="2">
        <v>219</v>
      </c>
      <c r="C114" s="2" t="s">
        <v>50</v>
      </c>
      <c r="D114" s="2" t="s">
        <v>30</v>
      </c>
      <c r="E114" s="2" t="s">
        <v>25</v>
      </c>
      <c r="F114" s="2" t="s">
        <v>5</v>
      </c>
      <c r="G114" s="2">
        <v>10</v>
      </c>
      <c r="H114" s="2">
        <v>1.5728716022004803</v>
      </c>
      <c r="I114" s="2">
        <v>0.37016909059426889</v>
      </c>
      <c r="Q114" s="2" t="s">
        <v>18</v>
      </c>
      <c r="R114" s="2">
        <v>10</v>
      </c>
      <c r="S114" s="2">
        <v>1.667452952889954</v>
      </c>
      <c r="T114" s="2">
        <v>-0.79274132490657956</v>
      </c>
    </row>
    <row r="115" spans="1:20" x14ac:dyDescent="0.25">
      <c r="A115" s="10">
        <v>40676</v>
      </c>
      <c r="B115" s="2">
        <v>219</v>
      </c>
      <c r="C115" s="2" t="s">
        <v>51</v>
      </c>
      <c r="D115" s="2" t="s">
        <v>30</v>
      </c>
      <c r="E115" s="2" t="s">
        <v>25</v>
      </c>
      <c r="F115" s="2" t="s">
        <v>5</v>
      </c>
      <c r="G115" s="2">
        <v>10</v>
      </c>
      <c r="H115" s="2">
        <v>1.7745169657285496</v>
      </c>
      <c r="I115" s="2">
        <v>0.42485694132380564</v>
      </c>
      <c r="Q115" s="2" t="s">
        <v>18</v>
      </c>
      <c r="R115" s="2">
        <v>10</v>
      </c>
      <c r="S115" s="2">
        <v>1.6711728427150832</v>
      </c>
      <c r="T115" s="2">
        <v>-0.44058528565098143</v>
      </c>
    </row>
    <row r="116" spans="1:20" x14ac:dyDescent="0.25">
      <c r="A116" s="10">
        <v>40676</v>
      </c>
      <c r="B116" s="2">
        <v>219</v>
      </c>
      <c r="C116" s="2" t="s">
        <v>52</v>
      </c>
      <c r="D116" s="2" t="s">
        <v>30</v>
      </c>
      <c r="E116" s="2" t="s">
        <v>25</v>
      </c>
      <c r="F116" s="2" t="s">
        <v>5</v>
      </c>
      <c r="G116" s="2">
        <v>10</v>
      </c>
      <c r="H116" s="2">
        <v>1.469822015978163</v>
      </c>
      <c r="I116" s="2">
        <v>0.38699871856848983</v>
      </c>
      <c r="Q116" s="2" t="s">
        <v>18</v>
      </c>
      <c r="R116" s="2">
        <v>10</v>
      </c>
      <c r="S116" s="2">
        <v>1.6803355134145632</v>
      </c>
      <c r="T116" s="2">
        <v>-0.18537816695853979</v>
      </c>
    </row>
    <row r="117" spans="1:20" x14ac:dyDescent="0.25">
      <c r="A117" s="10">
        <v>40676</v>
      </c>
      <c r="B117" s="2">
        <v>219</v>
      </c>
      <c r="C117" s="2" t="s">
        <v>53</v>
      </c>
      <c r="D117" s="2" t="s">
        <v>30</v>
      </c>
      <c r="E117" s="2" t="s">
        <v>25</v>
      </c>
      <c r="F117" s="2" t="s">
        <v>5</v>
      </c>
      <c r="G117" s="2">
        <v>10</v>
      </c>
      <c r="H117" s="2">
        <v>1.7109631189952756</v>
      </c>
      <c r="I117" s="2">
        <v>0.25373824546133689</v>
      </c>
      <c r="Q117" s="2" t="s">
        <v>18</v>
      </c>
      <c r="R117" s="2">
        <v>10</v>
      </c>
      <c r="S117" s="2">
        <v>1.6884198220027107</v>
      </c>
      <c r="T117" s="2">
        <v>-0.21866075600026055</v>
      </c>
    </row>
    <row r="118" spans="1:20" x14ac:dyDescent="0.25">
      <c r="A118" s="10">
        <v>40676</v>
      </c>
      <c r="B118" s="2">
        <v>219</v>
      </c>
      <c r="C118" s="2" t="s">
        <v>54</v>
      </c>
      <c r="D118" s="2" t="s">
        <v>30</v>
      </c>
      <c r="E118" s="2" t="s">
        <v>25</v>
      </c>
      <c r="F118" s="2" t="s">
        <v>5</v>
      </c>
      <c r="G118" s="2">
        <v>10</v>
      </c>
      <c r="H118" s="2">
        <v>1.8808135922807914</v>
      </c>
      <c r="I118" s="2">
        <v>0.49126140451520839</v>
      </c>
      <c r="Q118" s="2" t="s">
        <v>18</v>
      </c>
      <c r="R118" s="2">
        <v>10</v>
      </c>
      <c r="S118" s="2">
        <v>1.6901960800285136</v>
      </c>
      <c r="T118" s="2">
        <v>-6.123115427587842E-2</v>
      </c>
    </row>
    <row r="119" spans="1:20" x14ac:dyDescent="0.25">
      <c r="A119" s="10">
        <v>40676</v>
      </c>
      <c r="B119" s="2">
        <v>219</v>
      </c>
      <c r="C119" s="2" t="s">
        <v>55</v>
      </c>
      <c r="D119" s="2" t="s">
        <v>30</v>
      </c>
      <c r="E119" s="2" t="s">
        <v>25</v>
      </c>
      <c r="F119" s="2" t="s">
        <v>5</v>
      </c>
      <c r="G119" s="2">
        <v>10</v>
      </c>
      <c r="H119" s="2">
        <v>1.7693773260761385</v>
      </c>
      <c r="I119" s="2">
        <v>0.48085138097609997</v>
      </c>
      <c r="Q119" s="2" t="s">
        <v>18</v>
      </c>
      <c r="R119" s="2">
        <v>10</v>
      </c>
      <c r="S119" s="2">
        <v>1.6910814921229684</v>
      </c>
      <c r="T119" s="2">
        <v>0.54852127178949805</v>
      </c>
    </row>
    <row r="120" spans="1:20" x14ac:dyDescent="0.25">
      <c r="A120" s="10">
        <v>40676</v>
      </c>
      <c r="B120" s="2">
        <v>219</v>
      </c>
      <c r="C120" s="2" t="s">
        <v>56</v>
      </c>
      <c r="D120" s="2" t="s">
        <v>30</v>
      </c>
      <c r="E120" s="2" t="s">
        <v>25</v>
      </c>
      <c r="F120" s="2" t="s">
        <v>5</v>
      </c>
      <c r="G120" s="2">
        <v>10</v>
      </c>
      <c r="H120" s="2">
        <v>1.0128372247051722</v>
      </c>
      <c r="I120" s="2">
        <v>-8.7968494545672113E-2</v>
      </c>
      <c r="Q120" s="2" t="s">
        <v>18</v>
      </c>
      <c r="R120" s="2">
        <v>10</v>
      </c>
      <c r="S120" s="2">
        <v>1.7134905430939424</v>
      </c>
      <c r="T120" s="2">
        <v>0.81942173821969611</v>
      </c>
    </row>
    <row r="121" spans="1:20" x14ac:dyDescent="0.25">
      <c r="A121" s="10">
        <v>40676</v>
      </c>
      <c r="B121" s="2">
        <v>219</v>
      </c>
      <c r="C121" s="2" t="s">
        <v>57</v>
      </c>
      <c r="D121" s="2" t="s">
        <v>30</v>
      </c>
      <c r="E121" s="2" t="s">
        <v>25</v>
      </c>
      <c r="F121" s="2" t="s">
        <v>5</v>
      </c>
      <c r="G121" s="2">
        <v>10</v>
      </c>
      <c r="H121" s="2">
        <v>1.7275412570285564</v>
      </c>
      <c r="I121" s="2">
        <v>0.50693755720797762</v>
      </c>
      <c r="Q121" s="2" t="s">
        <v>18</v>
      </c>
      <c r="R121" s="2">
        <v>10</v>
      </c>
      <c r="S121" s="2">
        <v>1.7403626894942439</v>
      </c>
      <c r="T121" s="2">
        <v>0.39482809252695417</v>
      </c>
    </row>
    <row r="122" spans="1:20" x14ac:dyDescent="0.25">
      <c r="A122" s="10">
        <v>40676</v>
      </c>
      <c r="B122" s="2">
        <v>219</v>
      </c>
      <c r="C122" s="2" t="s">
        <v>58</v>
      </c>
      <c r="D122" s="2" t="s">
        <v>30</v>
      </c>
      <c r="E122" s="2" t="s">
        <v>25</v>
      </c>
      <c r="F122" s="2" t="s">
        <v>5</v>
      </c>
      <c r="G122" s="2">
        <v>10</v>
      </c>
      <c r="H122" s="2">
        <v>1.8055008581584002</v>
      </c>
      <c r="I122" s="2">
        <v>0.4967657339558062</v>
      </c>
      <c r="Q122" s="2" t="s">
        <v>18</v>
      </c>
      <c r="R122" s="2">
        <v>10</v>
      </c>
      <c r="S122" s="2">
        <v>1.7528164311882715</v>
      </c>
      <c r="T122" s="2">
        <v>0.7182760529539346</v>
      </c>
    </row>
    <row r="123" spans="1:20" x14ac:dyDescent="0.25">
      <c r="A123" s="10">
        <v>40676</v>
      </c>
      <c r="B123" s="2">
        <v>219</v>
      </c>
      <c r="C123" s="2" t="s">
        <v>59</v>
      </c>
      <c r="D123" s="2" t="s">
        <v>30</v>
      </c>
      <c r="E123" s="2" t="s">
        <v>25</v>
      </c>
      <c r="F123" s="2" t="s">
        <v>5</v>
      </c>
      <c r="G123" s="2">
        <v>10</v>
      </c>
      <c r="H123" s="2">
        <v>1.9299295600845878</v>
      </c>
      <c r="I123" s="2">
        <v>0.53618190265818022</v>
      </c>
      <c r="Q123" s="2" t="s">
        <v>18</v>
      </c>
      <c r="R123" s="2">
        <v>10</v>
      </c>
      <c r="S123" s="2">
        <v>1.7604224834232121</v>
      </c>
      <c r="T123" s="2">
        <v>0.6833268250063057</v>
      </c>
    </row>
    <row r="124" spans="1:20" x14ac:dyDescent="0.25">
      <c r="A124" s="10">
        <v>40676</v>
      </c>
      <c r="B124" s="2">
        <v>219</v>
      </c>
      <c r="C124" s="2" t="s">
        <v>60</v>
      </c>
      <c r="D124" s="2" t="s">
        <v>30</v>
      </c>
      <c r="E124" s="2" t="s">
        <v>25</v>
      </c>
      <c r="F124" s="2" t="s">
        <v>5</v>
      </c>
      <c r="G124" s="2">
        <v>10</v>
      </c>
      <c r="H124" s="2">
        <v>1.3074960379132128</v>
      </c>
      <c r="I124" s="2">
        <v>0.26578316502087201</v>
      </c>
      <c r="Q124" s="2" t="s">
        <v>18</v>
      </c>
      <c r="R124" s="2">
        <v>10</v>
      </c>
      <c r="S124" s="2">
        <v>1.8041394323353506</v>
      </c>
      <c r="T124" s="2">
        <v>-0.16492824956148869</v>
      </c>
    </row>
    <row r="125" spans="1:20" x14ac:dyDescent="0.25">
      <c r="A125" s="10">
        <v>40676</v>
      </c>
      <c r="B125" s="2">
        <v>219</v>
      </c>
      <c r="C125" s="2" t="s">
        <v>61</v>
      </c>
      <c r="D125" s="2" t="s">
        <v>30</v>
      </c>
      <c r="E125" s="2" t="s">
        <v>25</v>
      </c>
      <c r="F125" s="2" t="s">
        <v>5</v>
      </c>
      <c r="G125" s="2">
        <v>10</v>
      </c>
      <c r="H125" s="2">
        <v>1.2741578492636798</v>
      </c>
      <c r="I125" s="2">
        <v>0.16040154655999078</v>
      </c>
      <c r="Q125" s="2" t="s">
        <v>18</v>
      </c>
      <c r="R125" s="2">
        <v>10</v>
      </c>
      <c r="S125" s="2">
        <v>1.8061799739838871</v>
      </c>
      <c r="T125" s="2">
        <v>-9.6516040733196605E-3</v>
      </c>
    </row>
    <row r="126" spans="1:20" x14ac:dyDescent="0.25">
      <c r="Q126" s="2" t="s">
        <v>18</v>
      </c>
      <c r="R126" s="2">
        <v>10</v>
      </c>
      <c r="S126" s="2">
        <v>1.8102325179950842</v>
      </c>
      <c r="T126" s="2">
        <v>5.2249809948987239E-3</v>
      </c>
    </row>
    <row r="127" spans="1:20" x14ac:dyDescent="0.25">
      <c r="A127" s="10">
        <v>40676</v>
      </c>
      <c r="B127" s="2">
        <v>257</v>
      </c>
      <c r="C127" s="2" t="s">
        <v>38</v>
      </c>
      <c r="D127" s="2" t="s">
        <v>31</v>
      </c>
      <c r="E127" s="2" t="s">
        <v>25</v>
      </c>
      <c r="F127" s="2" t="s">
        <v>5</v>
      </c>
      <c r="G127" s="2">
        <v>10</v>
      </c>
      <c r="H127" s="2">
        <v>1.7916906490201179</v>
      </c>
      <c r="I127" s="2">
        <v>0.64598577545713076</v>
      </c>
      <c r="Q127" s="2" t="s">
        <v>18</v>
      </c>
      <c r="R127" s="2">
        <v>10</v>
      </c>
      <c r="S127" s="2">
        <v>1.833784374656479</v>
      </c>
      <c r="T127" s="2">
        <v>3.786670629621388E-2</v>
      </c>
    </row>
    <row r="128" spans="1:20" x14ac:dyDescent="0.25">
      <c r="A128" s="10">
        <v>40676</v>
      </c>
      <c r="B128" s="2">
        <v>257</v>
      </c>
      <c r="C128" s="2" t="s">
        <v>39</v>
      </c>
      <c r="D128" s="2" t="s">
        <v>31</v>
      </c>
      <c r="E128" s="2" t="s">
        <v>25</v>
      </c>
      <c r="F128" s="2" t="s">
        <v>5</v>
      </c>
      <c r="G128" s="2">
        <v>10</v>
      </c>
      <c r="Q128" s="2" t="s">
        <v>18</v>
      </c>
      <c r="R128" s="2">
        <v>10</v>
      </c>
      <c r="S128" s="2">
        <v>1.8382192219076259</v>
      </c>
      <c r="T128" s="2">
        <v>0.58377525056752866</v>
      </c>
    </row>
    <row r="129" spans="1:20" x14ac:dyDescent="0.25">
      <c r="A129" s="10">
        <v>40676</v>
      </c>
      <c r="B129" s="2">
        <v>257</v>
      </c>
      <c r="C129" s="2" t="s">
        <v>40</v>
      </c>
      <c r="D129" s="2" t="s">
        <v>31</v>
      </c>
      <c r="E129" s="2" t="s">
        <v>25</v>
      </c>
      <c r="F129" s="2" t="s">
        <v>5</v>
      </c>
      <c r="G129" s="2">
        <v>10</v>
      </c>
      <c r="Q129" s="2" t="s">
        <v>18</v>
      </c>
      <c r="R129" s="2">
        <v>10</v>
      </c>
      <c r="S129" s="2">
        <v>1.8733206018153987</v>
      </c>
      <c r="T129" s="2">
        <v>2.8003328356649766E-2</v>
      </c>
    </row>
    <row r="130" spans="1:20" x14ac:dyDescent="0.25">
      <c r="A130" s="10">
        <v>40676</v>
      </c>
      <c r="B130" s="2">
        <v>257</v>
      </c>
      <c r="C130" s="2" t="s">
        <v>41</v>
      </c>
      <c r="D130" s="2" t="s">
        <v>31</v>
      </c>
      <c r="E130" s="2" t="s">
        <v>25</v>
      </c>
      <c r="F130" s="2" t="s">
        <v>5</v>
      </c>
      <c r="G130" s="2">
        <v>10</v>
      </c>
      <c r="H130" s="2">
        <v>1.4232458739368079</v>
      </c>
      <c r="I130" s="2">
        <v>0.45000825048952026</v>
      </c>
      <c r="Q130" s="2" t="s">
        <v>18</v>
      </c>
      <c r="R130" s="2">
        <v>10</v>
      </c>
      <c r="S130" s="2">
        <v>1.8976270912904414</v>
      </c>
      <c r="T130" s="2">
        <v>0.36063957232309568</v>
      </c>
    </row>
    <row r="131" spans="1:20" x14ac:dyDescent="0.25">
      <c r="A131" s="10">
        <v>40676</v>
      </c>
      <c r="B131" s="2">
        <v>257</v>
      </c>
      <c r="C131" s="2" t="s">
        <v>42</v>
      </c>
      <c r="D131" s="2" t="s">
        <v>31</v>
      </c>
      <c r="E131" s="2" t="s">
        <v>25</v>
      </c>
      <c r="F131" s="2" t="s">
        <v>5</v>
      </c>
      <c r="G131" s="2">
        <v>10</v>
      </c>
      <c r="H131" s="2">
        <v>1.9934362304976116</v>
      </c>
      <c r="I131" s="2">
        <v>0.5257229426334703</v>
      </c>
      <c r="Q131" s="2" t="s">
        <v>18</v>
      </c>
      <c r="R131" s="2">
        <v>10</v>
      </c>
      <c r="S131" s="2">
        <v>1.8992731873176039</v>
      </c>
      <c r="T131" s="2">
        <v>0.78776770639934302</v>
      </c>
    </row>
    <row r="132" spans="1:20" x14ac:dyDescent="0.25">
      <c r="A132" s="10">
        <v>40676</v>
      </c>
      <c r="B132" s="2">
        <v>257</v>
      </c>
      <c r="C132" s="2" t="s">
        <v>43</v>
      </c>
      <c r="D132" s="2" t="s">
        <v>31</v>
      </c>
      <c r="E132" s="2" t="s">
        <v>25</v>
      </c>
      <c r="F132" s="2" t="s">
        <v>5</v>
      </c>
      <c r="G132" s="2">
        <v>10</v>
      </c>
      <c r="H132" s="2">
        <v>2.1972805581256192</v>
      </c>
      <c r="I132" s="2">
        <v>0.45307753274474433</v>
      </c>
      <c r="Q132" s="2" t="s">
        <v>18</v>
      </c>
      <c r="R132" s="2">
        <v>10</v>
      </c>
      <c r="S132" s="2">
        <v>1.9127533036713229</v>
      </c>
      <c r="T132" s="2">
        <v>0.75159122308635429</v>
      </c>
    </row>
    <row r="133" spans="1:20" x14ac:dyDescent="0.25">
      <c r="A133" s="10">
        <v>40676</v>
      </c>
      <c r="B133" s="2">
        <v>257</v>
      </c>
      <c r="C133" s="2" t="s">
        <v>44</v>
      </c>
      <c r="D133" s="2" t="s">
        <v>31</v>
      </c>
      <c r="E133" s="2" t="s">
        <v>25</v>
      </c>
      <c r="F133" s="2" t="s">
        <v>5</v>
      </c>
      <c r="G133" s="2">
        <v>10</v>
      </c>
      <c r="H133" s="2">
        <v>1.9745116927373283</v>
      </c>
      <c r="I133" s="2">
        <v>0.58576307396868732</v>
      </c>
      <c r="Q133" s="2" t="s">
        <v>18</v>
      </c>
      <c r="R133" s="2">
        <v>10</v>
      </c>
      <c r="S133" s="2">
        <v>1.9390197764486665</v>
      </c>
      <c r="T133" s="2">
        <v>-0.6820029222555315</v>
      </c>
    </row>
    <row r="134" spans="1:20" x14ac:dyDescent="0.25">
      <c r="A134" s="10">
        <v>40676</v>
      </c>
      <c r="B134" s="2">
        <v>257</v>
      </c>
      <c r="C134" s="2" t="s">
        <v>45</v>
      </c>
      <c r="D134" s="2" t="s">
        <v>31</v>
      </c>
      <c r="E134" s="2" t="s">
        <v>25</v>
      </c>
      <c r="F134" s="2" t="s">
        <v>5</v>
      </c>
      <c r="G134" s="2">
        <v>10</v>
      </c>
      <c r="H134" s="2">
        <v>1.5751878449276611</v>
      </c>
      <c r="I134" s="2">
        <v>0.39249321618547039</v>
      </c>
      <c r="Q134" s="2" t="s">
        <v>18</v>
      </c>
      <c r="R134" s="2">
        <v>10</v>
      </c>
      <c r="S134" s="2">
        <v>1.9777236052888478</v>
      </c>
      <c r="T134" s="2">
        <v>-0.39286897325235876</v>
      </c>
    </row>
    <row r="135" spans="1:20" x14ac:dyDescent="0.25">
      <c r="A135" s="10">
        <v>40676</v>
      </c>
      <c r="B135" s="2">
        <v>257</v>
      </c>
      <c r="C135" s="2" t="s">
        <v>46</v>
      </c>
      <c r="D135" s="2" t="s">
        <v>31</v>
      </c>
      <c r="E135" s="2" t="s">
        <v>25</v>
      </c>
      <c r="F135" s="2" t="s">
        <v>5</v>
      </c>
      <c r="G135" s="2">
        <v>10</v>
      </c>
      <c r="H135" s="2">
        <v>1.8228216453031045</v>
      </c>
      <c r="I135" s="2">
        <v>0.52016523074553089</v>
      </c>
      <c r="Q135" s="2" t="s">
        <v>18</v>
      </c>
      <c r="R135" s="2">
        <v>10</v>
      </c>
      <c r="S135" s="2">
        <v>2.0232524596337114</v>
      </c>
      <c r="T135" s="2">
        <v>0.20225844733691076</v>
      </c>
    </row>
    <row r="136" spans="1:20" x14ac:dyDescent="0.25">
      <c r="A136" s="10">
        <v>40676</v>
      </c>
      <c r="B136" s="2">
        <v>257</v>
      </c>
      <c r="C136" s="2" t="s">
        <v>47</v>
      </c>
      <c r="D136" s="2" t="s">
        <v>31</v>
      </c>
      <c r="E136" s="2" t="s">
        <v>25</v>
      </c>
      <c r="F136" s="2" t="s">
        <v>5</v>
      </c>
      <c r="G136" s="2">
        <v>10</v>
      </c>
      <c r="H136" s="2">
        <v>2.1574567681342258</v>
      </c>
      <c r="I136" s="2">
        <v>0.72762348281131584</v>
      </c>
      <c r="Q136" s="2" t="s">
        <v>18</v>
      </c>
      <c r="R136" s="2">
        <v>10</v>
      </c>
      <c r="S136" s="2">
        <v>2.1486026548060932</v>
      </c>
      <c r="T136" s="2">
        <v>0.63381085263305015</v>
      </c>
    </row>
    <row r="137" spans="1:20" x14ac:dyDescent="0.25">
      <c r="A137" s="10">
        <v>40676</v>
      </c>
      <c r="B137" s="2">
        <v>257</v>
      </c>
      <c r="C137" s="2" t="s">
        <v>48</v>
      </c>
      <c r="D137" s="2" t="s">
        <v>31</v>
      </c>
      <c r="E137" s="2" t="s">
        <v>25</v>
      </c>
      <c r="F137" s="2" t="s">
        <v>5</v>
      </c>
      <c r="G137" s="2">
        <v>10</v>
      </c>
      <c r="H137" s="2">
        <v>2.1367205671564067</v>
      </c>
      <c r="I137" s="2">
        <v>0.77846118737099279</v>
      </c>
      <c r="Q137" s="2" t="s">
        <v>18</v>
      </c>
      <c r="R137" s="2">
        <v>10</v>
      </c>
      <c r="S137" s="2">
        <v>2.238297067875394</v>
      </c>
      <c r="T137" s="2">
        <v>0.35661379514219865</v>
      </c>
    </row>
    <row r="138" spans="1:20" x14ac:dyDescent="0.25">
      <c r="A138" s="10">
        <v>40676</v>
      </c>
      <c r="B138" s="2">
        <v>257</v>
      </c>
      <c r="C138" s="2" t="s">
        <v>49</v>
      </c>
      <c r="D138" s="2" t="s">
        <v>31</v>
      </c>
      <c r="E138" s="2" t="s">
        <v>25</v>
      </c>
      <c r="F138" s="2" t="s">
        <v>5</v>
      </c>
      <c r="G138" s="2">
        <v>10</v>
      </c>
      <c r="H138" s="2">
        <v>2.1687920203141817</v>
      </c>
      <c r="I138" s="2">
        <v>0.50744226371325929</v>
      </c>
      <c r="Q138" s="2" t="s">
        <v>18</v>
      </c>
      <c r="R138" s="2">
        <v>10</v>
      </c>
      <c r="S138" s="2">
        <v>2.2494429614425822</v>
      </c>
      <c r="T138" s="2">
        <v>0.52129804473711938</v>
      </c>
    </row>
    <row r="139" spans="1:20" x14ac:dyDescent="0.25">
      <c r="A139" s="10">
        <v>40676</v>
      </c>
      <c r="B139" s="2">
        <v>257</v>
      </c>
      <c r="C139" s="2" t="s">
        <v>50</v>
      </c>
      <c r="D139" s="2" t="s">
        <v>31</v>
      </c>
      <c r="E139" s="2" t="s">
        <v>25</v>
      </c>
      <c r="F139" s="2" t="s">
        <v>5</v>
      </c>
      <c r="G139" s="2">
        <v>10</v>
      </c>
      <c r="Q139" s="2" t="s">
        <v>18</v>
      </c>
      <c r="R139" s="2">
        <v>10</v>
      </c>
      <c r="S139" s="2">
        <v>2.2662316966898932</v>
      </c>
      <c r="T139" s="2">
        <v>0.58615442855595667</v>
      </c>
    </row>
    <row r="140" spans="1:20" x14ac:dyDescent="0.25">
      <c r="A140" s="10">
        <v>40676</v>
      </c>
      <c r="B140" s="2">
        <v>257</v>
      </c>
      <c r="C140" s="2" t="s">
        <v>51</v>
      </c>
      <c r="D140" s="2" t="s">
        <v>31</v>
      </c>
      <c r="E140" s="2" t="s">
        <v>25</v>
      </c>
      <c r="F140" s="2" t="s">
        <v>5</v>
      </c>
      <c r="G140" s="2">
        <v>10</v>
      </c>
      <c r="Q140" s="2" t="s">
        <v>18</v>
      </c>
      <c r="R140" s="2">
        <v>10</v>
      </c>
      <c r="S140" s="2">
        <v>2.3604040547299387</v>
      </c>
      <c r="T140" s="2">
        <v>0.5983925803898219</v>
      </c>
    </row>
    <row r="141" spans="1:20" x14ac:dyDescent="0.25">
      <c r="A141" s="10">
        <v>40676</v>
      </c>
      <c r="B141" s="2">
        <v>257</v>
      </c>
      <c r="C141" s="2" t="s">
        <v>52</v>
      </c>
      <c r="D141" s="2" t="s">
        <v>31</v>
      </c>
      <c r="E141" s="2" t="s">
        <v>25</v>
      </c>
      <c r="F141" s="2" t="s">
        <v>5</v>
      </c>
      <c r="G141" s="2">
        <v>10</v>
      </c>
      <c r="H141" s="2">
        <v>1.5910646070264991</v>
      </c>
      <c r="I141" s="2">
        <v>0.41768208077178864</v>
      </c>
      <c r="Q141" s="2" t="s">
        <v>18</v>
      </c>
      <c r="R141" s="2">
        <v>10</v>
      </c>
      <c r="S141" s="2">
        <v>2.4575791469957626</v>
      </c>
      <c r="T141" s="2">
        <v>0.45720915363493153</v>
      </c>
    </row>
    <row r="142" spans="1:20" x14ac:dyDescent="0.25">
      <c r="A142" s="10">
        <v>40676</v>
      </c>
      <c r="B142" s="2">
        <v>257</v>
      </c>
      <c r="C142" s="2" t="s">
        <v>53</v>
      </c>
      <c r="D142" s="2" t="s">
        <v>31</v>
      </c>
      <c r="E142" s="2" t="s">
        <v>25</v>
      </c>
      <c r="F142" s="2" t="s">
        <v>5</v>
      </c>
      <c r="G142" s="2">
        <v>10</v>
      </c>
      <c r="H142" s="2">
        <v>1.1846914308175989</v>
      </c>
      <c r="I142" s="2">
        <v>0.13526346726644803</v>
      </c>
      <c r="Q142" s="2" t="s">
        <v>18</v>
      </c>
      <c r="R142" s="2">
        <v>25</v>
      </c>
      <c r="S142" s="2">
        <v>0.77815125038364363</v>
      </c>
      <c r="T142" s="2">
        <v>0.15910058786007869</v>
      </c>
    </row>
    <row r="143" spans="1:20" x14ac:dyDescent="0.25">
      <c r="A143" s="10">
        <v>40676</v>
      </c>
      <c r="B143" s="2">
        <v>257</v>
      </c>
      <c r="C143" s="2" t="s">
        <v>54</v>
      </c>
      <c r="D143" s="2" t="s">
        <v>31</v>
      </c>
      <c r="E143" s="2" t="s">
        <v>25</v>
      </c>
      <c r="F143" s="2" t="s">
        <v>5</v>
      </c>
      <c r="G143" s="2">
        <v>10</v>
      </c>
      <c r="Q143" s="2" t="s">
        <v>18</v>
      </c>
      <c r="R143" s="2">
        <v>25</v>
      </c>
      <c r="S143" s="2">
        <v>0.77815125038364363</v>
      </c>
      <c r="T143" s="2">
        <v>0.22287692935737932</v>
      </c>
    </row>
    <row r="144" spans="1:20" x14ac:dyDescent="0.25">
      <c r="A144" s="10">
        <v>40676</v>
      </c>
      <c r="B144" s="2">
        <v>257</v>
      </c>
      <c r="C144" s="2" t="s">
        <v>55</v>
      </c>
      <c r="D144" s="2" t="s">
        <v>31</v>
      </c>
      <c r="E144" s="2" t="s">
        <v>25</v>
      </c>
      <c r="F144" s="2" t="s">
        <v>5</v>
      </c>
      <c r="G144" s="2">
        <v>10</v>
      </c>
      <c r="Q144" s="2" t="s">
        <v>18</v>
      </c>
      <c r="R144" s="2">
        <v>25</v>
      </c>
      <c r="S144" s="2">
        <v>0.81954393554186866</v>
      </c>
      <c r="T144" s="2">
        <v>0.32772991002115415</v>
      </c>
    </row>
    <row r="145" spans="1:20" x14ac:dyDescent="0.25">
      <c r="A145" s="10">
        <v>40676</v>
      </c>
      <c r="B145" s="2">
        <v>257</v>
      </c>
      <c r="C145" s="2" t="s">
        <v>56</v>
      </c>
      <c r="D145" s="2" t="s">
        <v>31</v>
      </c>
      <c r="E145" s="2" t="s">
        <v>25</v>
      </c>
      <c r="F145" s="2" t="s">
        <v>5</v>
      </c>
      <c r="G145" s="2">
        <v>10</v>
      </c>
      <c r="H145" s="2">
        <v>1.7101173651118162</v>
      </c>
      <c r="I145" s="2">
        <v>0.40092961784120362</v>
      </c>
      <c r="Q145" s="2" t="s">
        <v>18</v>
      </c>
      <c r="R145" s="2">
        <v>25</v>
      </c>
      <c r="S145" s="2">
        <v>0.83884909073725533</v>
      </c>
      <c r="T145" s="2">
        <v>6.5102987772223267E-3</v>
      </c>
    </row>
    <row r="146" spans="1:20" x14ac:dyDescent="0.25">
      <c r="A146" s="10">
        <v>40676</v>
      </c>
      <c r="B146" s="2">
        <v>257</v>
      </c>
      <c r="C146" s="2" t="s">
        <v>57</v>
      </c>
      <c r="D146" s="2" t="s">
        <v>31</v>
      </c>
      <c r="E146" s="2" t="s">
        <v>25</v>
      </c>
      <c r="F146" s="2" t="s">
        <v>5</v>
      </c>
      <c r="G146" s="2">
        <v>10</v>
      </c>
      <c r="Q146" s="2" t="s">
        <v>18</v>
      </c>
      <c r="R146" s="2">
        <v>25</v>
      </c>
      <c r="S146" s="2">
        <v>0.83884909073725533</v>
      </c>
      <c r="T146" s="2">
        <v>0.37902514010238764</v>
      </c>
    </row>
    <row r="147" spans="1:20" x14ac:dyDescent="0.25">
      <c r="A147" s="10">
        <v>40676</v>
      </c>
      <c r="B147" s="2">
        <v>257</v>
      </c>
      <c r="C147" s="2" t="s">
        <v>58</v>
      </c>
      <c r="D147" s="2" t="s">
        <v>31</v>
      </c>
      <c r="E147" s="2" t="s">
        <v>25</v>
      </c>
      <c r="F147" s="2" t="s">
        <v>5</v>
      </c>
      <c r="G147" s="2">
        <v>10</v>
      </c>
      <c r="H147" s="2">
        <v>1.4593924877592308</v>
      </c>
      <c r="I147" s="2">
        <v>0.54846920840013547</v>
      </c>
      <c r="Q147" s="2" t="s">
        <v>18</v>
      </c>
      <c r="R147" s="2">
        <v>25</v>
      </c>
      <c r="S147" s="2">
        <v>0.84509804001425681</v>
      </c>
      <c r="T147" s="2">
        <v>0.31210784823106086</v>
      </c>
    </row>
    <row r="148" spans="1:20" x14ac:dyDescent="0.25">
      <c r="A148" s="10">
        <v>40676</v>
      </c>
      <c r="B148" s="2">
        <v>257</v>
      </c>
      <c r="C148" s="2" t="s">
        <v>59</v>
      </c>
      <c r="D148" s="2" t="s">
        <v>31</v>
      </c>
      <c r="E148" s="2" t="s">
        <v>25</v>
      </c>
      <c r="F148" s="2" t="s">
        <v>5</v>
      </c>
      <c r="G148" s="2">
        <v>10</v>
      </c>
      <c r="Q148" s="2" t="s">
        <v>18</v>
      </c>
      <c r="R148" s="2">
        <v>25</v>
      </c>
      <c r="S148" s="2">
        <v>0.86332286012045589</v>
      </c>
      <c r="T148" s="2">
        <v>0.13908458776984625</v>
      </c>
    </row>
    <row r="149" spans="1:20" x14ac:dyDescent="0.25">
      <c r="A149" s="10">
        <v>40676</v>
      </c>
      <c r="B149" s="2">
        <v>257</v>
      </c>
      <c r="C149" s="2" t="s">
        <v>60</v>
      </c>
      <c r="D149" s="2" t="s">
        <v>31</v>
      </c>
      <c r="E149" s="2" t="s">
        <v>25</v>
      </c>
      <c r="F149" s="2" t="s">
        <v>5</v>
      </c>
      <c r="G149" s="2">
        <v>10</v>
      </c>
      <c r="H149" s="2">
        <v>1.6637009253896482</v>
      </c>
      <c r="I149" s="2">
        <v>0.45515542506363216</v>
      </c>
      <c r="Q149" s="2" t="s">
        <v>18</v>
      </c>
      <c r="R149" s="2">
        <v>25</v>
      </c>
      <c r="S149" s="2">
        <v>0.86332286012045589</v>
      </c>
      <c r="T149" s="2">
        <v>0.31852195021325369</v>
      </c>
    </row>
    <row r="150" spans="1:20" x14ac:dyDescent="0.25">
      <c r="A150" s="10">
        <v>40676</v>
      </c>
      <c r="B150" s="2">
        <v>257</v>
      </c>
      <c r="C150" s="2" t="s">
        <v>61</v>
      </c>
      <c r="D150" s="2" t="s">
        <v>31</v>
      </c>
      <c r="E150" s="2" t="s">
        <v>25</v>
      </c>
      <c r="F150" s="2" t="s">
        <v>5</v>
      </c>
      <c r="G150" s="2">
        <v>10</v>
      </c>
      <c r="H150" s="2">
        <v>1.0211892990699381</v>
      </c>
      <c r="I150" s="2">
        <v>-0.1744782015916346</v>
      </c>
      <c r="Q150" s="2" t="s">
        <v>18</v>
      </c>
      <c r="R150" s="2">
        <v>25</v>
      </c>
      <c r="S150" s="2">
        <v>0.9493900066449128</v>
      </c>
      <c r="T150" s="2">
        <v>0.38820009928793281</v>
      </c>
    </row>
    <row r="151" spans="1:20" x14ac:dyDescent="0.25">
      <c r="Q151" s="2" t="s">
        <v>18</v>
      </c>
      <c r="R151" s="2">
        <v>25</v>
      </c>
      <c r="S151" s="2">
        <v>0.96378782734555524</v>
      </c>
      <c r="T151" s="2">
        <v>0.16328436104688732</v>
      </c>
    </row>
    <row r="152" spans="1:20" x14ac:dyDescent="0.25">
      <c r="A152" s="10">
        <v>40676</v>
      </c>
      <c r="B152" s="2">
        <v>253</v>
      </c>
      <c r="C152" s="2" t="s">
        <v>38</v>
      </c>
      <c r="D152" s="2" t="s">
        <v>32</v>
      </c>
      <c r="E152" s="2" t="s">
        <v>25</v>
      </c>
      <c r="F152" s="2" t="s">
        <v>5</v>
      </c>
      <c r="G152" s="2">
        <v>25</v>
      </c>
      <c r="H152" s="2">
        <v>2.0842186867392387</v>
      </c>
      <c r="I152" s="2">
        <v>0.72697354085676147</v>
      </c>
      <c r="Q152" s="2" t="s">
        <v>18</v>
      </c>
      <c r="R152" s="2">
        <v>25</v>
      </c>
      <c r="S152" s="2">
        <v>1.0644579892269184</v>
      </c>
      <c r="T152" s="2">
        <v>0.59801170589509201</v>
      </c>
    </row>
    <row r="153" spans="1:20" x14ac:dyDescent="0.25">
      <c r="A153" s="10">
        <v>40676</v>
      </c>
      <c r="B153" s="2">
        <v>253</v>
      </c>
      <c r="C153" s="2" t="s">
        <v>39</v>
      </c>
      <c r="D153" s="2" t="s">
        <v>32</v>
      </c>
      <c r="E153" s="2" t="s">
        <v>25</v>
      </c>
      <c r="F153" s="2" t="s">
        <v>5</v>
      </c>
      <c r="G153" s="2">
        <v>25</v>
      </c>
      <c r="Q153" s="2" t="s">
        <v>18</v>
      </c>
      <c r="R153" s="2">
        <v>25</v>
      </c>
      <c r="S153" s="2">
        <v>1.0969100130080565</v>
      </c>
      <c r="T153" s="2">
        <v>0.53591747789532551</v>
      </c>
    </row>
    <row r="154" spans="1:20" x14ac:dyDescent="0.25">
      <c r="A154" s="10">
        <v>40676</v>
      </c>
      <c r="B154" s="2">
        <v>253</v>
      </c>
      <c r="C154" s="2" t="s">
        <v>40</v>
      </c>
      <c r="D154" s="2" t="s">
        <v>32</v>
      </c>
      <c r="E154" s="2" t="s">
        <v>25</v>
      </c>
      <c r="F154" s="2" t="s">
        <v>5</v>
      </c>
      <c r="G154" s="2">
        <v>25</v>
      </c>
      <c r="Q154" s="2" t="s">
        <v>18</v>
      </c>
      <c r="R154" s="2">
        <v>25</v>
      </c>
      <c r="S154" s="2">
        <v>1.1172712956557642</v>
      </c>
      <c r="T154" s="2">
        <v>0.75309228265095429</v>
      </c>
    </row>
    <row r="155" spans="1:20" x14ac:dyDescent="0.25">
      <c r="A155" s="10">
        <v>40676</v>
      </c>
      <c r="B155" s="2">
        <v>253</v>
      </c>
      <c r="C155" s="2" t="s">
        <v>41</v>
      </c>
      <c r="D155" s="2" t="s">
        <v>32</v>
      </c>
      <c r="E155" s="2" t="s">
        <v>25</v>
      </c>
      <c r="F155" s="2" t="s">
        <v>5</v>
      </c>
      <c r="G155" s="2">
        <v>25</v>
      </c>
      <c r="H155" s="2">
        <v>1.893206753059848</v>
      </c>
      <c r="I155" s="2">
        <v>0.72697458195930853</v>
      </c>
      <c r="Q155" s="2" t="s">
        <v>18</v>
      </c>
      <c r="R155" s="2">
        <v>25</v>
      </c>
      <c r="S155" s="2">
        <v>1.1271047983648077</v>
      </c>
      <c r="T155" s="2">
        <v>0.61448747877301224</v>
      </c>
    </row>
    <row r="156" spans="1:20" x14ac:dyDescent="0.25">
      <c r="A156" s="10">
        <v>40676</v>
      </c>
      <c r="B156" s="2">
        <v>253</v>
      </c>
      <c r="C156" s="2" t="s">
        <v>42</v>
      </c>
      <c r="D156" s="2" t="s">
        <v>32</v>
      </c>
      <c r="E156" s="2" t="s">
        <v>25</v>
      </c>
      <c r="F156" s="2" t="s">
        <v>5</v>
      </c>
      <c r="G156" s="2">
        <v>25</v>
      </c>
      <c r="H156" s="2">
        <v>1.2121876044039579</v>
      </c>
      <c r="I156" s="2">
        <v>0.38426818845015798</v>
      </c>
      <c r="Q156" s="2" t="s">
        <v>18</v>
      </c>
      <c r="R156" s="2">
        <v>25</v>
      </c>
      <c r="S156" s="2">
        <v>1.146128035678238</v>
      </c>
      <c r="T156" s="2">
        <v>0.46104184155818884</v>
      </c>
    </row>
    <row r="157" spans="1:20" x14ac:dyDescent="0.25">
      <c r="A157" s="10">
        <v>40676</v>
      </c>
      <c r="B157" s="2">
        <v>253</v>
      </c>
      <c r="C157" s="2" t="s">
        <v>43</v>
      </c>
      <c r="D157" s="2" t="s">
        <v>32</v>
      </c>
      <c r="E157" s="2" t="s">
        <v>25</v>
      </c>
      <c r="F157" s="2" t="s">
        <v>5</v>
      </c>
      <c r="G157" s="2">
        <v>25</v>
      </c>
      <c r="H157" s="2">
        <v>1.4842998393467859</v>
      </c>
      <c r="I157" s="2">
        <v>0.68093685022592487</v>
      </c>
      <c r="Q157" s="2" t="s">
        <v>18</v>
      </c>
      <c r="R157" s="2">
        <v>25</v>
      </c>
      <c r="S157" s="2">
        <v>1.1492191126553799</v>
      </c>
      <c r="T157" s="2">
        <v>0.62377523112215794</v>
      </c>
    </row>
    <row r="158" spans="1:20" x14ac:dyDescent="0.25">
      <c r="A158" s="10">
        <v>40676</v>
      </c>
      <c r="B158" s="2">
        <v>253</v>
      </c>
      <c r="C158" s="2" t="s">
        <v>44</v>
      </c>
      <c r="D158" s="2" t="s">
        <v>32</v>
      </c>
      <c r="E158" s="2" t="s">
        <v>25</v>
      </c>
      <c r="F158" s="2" t="s">
        <v>5</v>
      </c>
      <c r="G158" s="2">
        <v>25</v>
      </c>
      <c r="H158" s="2">
        <v>1.6875289612146342</v>
      </c>
      <c r="I158" s="2">
        <v>0.68170775182941379</v>
      </c>
      <c r="Q158" s="2" t="s">
        <v>18</v>
      </c>
      <c r="R158" s="2">
        <v>25</v>
      </c>
      <c r="S158" s="2">
        <v>1.173186268412274</v>
      </c>
      <c r="T158" s="2">
        <v>0.6286730568673129</v>
      </c>
    </row>
    <row r="159" spans="1:20" x14ac:dyDescent="0.25">
      <c r="A159" s="10">
        <v>40676</v>
      </c>
      <c r="B159" s="2">
        <v>253</v>
      </c>
      <c r="C159" s="2" t="s">
        <v>45</v>
      </c>
      <c r="D159" s="2" t="s">
        <v>32</v>
      </c>
      <c r="E159" s="2" t="s">
        <v>25</v>
      </c>
      <c r="F159" s="2" t="s">
        <v>5</v>
      </c>
      <c r="G159" s="2">
        <v>25</v>
      </c>
      <c r="Q159" s="2" t="s">
        <v>18</v>
      </c>
      <c r="R159" s="2">
        <v>25</v>
      </c>
      <c r="S159" s="2">
        <v>1.173186268412274</v>
      </c>
      <c r="T159" s="2">
        <v>0.6454275165328085</v>
      </c>
    </row>
    <row r="160" spans="1:20" x14ac:dyDescent="0.25">
      <c r="A160" s="10">
        <v>40676</v>
      </c>
      <c r="B160" s="2">
        <v>253</v>
      </c>
      <c r="C160" s="2" t="s">
        <v>46</v>
      </c>
      <c r="D160" s="2" t="s">
        <v>32</v>
      </c>
      <c r="E160" s="2" t="s">
        <v>25</v>
      </c>
      <c r="F160" s="2" t="s">
        <v>5</v>
      </c>
      <c r="G160" s="2">
        <v>25</v>
      </c>
      <c r="H160" s="2">
        <v>2.0153597554092144</v>
      </c>
      <c r="I160" s="2">
        <v>0.68839650803560537</v>
      </c>
      <c r="Q160" s="2" t="s">
        <v>18</v>
      </c>
      <c r="R160" s="2">
        <v>25</v>
      </c>
      <c r="S160" s="2">
        <v>1.1818435879447726</v>
      </c>
      <c r="T160" s="2">
        <v>0.8768527593641825</v>
      </c>
    </row>
    <row r="161" spans="1:20" x14ac:dyDescent="0.25">
      <c r="A161" s="10">
        <v>40676</v>
      </c>
      <c r="B161" s="2">
        <v>253</v>
      </c>
      <c r="C161" s="2" t="s">
        <v>47</v>
      </c>
      <c r="D161" s="2" t="s">
        <v>32</v>
      </c>
      <c r="E161" s="2" t="s">
        <v>25</v>
      </c>
      <c r="F161" s="2" t="s">
        <v>5</v>
      </c>
      <c r="G161" s="2">
        <v>25</v>
      </c>
      <c r="Q161" s="2" t="s">
        <v>18</v>
      </c>
      <c r="R161" s="2">
        <v>25</v>
      </c>
      <c r="S161" s="2">
        <v>1.1846914308175989</v>
      </c>
      <c r="T161" s="2">
        <v>0.70883972125667349</v>
      </c>
    </row>
    <row r="162" spans="1:20" x14ac:dyDescent="0.25">
      <c r="A162" s="10">
        <v>40676</v>
      </c>
      <c r="B162" s="2">
        <v>253</v>
      </c>
      <c r="C162" s="2" t="s">
        <v>48</v>
      </c>
      <c r="D162" s="2" t="s">
        <v>32</v>
      </c>
      <c r="E162" s="2" t="s">
        <v>25</v>
      </c>
      <c r="F162" s="2" t="s">
        <v>5</v>
      </c>
      <c r="G162" s="2">
        <v>25</v>
      </c>
      <c r="H162" s="2">
        <v>1.5289167002776549</v>
      </c>
      <c r="I162" s="2">
        <v>0.87930043989783324</v>
      </c>
      <c r="Q162" s="2" t="s">
        <v>18</v>
      </c>
      <c r="R162" s="2">
        <v>25</v>
      </c>
      <c r="S162" s="2">
        <v>1.2304489213782739</v>
      </c>
      <c r="T162" s="2">
        <v>0.56675085473976838</v>
      </c>
    </row>
    <row r="163" spans="1:20" x14ac:dyDescent="0.25">
      <c r="A163" s="10">
        <v>40676</v>
      </c>
      <c r="B163" s="2">
        <v>253</v>
      </c>
      <c r="C163" s="2" t="s">
        <v>49</v>
      </c>
      <c r="D163" s="2" t="s">
        <v>32</v>
      </c>
      <c r="E163" s="2" t="s">
        <v>25</v>
      </c>
      <c r="F163" s="2" t="s">
        <v>5</v>
      </c>
      <c r="G163" s="2">
        <v>25</v>
      </c>
      <c r="Q163" s="2" t="s">
        <v>18</v>
      </c>
      <c r="R163" s="2">
        <v>25</v>
      </c>
      <c r="S163" s="2">
        <v>1.2430380486862944</v>
      </c>
      <c r="T163" s="2">
        <v>0.8021663375969087</v>
      </c>
    </row>
    <row r="164" spans="1:20" x14ac:dyDescent="0.25">
      <c r="A164" s="10">
        <v>40676</v>
      </c>
      <c r="B164" s="2">
        <v>253</v>
      </c>
      <c r="C164" s="2" t="s">
        <v>50</v>
      </c>
      <c r="D164" s="2" t="s">
        <v>32</v>
      </c>
      <c r="E164" s="2" t="s">
        <v>25</v>
      </c>
      <c r="F164" s="2" t="s">
        <v>5</v>
      </c>
      <c r="G164" s="2">
        <v>25</v>
      </c>
      <c r="H164" s="2">
        <v>1.8344207036815325</v>
      </c>
      <c r="I164" s="2">
        <v>0.72680673106837412</v>
      </c>
      <c r="Q164" s="2" t="s">
        <v>18</v>
      </c>
      <c r="R164" s="2">
        <v>25</v>
      </c>
      <c r="S164" s="2">
        <v>1.255272505103306</v>
      </c>
      <c r="T164" s="2">
        <v>0.9451908085406463</v>
      </c>
    </row>
    <row r="165" spans="1:20" x14ac:dyDescent="0.25">
      <c r="A165" s="10">
        <v>40676</v>
      </c>
      <c r="B165" s="2">
        <v>253</v>
      </c>
      <c r="C165" s="2" t="s">
        <v>51</v>
      </c>
      <c r="D165" s="2" t="s">
        <v>32</v>
      </c>
      <c r="E165" s="2" t="s">
        <v>25</v>
      </c>
      <c r="F165" s="2" t="s">
        <v>5</v>
      </c>
      <c r="G165" s="2">
        <v>25</v>
      </c>
      <c r="H165" s="2">
        <v>1.5670263661590604</v>
      </c>
      <c r="I165" s="2">
        <v>0.78509605895779377</v>
      </c>
      <c r="Q165" s="2" t="s">
        <v>18</v>
      </c>
      <c r="R165" s="2">
        <v>25</v>
      </c>
      <c r="S165" s="2">
        <v>1.2648178230095364</v>
      </c>
      <c r="T165" s="2">
        <v>0.88324317830051513</v>
      </c>
    </row>
    <row r="166" spans="1:20" x14ac:dyDescent="0.25">
      <c r="A166" s="10">
        <v>40676</v>
      </c>
      <c r="B166" s="2">
        <v>253</v>
      </c>
      <c r="C166" s="2" t="s">
        <v>52</v>
      </c>
      <c r="D166" s="2" t="s">
        <v>32</v>
      </c>
      <c r="E166" s="2" t="s">
        <v>25</v>
      </c>
      <c r="F166" s="2" t="s">
        <v>5</v>
      </c>
      <c r="G166" s="2">
        <v>25</v>
      </c>
      <c r="H166" s="2">
        <v>1.4132997640812519</v>
      </c>
      <c r="I166" s="2">
        <v>0.92477218465810185</v>
      </c>
      <c r="Q166" s="2" t="s">
        <v>18</v>
      </c>
      <c r="R166" s="2">
        <v>25</v>
      </c>
      <c r="S166" s="2">
        <v>1.2966651902615312</v>
      </c>
      <c r="T166" s="2">
        <v>8.6540264709555725E-2</v>
      </c>
    </row>
    <row r="167" spans="1:20" x14ac:dyDescent="0.25">
      <c r="A167" s="10">
        <v>40676</v>
      </c>
      <c r="B167" s="2">
        <v>253</v>
      </c>
      <c r="C167" s="2" t="s">
        <v>53</v>
      </c>
      <c r="D167" s="2" t="s">
        <v>32</v>
      </c>
      <c r="E167" s="2" t="s">
        <v>25</v>
      </c>
      <c r="F167" s="2" t="s">
        <v>5</v>
      </c>
      <c r="G167" s="2">
        <v>25</v>
      </c>
      <c r="Q167" s="2" t="s">
        <v>18</v>
      </c>
      <c r="R167" s="2">
        <v>25</v>
      </c>
      <c r="S167" s="2">
        <v>1.3424226808222062</v>
      </c>
      <c r="T167" s="2">
        <v>0.77180588769421643</v>
      </c>
    </row>
    <row r="168" spans="1:20" x14ac:dyDescent="0.25">
      <c r="A168" s="10">
        <v>40676</v>
      </c>
      <c r="B168" s="2">
        <v>253</v>
      </c>
      <c r="C168" s="2" t="s">
        <v>54</v>
      </c>
      <c r="D168" s="2" t="s">
        <v>32</v>
      </c>
      <c r="E168" s="2" t="s">
        <v>25</v>
      </c>
      <c r="F168" s="2" t="s">
        <v>5</v>
      </c>
      <c r="G168" s="2">
        <v>25</v>
      </c>
      <c r="Q168" s="2" t="s">
        <v>18</v>
      </c>
      <c r="R168" s="2">
        <v>25</v>
      </c>
      <c r="S168" s="2">
        <v>1.3443922736851108</v>
      </c>
      <c r="T168" s="2">
        <v>0.74809708009174269</v>
      </c>
    </row>
    <row r="169" spans="1:20" x14ac:dyDescent="0.25">
      <c r="A169" s="10">
        <v>40676</v>
      </c>
      <c r="B169" s="2">
        <v>253</v>
      </c>
      <c r="C169" s="2" t="s">
        <v>55</v>
      </c>
      <c r="D169" s="2" t="s">
        <v>32</v>
      </c>
      <c r="E169" s="2" t="s">
        <v>25</v>
      </c>
      <c r="F169" s="2" t="s">
        <v>5</v>
      </c>
      <c r="G169" s="2">
        <v>25</v>
      </c>
      <c r="H169" s="2">
        <v>1.4199557484897578</v>
      </c>
      <c r="I169" s="2">
        <v>0.63464913198074735</v>
      </c>
      <c r="Q169" s="2" t="s">
        <v>18</v>
      </c>
      <c r="R169" s="2">
        <v>25</v>
      </c>
      <c r="S169" s="2">
        <v>1.3443922736851108</v>
      </c>
      <c r="T169" s="2">
        <v>0.25709887905306861</v>
      </c>
    </row>
    <row r="170" spans="1:20" x14ac:dyDescent="0.25">
      <c r="A170" s="10">
        <v>40676</v>
      </c>
      <c r="B170" s="2">
        <v>253</v>
      </c>
      <c r="C170" s="2" t="s">
        <v>56</v>
      </c>
      <c r="D170" s="2" t="s">
        <v>32</v>
      </c>
      <c r="E170" s="2" t="s">
        <v>25</v>
      </c>
      <c r="F170" s="2" t="s">
        <v>5</v>
      </c>
      <c r="G170" s="2">
        <v>25</v>
      </c>
      <c r="H170" s="2">
        <v>1.5786392099680724</v>
      </c>
      <c r="I170" s="2">
        <v>0.78903797220043337</v>
      </c>
      <c r="Q170" s="2" t="s">
        <v>18</v>
      </c>
      <c r="R170" s="2">
        <v>25</v>
      </c>
      <c r="S170" s="2">
        <v>1.3560258571931227</v>
      </c>
      <c r="T170" s="2">
        <v>0.96408044334023923</v>
      </c>
    </row>
    <row r="171" spans="1:20" x14ac:dyDescent="0.25">
      <c r="A171" s="10">
        <v>40676</v>
      </c>
      <c r="B171" s="2">
        <v>253</v>
      </c>
      <c r="C171" s="2" t="s">
        <v>57</v>
      </c>
      <c r="D171" s="2" t="s">
        <v>32</v>
      </c>
      <c r="E171" s="2" t="s">
        <v>25</v>
      </c>
      <c r="F171" s="2" t="s">
        <v>5</v>
      </c>
      <c r="G171" s="2">
        <v>25</v>
      </c>
      <c r="Q171" s="2" t="s">
        <v>18</v>
      </c>
      <c r="R171" s="2">
        <v>25</v>
      </c>
      <c r="S171" s="2">
        <v>1.3636119798921442</v>
      </c>
      <c r="T171" s="2">
        <v>0.77229546580362296</v>
      </c>
    </row>
    <row r="172" spans="1:20" x14ac:dyDescent="0.25">
      <c r="A172" s="10">
        <v>40676</v>
      </c>
      <c r="B172" s="2">
        <v>253</v>
      </c>
      <c r="C172" s="2" t="s">
        <v>58</v>
      </c>
      <c r="D172" s="2" t="s">
        <v>32</v>
      </c>
      <c r="E172" s="2" t="s">
        <v>25</v>
      </c>
      <c r="F172" s="2" t="s">
        <v>5</v>
      </c>
      <c r="G172" s="2">
        <v>25</v>
      </c>
      <c r="Q172" s="2" t="s">
        <v>18</v>
      </c>
      <c r="R172" s="2">
        <v>25</v>
      </c>
      <c r="S172" s="2">
        <v>1.3654879848908996</v>
      </c>
      <c r="T172" s="2">
        <v>0.95810258558706041</v>
      </c>
    </row>
    <row r="173" spans="1:20" x14ac:dyDescent="0.25">
      <c r="A173" s="10">
        <v>40676</v>
      </c>
      <c r="B173" s="2">
        <v>253</v>
      </c>
      <c r="C173" s="2" t="s">
        <v>59</v>
      </c>
      <c r="D173" s="2" t="s">
        <v>32</v>
      </c>
      <c r="E173" s="2" t="s">
        <v>25</v>
      </c>
      <c r="F173" s="2" t="s">
        <v>5</v>
      </c>
      <c r="G173" s="2">
        <v>25</v>
      </c>
      <c r="H173" s="2">
        <v>1.4899584794248346</v>
      </c>
      <c r="I173" s="2">
        <v>0.53292257985066527</v>
      </c>
      <c r="Q173" s="2" t="s">
        <v>18</v>
      </c>
      <c r="R173" s="2">
        <v>25</v>
      </c>
      <c r="S173" s="2">
        <v>1.3729120029701065</v>
      </c>
      <c r="T173" s="2">
        <v>0.94955788100606686</v>
      </c>
    </row>
    <row r="174" spans="1:20" x14ac:dyDescent="0.25">
      <c r="A174" s="10">
        <v>40676</v>
      </c>
      <c r="B174" s="2">
        <v>253</v>
      </c>
      <c r="C174" s="2" t="s">
        <v>60</v>
      </c>
      <c r="D174" s="2" t="s">
        <v>32</v>
      </c>
      <c r="E174" s="2" t="s">
        <v>25</v>
      </c>
      <c r="F174" s="2" t="s">
        <v>5</v>
      </c>
      <c r="G174" s="2">
        <v>25</v>
      </c>
      <c r="H174" s="2">
        <v>1.4983105537896004</v>
      </c>
      <c r="I174" s="2">
        <v>0.81497531533546963</v>
      </c>
      <c r="Q174" s="2" t="s">
        <v>18</v>
      </c>
      <c r="R174" s="2">
        <v>25</v>
      </c>
      <c r="S174" s="2">
        <v>1.3765769570565121</v>
      </c>
      <c r="T174" s="2">
        <v>0.80581183938078282</v>
      </c>
    </row>
    <row r="175" spans="1:20" x14ac:dyDescent="0.25">
      <c r="A175" s="10">
        <v>40676</v>
      </c>
      <c r="B175" s="2">
        <v>253</v>
      </c>
      <c r="C175" s="2" t="s">
        <v>61</v>
      </c>
      <c r="D175" s="2" t="s">
        <v>32</v>
      </c>
      <c r="E175" s="2" t="s">
        <v>25</v>
      </c>
      <c r="F175" s="2" t="s">
        <v>5</v>
      </c>
      <c r="G175" s="2">
        <v>25</v>
      </c>
      <c r="Q175" s="2" t="s">
        <v>18</v>
      </c>
      <c r="R175" s="2">
        <v>25</v>
      </c>
      <c r="S175" s="2">
        <v>1.3961993470957363</v>
      </c>
      <c r="T175" s="2">
        <v>0.76848912257991664</v>
      </c>
    </row>
    <row r="176" spans="1:20" x14ac:dyDescent="0.25">
      <c r="Q176" s="2" t="s">
        <v>18</v>
      </c>
      <c r="R176" s="2">
        <v>25</v>
      </c>
      <c r="S176" s="2">
        <v>1.4014005407815442</v>
      </c>
      <c r="T176" s="2">
        <v>0.67031411745997205</v>
      </c>
    </row>
    <row r="177" spans="1:20" x14ac:dyDescent="0.25">
      <c r="A177" s="10">
        <v>40676</v>
      </c>
      <c r="B177" s="2">
        <v>256</v>
      </c>
      <c r="C177" s="2" t="s">
        <v>38</v>
      </c>
      <c r="D177" s="2" t="s">
        <v>33</v>
      </c>
      <c r="E177" s="2" t="s">
        <v>25</v>
      </c>
      <c r="F177" s="2" t="s">
        <v>5</v>
      </c>
      <c r="G177" s="2">
        <v>25</v>
      </c>
      <c r="H177" s="2">
        <v>1.6159500516564012</v>
      </c>
      <c r="I177" s="2">
        <v>0.55170424474343494</v>
      </c>
      <c r="Q177" s="2" t="s">
        <v>18</v>
      </c>
      <c r="R177" s="2">
        <v>25</v>
      </c>
      <c r="S177" s="2">
        <v>1.4048337166199381</v>
      </c>
      <c r="T177" s="2">
        <v>0.48844204690777437</v>
      </c>
    </row>
    <row r="178" spans="1:20" x14ac:dyDescent="0.25">
      <c r="A178" s="10">
        <v>40676</v>
      </c>
      <c r="B178" s="2">
        <v>256</v>
      </c>
      <c r="C178" s="2" t="s">
        <v>39</v>
      </c>
      <c r="D178" s="2" t="s">
        <v>33</v>
      </c>
      <c r="E178" s="2" t="s">
        <v>25</v>
      </c>
      <c r="F178" s="2" t="s">
        <v>5</v>
      </c>
      <c r="G178" s="2">
        <v>25</v>
      </c>
      <c r="H178" s="2">
        <v>1.5910646070264993</v>
      </c>
      <c r="I178" s="2">
        <v>0.70187290732629926</v>
      </c>
      <c r="Q178" s="2" t="s">
        <v>18</v>
      </c>
      <c r="R178" s="2">
        <v>25</v>
      </c>
      <c r="S178" s="2">
        <v>1.4440447959180762</v>
      </c>
      <c r="T178" s="2">
        <v>0.57249628499828575</v>
      </c>
    </row>
    <row r="179" spans="1:20" x14ac:dyDescent="0.25">
      <c r="A179" s="10">
        <v>40676</v>
      </c>
      <c r="B179" s="2">
        <v>256</v>
      </c>
      <c r="C179" s="2" t="s">
        <v>40</v>
      </c>
      <c r="D179" s="2" t="s">
        <v>33</v>
      </c>
      <c r="E179" s="2" t="s">
        <v>25</v>
      </c>
      <c r="F179" s="2" t="s">
        <v>5</v>
      </c>
      <c r="G179" s="2">
        <v>25</v>
      </c>
      <c r="H179" s="2">
        <v>1.5751878449276611</v>
      </c>
      <c r="I179" s="2">
        <v>0.61421156607916227</v>
      </c>
      <c r="Q179" s="2" t="s">
        <v>18</v>
      </c>
      <c r="R179" s="2">
        <v>25</v>
      </c>
      <c r="S179" s="2">
        <v>1.4913616938342726</v>
      </c>
      <c r="T179" s="2">
        <v>0.85758625541162881</v>
      </c>
    </row>
    <row r="180" spans="1:20" x14ac:dyDescent="0.25">
      <c r="A180" s="10">
        <v>40676</v>
      </c>
      <c r="B180" s="2">
        <v>256</v>
      </c>
      <c r="C180" s="2" t="s">
        <v>41</v>
      </c>
      <c r="D180" s="2" t="s">
        <v>33</v>
      </c>
      <c r="E180" s="2" t="s">
        <v>25</v>
      </c>
      <c r="F180" s="2" t="s">
        <v>5</v>
      </c>
      <c r="G180" s="2">
        <v>25</v>
      </c>
      <c r="H180" s="2">
        <v>1.4409090820652177</v>
      </c>
      <c r="I180" s="2">
        <v>0.58473091693272705</v>
      </c>
      <c r="Q180" s="2" t="s">
        <v>18</v>
      </c>
      <c r="R180" s="2">
        <v>25</v>
      </c>
      <c r="S180" s="2">
        <v>1.5065050324048721</v>
      </c>
      <c r="T180" s="2">
        <v>0.95326508316521963</v>
      </c>
    </row>
    <row r="181" spans="1:20" x14ac:dyDescent="0.25">
      <c r="A181" s="10">
        <v>40676</v>
      </c>
      <c r="B181" s="2">
        <v>256</v>
      </c>
      <c r="C181" s="2" t="s">
        <v>42</v>
      </c>
      <c r="D181" s="2" t="s">
        <v>33</v>
      </c>
      <c r="E181" s="2" t="s">
        <v>25</v>
      </c>
      <c r="F181" s="2" t="s">
        <v>5</v>
      </c>
      <c r="G181" s="2">
        <v>25</v>
      </c>
      <c r="Q181" s="2" t="s">
        <v>18</v>
      </c>
      <c r="R181" s="2">
        <v>25</v>
      </c>
      <c r="S181" s="2">
        <v>1.5185139398778875</v>
      </c>
      <c r="T181" s="2">
        <v>0.6519891308706236</v>
      </c>
    </row>
    <row r="182" spans="1:20" x14ac:dyDescent="0.25">
      <c r="A182" s="10">
        <v>40676</v>
      </c>
      <c r="B182" s="2">
        <v>256</v>
      </c>
      <c r="C182" s="2" t="s">
        <v>43</v>
      </c>
      <c r="D182" s="2" t="s">
        <v>33</v>
      </c>
      <c r="E182" s="2" t="s">
        <v>25</v>
      </c>
      <c r="F182" s="2" t="s">
        <v>5</v>
      </c>
      <c r="G182" s="2">
        <v>25</v>
      </c>
      <c r="H182" s="2">
        <v>1.9237619608287002</v>
      </c>
      <c r="I182" s="2">
        <v>0.87013709104476777</v>
      </c>
      <c r="Q182" s="2" t="s">
        <v>18</v>
      </c>
      <c r="R182" s="2">
        <v>25</v>
      </c>
      <c r="S182" s="2">
        <v>1.5340261060561351</v>
      </c>
      <c r="T182" s="2">
        <v>1.0810140824634815</v>
      </c>
    </row>
    <row r="183" spans="1:20" x14ac:dyDescent="0.25">
      <c r="A183" s="10">
        <v>40676</v>
      </c>
      <c r="B183" s="2">
        <v>256</v>
      </c>
      <c r="C183" s="2" t="s">
        <v>44</v>
      </c>
      <c r="D183" s="2" t="s">
        <v>33</v>
      </c>
      <c r="E183" s="2" t="s">
        <v>25</v>
      </c>
      <c r="F183" s="2" t="s">
        <v>5</v>
      </c>
      <c r="G183" s="2">
        <v>25</v>
      </c>
      <c r="H183" s="2">
        <v>2.2317243833285163</v>
      </c>
      <c r="I183" s="2">
        <v>0.79737479636923136</v>
      </c>
      <c r="Q183" s="2" t="s">
        <v>18</v>
      </c>
      <c r="R183" s="2">
        <v>25</v>
      </c>
      <c r="S183" s="2">
        <v>1.5428254269591799</v>
      </c>
      <c r="T183" s="2">
        <v>1.1392532399933502</v>
      </c>
    </row>
    <row r="184" spans="1:20" x14ac:dyDescent="0.25">
      <c r="A184" s="10">
        <v>40676</v>
      </c>
      <c r="B184" s="2">
        <v>256</v>
      </c>
      <c r="C184" s="2" t="s">
        <v>45</v>
      </c>
      <c r="D184" s="2" t="s">
        <v>33</v>
      </c>
      <c r="E184" s="2" t="s">
        <v>25</v>
      </c>
      <c r="F184" s="2" t="s">
        <v>5</v>
      </c>
      <c r="G184" s="2">
        <v>25</v>
      </c>
      <c r="H184" s="2">
        <v>1.5289167002776547</v>
      </c>
      <c r="I184" s="2">
        <v>0.53454115888849851</v>
      </c>
      <c r="Q184" s="2" t="s">
        <v>18</v>
      </c>
      <c r="R184" s="2">
        <v>25</v>
      </c>
      <c r="S184" s="2">
        <v>1.5575072019056579</v>
      </c>
      <c r="T184" s="2">
        <v>0.70670003847521246</v>
      </c>
    </row>
    <row r="185" spans="1:20" x14ac:dyDescent="0.25">
      <c r="A185" s="10">
        <v>40676</v>
      </c>
      <c r="B185" s="2">
        <v>256</v>
      </c>
      <c r="C185" s="2" t="s">
        <v>46</v>
      </c>
      <c r="D185" s="2" t="s">
        <v>33</v>
      </c>
      <c r="E185" s="2" t="s">
        <v>25</v>
      </c>
      <c r="F185" s="2" t="s">
        <v>5</v>
      </c>
      <c r="G185" s="2">
        <v>25</v>
      </c>
      <c r="Q185" s="2" t="s">
        <v>18</v>
      </c>
      <c r="R185" s="2">
        <v>25</v>
      </c>
      <c r="S185" s="2">
        <v>1.5877109650189114</v>
      </c>
      <c r="T185" s="2">
        <v>0.71530198548943613</v>
      </c>
    </row>
    <row r="186" spans="1:20" x14ac:dyDescent="0.25">
      <c r="A186" s="10">
        <v>40676</v>
      </c>
      <c r="B186" s="2">
        <v>256</v>
      </c>
      <c r="C186" s="2" t="s">
        <v>47</v>
      </c>
      <c r="D186" s="2" t="s">
        <v>33</v>
      </c>
      <c r="E186" s="2" t="s">
        <v>25</v>
      </c>
      <c r="F186" s="2" t="s">
        <v>5</v>
      </c>
      <c r="G186" s="2">
        <v>25</v>
      </c>
      <c r="H186" s="2">
        <v>1.2253092817258628</v>
      </c>
      <c r="I186" s="2">
        <v>0.40820526430223586</v>
      </c>
      <c r="Q186" s="2" t="s">
        <v>18</v>
      </c>
      <c r="R186" s="2">
        <v>25</v>
      </c>
      <c r="S186" s="2">
        <v>1.6020599913279623</v>
      </c>
      <c r="T186" s="2">
        <v>1.0655468755385717</v>
      </c>
    </row>
    <row r="187" spans="1:20" x14ac:dyDescent="0.25">
      <c r="A187" s="10">
        <v>40676</v>
      </c>
      <c r="B187" s="2">
        <v>256</v>
      </c>
      <c r="C187" s="2" t="s">
        <v>48</v>
      </c>
      <c r="D187" s="2" t="s">
        <v>33</v>
      </c>
      <c r="E187" s="2" t="s">
        <v>25</v>
      </c>
      <c r="F187" s="2" t="s">
        <v>5</v>
      </c>
      <c r="G187" s="2">
        <v>25</v>
      </c>
      <c r="Q187" s="2" t="s">
        <v>18</v>
      </c>
      <c r="R187" s="2">
        <v>25</v>
      </c>
      <c r="S187" s="2">
        <v>1.6473829701146199</v>
      </c>
      <c r="T187" s="2">
        <v>1.1418886311118088</v>
      </c>
    </row>
    <row r="188" spans="1:20" x14ac:dyDescent="0.25">
      <c r="A188" s="10">
        <v>40676</v>
      </c>
      <c r="B188" s="2">
        <v>256</v>
      </c>
      <c r="C188" s="2" t="s">
        <v>49</v>
      </c>
      <c r="D188" s="2" t="s">
        <v>33</v>
      </c>
      <c r="E188" s="2" t="s">
        <v>25</v>
      </c>
      <c r="F188" s="2" t="s">
        <v>5</v>
      </c>
      <c r="G188" s="2">
        <v>25</v>
      </c>
      <c r="H188" s="2">
        <v>1.6803355134145632</v>
      </c>
      <c r="I188" s="2">
        <v>0.65670977177015144</v>
      </c>
      <c r="Q188" s="2" t="s">
        <v>18</v>
      </c>
      <c r="R188" s="2">
        <v>25</v>
      </c>
      <c r="S188" s="2">
        <v>1.6875289612146342</v>
      </c>
      <c r="T188" s="2">
        <v>1.0243642126346515</v>
      </c>
    </row>
    <row r="189" spans="1:20" x14ac:dyDescent="0.25">
      <c r="A189" s="10">
        <v>40676</v>
      </c>
      <c r="B189" s="2">
        <v>256</v>
      </c>
      <c r="C189" s="2" t="s">
        <v>50</v>
      </c>
      <c r="D189" s="2" t="s">
        <v>33</v>
      </c>
      <c r="E189" s="2" t="s">
        <v>25</v>
      </c>
      <c r="F189" s="2" t="s">
        <v>5</v>
      </c>
      <c r="G189" s="2">
        <v>25</v>
      </c>
      <c r="Q189" s="2" t="s">
        <v>18</v>
      </c>
      <c r="R189" s="2">
        <v>25</v>
      </c>
      <c r="S189" s="2">
        <v>1.705007959333336</v>
      </c>
      <c r="T189" s="2">
        <v>1.150292695068825</v>
      </c>
    </row>
    <row r="190" spans="1:20" x14ac:dyDescent="0.25">
      <c r="A190" s="10">
        <v>40676</v>
      </c>
      <c r="B190" s="2">
        <v>256</v>
      </c>
      <c r="C190" s="2" t="s">
        <v>51</v>
      </c>
      <c r="D190" s="2" t="s">
        <v>33</v>
      </c>
      <c r="E190" s="2" t="s">
        <v>25</v>
      </c>
      <c r="F190" s="2" t="s">
        <v>5</v>
      </c>
      <c r="G190" s="2">
        <v>25</v>
      </c>
      <c r="H190" s="2">
        <v>1.4345689040341987</v>
      </c>
      <c r="I190" s="2">
        <v>0.57504126677500489</v>
      </c>
      <c r="Q190" s="2" t="s">
        <v>18</v>
      </c>
      <c r="R190" s="2">
        <v>25</v>
      </c>
      <c r="S190" s="2">
        <v>1.7355988996981799</v>
      </c>
      <c r="T190" s="2">
        <v>0.94337553079996472</v>
      </c>
    </row>
    <row r="191" spans="1:20" x14ac:dyDescent="0.25">
      <c r="A191" s="10">
        <v>40676</v>
      </c>
      <c r="B191" s="2">
        <v>256</v>
      </c>
      <c r="C191" s="2" t="s">
        <v>52</v>
      </c>
      <c r="D191" s="2" t="s">
        <v>33</v>
      </c>
      <c r="E191" s="2" t="s">
        <v>25</v>
      </c>
      <c r="F191" s="2" t="s">
        <v>5</v>
      </c>
      <c r="G191" s="2">
        <v>25</v>
      </c>
      <c r="H191" s="2">
        <v>1.8506462351830666</v>
      </c>
      <c r="I191" s="2">
        <v>0.72263297359055079</v>
      </c>
      <c r="Q191" s="2" t="s">
        <v>18</v>
      </c>
      <c r="R191" s="2">
        <v>25</v>
      </c>
      <c r="S191" s="2">
        <v>1.754348335711019</v>
      </c>
      <c r="T191" s="2">
        <v>0.62650619271644847</v>
      </c>
    </row>
    <row r="192" spans="1:20" x14ac:dyDescent="0.25">
      <c r="A192" s="10">
        <v>40676</v>
      </c>
      <c r="B192" s="2">
        <v>256</v>
      </c>
      <c r="C192" s="2" t="s">
        <v>53</v>
      </c>
      <c r="D192" s="2" t="s">
        <v>33</v>
      </c>
      <c r="E192" s="2" t="s">
        <v>25</v>
      </c>
      <c r="F192" s="2" t="s">
        <v>5</v>
      </c>
      <c r="G192" s="2">
        <v>25</v>
      </c>
      <c r="Q192" s="2" t="s">
        <v>18</v>
      </c>
      <c r="R192" s="2">
        <v>25</v>
      </c>
      <c r="S192" s="2">
        <v>1.7678976160180906</v>
      </c>
      <c r="T192" s="2">
        <v>1.3842081347252415</v>
      </c>
    </row>
    <row r="193" spans="1:20" x14ac:dyDescent="0.25">
      <c r="A193" s="10">
        <v>40676</v>
      </c>
      <c r="B193" s="2">
        <v>256</v>
      </c>
      <c r="C193" s="2" t="s">
        <v>54</v>
      </c>
      <c r="D193" s="2" t="s">
        <v>33</v>
      </c>
      <c r="E193" s="2" t="s">
        <v>25</v>
      </c>
      <c r="F193" s="2" t="s">
        <v>5</v>
      </c>
      <c r="G193" s="2">
        <v>25</v>
      </c>
      <c r="H193" s="2">
        <v>1.6414741105040995</v>
      </c>
      <c r="I193" s="2">
        <v>0.64253007671224016</v>
      </c>
      <c r="Q193" s="2" t="s">
        <v>18</v>
      </c>
      <c r="R193" s="2">
        <v>25</v>
      </c>
      <c r="S193" s="2">
        <v>1.7958800173440752</v>
      </c>
      <c r="T193" s="2">
        <v>0.93091890615608619</v>
      </c>
    </row>
    <row r="194" spans="1:20" x14ac:dyDescent="0.25">
      <c r="A194" s="10">
        <v>40676</v>
      </c>
      <c r="B194" s="2">
        <v>256</v>
      </c>
      <c r="C194" s="2" t="s">
        <v>55</v>
      </c>
      <c r="D194" s="2" t="s">
        <v>33</v>
      </c>
      <c r="E194" s="2" t="s">
        <v>25</v>
      </c>
      <c r="F194" s="2" t="s">
        <v>5</v>
      </c>
      <c r="G194" s="2">
        <v>25</v>
      </c>
      <c r="Q194" s="2" t="s">
        <v>18</v>
      </c>
      <c r="R194" s="2">
        <v>25</v>
      </c>
      <c r="S194" s="2">
        <v>1.8041394323353506</v>
      </c>
      <c r="T194" s="2">
        <v>1.2673168606495315</v>
      </c>
    </row>
    <row r="195" spans="1:20" x14ac:dyDescent="0.25">
      <c r="A195" s="10">
        <v>40676</v>
      </c>
      <c r="B195" s="2">
        <v>256</v>
      </c>
      <c r="C195" s="2" t="s">
        <v>56</v>
      </c>
      <c r="D195" s="2" t="s">
        <v>33</v>
      </c>
      <c r="E195" s="2" t="s">
        <v>25</v>
      </c>
      <c r="F195" s="2" t="s">
        <v>5</v>
      </c>
      <c r="G195" s="2">
        <v>25</v>
      </c>
      <c r="H195" s="2">
        <v>1.4132997640812519</v>
      </c>
      <c r="I195" s="2">
        <v>0.5472918233776729</v>
      </c>
      <c r="Q195" s="2" t="s">
        <v>18</v>
      </c>
      <c r="R195" s="2">
        <v>25</v>
      </c>
      <c r="S195" s="2">
        <v>1.8450980400142569</v>
      </c>
      <c r="T195" s="2">
        <v>1.1382428004704628</v>
      </c>
    </row>
    <row r="196" spans="1:20" x14ac:dyDescent="0.25">
      <c r="A196" s="10">
        <v>40676</v>
      </c>
      <c r="B196" s="2">
        <v>256</v>
      </c>
      <c r="C196" s="2" t="s">
        <v>57</v>
      </c>
      <c r="D196" s="2" t="s">
        <v>33</v>
      </c>
      <c r="E196" s="2" t="s">
        <v>25</v>
      </c>
      <c r="F196" s="2" t="s">
        <v>5</v>
      </c>
      <c r="G196" s="2">
        <v>25</v>
      </c>
      <c r="H196" s="2">
        <v>1.8432327780980093</v>
      </c>
      <c r="I196" s="2">
        <v>0.89171901640262718</v>
      </c>
      <c r="Q196" s="2" t="s">
        <v>18</v>
      </c>
      <c r="R196" s="2">
        <v>25</v>
      </c>
      <c r="S196" s="2">
        <v>1.8506462351830666</v>
      </c>
      <c r="T196" s="2">
        <v>1.0715054949915457</v>
      </c>
    </row>
    <row r="197" spans="1:20" x14ac:dyDescent="0.25">
      <c r="A197" s="10">
        <v>40676</v>
      </c>
      <c r="B197" s="2">
        <v>256</v>
      </c>
      <c r="C197" s="2" t="s">
        <v>58</v>
      </c>
      <c r="D197" s="2" t="s">
        <v>33</v>
      </c>
      <c r="E197" s="2" t="s">
        <v>25</v>
      </c>
      <c r="F197" s="2" t="s">
        <v>5</v>
      </c>
      <c r="G197" s="2">
        <v>25</v>
      </c>
      <c r="H197" s="2">
        <v>1.8733206018153989</v>
      </c>
      <c r="I197" s="2">
        <v>0.91997352227064366</v>
      </c>
      <c r="Q197" s="2" t="s">
        <v>18</v>
      </c>
      <c r="R197" s="2">
        <v>25</v>
      </c>
      <c r="S197" s="2">
        <v>1.8573324964312685</v>
      </c>
      <c r="T197" s="2">
        <v>0.55583659370081007</v>
      </c>
    </row>
    <row r="198" spans="1:20" x14ac:dyDescent="0.25">
      <c r="A198" s="10">
        <v>40676</v>
      </c>
      <c r="B198" s="2">
        <v>256</v>
      </c>
      <c r="C198" s="2" t="s">
        <v>59</v>
      </c>
      <c r="D198" s="2" t="s">
        <v>33</v>
      </c>
      <c r="E198" s="2" t="s">
        <v>25</v>
      </c>
      <c r="F198" s="2" t="s">
        <v>5</v>
      </c>
      <c r="G198" s="2">
        <v>25</v>
      </c>
      <c r="H198" s="2">
        <v>1.7411515988517852</v>
      </c>
      <c r="I198" s="2">
        <v>0.66708229720471857</v>
      </c>
      <c r="Q198" s="2" t="s">
        <v>18</v>
      </c>
      <c r="R198" s="2">
        <v>25</v>
      </c>
      <c r="S198" s="2">
        <v>1.8998205024270962</v>
      </c>
      <c r="T198" s="2">
        <v>1.36371357644293</v>
      </c>
    </row>
    <row r="199" spans="1:20" x14ac:dyDescent="0.25">
      <c r="A199" s="10">
        <v>40676</v>
      </c>
      <c r="B199" s="2">
        <v>256</v>
      </c>
      <c r="C199" s="2" t="s">
        <v>60</v>
      </c>
      <c r="D199" s="2" t="s">
        <v>33</v>
      </c>
      <c r="E199" s="2" t="s">
        <v>25</v>
      </c>
      <c r="F199" s="2" t="s">
        <v>5</v>
      </c>
      <c r="G199" s="2">
        <v>25</v>
      </c>
      <c r="H199" s="2">
        <v>1.2764618041732443</v>
      </c>
      <c r="I199" s="2">
        <v>0.61205102028359426</v>
      </c>
      <c r="Q199" s="2" t="s">
        <v>18</v>
      </c>
      <c r="R199" s="2">
        <v>25</v>
      </c>
      <c r="S199" s="2">
        <v>1.904715545278681</v>
      </c>
      <c r="T199" s="2">
        <v>1.3250603523481472</v>
      </c>
    </row>
    <row r="200" spans="1:20" x14ac:dyDescent="0.25">
      <c r="A200" s="10">
        <v>40676</v>
      </c>
      <c r="B200" s="2">
        <v>256</v>
      </c>
      <c r="C200" s="2" t="s">
        <v>61</v>
      </c>
      <c r="D200" s="2" t="s">
        <v>33</v>
      </c>
      <c r="E200" s="2" t="s">
        <v>25</v>
      </c>
      <c r="F200" s="2" t="s">
        <v>5</v>
      </c>
      <c r="G200" s="2">
        <v>25</v>
      </c>
      <c r="Q200" s="2" t="s">
        <v>18</v>
      </c>
      <c r="R200" s="2">
        <v>25</v>
      </c>
      <c r="S200" s="2">
        <v>1.9100905455940682</v>
      </c>
      <c r="T200" s="2">
        <v>1.2722187169227968</v>
      </c>
    </row>
    <row r="201" spans="1:20" x14ac:dyDescent="0.25">
      <c r="Q201" s="2" t="s">
        <v>18</v>
      </c>
      <c r="R201" s="2">
        <v>25</v>
      </c>
      <c r="S201" s="2">
        <v>1.9116901587538613</v>
      </c>
      <c r="T201" s="2">
        <v>0.86278646624067978</v>
      </c>
    </row>
    <row r="202" spans="1:20" x14ac:dyDescent="0.25">
      <c r="A202" s="10">
        <v>40697</v>
      </c>
      <c r="B202" s="2">
        <v>219</v>
      </c>
      <c r="C202" s="2" t="s">
        <v>38</v>
      </c>
      <c r="D202" s="2" t="s">
        <v>32</v>
      </c>
      <c r="E202" s="2" t="s">
        <v>25</v>
      </c>
      <c r="F202" s="2" t="s">
        <v>5</v>
      </c>
      <c r="G202" s="2">
        <v>25</v>
      </c>
      <c r="Q202" s="2" t="s">
        <v>18</v>
      </c>
      <c r="R202" s="2">
        <v>25</v>
      </c>
      <c r="S202" s="2">
        <v>1.9523080096621253</v>
      </c>
      <c r="T202" s="2">
        <v>1.1752241051201084</v>
      </c>
    </row>
    <row r="203" spans="1:20" x14ac:dyDescent="0.25">
      <c r="A203" s="10">
        <v>40697</v>
      </c>
      <c r="B203" s="2">
        <v>219</v>
      </c>
      <c r="C203" s="2" t="s">
        <v>39</v>
      </c>
      <c r="D203" s="2" t="s">
        <v>32</v>
      </c>
      <c r="E203" s="2" t="s">
        <v>25</v>
      </c>
      <c r="F203" s="2" t="s">
        <v>5</v>
      </c>
      <c r="G203" s="2">
        <v>25</v>
      </c>
      <c r="Q203" s="2" t="s">
        <v>18</v>
      </c>
      <c r="R203" s="2">
        <v>25</v>
      </c>
      <c r="S203" s="2">
        <v>1.974971994298069</v>
      </c>
      <c r="T203" s="2">
        <v>1.4109979975099907</v>
      </c>
    </row>
    <row r="204" spans="1:20" x14ac:dyDescent="0.25">
      <c r="A204" s="10">
        <v>40697</v>
      </c>
      <c r="B204" s="2">
        <v>219</v>
      </c>
      <c r="C204" s="2" t="s">
        <v>40</v>
      </c>
      <c r="D204" s="2" t="s">
        <v>32</v>
      </c>
      <c r="E204" s="2" t="s">
        <v>25</v>
      </c>
      <c r="F204" s="2" t="s">
        <v>5</v>
      </c>
      <c r="G204" s="2">
        <v>25</v>
      </c>
      <c r="H204" s="2">
        <v>2.3424838725517039</v>
      </c>
      <c r="I204" s="2">
        <v>0.95825786613323749</v>
      </c>
      <c r="Q204" s="2" t="s">
        <v>18</v>
      </c>
      <c r="R204" s="2">
        <v>25</v>
      </c>
      <c r="S204" s="2">
        <v>1.978180516937414</v>
      </c>
      <c r="T204" s="2">
        <v>1.0947312789910482</v>
      </c>
    </row>
    <row r="205" spans="1:20" x14ac:dyDescent="0.25">
      <c r="A205" s="10">
        <v>40697</v>
      </c>
      <c r="B205" s="2">
        <v>219</v>
      </c>
      <c r="C205" s="2" t="s">
        <v>41</v>
      </c>
      <c r="D205" s="2" t="s">
        <v>32</v>
      </c>
      <c r="E205" s="2" t="s">
        <v>25</v>
      </c>
      <c r="F205" s="2" t="s">
        <v>5</v>
      </c>
      <c r="G205" s="2">
        <v>25</v>
      </c>
      <c r="H205" s="2">
        <v>2.4850105037850585</v>
      </c>
      <c r="I205" s="2">
        <v>1.1601798919884256</v>
      </c>
      <c r="Q205" s="2" t="s">
        <v>18</v>
      </c>
      <c r="R205" s="2">
        <v>25</v>
      </c>
      <c r="S205" s="2">
        <v>2.0025979807199086</v>
      </c>
      <c r="T205" s="2">
        <v>1.1276297982259036</v>
      </c>
    </row>
    <row r="206" spans="1:20" x14ac:dyDescent="0.25">
      <c r="A206" s="10">
        <v>40697</v>
      </c>
      <c r="B206" s="2">
        <v>219</v>
      </c>
      <c r="C206" s="2" t="s">
        <v>42</v>
      </c>
      <c r="D206" s="2" t="s">
        <v>32</v>
      </c>
      <c r="E206" s="2" t="s">
        <v>25</v>
      </c>
      <c r="F206" s="2" t="s">
        <v>5</v>
      </c>
      <c r="G206" s="2">
        <v>25</v>
      </c>
      <c r="H206" s="2">
        <v>1.8041394323353506</v>
      </c>
      <c r="I206" s="2">
        <v>1.1215754404490779</v>
      </c>
      <c r="Q206" s="2" t="s">
        <v>18</v>
      </c>
      <c r="R206" s="2">
        <v>25</v>
      </c>
      <c r="S206" s="2">
        <v>2.0081741840064264</v>
      </c>
      <c r="T206" s="2">
        <v>1.2196816222354157</v>
      </c>
    </row>
    <row r="207" spans="1:20" x14ac:dyDescent="0.25">
      <c r="A207" s="10">
        <v>40697</v>
      </c>
      <c r="B207" s="2">
        <v>219</v>
      </c>
      <c r="C207" s="2" t="s">
        <v>43</v>
      </c>
      <c r="D207" s="2" t="s">
        <v>32</v>
      </c>
      <c r="E207" s="2" t="s">
        <v>25</v>
      </c>
      <c r="F207" s="2" t="s">
        <v>5</v>
      </c>
      <c r="G207" s="2">
        <v>25</v>
      </c>
      <c r="H207" s="2">
        <v>1.9339931638312422</v>
      </c>
      <c r="I207" s="2">
        <v>0.91864871900250833</v>
      </c>
      <c r="Q207" s="2" t="s">
        <v>18</v>
      </c>
      <c r="R207" s="2">
        <v>25</v>
      </c>
      <c r="S207" s="2">
        <v>2.0228406108765276</v>
      </c>
      <c r="T207" s="2">
        <v>1.1219477027884188</v>
      </c>
    </row>
    <row r="208" spans="1:20" x14ac:dyDescent="0.25">
      <c r="A208" s="10">
        <v>40697</v>
      </c>
      <c r="B208" s="2">
        <v>219</v>
      </c>
      <c r="C208" s="2" t="s">
        <v>44</v>
      </c>
      <c r="D208" s="2" t="s">
        <v>32</v>
      </c>
      <c r="E208" s="2" t="s">
        <v>25</v>
      </c>
      <c r="F208" s="2" t="s">
        <v>5</v>
      </c>
      <c r="G208" s="2">
        <v>25</v>
      </c>
      <c r="Q208" s="2" t="s">
        <v>18</v>
      </c>
      <c r="R208" s="2">
        <v>25</v>
      </c>
      <c r="S208" s="2">
        <v>2.0519239160461065</v>
      </c>
      <c r="T208" s="2">
        <v>0.86722196509549077</v>
      </c>
    </row>
    <row r="209" spans="1:20" x14ac:dyDescent="0.25">
      <c r="A209" s="10">
        <v>40697</v>
      </c>
      <c r="B209" s="2">
        <v>219</v>
      </c>
      <c r="C209" s="2" t="s">
        <v>45</v>
      </c>
      <c r="D209" s="2" t="s">
        <v>32</v>
      </c>
      <c r="E209" s="2" t="s">
        <v>25</v>
      </c>
      <c r="F209" s="2" t="s">
        <v>5</v>
      </c>
      <c r="G209" s="2">
        <v>25</v>
      </c>
      <c r="H209" s="2">
        <v>1.255272505103306</v>
      </c>
      <c r="I209" s="2">
        <v>0.47447355217846554</v>
      </c>
      <c r="Q209" s="2" t="s">
        <v>18</v>
      </c>
      <c r="R209" s="2">
        <v>25</v>
      </c>
      <c r="S209" s="2">
        <v>2.1571544399062814</v>
      </c>
      <c r="T209" s="2">
        <v>1.0026929005258303</v>
      </c>
    </row>
    <row r="210" spans="1:20" x14ac:dyDescent="0.25">
      <c r="A210" s="10">
        <v>40697</v>
      </c>
      <c r="B210" s="2">
        <v>219</v>
      </c>
      <c r="C210" s="2" t="s">
        <v>46</v>
      </c>
      <c r="D210" s="2" t="s">
        <v>32</v>
      </c>
      <c r="E210" s="2" t="s">
        <v>25</v>
      </c>
      <c r="F210" s="2" t="s">
        <v>5</v>
      </c>
      <c r="G210" s="2">
        <v>25</v>
      </c>
      <c r="H210" s="2">
        <v>1.9294189257142929</v>
      </c>
      <c r="I210" s="2">
        <v>0.89892644205624728</v>
      </c>
      <c r="Q210" s="2" t="s">
        <v>18</v>
      </c>
      <c r="R210" s="2">
        <v>25</v>
      </c>
      <c r="S210" s="2">
        <v>2.1781132523146316</v>
      </c>
      <c r="T210" s="2">
        <v>1.532030253350166</v>
      </c>
    </row>
    <row r="211" spans="1:20" x14ac:dyDescent="0.25">
      <c r="A211" s="10">
        <v>40697</v>
      </c>
      <c r="B211" s="2">
        <v>219</v>
      </c>
      <c r="C211" s="2" t="s">
        <v>47</v>
      </c>
      <c r="D211" s="2" t="s">
        <v>32</v>
      </c>
      <c r="E211" s="2" t="s">
        <v>25</v>
      </c>
      <c r="F211" s="2" t="s">
        <v>5</v>
      </c>
      <c r="G211" s="2">
        <v>25</v>
      </c>
      <c r="H211" s="2">
        <v>1.7959215686523209</v>
      </c>
      <c r="I211" s="2">
        <v>0.92134743284886245</v>
      </c>
      <c r="Q211" s="2" t="s">
        <v>18</v>
      </c>
      <c r="R211" s="2">
        <v>25</v>
      </c>
      <c r="S211" s="2">
        <v>2.2008504980910772</v>
      </c>
      <c r="T211" s="2">
        <v>1.4266090077598002</v>
      </c>
    </row>
    <row r="212" spans="1:20" x14ac:dyDescent="0.25">
      <c r="A212" s="10">
        <v>40697</v>
      </c>
      <c r="B212" s="2">
        <v>219</v>
      </c>
      <c r="C212" s="2" t="s">
        <v>48</v>
      </c>
      <c r="D212" s="2" t="s">
        <v>32</v>
      </c>
      <c r="E212" s="2" t="s">
        <v>25</v>
      </c>
      <c r="F212" s="2" t="s">
        <v>5</v>
      </c>
      <c r="G212" s="2">
        <v>25</v>
      </c>
      <c r="H212" s="2">
        <v>1.9818186071706636</v>
      </c>
      <c r="I212" s="2">
        <v>1.09912788942009</v>
      </c>
      <c r="Q212" s="2" t="s">
        <v>18</v>
      </c>
      <c r="R212" s="2">
        <v>25</v>
      </c>
      <c r="S212" s="2">
        <v>2.2022157758011316</v>
      </c>
      <c r="T212" s="2">
        <v>0.98034392753725863</v>
      </c>
    </row>
    <row r="213" spans="1:20" x14ac:dyDescent="0.25">
      <c r="A213" s="10">
        <v>40697</v>
      </c>
      <c r="B213" s="2">
        <v>219</v>
      </c>
      <c r="C213" s="2" t="s">
        <v>49</v>
      </c>
      <c r="D213" s="2" t="s">
        <v>32</v>
      </c>
      <c r="E213" s="2" t="s">
        <v>25</v>
      </c>
      <c r="F213" s="2" t="s">
        <v>5</v>
      </c>
      <c r="G213" s="2">
        <v>25</v>
      </c>
      <c r="H213" s="2">
        <v>2.3455871588439887</v>
      </c>
      <c r="I213" s="2">
        <v>0.70291344811938827</v>
      </c>
      <c r="Q213" s="2" t="s">
        <v>18</v>
      </c>
      <c r="R213" s="2">
        <v>25</v>
      </c>
      <c r="S213" s="2">
        <v>2.2271150825891253</v>
      </c>
      <c r="T213" s="2">
        <v>1.0004155881281169</v>
      </c>
    </row>
    <row r="214" spans="1:20" x14ac:dyDescent="0.25">
      <c r="A214" s="10">
        <v>40697</v>
      </c>
      <c r="B214" s="2">
        <v>219</v>
      </c>
      <c r="C214" s="2" t="s">
        <v>50</v>
      </c>
      <c r="D214" s="2" t="s">
        <v>32</v>
      </c>
      <c r="E214" s="2" t="s">
        <v>25</v>
      </c>
      <c r="F214" s="2" t="s">
        <v>5</v>
      </c>
      <c r="G214" s="2">
        <v>25</v>
      </c>
      <c r="Q214" s="2" t="s">
        <v>18</v>
      </c>
      <c r="R214" s="2">
        <v>25</v>
      </c>
      <c r="S214" s="2">
        <v>2.2676409823459154</v>
      </c>
      <c r="T214" s="2">
        <v>1.2349208862051042</v>
      </c>
    </row>
    <row r="215" spans="1:20" x14ac:dyDescent="0.25">
      <c r="A215" s="10">
        <v>40697</v>
      </c>
      <c r="B215" s="2">
        <v>219</v>
      </c>
      <c r="C215" s="2" t="s">
        <v>51</v>
      </c>
      <c r="D215" s="2" t="s">
        <v>32</v>
      </c>
      <c r="E215" s="2" t="s">
        <v>25</v>
      </c>
      <c r="F215" s="2" t="s">
        <v>5</v>
      </c>
      <c r="G215" s="2">
        <v>25</v>
      </c>
      <c r="H215" s="2">
        <v>1.2405492482825997</v>
      </c>
      <c r="I215" s="2">
        <v>0.40145827448572252</v>
      </c>
      <c r="Q215" s="2" t="s">
        <v>18</v>
      </c>
      <c r="R215" s="2">
        <v>25</v>
      </c>
      <c r="S215" s="2">
        <v>2.3432115901797474</v>
      </c>
      <c r="T215" s="2">
        <v>1.2235402120850978</v>
      </c>
    </row>
    <row r="216" spans="1:20" x14ac:dyDescent="0.25">
      <c r="A216" s="10">
        <v>40697</v>
      </c>
      <c r="B216" s="2">
        <v>219</v>
      </c>
      <c r="C216" s="2" t="s">
        <v>52</v>
      </c>
      <c r="D216" s="2" t="s">
        <v>32</v>
      </c>
      <c r="E216" s="2" t="s">
        <v>25</v>
      </c>
      <c r="F216" s="2" t="s">
        <v>5</v>
      </c>
      <c r="G216" s="2">
        <v>25</v>
      </c>
      <c r="H216" s="2">
        <v>1.7002356034866815</v>
      </c>
      <c r="I216" s="2">
        <v>0.8941543426354166</v>
      </c>
      <c r="Q216" s="2" t="s">
        <v>18</v>
      </c>
      <c r="R216" s="2">
        <v>25</v>
      </c>
      <c r="S216" s="2">
        <v>2.3823773034681137</v>
      </c>
      <c r="T216" s="2">
        <v>0.96106439038450064</v>
      </c>
    </row>
    <row r="217" spans="1:20" x14ac:dyDescent="0.25">
      <c r="A217" s="10">
        <v>40697</v>
      </c>
      <c r="B217" s="2">
        <v>219</v>
      </c>
      <c r="C217" s="2" t="s">
        <v>53</v>
      </c>
      <c r="D217" s="2" t="s">
        <v>32</v>
      </c>
      <c r="E217" s="2" t="s">
        <v>25</v>
      </c>
      <c r="F217" s="2" t="s">
        <v>5</v>
      </c>
      <c r="G217" s="2">
        <v>25</v>
      </c>
      <c r="Q217" s="2" t="s">
        <v>18</v>
      </c>
      <c r="R217" s="2">
        <v>25</v>
      </c>
      <c r="S217" s="2">
        <v>2.5927317663939622</v>
      </c>
      <c r="T217" s="2">
        <v>1.6044594744046166</v>
      </c>
    </row>
    <row r="218" spans="1:20" x14ac:dyDescent="0.25">
      <c r="A218" s="10">
        <v>40697</v>
      </c>
      <c r="B218" s="2">
        <v>219</v>
      </c>
      <c r="C218" s="2" t="s">
        <v>54</v>
      </c>
      <c r="D218" s="2" t="s">
        <v>32</v>
      </c>
      <c r="E218" s="2" t="s">
        <v>25</v>
      </c>
      <c r="F218" s="2" t="s">
        <v>5</v>
      </c>
      <c r="G218" s="2">
        <v>25</v>
      </c>
      <c r="H218" s="2">
        <v>1.9084850188786497</v>
      </c>
      <c r="I218" s="2">
        <v>0.93088397060267769</v>
      </c>
      <c r="Q218" s="2" t="s">
        <v>5</v>
      </c>
      <c r="R218" s="2">
        <v>10</v>
      </c>
      <c r="S218" s="2">
        <v>1.0128372247051722</v>
      </c>
      <c r="T218" s="2">
        <v>-8.7968494545672113E-2</v>
      </c>
    </row>
    <row r="219" spans="1:20" x14ac:dyDescent="0.25">
      <c r="A219" s="10">
        <v>40697</v>
      </c>
      <c r="B219" s="2">
        <v>219</v>
      </c>
      <c r="C219" s="2" t="s">
        <v>55</v>
      </c>
      <c r="D219" s="2" t="s">
        <v>32</v>
      </c>
      <c r="E219" s="2" t="s">
        <v>25</v>
      </c>
      <c r="F219" s="2" t="s">
        <v>5</v>
      </c>
      <c r="G219" s="2">
        <v>25</v>
      </c>
      <c r="H219" s="2">
        <v>1.6404814369704219</v>
      </c>
      <c r="I219" s="2">
        <v>0.70184064499930265</v>
      </c>
      <c r="Q219" s="2" t="s">
        <v>5</v>
      </c>
      <c r="R219" s="2">
        <v>10</v>
      </c>
      <c r="S219" s="2">
        <v>1.0211892990699381</v>
      </c>
      <c r="T219" s="2">
        <v>-0.1744782015916346</v>
      </c>
    </row>
    <row r="220" spans="1:20" x14ac:dyDescent="0.25">
      <c r="A220" s="10">
        <v>40697</v>
      </c>
      <c r="B220" s="2">
        <v>219</v>
      </c>
      <c r="C220" s="2" t="s">
        <v>56</v>
      </c>
      <c r="D220" s="2" t="s">
        <v>32</v>
      </c>
      <c r="E220" s="2" t="s">
        <v>25</v>
      </c>
      <c r="F220" s="2" t="s">
        <v>5</v>
      </c>
      <c r="G220" s="2">
        <v>25</v>
      </c>
      <c r="Q220" s="2" t="s">
        <v>5</v>
      </c>
      <c r="R220" s="2">
        <v>10</v>
      </c>
      <c r="S220" s="2">
        <v>1.1846914308175989</v>
      </c>
      <c r="T220" s="2">
        <v>0.15727668281593501</v>
      </c>
    </row>
    <row r="221" spans="1:20" x14ac:dyDescent="0.25">
      <c r="A221" s="10">
        <v>40697</v>
      </c>
      <c r="B221" s="2">
        <v>219</v>
      </c>
      <c r="C221" s="2" t="s">
        <v>57</v>
      </c>
      <c r="D221" s="2" t="s">
        <v>32</v>
      </c>
      <c r="E221" s="2" t="s">
        <v>25</v>
      </c>
      <c r="F221" s="2" t="s">
        <v>5</v>
      </c>
      <c r="G221" s="2">
        <v>25</v>
      </c>
      <c r="H221" s="2">
        <v>1.6201360549737576</v>
      </c>
      <c r="I221" s="2">
        <v>0.7922849726837442</v>
      </c>
      <c r="Q221" s="2" t="s">
        <v>5</v>
      </c>
      <c r="R221" s="2">
        <v>10</v>
      </c>
      <c r="S221" s="2">
        <v>1.1846914308175989</v>
      </c>
      <c r="T221" s="2">
        <v>0.13526346726644803</v>
      </c>
    </row>
    <row r="222" spans="1:20" x14ac:dyDescent="0.25">
      <c r="A222" s="10">
        <v>40697</v>
      </c>
      <c r="B222" s="2">
        <v>219</v>
      </c>
      <c r="C222" s="2" t="s">
        <v>58</v>
      </c>
      <c r="D222" s="2" t="s">
        <v>32</v>
      </c>
      <c r="E222" s="2" t="s">
        <v>25</v>
      </c>
      <c r="F222" s="2" t="s">
        <v>5</v>
      </c>
      <c r="G222" s="2">
        <v>25</v>
      </c>
      <c r="H222" s="2">
        <v>1.1875207208364631</v>
      </c>
      <c r="I222" s="2">
        <v>0.32590886245461098</v>
      </c>
      <c r="Q222" s="2" t="s">
        <v>5</v>
      </c>
      <c r="R222" s="2">
        <v>10</v>
      </c>
      <c r="S222" s="2">
        <v>1.2227164711475833</v>
      </c>
      <c r="T222" s="2">
        <v>0.24918733638749355</v>
      </c>
    </row>
    <row r="223" spans="1:20" x14ac:dyDescent="0.25">
      <c r="A223" s="10">
        <v>40697</v>
      </c>
      <c r="B223" s="2">
        <v>219</v>
      </c>
      <c r="C223" s="2" t="s">
        <v>59</v>
      </c>
      <c r="D223" s="2" t="s">
        <v>32</v>
      </c>
      <c r="E223" s="2" t="s">
        <v>25</v>
      </c>
      <c r="F223" s="2" t="s">
        <v>5</v>
      </c>
      <c r="G223" s="2">
        <v>25</v>
      </c>
      <c r="H223" s="2">
        <v>1.0681858617461617</v>
      </c>
      <c r="I223" s="2">
        <v>0.55945430888911551</v>
      </c>
      <c r="Q223" s="2" t="s">
        <v>5</v>
      </c>
      <c r="R223" s="2">
        <v>10</v>
      </c>
      <c r="S223" s="2">
        <v>1.2528530309798929</v>
      </c>
      <c r="T223" s="2">
        <v>0.1559999801544999</v>
      </c>
    </row>
    <row r="224" spans="1:20" x14ac:dyDescent="0.25">
      <c r="A224" s="10">
        <v>40697</v>
      </c>
      <c r="B224" s="2">
        <v>219</v>
      </c>
      <c r="C224" s="2" t="s">
        <v>60</v>
      </c>
      <c r="D224" s="2" t="s">
        <v>32</v>
      </c>
      <c r="E224" s="2" t="s">
        <v>25</v>
      </c>
      <c r="F224" s="2" t="s">
        <v>5</v>
      </c>
      <c r="G224" s="2">
        <v>25</v>
      </c>
      <c r="H224" s="2">
        <v>2.2703749798871433</v>
      </c>
      <c r="I224" s="2">
        <v>0.70443821692102548</v>
      </c>
      <c r="Q224" s="2" t="s">
        <v>5</v>
      </c>
      <c r="R224" s="2">
        <v>10</v>
      </c>
      <c r="S224" s="2">
        <v>1.2741578492636798</v>
      </c>
      <c r="T224" s="2">
        <v>0.16040154655999078</v>
      </c>
    </row>
    <row r="225" spans="1:20" x14ac:dyDescent="0.25">
      <c r="A225" s="10">
        <v>40697</v>
      </c>
      <c r="B225" s="2">
        <v>219</v>
      </c>
      <c r="C225" s="2" t="s">
        <v>61</v>
      </c>
      <c r="D225" s="2" t="s">
        <v>32</v>
      </c>
      <c r="E225" s="2" t="s">
        <v>25</v>
      </c>
      <c r="F225" s="2" t="s">
        <v>5</v>
      </c>
      <c r="G225" s="2">
        <v>25</v>
      </c>
      <c r="H225" s="2">
        <v>1.2787536009528291</v>
      </c>
      <c r="I225" s="2">
        <v>0.59428998952332879</v>
      </c>
      <c r="Q225" s="2" t="s">
        <v>5</v>
      </c>
      <c r="R225" s="2">
        <v>10</v>
      </c>
      <c r="S225" s="2">
        <v>1.3074960379132128</v>
      </c>
      <c r="T225" s="2">
        <v>0.26578316502087201</v>
      </c>
    </row>
    <row r="226" spans="1:20" x14ac:dyDescent="0.25">
      <c r="Q226" s="2" t="s">
        <v>5</v>
      </c>
      <c r="R226" s="2">
        <v>10</v>
      </c>
      <c r="S226" s="2">
        <v>1.4232458739368079</v>
      </c>
      <c r="T226" s="2">
        <v>0.45000825048952026</v>
      </c>
    </row>
    <row r="227" spans="1:20" x14ac:dyDescent="0.25">
      <c r="A227" s="10">
        <v>40697</v>
      </c>
      <c r="B227" s="2">
        <v>256</v>
      </c>
      <c r="C227" s="2" t="s">
        <v>38</v>
      </c>
      <c r="D227" s="2" t="s">
        <v>31</v>
      </c>
      <c r="E227" s="2" t="s">
        <v>25</v>
      </c>
      <c r="F227" s="2" t="s">
        <v>5</v>
      </c>
      <c r="G227" s="2">
        <v>10</v>
      </c>
      <c r="H227" s="2">
        <v>1.6848453616444126</v>
      </c>
      <c r="I227" s="2">
        <v>0.31377378544574225</v>
      </c>
      <c r="Q227" s="2" t="s">
        <v>5</v>
      </c>
      <c r="R227" s="2">
        <v>10</v>
      </c>
      <c r="S227" s="2">
        <v>1.4487063199050798</v>
      </c>
      <c r="T227" s="2">
        <v>0.44917753986673592</v>
      </c>
    </row>
    <row r="228" spans="1:20" x14ac:dyDescent="0.25">
      <c r="A228" s="10">
        <v>40697</v>
      </c>
      <c r="B228" s="2">
        <v>256</v>
      </c>
      <c r="C228" s="2" t="s">
        <v>39</v>
      </c>
      <c r="D228" s="2" t="s">
        <v>31</v>
      </c>
      <c r="E228" s="2" t="s">
        <v>25</v>
      </c>
      <c r="F228" s="2" t="s">
        <v>5</v>
      </c>
      <c r="G228" s="2">
        <v>10</v>
      </c>
      <c r="Q228" s="2" t="s">
        <v>5</v>
      </c>
      <c r="R228" s="2">
        <v>10</v>
      </c>
      <c r="S228" s="2">
        <v>1.4593924877592308</v>
      </c>
      <c r="T228" s="2">
        <v>0.54846920840013547</v>
      </c>
    </row>
    <row r="229" spans="1:20" x14ac:dyDescent="0.25">
      <c r="A229" s="10">
        <v>40697</v>
      </c>
      <c r="B229" s="2">
        <v>256</v>
      </c>
      <c r="C229" s="2" t="s">
        <v>40</v>
      </c>
      <c r="D229" s="2" t="s">
        <v>31</v>
      </c>
      <c r="E229" s="2" t="s">
        <v>25</v>
      </c>
      <c r="F229" s="2" t="s">
        <v>5</v>
      </c>
      <c r="G229" s="2">
        <v>10</v>
      </c>
      <c r="Q229" s="2" t="s">
        <v>5</v>
      </c>
      <c r="R229" s="2">
        <v>10</v>
      </c>
      <c r="S229" s="2">
        <v>1.469822015978163</v>
      </c>
      <c r="T229" s="2">
        <v>0.38699871856848983</v>
      </c>
    </row>
    <row r="230" spans="1:20" x14ac:dyDescent="0.25">
      <c r="A230" s="10">
        <v>40697</v>
      </c>
      <c r="B230" s="2">
        <v>256</v>
      </c>
      <c r="C230" s="2" t="s">
        <v>41</v>
      </c>
      <c r="D230" s="2" t="s">
        <v>31</v>
      </c>
      <c r="E230" s="2" t="s">
        <v>25</v>
      </c>
      <c r="F230" s="2" t="s">
        <v>5</v>
      </c>
      <c r="G230" s="2">
        <v>10</v>
      </c>
      <c r="Q230" s="2" t="s">
        <v>5</v>
      </c>
      <c r="R230" s="2">
        <v>10</v>
      </c>
      <c r="S230" s="2">
        <v>1.503790683057181</v>
      </c>
      <c r="T230" s="2">
        <v>0.28480836416889083</v>
      </c>
    </row>
    <row r="231" spans="1:20" x14ac:dyDescent="0.25">
      <c r="A231" s="10">
        <v>40697</v>
      </c>
      <c r="B231" s="2">
        <v>256</v>
      </c>
      <c r="C231" s="2" t="s">
        <v>42</v>
      </c>
      <c r="D231" s="2" t="s">
        <v>31</v>
      </c>
      <c r="E231" s="2" t="s">
        <v>25</v>
      </c>
      <c r="F231" s="2" t="s">
        <v>5</v>
      </c>
      <c r="G231" s="2">
        <v>10</v>
      </c>
      <c r="Q231" s="2" t="s">
        <v>5</v>
      </c>
      <c r="R231" s="2">
        <v>10</v>
      </c>
      <c r="S231" s="2">
        <v>1.5301996982030821</v>
      </c>
      <c r="T231" s="2">
        <v>0.33118845876401026</v>
      </c>
    </row>
    <row r="232" spans="1:20" x14ac:dyDescent="0.25">
      <c r="A232" s="10">
        <v>40697</v>
      </c>
      <c r="B232" s="2">
        <v>256</v>
      </c>
      <c r="C232" s="2" t="s">
        <v>43</v>
      </c>
      <c r="D232" s="2" t="s">
        <v>31</v>
      </c>
      <c r="E232" s="2" t="s">
        <v>25</v>
      </c>
      <c r="F232" s="2" t="s">
        <v>5</v>
      </c>
      <c r="G232" s="2">
        <v>10</v>
      </c>
      <c r="Q232" s="2" t="s">
        <v>5</v>
      </c>
      <c r="R232" s="2">
        <v>10</v>
      </c>
      <c r="S232" s="2">
        <v>1.5587085705331656</v>
      </c>
      <c r="T232" s="2">
        <v>0.52366693730360758</v>
      </c>
    </row>
    <row r="233" spans="1:20" x14ac:dyDescent="0.25">
      <c r="A233" s="10">
        <v>40697</v>
      </c>
      <c r="B233" s="2">
        <v>256</v>
      </c>
      <c r="C233" s="2" t="s">
        <v>44</v>
      </c>
      <c r="D233" s="2" t="s">
        <v>31</v>
      </c>
      <c r="E233" s="2" t="s">
        <v>25</v>
      </c>
      <c r="F233" s="2" t="s">
        <v>5</v>
      </c>
      <c r="G233" s="2">
        <v>10</v>
      </c>
      <c r="H233" s="2">
        <v>1.5587085705331656</v>
      </c>
      <c r="I233" s="2">
        <v>0.52366693730360758</v>
      </c>
      <c r="Q233" s="2" t="s">
        <v>5</v>
      </c>
      <c r="R233" s="2">
        <v>10</v>
      </c>
      <c r="S233" s="2">
        <v>1.5728716022004803</v>
      </c>
      <c r="T233" s="2">
        <v>0.37016909059426889</v>
      </c>
    </row>
    <row r="234" spans="1:20" x14ac:dyDescent="0.25">
      <c r="A234" s="10">
        <v>40697</v>
      </c>
      <c r="B234" s="2">
        <v>256</v>
      </c>
      <c r="C234" s="2" t="s">
        <v>45</v>
      </c>
      <c r="D234" s="2" t="s">
        <v>31</v>
      </c>
      <c r="E234" s="2" t="s">
        <v>25</v>
      </c>
      <c r="F234" s="2" t="s">
        <v>5</v>
      </c>
      <c r="G234" s="2">
        <v>10</v>
      </c>
      <c r="H234" s="2">
        <v>1.6334684555795864</v>
      </c>
      <c r="I234" s="2">
        <v>0.7273398735266452</v>
      </c>
      <c r="Q234" s="2" t="s">
        <v>5</v>
      </c>
      <c r="R234" s="2">
        <v>10</v>
      </c>
      <c r="S234" s="2">
        <v>1.5751878449276611</v>
      </c>
      <c r="T234" s="2">
        <v>0.39249321618547039</v>
      </c>
    </row>
    <row r="235" spans="1:20" x14ac:dyDescent="0.25">
      <c r="A235" s="10">
        <v>40697</v>
      </c>
      <c r="B235" s="2">
        <v>256</v>
      </c>
      <c r="C235" s="2" t="s">
        <v>46</v>
      </c>
      <c r="D235" s="2" t="s">
        <v>31</v>
      </c>
      <c r="E235" s="2" t="s">
        <v>25</v>
      </c>
      <c r="F235" s="2" t="s">
        <v>5</v>
      </c>
      <c r="G235" s="2">
        <v>10</v>
      </c>
      <c r="Q235" s="2" t="s">
        <v>5</v>
      </c>
      <c r="R235" s="2">
        <v>10</v>
      </c>
      <c r="S235" s="2">
        <v>1.5910646070264991</v>
      </c>
      <c r="T235" s="2">
        <v>0.41768208077178864</v>
      </c>
    </row>
    <row r="236" spans="1:20" x14ac:dyDescent="0.25">
      <c r="A236" s="10">
        <v>40697</v>
      </c>
      <c r="B236" s="2">
        <v>256</v>
      </c>
      <c r="C236" s="2" t="s">
        <v>47</v>
      </c>
      <c r="D236" s="2" t="s">
        <v>31</v>
      </c>
      <c r="E236" s="2" t="s">
        <v>25</v>
      </c>
      <c r="F236" s="2" t="s">
        <v>5</v>
      </c>
      <c r="G236" s="2">
        <v>10</v>
      </c>
      <c r="Q236" s="2" t="s">
        <v>5</v>
      </c>
      <c r="R236" s="2">
        <v>10</v>
      </c>
      <c r="S236" s="2">
        <v>1.6334684555795864</v>
      </c>
      <c r="T236" s="2">
        <v>0.7273398735266452</v>
      </c>
    </row>
    <row r="237" spans="1:20" x14ac:dyDescent="0.25">
      <c r="A237" s="10">
        <v>40697</v>
      </c>
      <c r="B237" s="2">
        <v>256</v>
      </c>
      <c r="C237" s="2" t="s">
        <v>48</v>
      </c>
      <c r="D237" s="2" t="s">
        <v>31</v>
      </c>
      <c r="E237" s="2" t="s">
        <v>25</v>
      </c>
      <c r="F237" s="2" t="s">
        <v>5</v>
      </c>
      <c r="G237" s="2">
        <v>10</v>
      </c>
      <c r="Q237" s="2" t="s">
        <v>5</v>
      </c>
      <c r="R237" s="2">
        <v>10</v>
      </c>
      <c r="S237" s="2">
        <v>1.6608654780038692</v>
      </c>
      <c r="T237" s="2">
        <v>0.4633195632147093</v>
      </c>
    </row>
    <row r="238" spans="1:20" x14ac:dyDescent="0.25">
      <c r="A238" s="10">
        <v>40697</v>
      </c>
      <c r="B238" s="2">
        <v>256</v>
      </c>
      <c r="C238" s="2" t="s">
        <v>49</v>
      </c>
      <c r="D238" s="2" t="s">
        <v>31</v>
      </c>
      <c r="E238" s="2" t="s">
        <v>25</v>
      </c>
      <c r="F238" s="2" t="s">
        <v>5</v>
      </c>
      <c r="G238" s="2">
        <v>10</v>
      </c>
      <c r="H238" s="2">
        <v>1.8639173769578605</v>
      </c>
      <c r="I238" s="2">
        <v>0.46548415582406943</v>
      </c>
      <c r="Q238" s="2" t="s">
        <v>5</v>
      </c>
      <c r="R238" s="2">
        <v>10</v>
      </c>
      <c r="S238" s="2">
        <v>1.6637009253896482</v>
      </c>
      <c r="T238" s="2">
        <v>0.45515542506363216</v>
      </c>
    </row>
    <row r="239" spans="1:20" x14ac:dyDescent="0.25">
      <c r="A239" s="10">
        <v>40697</v>
      </c>
      <c r="B239" s="2">
        <v>256</v>
      </c>
      <c r="C239" s="2" t="s">
        <v>50</v>
      </c>
      <c r="D239" s="2" t="s">
        <v>31</v>
      </c>
      <c r="E239" s="2" t="s">
        <v>25</v>
      </c>
      <c r="F239" s="2" t="s">
        <v>5</v>
      </c>
      <c r="G239" s="2">
        <v>10</v>
      </c>
      <c r="H239" s="2">
        <v>1.503790683057181</v>
      </c>
      <c r="I239" s="2">
        <v>0.28480836416889083</v>
      </c>
      <c r="Q239" s="2" t="s">
        <v>5</v>
      </c>
      <c r="R239" s="2">
        <v>10</v>
      </c>
      <c r="S239" s="2">
        <v>1.6848453616444126</v>
      </c>
      <c r="T239" s="2">
        <v>0.31377378544574225</v>
      </c>
    </row>
    <row r="240" spans="1:20" x14ac:dyDescent="0.25">
      <c r="A240" s="10">
        <v>40697</v>
      </c>
      <c r="B240" s="2">
        <v>256</v>
      </c>
      <c r="C240" s="2" t="s">
        <v>51</v>
      </c>
      <c r="D240" s="2" t="s">
        <v>31</v>
      </c>
      <c r="E240" s="2" t="s">
        <v>25</v>
      </c>
      <c r="F240" s="2" t="s">
        <v>5</v>
      </c>
      <c r="G240" s="2">
        <v>10</v>
      </c>
      <c r="Q240" s="2" t="s">
        <v>5</v>
      </c>
      <c r="R240" s="2">
        <v>10</v>
      </c>
      <c r="S240" s="2">
        <v>1.7015679850559273</v>
      </c>
      <c r="T240" s="2">
        <v>0.39412799017135869</v>
      </c>
    </row>
    <row r="241" spans="1:20" x14ac:dyDescent="0.25">
      <c r="A241" s="10">
        <v>40697</v>
      </c>
      <c r="B241" s="2">
        <v>256</v>
      </c>
      <c r="C241" s="2" t="s">
        <v>52</v>
      </c>
      <c r="D241" s="2" t="s">
        <v>31</v>
      </c>
      <c r="E241" s="2" t="s">
        <v>25</v>
      </c>
      <c r="F241" s="2" t="s">
        <v>5</v>
      </c>
      <c r="G241" s="2">
        <v>10</v>
      </c>
      <c r="H241" s="2">
        <v>1.841359470454855</v>
      </c>
      <c r="I241" s="2">
        <v>0.50394504471859669</v>
      </c>
      <c r="Q241" s="2" t="s">
        <v>5</v>
      </c>
      <c r="R241" s="2">
        <v>10</v>
      </c>
      <c r="S241" s="2">
        <v>1.7101173651118162</v>
      </c>
      <c r="T241" s="2">
        <v>0.40092961784120362</v>
      </c>
    </row>
    <row r="242" spans="1:20" x14ac:dyDescent="0.25">
      <c r="A242" s="10">
        <v>40697</v>
      </c>
      <c r="B242" s="2">
        <v>256</v>
      </c>
      <c r="C242" s="2" t="s">
        <v>53</v>
      </c>
      <c r="D242" s="2" t="s">
        <v>31</v>
      </c>
      <c r="E242" s="2" t="s">
        <v>25</v>
      </c>
      <c r="F242" s="2" t="s">
        <v>5</v>
      </c>
      <c r="G242" s="2">
        <v>10</v>
      </c>
      <c r="Q242" s="2" t="s">
        <v>5</v>
      </c>
      <c r="R242" s="2">
        <v>10</v>
      </c>
      <c r="S242" s="2">
        <v>1.7109631189952756</v>
      </c>
      <c r="T242" s="2">
        <v>0.25373824546133689</v>
      </c>
    </row>
    <row r="243" spans="1:20" x14ac:dyDescent="0.25">
      <c r="A243" s="10">
        <v>40697</v>
      </c>
      <c r="B243" s="2">
        <v>256</v>
      </c>
      <c r="C243" s="2" t="s">
        <v>54</v>
      </c>
      <c r="D243" s="2" t="s">
        <v>31</v>
      </c>
      <c r="E243" s="2" t="s">
        <v>25</v>
      </c>
      <c r="F243" s="2" t="s">
        <v>5</v>
      </c>
      <c r="G243" s="2">
        <v>10</v>
      </c>
      <c r="Q243" s="2" t="s">
        <v>5</v>
      </c>
      <c r="R243" s="2">
        <v>10</v>
      </c>
      <c r="S243" s="2">
        <v>1.7275412570285564</v>
      </c>
      <c r="T243" s="2">
        <v>0.50693755720797762</v>
      </c>
    </row>
    <row r="244" spans="1:20" x14ac:dyDescent="0.25">
      <c r="A244" s="10">
        <v>40697</v>
      </c>
      <c r="B244" s="2">
        <v>256</v>
      </c>
      <c r="C244" s="2" t="s">
        <v>55</v>
      </c>
      <c r="D244" s="2" t="s">
        <v>31</v>
      </c>
      <c r="E244" s="2" t="s">
        <v>25</v>
      </c>
      <c r="F244" s="2" t="s">
        <v>5</v>
      </c>
      <c r="G244" s="2">
        <v>10</v>
      </c>
      <c r="Q244" s="2" t="s">
        <v>5</v>
      </c>
      <c r="R244" s="2">
        <v>10</v>
      </c>
      <c r="S244" s="2">
        <v>1.7693773260761385</v>
      </c>
      <c r="T244" s="2">
        <v>0.48085138097609997</v>
      </c>
    </row>
    <row r="245" spans="1:20" x14ac:dyDescent="0.25">
      <c r="A245" s="10">
        <v>40697</v>
      </c>
      <c r="B245" s="2">
        <v>256</v>
      </c>
      <c r="C245" s="2" t="s">
        <v>56</v>
      </c>
      <c r="D245" s="2" t="s">
        <v>31</v>
      </c>
      <c r="E245" s="2" t="s">
        <v>25</v>
      </c>
      <c r="F245" s="2" t="s">
        <v>5</v>
      </c>
      <c r="G245" s="2">
        <v>10</v>
      </c>
      <c r="H245" s="2">
        <v>1.2528530309798929</v>
      </c>
      <c r="I245" s="2">
        <v>0.1559999801544999</v>
      </c>
      <c r="Q245" s="2" t="s">
        <v>5</v>
      </c>
      <c r="R245" s="2">
        <v>10</v>
      </c>
      <c r="S245" s="2">
        <v>1.7745169657285496</v>
      </c>
      <c r="T245" s="2">
        <v>0.42485694132380564</v>
      </c>
    </row>
    <row r="246" spans="1:20" x14ac:dyDescent="0.25">
      <c r="A246" s="10">
        <v>40697</v>
      </c>
      <c r="B246" s="2">
        <v>256</v>
      </c>
      <c r="C246" s="2" t="s">
        <v>57</v>
      </c>
      <c r="D246" s="2" t="s">
        <v>31</v>
      </c>
      <c r="E246" s="2" t="s">
        <v>25</v>
      </c>
      <c r="F246" s="2" t="s">
        <v>5</v>
      </c>
      <c r="G246" s="2">
        <v>10</v>
      </c>
      <c r="H246" s="2">
        <v>1.9263424466256551</v>
      </c>
      <c r="I246" s="2">
        <v>0.55144489683442555</v>
      </c>
      <c r="Q246" s="2" t="s">
        <v>5</v>
      </c>
      <c r="R246" s="2">
        <v>10</v>
      </c>
      <c r="S246" s="2">
        <v>1.7916906490201179</v>
      </c>
      <c r="T246" s="2">
        <v>0.64598577545713076</v>
      </c>
    </row>
    <row r="247" spans="1:20" x14ac:dyDescent="0.25">
      <c r="A247" s="10">
        <v>40697</v>
      </c>
      <c r="B247" s="2">
        <v>256</v>
      </c>
      <c r="C247" s="2" t="s">
        <v>58</v>
      </c>
      <c r="D247" s="2" t="s">
        <v>31</v>
      </c>
      <c r="E247" s="2" t="s">
        <v>25</v>
      </c>
      <c r="F247" s="2" t="s">
        <v>5</v>
      </c>
      <c r="G247" s="2">
        <v>10</v>
      </c>
      <c r="Q247" s="2" t="s">
        <v>5</v>
      </c>
      <c r="R247" s="2">
        <v>10</v>
      </c>
      <c r="S247" s="2">
        <v>1.8055008581584002</v>
      </c>
      <c r="T247" s="2">
        <v>0.4967657339558062</v>
      </c>
    </row>
    <row r="248" spans="1:20" x14ac:dyDescent="0.25">
      <c r="A248" s="10">
        <v>40697</v>
      </c>
      <c r="B248" s="2">
        <v>256</v>
      </c>
      <c r="C248" s="2" t="s">
        <v>59</v>
      </c>
      <c r="D248" s="2" t="s">
        <v>31</v>
      </c>
      <c r="E248" s="2" t="s">
        <v>25</v>
      </c>
      <c r="F248" s="2" t="s">
        <v>5</v>
      </c>
      <c r="G248" s="2">
        <v>10</v>
      </c>
      <c r="H248" s="2">
        <v>2.0166155475571776</v>
      </c>
      <c r="I248" s="2">
        <v>0.61713835950314255</v>
      </c>
      <c r="Q248" s="2" t="s">
        <v>5</v>
      </c>
      <c r="R248" s="2">
        <v>10</v>
      </c>
      <c r="S248" s="2">
        <v>1.8228216453031045</v>
      </c>
      <c r="T248" s="2">
        <v>0.52016523074553089</v>
      </c>
    </row>
    <row r="249" spans="1:20" x14ac:dyDescent="0.25">
      <c r="A249" s="10">
        <v>40697</v>
      </c>
      <c r="B249" s="2">
        <v>256</v>
      </c>
      <c r="C249" s="2" t="s">
        <v>60</v>
      </c>
      <c r="D249" s="2" t="s">
        <v>31</v>
      </c>
      <c r="E249" s="2" t="s">
        <v>25</v>
      </c>
      <c r="F249" s="2" t="s">
        <v>5</v>
      </c>
      <c r="G249" s="2">
        <v>10</v>
      </c>
      <c r="Q249" s="2" t="s">
        <v>5</v>
      </c>
      <c r="R249" s="2">
        <v>10</v>
      </c>
      <c r="S249" s="2">
        <v>1.841359470454855</v>
      </c>
      <c r="T249" s="2">
        <v>0.50394504471859669</v>
      </c>
    </row>
    <row r="250" spans="1:20" x14ac:dyDescent="0.25">
      <c r="A250" s="10">
        <v>40697</v>
      </c>
      <c r="B250" s="2">
        <v>256</v>
      </c>
      <c r="C250" s="2" t="s">
        <v>61</v>
      </c>
      <c r="D250" s="2" t="s">
        <v>31</v>
      </c>
      <c r="E250" s="2" t="s">
        <v>25</v>
      </c>
      <c r="F250" s="2" t="s">
        <v>5</v>
      </c>
      <c r="G250" s="2">
        <v>10</v>
      </c>
      <c r="Q250" s="2" t="s">
        <v>5</v>
      </c>
      <c r="R250" s="2">
        <v>10</v>
      </c>
      <c r="S250" s="2">
        <v>1.8639173769578605</v>
      </c>
      <c r="T250" s="2">
        <v>0.46548415582406943</v>
      </c>
    </row>
    <row r="251" spans="1:20" x14ac:dyDescent="0.25">
      <c r="Q251" s="2" t="s">
        <v>5</v>
      </c>
      <c r="R251" s="2">
        <v>10</v>
      </c>
      <c r="S251" s="2">
        <v>1.8808135922807914</v>
      </c>
      <c r="T251" s="2">
        <v>0.49126140451520839</v>
      </c>
    </row>
    <row r="252" spans="1:20" x14ac:dyDescent="0.25">
      <c r="A252" s="10">
        <v>40697</v>
      </c>
      <c r="B252" s="2">
        <v>253</v>
      </c>
      <c r="C252" s="2" t="s">
        <v>38</v>
      </c>
      <c r="D252" s="2" t="s">
        <v>32</v>
      </c>
      <c r="E252" s="2" t="s">
        <v>25</v>
      </c>
      <c r="F252" s="2" t="s">
        <v>5</v>
      </c>
      <c r="G252" s="2">
        <v>25</v>
      </c>
      <c r="Q252" s="2" t="s">
        <v>5</v>
      </c>
      <c r="R252" s="2">
        <v>10</v>
      </c>
      <c r="S252" s="2">
        <v>1.9263424466256551</v>
      </c>
      <c r="T252" s="2">
        <v>0.55144489683442555</v>
      </c>
    </row>
    <row r="253" spans="1:20" x14ac:dyDescent="0.25">
      <c r="A253" s="10">
        <v>40697</v>
      </c>
      <c r="B253" s="2">
        <v>253</v>
      </c>
      <c r="C253" s="2" t="s">
        <v>39</v>
      </c>
      <c r="D253" s="2" t="s">
        <v>32</v>
      </c>
      <c r="E253" s="2" t="s">
        <v>25</v>
      </c>
      <c r="F253" s="2" t="s">
        <v>5</v>
      </c>
      <c r="G253" s="2">
        <v>25</v>
      </c>
      <c r="Q253" s="2" t="s">
        <v>5</v>
      </c>
      <c r="R253" s="2">
        <v>10</v>
      </c>
      <c r="S253" s="2">
        <v>1.9299295600845878</v>
      </c>
      <c r="T253" s="2">
        <v>0.53618190265818022</v>
      </c>
    </row>
    <row r="254" spans="1:20" x14ac:dyDescent="0.25">
      <c r="A254" s="10">
        <v>40697</v>
      </c>
      <c r="B254" s="2">
        <v>253</v>
      </c>
      <c r="C254" s="2" t="s">
        <v>40</v>
      </c>
      <c r="D254" s="2" t="s">
        <v>32</v>
      </c>
      <c r="E254" s="2" t="s">
        <v>25</v>
      </c>
      <c r="F254" s="2" t="s">
        <v>5</v>
      </c>
      <c r="G254" s="2">
        <v>25</v>
      </c>
      <c r="Q254" s="2" t="s">
        <v>5</v>
      </c>
      <c r="R254" s="2">
        <v>10</v>
      </c>
      <c r="S254" s="2">
        <v>1.9745116927373283</v>
      </c>
      <c r="T254" s="2">
        <v>0.58576307396868732</v>
      </c>
    </row>
    <row r="255" spans="1:20" x14ac:dyDescent="0.25">
      <c r="A255" s="10">
        <v>40697</v>
      </c>
      <c r="B255" s="2">
        <v>253</v>
      </c>
      <c r="C255" s="2" t="s">
        <v>41</v>
      </c>
      <c r="D255" s="2" t="s">
        <v>32</v>
      </c>
      <c r="E255" s="2" t="s">
        <v>25</v>
      </c>
      <c r="F255" s="2" t="s">
        <v>5</v>
      </c>
      <c r="G255" s="2">
        <v>25</v>
      </c>
      <c r="Q255" s="2" t="s">
        <v>5</v>
      </c>
      <c r="R255" s="2">
        <v>10</v>
      </c>
      <c r="S255" s="2">
        <v>1.9934362304976116</v>
      </c>
      <c r="T255" s="2">
        <v>0.5257229426334703</v>
      </c>
    </row>
    <row r="256" spans="1:20" x14ac:dyDescent="0.25">
      <c r="A256" s="10">
        <v>40697</v>
      </c>
      <c r="B256" s="2">
        <v>253</v>
      </c>
      <c r="C256" s="2" t="s">
        <v>42</v>
      </c>
      <c r="D256" s="2" t="s">
        <v>32</v>
      </c>
      <c r="E256" s="2" t="s">
        <v>25</v>
      </c>
      <c r="F256" s="2" t="s">
        <v>5</v>
      </c>
      <c r="G256" s="2">
        <v>25</v>
      </c>
      <c r="Q256" s="2" t="s">
        <v>5</v>
      </c>
      <c r="R256" s="2">
        <v>10</v>
      </c>
      <c r="S256" s="2">
        <v>2.0166155475571776</v>
      </c>
      <c r="T256" s="2">
        <v>0.61713835950314255</v>
      </c>
    </row>
    <row r="257" spans="1:20" x14ac:dyDescent="0.25">
      <c r="A257" s="10">
        <v>40697</v>
      </c>
      <c r="B257" s="2">
        <v>253</v>
      </c>
      <c r="C257" s="2" t="s">
        <v>43</v>
      </c>
      <c r="D257" s="2" t="s">
        <v>32</v>
      </c>
      <c r="E257" s="2" t="s">
        <v>25</v>
      </c>
      <c r="F257" s="2" t="s">
        <v>5</v>
      </c>
      <c r="G257" s="2">
        <v>25</v>
      </c>
      <c r="Q257" s="2" t="s">
        <v>5</v>
      </c>
      <c r="R257" s="2">
        <v>10</v>
      </c>
      <c r="S257" s="2">
        <v>2.0576661039098294</v>
      </c>
      <c r="T257" s="2">
        <v>0.49652925338826742</v>
      </c>
    </row>
    <row r="258" spans="1:20" x14ac:dyDescent="0.25">
      <c r="A258" s="10">
        <v>40697</v>
      </c>
      <c r="B258" s="2">
        <v>253</v>
      </c>
      <c r="C258" s="2" t="s">
        <v>44</v>
      </c>
      <c r="D258" s="2" t="s">
        <v>32</v>
      </c>
      <c r="E258" s="2" t="s">
        <v>25</v>
      </c>
      <c r="F258" s="2" t="s">
        <v>5</v>
      </c>
      <c r="G258" s="2">
        <v>25</v>
      </c>
      <c r="Q258" s="2" t="s">
        <v>5</v>
      </c>
      <c r="R258" s="2">
        <v>10</v>
      </c>
      <c r="S258" s="2">
        <v>2.1367205671564067</v>
      </c>
      <c r="T258" s="2">
        <v>0.77846118737099279</v>
      </c>
    </row>
    <row r="259" spans="1:20" x14ac:dyDescent="0.25">
      <c r="A259" s="10">
        <v>40697</v>
      </c>
      <c r="B259" s="2">
        <v>253</v>
      </c>
      <c r="C259" s="2" t="s">
        <v>45</v>
      </c>
      <c r="D259" s="2" t="s">
        <v>32</v>
      </c>
      <c r="E259" s="2" t="s">
        <v>25</v>
      </c>
      <c r="F259" s="2" t="s">
        <v>5</v>
      </c>
      <c r="G259" s="2">
        <v>25</v>
      </c>
      <c r="H259" s="2">
        <v>2.0610753236297916</v>
      </c>
      <c r="I259" s="2">
        <v>1.3150426285564407</v>
      </c>
      <c r="Q259" s="2" t="s">
        <v>5</v>
      </c>
      <c r="R259" s="2">
        <v>10</v>
      </c>
      <c r="S259" s="2">
        <v>2.1574567681342258</v>
      </c>
      <c r="T259" s="2">
        <v>0.72762348281131584</v>
      </c>
    </row>
    <row r="260" spans="1:20" x14ac:dyDescent="0.25">
      <c r="A260" s="10">
        <v>40697</v>
      </c>
      <c r="B260" s="2">
        <v>253</v>
      </c>
      <c r="C260" s="2" t="s">
        <v>46</v>
      </c>
      <c r="D260" s="2" t="s">
        <v>32</v>
      </c>
      <c r="E260" s="2" t="s">
        <v>25</v>
      </c>
      <c r="F260" s="2" t="s">
        <v>5</v>
      </c>
      <c r="G260" s="2">
        <v>25</v>
      </c>
      <c r="Q260" s="2" t="s">
        <v>5</v>
      </c>
      <c r="R260" s="2">
        <v>10</v>
      </c>
      <c r="S260" s="2">
        <v>2.1687920203141817</v>
      </c>
      <c r="T260" s="2">
        <v>0.50744226371325929</v>
      </c>
    </row>
    <row r="261" spans="1:20" x14ac:dyDescent="0.25">
      <c r="A261" s="10">
        <v>40697</v>
      </c>
      <c r="B261" s="2">
        <v>253</v>
      </c>
      <c r="C261" s="2" t="s">
        <v>47</v>
      </c>
      <c r="D261" s="2" t="s">
        <v>32</v>
      </c>
      <c r="E261" s="2" t="s">
        <v>25</v>
      </c>
      <c r="F261" s="2" t="s">
        <v>5</v>
      </c>
      <c r="G261" s="2">
        <v>25</v>
      </c>
      <c r="Q261" s="2" t="s">
        <v>5</v>
      </c>
      <c r="R261" s="2">
        <v>10</v>
      </c>
      <c r="S261" s="2">
        <v>2.1972805581256192</v>
      </c>
      <c r="T261" s="2">
        <v>0.45307753274474433</v>
      </c>
    </row>
    <row r="262" spans="1:20" x14ac:dyDescent="0.25">
      <c r="A262" s="10">
        <v>40697</v>
      </c>
      <c r="B262" s="2">
        <v>253</v>
      </c>
      <c r="C262" s="2" t="s">
        <v>48</v>
      </c>
      <c r="D262" s="2" t="s">
        <v>32</v>
      </c>
      <c r="E262" s="2" t="s">
        <v>25</v>
      </c>
      <c r="F262" s="2" t="s">
        <v>5</v>
      </c>
      <c r="G262" s="2">
        <v>25</v>
      </c>
      <c r="Q262" s="2" t="s">
        <v>5</v>
      </c>
      <c r="R262" s="2">
        <v>10</v>
      </c>
      <c r="S262" s="2">
        <v>2.2782962080912736</v>
      </c>
      <c r="T262" s="2">
        <v>0.47362378284025713</v>
      </c>
    </row>
    <row r="263" spans="1:20" x14ac:dyDescent="0.25">
      <c r="A263" s="10">
        <v>40697</v>
      </c>
      <c r="B263" s="2">
        <v>253</v>
      </c>
      <c r="C263" s="2" t="s">
        <v>49</v>
      </c>
      <c r="D263" s="2" t="s">
        <v>32</v>
      </c>
      <c r="E263" s="2" t="s">
        <v>25</v>
      </c>
      <c r="F263" s="2" t="s">
        <v>5</v>
      </c>
      <c r="G263" s="2">
        <v>25</v>
      </c>
      <c r="H263" s="2">
        <v>1.267171728403014</v>
      </c>
      <c r="I263" s="2">
        <v>1.1496822020780135</v>
      </c>
      <c r="Q263" s="2" t="s">
        <v>5</v>
      </c>
      <c r="R263" s="2">
        <v>25</v>
      </c>
      <c r="S263" s="2">
        <v>1.0681858617461617</v>
      </c>
      <c r="T263" s="2">
        <v>0.55945430888911551</v>
      </c>
    </row>
    <row r="264" spans="1:20" x14ac:dyDescent="0.25">
      <c r="A264" s="10">
        <v>40697</v>
      </c>
      <c r="B264" s="2">
        <v>253</v>
      </c>
      <c r="C264" s="2" t="s">
        <v>50</v>
      </c>
      <c r="D264" s="2" t="s">
        <v>32</v>
      </c>
      <c r="E264" s="2" t="s">
        <v>25</v>
      </c>
      <c r="F264" s="2" t="s">
        <v>5</v>
      </c>
      <c r="G264" s="2">
        <v>25</v>
      </c>
      <c r="Q264" s="2" t="s">
        <v>5</v>
      </c>
      <c r="R264" s="2">
        <v>25</v>
      </c>
      <c r="S264" s="2">
        <v>1.1875207208364631</v>
      </c>
      <c r="T264" s="2">
        <v>0.32590886245461098</v>
      </c>
    </row>
    <row r="265" spans="1:20" x14ac:dyDescent="0.25">
      <c r="A265" s="10">
        <v>40697</v>
      </c>
      <c r="B265" s="2">
        <v>253</v>
      </c>
      <c r="C265" s="2" t="s">
        <v>51</v>
      </c>
      <c r="D265" s="2" t="s">
        <v>32</v>
      </c>
      <c r="E265" s="2" t="s">
        <v>25</v>
      </c>
      <c r="F265" s="2" t="s">
        <v>5</v>
      </c>
      <c r="G265" s="2">
        <v>25</v>
      </c>
      <c r="Q265" s="2" t="s">
        <v>5</v>
      </c>
      <c r="R265" s="2">
        <v>25</v>
      </c>
      <c r="S265" s="2">
        <v>1.2121876044039579</v>
      </c>
      <c r="T265" s="2">
        <v>0.38426818845015798</v>
      </c>
    </row>
    <row r="266" spans="1:20" x14ac:dyDescent="0.25">
      <c r="A266" s="10">
        <v>40697</v>
      </c>
      <c r="B266" s="2">
        <v>253</v>
      </c>
      <c r="C266" s="2" t="s">
        <v>52</v>
      </c>
      <c r="D266" s="2" t="s">
        <v>32</v>
      </c>
      <c r="E266" s="2" t="s">
        <v>25</v>
      </c>
      <c r="F266" s="2" t="s">
        <v>5</v>
      </c>
      <c r="G266" s="2">
        <v>25</v>
      </c>
      <c r="Q266" s="2" t="s">
        <v>5</v>
      </c>
      <c r="R266" s="2">
        <v>25</v>
      </c>
      <c r="S266" s="2">
        <v>1.2253092817258628</v>
      </c>
      <c r="T266" s="2">
        <v>0.40820526430223586</v>
      </c>
    </row>
    <row r="267" spans="1:20" x14ac:dyDescent="0.25">
      <c r="A267" s="10">
        <v>40697</v>
      </c>
      <c r="B267" s="2">
        <v>253</v>
      </c>
      <c r="C267" s="2" t="s">
        <v>53</v>
      </c>
      <c r="D267" s="2" t="s">
        <v>32</v>
      </c>
      <c r="E267" s="2" t="s">
        <v>25</v>
      </c>
      <c r="F267" s="2" t="s">
        <v>5</v>
      </c>
      <c r="G267" s="2">
        <v>25</v>
      </c>
      <c r="Q267" s="2" t="s">
        <v>5</v>
      </c>
      <c r="R267" s="2">
        <v>25</v>
      </c>
      <c r="S267" s="2">
        <v>1.2405492482825997</v>
      </c>
      <c r="T267" s="2">
        <v>0.40145827448572252</v>
      </c>
    </row>
    <row r="268" spans="1:20" x14ac:dyDescent="0.25">
      <c r="A268" s="10">
        <v>40697</v>
      </c>
      <c r="B268" s="2">
        <v>253</v>
      </c>
      <c r="C268" s="2" t="s">
        <v>54</v>
      </c>
      <c r="D268" s="2" t="s">
        <v>32</v>
      </c>
      <c r="E268" s="2" t="s">
        <v>25</v>
      </c>
      <c r="F268" s="2" t="s">
        <v>5</v>
      </c>
      <c r="G268" s="2">
        <v>25</v>
      </c>
      <c r="Q268" s="2" t="s">
        <v>5</v>
      </c>
      <c r="R268" s="2">
        <v>25</v>
      </c>
      <c r="S268" s="2">
        <v>1.255272505103306</v>
      </c>
      <c r="T268" s="2">
        <v>0.47447355217846554</v>
      </c>
    </row>
    <row r="269" spans="1:20" x14ac:dyDescent="0.25">
      <c r="A269" s="10">
        <v>40697</v>
      </c>
      <c r="B269" s="2">
        <v>253</v>
      </c>
      <c r="C269" s="2" t="s">
        <v>55</v>
      </c>
      <c r="D269" s="2" t="s">
        <v>32</v>
      </c>
      <c r="E269" s="2" t="s">
        <v>25</v>
      </c>
      <c r="F269" s="2" t="s">
        <v>5</v>
      </c>
      <c r="G269" s="2">
        <v>25</v>
      </c>
      <c r="Q269" s="2" t="s">
        <v>5</v>
      </c>
      <c r="R269" s="2">
        <v>25</v>
      </c>
      <c r="S269" s="2">
        <v>1.267171728403014</v>
      </c>
      <c r="T269" s="2">
        <v>1.1496822020780135</v>
      </c>
    </row>
    <row r="270" spans="1:20" x14ac:dyDescent="0.25">
      <c r="A270" s="10">
        <v>40697</v>
      </c>
      <c r="B270" s="2">
        <v>253</v>
      </c>
      <c r="C270" s="2" t="s">
        <v>56</v>
      </c>
      <c r="D270" s="2" t="s">
        <v>32</v>
      </c>
      <c r="E270" s="2" t="s">
        <v>25</v>
      </c>
      <c r="F270" s="2" t="s">
        <v>5</v>
      </c>
      <c r="G270" s="2">
        <v>25</v>
      </c>
      <c r="Q270" s="2" t="s">
        <v>5</v>
      </c>
      <c r="R270" s="2">
        <v>25</v>
      </c>
      <c r="S270" s="2">
        <v>1.2764618041732443</v>
      </c>
      <c r="T270" s="2">
        <v>0.61205102028359426</v>
      </c>
    </row>
    <row r="271" spans="1:20" x14ac:dyDescent="0.25">
      <c r="A271" s="10">
        <v>40697</v>
      </c>
      <c r="B271" s="2">
        <v>253</v>
      </c>
      <c r="C271" s="2" t="s">
        <v>57</v>
      </c>
      <c r="D271" s="2" t="s">
        <v>32</v>
      </c>
      <c r="E271" s="2" t="s">
        <v>25</v>
      </c>
      <c r="F271" s="2" t="s">
        <v>5</v>
      </c>
      <c r="G271" s="2">
        <v>25</v>
      </c>
      <c r="Q271" s="2" t="s">
        <v>5</v>
      </c>
      <c r="R271" s="2">
        <v>25</v>
      </c>
      <c r="S271" s="2">
        <v>1.2787536009528291</v>
      </c>
      <c r="T271" s="2">
        <v>0.59428998952332879</v>
      </c>
    </row>
    <row r="272" spans="1:20" x14ac:dyDescent="0.25">
      <c r="A272" s="10">
        <v>40697</v>
      </c>
      <c r="B272" s="2">
        <v>253</v>
      </c>
      <c r="C272" s="2" t="s">
        <v>58</v>
      </c>
      <c r="D272" s="2" t="s">
        <v>32</v>
      </c>
      <c r="E272" s="2" t="s">
        <v>25</v>
      </c>
      <c r="F272" s="2" t="s">
        <v>5</v>
      </c>
      <c r="G272" s="2">
        <v>25</v>
      </c>
      <c r="Q272" s="2" t="s">
        <v>5</v>
      </c>
      <c r="R272" s="2">
        <v>25</v>
      </c>
      <c r="S272" s="2">
        <v>1.4132997640812519</v>
      </c>
      <c r="T272" s="2">
        <v>0.92477218465810185</v>
      </c>
    </row>
    <row r="273" spans="1:20" x14ac:dyDescent="0.25">
      <c r="A273" s="10">
        <v>40697</v>
      </c>
      <c r="B273" s="2">
        <v>253</v>
      </c>
      <c r="C273" s="2" t="s">
        <v>59</v>
      </c>
      <c r="D273" s="2" t="s">
        <v>32</v>
      </c>
      <c r="E273" s="2" t="s">
        <v>25</v>
      </c>
      <c r="F273" s="2" t="s">
        <v>5</v>
      </c>
      <c r="G273" s="2">
        <v>25</v>
      </c>
      <c r="H273" s="2">
        <v>2.5559404378185113</v>
      </c>
      <c r="I273" s="2">
        <v>1.3042243095693511</v>
      </c>
      <c r="Q273" s="2" t="s">
        <v>5</v>
      </c>
      <c r="R273" s="2">
        <v>25</v>
      </c>
      <c r="S273" s="2">
        <v>1.4132997640812519</v>
      </c>
      <c r="T273" s="2">
        <v>0.5472918233776729</v>
      </c>
    </row>
    <row r="274" spans="1:20" x14ac:dyDescent="0.25">
      <c r="A274" s="10">
        <v>40697</v>
      </c>
      <c r="B274" s="2">
        <v>253</v>
      </c>
      <c r="C274" s="2" t="s">
        <v>60</v>
      </c>
      <c r="D274" s="2" t="s">
        <v>32</v>
      </c>
      <c r="E274" s="2" t="s">
        <v>25</v>
      </c>
      <c r="F274" s="2" t="s">
        <v>5</v>
      </c>
      <c r="G274" s="2">
        <v>25</v>
      </c>
      <c r="Q274" s="2" t="s">
        <v>5</v>
      </c>
      <c r="R274" s="2">
        <v>25</v>
      </c>
      <c r="S274" s="2">
        <v>1.4199557484897578</v>
      </c>
      <c r="T274" s="2">
        <v>0.63464913198074735</v>
      </c>
    </row>
    <row r="275" spans="1:20" x14ac:dyDescent="0.25">
      <c r="A275" s="10">
        <v>40697</v>
      </c>
      <c r="B275" s="2">
        <v>253</v>
      </c>
      <c r="C275" s="2" t="s">
        <v>61</v>
      </c>
      <c r="D275" s="2" t="s">
        <v>32</v>
      </c>
      <c r="E275" s="2" t="s">
        <v>25</v>
      </c>
      <c r="F275" s="2" t="s">
        <v>5</v>
      </c>
      <c r="G275" s="2">
        <v>25</v>
      </c>
      <c r="Q275" s="2" t="s">
        <v>5</v>
      </c>
      <c r="R275" s="2">
        <v>25</v>
      </c>
      <c r="S275" s="2">
        <v>1.4345689040341987</v>
      </c>
      <c r="T275" s="2">
        <v>0.57504126677500489</v>
      </c>
    </row>
    <row r="276" spans="1:20" x14ac:dyDescent="0.25">
      <c r="Q276" s="2" t="s">
        <v>5</v>
      </c>
      <c r="R276" s="2">
        <v>25</v>
      </c>
      <c r="S276" s="2">
        <v>1.4409090820652177</v>
      </c>
      <c r="T276" s="2">
        <v>0.58473091693272705</v>
      </c>
    </row>
    <row r="277" spans="1:20" x14ac:dyDescent="0.25">
      <c r="A277" s="10">
        <v>40697</v>
      </c>
      <c r="B277" s="2">
        <v>264</v>
      </c>
      <c r="C277" s="2" t="s">
        <v>38</v>
      </c>
      <c r="D277" s="2" t="s">
        <v>31</v>
      </c>
      <c r="E277" s="2" t="s">
        <v>25</v>
      </c>
      <c r="F277" s="2" t="s">
        <v>5</v>
      </c>
      <c r="G277" s="2">
        <v>10</v>
      </c>
      <c r="Q277" s="2" t="s">
        <v>5</v>
      </c>
      <c r="R277" s="2">
        <v>25</v>
      </c>
      <c r="S277" s="2">
        <v>1.4842998393467859</v>
      </c>
      <c r="T277" s="2">
        <v>0.68093685022592487</v>
      </c>
    </row>
    <row r="278" spans="1:20" x14ac:dyDescent="0.25">
      <c r="A278" s="10">
        <v>40697</v>
      </c>
      <c r="B278" s="2">
        <v>264</v>
      </c>
      <c r="C278" s="2" t="s">
        <v>39</v>
      </c>
      <c r="D278" s="2" t="s">
        <v>31</v>
      </c>
      <c r="E278" s="2" t="s">
        <v>25</v>
      </c>
      <c r="F278" s="2" t="s">
        <v>5</v>
      </c>
      <c r="G278" s="2">
        <v>10</v>
      </c>
      <c r="Q278" s="2" t="s">
        <v>5</v>
      </c>
      <c r="R278" s="2">
        <v>25</v>
      </c>
      <c r="S278" s="2">
        <v>1.4899584794248346</v>
      </c>
      <c r="T278" s="2">
        <v>0.53292257985066527</v>
      </c>
    </row>
    <row r="279" spans="1:20" x14ac:dyDescent="0.25">
      <c r="A279" s="10">
        <v>40697</v>
      </c>
      <c r="B279" s="2">
        <v>264</v>
      </c>
      <c r="C279" s="2" t="s">
        <v>40</v>
      </c>
      <c r="D279" s="2" t="s">
        <v>31</v>
      </c>
      <c r="E279" s="2" t="s">
        <v>25</v>
      </c>
      <c r="F279" s="2" t="s">
        <v>5</v>
      </c>
      <c r="G279" s="2">
        <v>10</v>
      </c>
      <c r="Q279" s="2" t="s">
        <v>5</v>
      </c>
      <c r="R279" s="2">
        <v>25</v>
      </c>
      <c r="S279" s="2">
        <v>1.4983105537896004</v>
      </c>
      <c r="T279" s="2">
        <v>0.81497531533546963</v>
      </c>
    </row>
    <row r="280" spans="1:20" x14ac:dyDescent="0.25">
      <c r="A280" s="10">
        <v>40697</v>
      </c>
      <c r="B280" s="2">
        <v>264</v>
      </c>
      <c r="C280" s="2" t="s">
        <v>41</v>
      </c>
      <c r="D280" s="2" t="s">
        <v>31</v>
      </c>
      <c r="E280" s="2" t="s">
        <v>25</v>
      </c>
      <c r="F280" s="2" t="s">
        <v>5</v>
      </c>
      <c r="G280" s="2">
        <v>10</v>
      </c>
      <c r="Q280" s="2" t="s">
        <v>5</v>
      </c>
      <c r="R280" s="2">
        <v>25</v>
      </c>
      <c r="S280" s="2">
        <v>1.5289167002776547</v>
      </c>
      <c r="T280" s="2">
        <v>0.53454115888849851</v>
      </c>
    </row>
    <row r="281" spans="1:20" x14ac:dyDescent="0.25">
      <c r="A281" s="10">
        <v>40697</v>
      </c>
      <c r="B281" s="2">
        <v>264</v>
      </c>
      <c r="C281" s="2" t="s">
        <v>42</v>
      </c>
      <c r="D281" s="2" t="s">
        <v>31</v>
      </c>
      <c r="E281" s="2" t="s">
        <v>25</v>
      </c>
      <c r="F281" s="2" t="s">
        <v>5</v>
      </c>
      <c r="G281" s="2">
        <v>10</v>
      </c>
      <c r="Q281" s="2" t="s">
        <v>5</v>
      </c>
      <c r="R281" s="2">
        <v>25</v>
      </c>
      <c r="S281" s="2">
        <v>1.5289167002776549</v>
      </c>
      <c r="T281" s="2">
        <v>0.87930043989783324</v>
      </c>
    </row>
    <row r="282" spans="1:20" x14ac:dyDescent="0.25">
      <c r="A282" s="10">
        <v>40697</v>
      </c>
      <c r="B282" s="2">
        <v>264</v>
      </c>
      <c r="C282" s="2" t="s">
        <v>43</v>
      </c>
      <c r="D282" s="2" t="s">
        <v>31</v>
      </c>
      <c r="E282" s="2" t="s">
        <v>25</v>
      </c>
      <c r="F282" s="2" t="s">
        <v>5</v>
      </c>
      <c r="G282" s="2">
        <v>10</v>
      </c>
      <c r="Q282" s="2" t="s">
        <v>5</v>
      </c>
      <c r="R282" s="2">
        <v>25</v>
      </c>
      <c r="S282" s="2">
        <v>1.5670263661590604</v>
      </c>
      <c r="T282" s="2">
        <v>0.78509605895779377</v>
      </c>
    </row>
    <row r="283" spans="1:20" x14ac:dyDescent="0.25">
      <c r="A283" s="10">
        <v>40697</v>
      </c>
      <c r="B283" s="2">
        <v>264</v>
      </c>
      <c r="C283" s="2" t="s">
        <v>44</v>
      </c>
      <c r="D283" s="2" t="s">
        <v>31</v>
      </c>
      <c r="E283" s="2" t="s">
        <v>25</v>
      </c>
      <c r="F283" s="2" t="s">
        <v>5</v>
      </c>
      <c r="G283" s="2">
        <v>10</v>
      </c>
      <c r="H283" s="2">
        <v>2.2782962080912736</v>
      </c>
      <c r="I283" s="2">
        <v>0.47362378284025713</v>
      </c>
      <c r="Q283" s="2" t="s">
        <v>5</v>
      </c>
      <c r="R283" s="2">
        <v>25</v>
      </c>
      <c r="S283" s="2">
        <v>1.5751878449276611</v>
      </c>
      <c r="T283" s="2">
        <v>0.61421156607916227</v>
      </c>
    </row>
    <row r="284" spans="1:20" x14ac:dyDescent="0.25">
      <c r="A284" s="10">
        <v>40697</v>
      </c>
      <c r="B284" s="2">
        <v>264</v>
      </c>
      <c r="C284" s="2" t="s">
        <v>45</v>
      </c>
      <c r="D284" s="2" t="s">
        <v>31</v>
      </c>
      <c r="E284" s="2" t="s">
        <v>25</v>
      </c>
      <c r="F284" s="2" t="s">
        <v>5</v>
      </c>
      <c r="G284" s="2">
        <v>10</v>
      </c>
      <c r="Q284" s="2" t="s">
        <v>5</v>
      </c>
      <c r="R284" s="2">
        <v>25</v>
      </c>
      <c r="S284" s="2">
        <v>1.5786392099680724</v>
      </c>
      <c r="T284" s="2">
        <v>0.78903797220043337</v>
      </c>
    </row>
    <row r="285" spans="1:20" x14ac:dyDescent="0.25">
      <c r="A285" s="10">
        <v>40697</v>
      </c>
      <c r="B285" s="2">
        <v>264</v>
      </c>
      <c r="C285" s="2" t="s">
        <v>46</v>
      </c>
      <c r="D285" s="2" t="s">
        <v>31</v>
      </c>
      <c r="E285" s="2" t="s">
        <v>25</v>
      </c>
      <c r="F285" s="2" t="s">
        <v>5</v>
      </c>
      <c r="G285" s="2">
        <v>10</v>
      </c>
      <c r="Q285" s="2" t="s">
        <v>5</v>
      </c>
      <c r="R285" s="2">
        <v>25</v>
      </c>
      <c r="S285" s="2">
        <v>1.5910646070264993</v>
      </c>
      <c r="T285" s="2">
        <v>0.70187290732629926</v>
      </c>
    </row>
    <row r="286" spans="1:20" x14ac:dyDescent="0.25">
      <c r="A286" s="10">
        <v>40697</v>
      </c>
      <c r="B286" s="2">
        <v>264</v>
      </c>
      <c r="C286" s="2" t="s">
        <v>47</v>
      </c>
      <c r="D286" s="2" t="s">
        <v>31</v>
      </c>
      <c r="E286" s="2" t="s">
        <v>25</v>
      </c>
      <c r="F286" s="2" t="s">
        <v>5</v>
      </c>
      <c r="G286" s="2">
        <v>10</v>
      </c>
      <c r="Q286" s="2" t="s">
        <v>5</v>
      </c>
      <c r="R286" s="2">
        <v>25</v>
      </c>
      <c r="S286" s="2">
        <v>1.6159500516564012</v>
      </c>
      <c r="T286" s="2">
        <v>0.55170424474343494</v>
      </c>
    </row>
    <row r="287" spans="1:20" x14ac:dyDescent="0.25">
      <c r="A287" s="10">
        <v>40697</v>
      </c>
      <c r="B287" s="2">
        <v>264</v>
      </c>
      <c r="C287" s="2" t="s">
        <v>48</v>
      </c>
      <c r="D287" s="2" t="s">
        <v>31</v>
      </c>
      <c r="E287" s="2" t="s">
        <v>25</v>
      </c>
      <c r="F287" s="2" t="s">
        <v>5</v>
      </c>
      <c r="G287" s="2">
        <v>10</v>
      </c>
      <c r="Q287" s="2" t="s">
        <v>5</v>
      </c>
      <c r="R287" s="2">
        <v>25</v>
      </c>
      <c r="S287" s="2">
        <v>1.6201360549737576</v>
      </c>
      <c r="T287" s="2">
        <v>0.7922849726837442</v>
      </c>
    </row>
    <row r="288" spans="1:20" x14ac:dyDescent="0.25">
      <c r="A288" s="10">
        <v>40697</v>
      </c>
      <c r="B288" s="2">
        <v>264</v>
      </c>
      <c r="C288" s="2" t="s">
        <v>49</v>
      </c>
      <c r="D288" s="2" t="s">
        <v>31</v>
      </c>
      <c r="E288" s="2" t="s">
        <v>25</v>
      </c>
      <c r="F288" s="2" t="s">
        <v>5</v>
      </c>
      <c r="G288" s="2">
        <v>10</v>
      </c>
      <c r="Q288" s="2" t="s">
        <v>5</v>
      </c>
      <c r="R288" s="2">
        <v>25</v>
      </c>
      <c r="S288" s="2">
        <v>1.6404814369704219</v>
      </c>
      <c r="T288" s="2">
        <v>0.70184064499930265</v>
      </c>
    </row>
    <row r="289" spans="1:20" x14ac:dyDescent="0.25">
      <c r="A289" s="10">
        <v>40697</v>
      </c>
      <c r="B289" s="2">
        <v>264</v>
      </c>
      <c r="C289" s="2" t="s">
        <v>50</v>
      </c>
      <c r="D289" s="2" t="s">
        <v>31</v>
      </c>
      <c r="E289" s="2" t="s">
        <v>25</v>
      </c>
      <c r="F289" s="2" t="s">
        <v>5</v>
      </c>
      <c r="G289" s="2">
        <v>10</v>
      </c>
      <c r="Q289" s="2" t="s">
        <v>5</v>
      </c>
      <c r="R289" s="2">
        <v>25</v>
      </c>
      <c r="S289" s="2">
        <v>1.6414741105040995</v>
      </c>
      <c r="T289" s="2">
        <v>0.64253007671224016</v>
      </c>
    </row>
    <row r="290" spans="1:20" x14ac:dyDescent="0.25">
      <c r="A290" s="10">
        <v>40697</v>
      </c>
      <c r="B290" s="2">
        <v>264</v>
      </c>
      <c r="C290" s="2" t="s">
        <v>51</v>
      </c>
      <c r="D290" s="2" t="s">
        <v>31</v>
      </c>
      <c r="E290" s="2" t="s">
        <v>25</v>
      </c>
      <c r="F290" s="2" t="s">
        <v>5</v>
      </c>
      <c r="G290" s="2">
        <v>10</v>
      </c>
      <c r="Q290" s="2" t="s">
        <v>5</v>
      </c>
      <c r="R290" s="2">
        <v>25</v>
      </c>
      <c r="S290" s="2">
        <v>1.6803355134145632</v>
      </c>
      <c r="T290" s="2">
        <v>0.65670977177015144</v>
      </c>
    </row>
    <row r="291" spans="1:20" x14ac:dyDescent="0.25">
      <c r="A291" s="10">
        <v>40697</v>
      </c>
      <c r="B291" s="2">
        <v>264</v>
      </c>
      <c r="C291" s="2" t="s">
        <v>52</v>
      </c>
      <c r="D291" s="2" t="s">
        <v>31</v>
      </c>
      <c r="E291" s="2" t="s">
        <v>25</v>
      </c>
      <c r="F291" s="2" t="s">
        <v>5</v>
      </c>
      <c r="G291" s="2">
        <v>10</v>
      </c>
      <c r="Q291" s="2" t="s">
        <v>5</v>
      </c>
      <c r="R291" s="2">
        <v>25</v>
      </c>
      <c r="S291" s="2">
        <v>1.6875289612146342</v>
      </c>
      <c r="T291" s="2">
        <v>0.68170775182941379</v>
      </c>
    </row>
    <row r="292" spans="1:20" x14ac:dyDescent="0.25">
      <c r="A292" s="10">
        <v>40697</v>
      </c>
      <c r="B292" s="2">
        <v>264</v>
      </c>
      <c r="C292" s="2" t="s">
        <v>53</v>
      </c>
      <c r="D292" s="2" t="s">
        <v>31</v>
      </c>
      <c r="E292" s="2" t="s">
        <v>25</v>
      </c>
      <c r="F292" s="2" t="s">
        <v>5</v>
      </c>
      <c r="G292" s="2">
        <v>10</v>
      </c>
      <c r="Q292" s="2" t="s">
        <v>5</v>
      </c>
      <c r="R292" s="2">
        <v>25</v>
      </c>
      <c r="S292" s="2">
        <v>1.7002356034866815</v>
      </c>
      <c r="T292" s="2">
        <v>0.8941543426354166</v>
      </c>
    </row>
    <row r="293" spans="1:20" x14ac:dyDescent="0.25">
      <c r="A293" s="10">
        <v>40697</v>
      </c>
      <c r="B293" s="2">
        <v>264</v>
      </c>
      <c r="C293" s="2" t="s">
        <v>54</v>
      </c>
      <c r="D293" s="2" t="s">
        <v>31</v>
      </c>
      <c r="E293" s="2" t="s">
        <v>25</v>
      </c>
      <c r="F293" s="2" t="s">
        <v>5</v>
      </c>
      <c r="G293" s="2">
        <v>10</v>
      </c>
      <c r="Q293" s="2" t="s">
        <v>5</v>
      </c>
      <c r="R293" s="2">
        <v>25</v>
      </c>
      <c r="S293" s="2">
        <v>1.7411515988517852</v>
      </c>
      <c r="T293" s="2">
        <v>0.66708229720471857</v>
      </c>
    </row>
    <row r="294" spans="1:20" x14ac:dyDescent="0.25">
      <c r="A294" s="10">
        <v>40697</v>
      </c>
      <c r="B294" s="2">
        <v>264</v>
      </c>
      <c r="C294" s="2" t="s">
        <v>55</v>
      </c>
      <c r="D294" s="2" t="s">
        <v>31</v>
      </c>
      <c r="E294" s="2" t="s">
        <v>25</v>
      </c>
      <c r="F294" s="2" t="s">
        <v>5</v>
      </c>
      <c r="G294" s="2">
        <v>10</v>
      </c>
      <c r="Q294" s="2" t="s">
        <v>5</v>
      </c>
      <c r="R294" s="2">
        <v>25</v>
      </c>
      <c r="S294" s="2">
        <v>1.7959215686523209</v>
      </c>
      <c r="T294" s="2">
        <v>0.92134743284886245</v>
      </c>
    </row>
    <row r="295" spans="1:20" x14ac:dyDescent="0.25">
      <c r="A295" s="10">
        <v>40697</v>
      </c>
      <c r="B295" s="2">
        <v>264</v>
      </c>
      <c r="C295" s="2" t="s">
        <v>56</v>
      </c>
      <c r="D295" s="2" t="s">
        <v>31</v>
      </c>
      <c r="E295" s="2" t="s">
        <v>25</v>
      </c>
      <c r="F295" s="2" t="s">
        <v>5</v>
      </c>
      <c r="G295" s="2">
        <v>10</v>
      </c>
      <c r="Q295" s="2" t="s">
        <v>5</v>
      </c>
      <c r="R295" s="2">
        <v>25</v>
      </c>
      <c r="S295" s="2">
        <v>1.8041394323353506</v>
      </c>
      <c r="T295" s="2">
        <v>1.1215754404490779</v>
      </c>
    </row>
    <row r="296" spans="1:20" x14ac:dyDescent="0.25">
      <c r="A296" s="10">
        <v>40697</v>
      </c>
      <c r="B296" s="2">
        <v>264</v>
      </c>
      <c r="C296" s="2" t="s">
        <v>57</v>
      </c>
      <c r="D296" s="2" t="s">
        <v>31</v>
      </c>
      <c r="E296" s="2" t="s">
        <v>25</v>
      </c>
      <c r="F296" s="2" t="s">
        <v>5</v>
      </c>
      <c r="G296" s="2">
        <v>10</v>
      </c>
      <c r="Q296" s="2" t="s">
        <v>5</v>
      </c>
      <c r="R296" s="2">
        <v>25</v>
      </c>
      <c r="S296" s="2">
        <v>1.8344207036815325</v>
      </c>
      <c r="T296" s="2">
        <v>0.72680673106837412</v>
      </c>
    </row>
    <row r="297" spans="1:20" x14ac:dyDescent="0.25">
      <c r="A297" s="10">
        <v>40697</v>
      </c>
      <c r="B297" s="2">
        <v>264</v>
      </c>
      <c r="C297" s="2" t="s">
        <v>58</v>
      </c>
      <c r="D297" s="2" t="s">
        <v>31</v>
      </c>
      <c r="E297" s="2" t="s">
        <v>25</v>
      </c>
      <c r="F297" s="2" t="s">
        <v>5</v>
      </c>
      <c r="G297" s="2">
        <v>10</v>
      </c>
      <c r="H297" s="2">
        <v>2.0576661039098294</v>
      </c>
      <c r="I297" s="2">
        <v>0.49652925338826742</v>
      </c>
      <c r="Q297" s="2" t="s">
        <v>5</v>
      </c>
      <c r="R297" s="2">
        <v>25</v>
      </c>
      <c r="S297" s="2">
        <v>1.8432327780980093</v>
      </c>
      <c r="T297" s="2">
        <v>0.89171901640262718</v>
      </c>
    </row>
    <row r="298" spans="1:20" x14ac:dyDescent="0.25">
      <c r="A298" s="10">
        <v>40697</v>
      </c>
      <c r="B298" s="2">
        <v>264</v>
      </c>
      <c r="C298" s="2" t="s">
        <v>59</v>
      </c>
      <c r="D298" s="2" t="s">
        <v>31</v>
      </c>
      <c r="E298" s="2" t="s">
        <v>25</v>
      </c>
      <c r="F298" s="2" t="s">
        <v>5</v>
      </c>
      <c r="G298" s="2">
        <v>10</v>
      </c>
      <c r="Q298" s="2" t="s">
        <v>5</v>
      </c>
      <c r="R298" s="2">
        <v>25</v>
      </c>
      <c r="S298" s="2">
        <v>1.8506462351830666</v>
      </c>
      <c r="T298" s="2">
        <v>0.72263297359055079</v>
      </c>
    </row>
    <row r="299" spans="1:20" x14ac:dyDescent="0.25">
      <c r="A299" s="10">
        <v>40697</v>
      </c>
      <c r="B299" s="2">
        <v>264</v>
      </c>
      <c r="C299" s="2" t="s">
        <v>60</v>
      </c>
      <c r="D299" s="2" t="s">
        <v>31</v>
      </c>
      <c r="E299" s="2" t="s">
        <v>25</v>
      </c>
      <c r="F299" s="2" t="s">
        <v>5</v>
      </c>
      <c r="G299" s="2">
        <v>10</v>
      </c>
      <c r="Q299" s="2" t="s">
        <v>5</v>
      </c>
      <c r="R299" s="2">
        <v>25</v>
      </c>
      <c r="S299" s="2">
        <v>1.8733206018153989</v>
      </c>
      <c r="T299" s="2">
        <v>0.91997352227064366</v>
      </c>
    </row>
    <row r="300" spans="1:20" x14ac:dyDescent="0.25">
      <c r="A300" s="10">
        <v>40697</v>
      </c>
      <c r="B300" s="2">
        <v>264</v>
      </c>
      <c r="C300" s="2" t="s">
        <v>61</v>
      </c>
      <c r="D300" s="2" t="s">
        <v>31</v>
      </c>
      <c r="E300" s="2" t="s">
        <v>25</v>
      </c>
      <c r="F300" s="2" t="s">
        <v>5</v>
      </c>
      <c r="G300" s="2">
        <v>10</v>
      </c>
      <c r="Q300" s="2" t="s">
        <v>5</v>
      </c>
      <c r="R300" s="2">
        <v>25</v>
      </c>
      <c r="S300" s="2">
        <v>1.893206753059848</v>
      </c>
      <c r="T300" s="2">
        <v>0.72697458195930853</v>
      </c>
    </row>
    <row r="301" spans="1:20" x14ac:dyDescent="0.25">
      <c r="Q301" s="2" t="s">
        <v>5</v>
      </c>
      <c r="R301" s="2">
        <v>25</v>
      </c>
      <c r="S301" s="2">
        <v>1.9084850188786497</v>
      </c>
      <c r="T301" s="2">
        <v>0.93088397060267769</v>
      </c>
    </row>
    <row r="302" spans="1:20" x14ac:dyDescent="0.25">
      <c r="A302" s="10">
        <v>40716</v>
      </c>
      <c r="B302" s="2">
        <v>154</v>
      </c>
      <c r="C302" s="2" t="s">
        <v>38</v>
      </c>
      <c r="D302" s="2" t="s">
        <v>31</v>
      </c>
      <c r="E302" s="2" t="s">
        <v>26</v>
      </c>
      <c r="F302" s="2" t="s">
        <v>18</v>
      </c>
      <c r="G302" s="2">
        <v>10</v>
      </c>
      <c r="Q302" s="2" t="s">
        <v>5</v>
      </c>
      <c r="R302" s="2">
        <v>25</v>
      </c>
      <c r="S302" s="2">
        <v>1.9237619608287002</v>
      </c>
      <c r="T302" s="2">
        <v>0.87013709104476777</v>
      </c>
    </row>
    <row r="303" spans="1:20" x14ac:dyDescent="0.25">
      <c r="A303" s="10">
        <v>40716</v>
      </c>
      <c r="B303" s="2">
        <v>154</v>
      </c>
      <c r="C303" s="2" t="s">
        <v>39</v>
      </c>
      <c r="D303" s="2" t="s">
        <v>31</v>
      </c>
      <c r="E303" s="2" t="s">
        <v>26</v>
      </c>
      <c r="F303" s="2" t="s">
        <v>18</v>
      </c>
      <c r="G303" s="2">
        <v>10</v>
      </c>
      <c r="H303" s="2">
        <v>1.4424797690644486</v>
      </c>
      <c r="I303" s="2">
        <v>0.14033274189258341</v>
      </c>
      <c r="Q303" s="2" t="s">
        <v>5</v>
      </c>
      <c r="R303" s="2">
        <v>25</v>
      </c>
      <c r="S303" s="2">
        <v>1.9294189257142929</v>
      </c>
      <c r="T303" s="2">
        <v>0.89892644205624728</v>
      </c>
    </row>
    <row r="304" spans="1:20" x14ac:dyDescent="0.25">
      <c r="A304" s="10">
        <v>40716</v>
      </c>
      <c r="B304" s="2">
        <v>154</v>
      </c>
      <c r="C304" s="2" t="s">
        <v>40</v>
      </c>
      <c r="D304" s="2" t="s">
        <v>31</v>
      </c>
      <c r="E304" s="2" t="s">
        <v>26</v>
      </c>
      <c r="F304" s="2" t="s">
        <v>18</v>
      </c>
      <c r="G304" s="2">
        <v>10</v>
      </c>
      <c r="H304" s="2">
        <v>1.8382192219076259</v>
      </c>
      <c r="I304" s="2">
        <v>0.58377525056752866</v>
      </c>
      <c r="Q304" s="2" t="s">
        <v>5</v>
      </c>
      <c r="R304" s="2">
        <v>25</v>
      </c>
      <c r="S304" s="2">
        <v>1.9339931638312422</v>
      </c>
      <c r="T304" s="2">
        <v>0.91864871900250833</v>
      </c>
    </row>
    <row r="305" spans="1:20" x14ac:dyDescent="0.25">
      <c r="A305" s="10">
        <v>40716</v>
      </c>
      <c r="B305" s="2">
        <v>154</v>
      </c>
      <c r="C305" s="2" t="s">
        <v>41</v>
      </c>
      <c r="D305" s="2" t="s">
        <v>31</v>
      </c>
      <c r="E305" s="2" t="s">
        <v>26</v>
      </c>
      <c r="F305" s="2" t="s">
        <v>18</v>
      </c>
      <c r="G305" s="2">
        <v>10</v>
      </c>
      <c r="H305" s="2">
        <v>1.833784374656479</v>
      </c>
      <c r="I305" s="2">
        <v>3.786670629621388E-2</v>
      </c>
      <c r="Q305" s="2" t="s">
        <v>5</v>
      </c>
      <c r="R305" s="2">
        <v>25</v>
      </c>
      <c r="S305" s="2">
        <v>1.9818186071706636</v>
      </c>
      <c r="T305" s="2">
        <v>1.09912788942009</v>
      </c>
    </row>
    <row r="306" spans="1:20" x14ac:dyDescent="0.25">
      <c r="A306" s="10">
        <v>40716</v>
      </c>
      <c r="B306" s="2">
        <v>154</v>
      </c>
      <c r="C306" s="2" t="s">
        <v>42</v>
      </c>
      <c r="D306" s="2" t="s">
        <v>31</v>
      </c>
      <c r="E306" s="2" t="s">
        <v>26</v>
      </c>
      <c r="F306" s="2" t="s">
        <v>18</v>
      </c>
      <c r="G306" s="2">
        <v>10</v>
      </c>
      <c r="Q306" s="2" t="s">
        <v>5</v>
      </c>
      <c r="R306" s="2">
        <v>25</v>
      </c>
      <c r="S306" s="2">
        <v>2.0153597554092144</v>
      </c>
      <c r="T306" s="2">
        <v>0.68839650803560537</v>
      </c>
    </row>
    <row r="307" spans="1:20" x14ac:dyDescent="0.25">
      <c r="A307" s="10">
        <v>40716</v>
      </c>
      <c r="B307" s="2">
        <v>154</v>
      </c>
      <c r="C307" s="2" t="s">
        <v>43</v>
      </c>
      <c r="D307" s="2" t="s">
        <v>31</v>
      </c>
      <c r="E307" s="2" t="s">
        <v>26</v>
      </c>
      <c r="F307" s="2" t="s">
        <v>18</v>
      </c>
      <c r="G307" s="2">
        <v>10</v>
      </c>
      <c r="H307" s="2">
        <v>1.9127533036713229</v>
      </c>
      <c r="I307" s="2">
        <v>0.75159122308635429</v>
      </c>
      <c r="Q307" s="2" t="s">
        <v>5</v>
      </c>
      <c r="R307" s="2">
        <v>25</v>
      </c>
      <c r="S307" s="2">
        <v>2.0610753236297916</v>
      </c>
      <c r="T307" s="2">
        <v>1.3150426285564407</v>
      </c>
    </row>
    <row r="308" spans="1:20" x14ac:dyDescent="0.25">
      <c r="A308" s="10">
        <v>40716</v>
      </c>
      <c r="B308" s="2">
        <v>154</v>
      </c>
      <c r="C308" s="2" t="s">
        <v>44</v>
      </c>
      <c r="D308" s="2" t="s">
        <v>31</v>
      </c>
      <c r="E308" s="2" t="s">
        <v>26</v>
      </c>
      <c r="F308" s="2" t="s">
        <v>18</v>
      </c>
      <c r="G308" s="2">
        <v>10</v>
      </c>
      <c r="H308" s="2">
        <v>2.0232524596337114</v>
      </c>
      <c r="I308" s="2">
        <v>0.20225844733691076</v>
      </c>
      <c r="Q308" s="2" t="s">
        <v>5</v>
      </c>
      <c r="R308" s="2">
        <v>25</v>
      </c>
      <c r="S308" s="2">
        <v>2.0842186867392387</v>
      </c>
      <c r="T308" s="2">
        <v>0.72697354085676147</v>
      </c>
    </row>
    <row r="309" spans="1:20" x14ac:dyDescent="0.25">
      <c r="A309" s="10">
        <v>40716</v>
      </c>
      <c r="B309" s="2">
        <v>154</v>
      </c>
      <c r="C309" s="2" t="s">
        <v>45</v>
      </c>
      <c r="D309" s="2" t="s">
        <v>31</v>
      </c>
      <c r="E309" s="2" t="s">
        <v>26</v>
      </c>
      <c r="F309" s="2" t="s">
        <v>18</v>
      </c>
      <c r="G309" s="2">
        <v>10</v>
      </c>
      <c r="H309" s="2">
        <v>1.6138418218760691</v>
      </c>
      <c r="I309" s="2">
        <v>-0.24855873206202098</v>
      </c>
      <c r="Q309" s="2" t="s">
        <v>5</v>
      </c>
      <c r="R309" s="2">
        <v>25</v>
      </c>
      <c r="S309" s="2">
        <v>2.2317243833285163</v>
      </c>
      <c r="T309" s="2">
        <v>0.79737479636923136</v>
      </c>
    </row>
    <row r="310" spans="1:20" x14ac:dyDescent="0.25">
      <c r="A310" s="10">
        <v>40716</v>
      </c>
      <c r="B310" s="2">
        <v>154</v>
      </c>
      <c r="C310" s="2" t="s">
        <v>46</v>
      </c>
      <c r="D310" s="2" t="s">
        <v>31</v>
      </c>
      <c r="E310" s="2" t="s">
        <v>26</v>
      </c>
      <c r="F310" s="2" t="s">
        <v>18</v>
      </c>
      <c r="G310" s="2">
        <v>10</v>
      </c>
      <c r="H310" s="2">
        <v>2.4575791469957626</v>
      </c>
      <c r="I310" s="2">
        <v>0.45720915363493153</v>
      </c>
      <c r="Q310" s="2" t="s">
        <v>5</v>
      </c>
      <c r="R310" s="2">
        <v>25</v>
      </c>
      <c r="S310" s="2">
        <v>2.2703749798871433</v>
      </c>
      <c r="T310" s="2">
        <v>0.70443821692102548</v>
      </c>
    </row>
    <row r="311" spans="1:20" x14ac:dyDescent="0.25">
      <c r="A311" s="10">
        <v>40716</v>
      </c>
      <c r="B311" s="2">
        <v>154</v>
      </c>
      <c r="C311" s="2" t="s">
        <v>47</v>
      </c>
      <c r="D311" s="2" t="s">
        <v>31</v>
      </c>
      <c r="E311" s="2" t="s">
        <v>26</v>
      </c>
      <c r="F311" s="2" t="s">
        <v>18</v>
      </c>
      <c r="G311" s="2">
        <v>10</v>
      </c>
      <c r="Q311" s="2" t="s">
        <v>5</v>
      </c>
      <c r="R311" s="2">
        <v>25</v>
      </c>
      <c r="S311" s="2">
        <v>2.3424838725517039</v>
      </c>
      <c r="T311" s="2">
        <v>0.95825786613323749</v>
      </c>
    </row>
    <row r="312" spans="1:20" x14ac:dyDescent="0.25">
      <c r="A312" s="10">
        <v>40716</v>
      </c>
      <c r="B312" s="2">
        <v>154</v>
      </c>
      <c r="C312" s="2" t="s">
        <v>48</v>
      </c>
      <c r="D312" s="2" t="s">
        <v>31</v>
      </c>
      <c r="E312" s="2" t="s">
        <v>26</v>
      </c>
      <c r="F312" s="2" t="s">
        <v>18</v>
      </c>
      <c r="G312" s="2">
        <v>10</v>
      </c>
      <c r="H312" s="2">
        <v>0.95904139232109353</v>
      </c>
      <c r="I312" s="2">
        <v>0.19730444230033264</v>
      </c>
      <c r="Q312" s="2" t="s">
        <v>5</v>
      </c>
      <c r="R312" s="2">
        <v>25</v>
      </c>
      <c r="S312" s="2">
        <v>2.3455871588439887</v>
      </c>
      <c r="T312" s="2">
        <v>0.70291344811938827</v>
      </c>
    </row>
    <row r="313" spans="1:20" x14ac:dyDescent="0.25">
      <c r="A313" s="10">
        <v>40716</v>
      </c>
      <c r="B313" s="2">
        <v>154</v>
      </c>
      <c r="C313" s="2" t="s">
        <v>49</v>
      </c>
      <c r="D313" s="2" t="s">
        <v>31</v>
      </c>
      <c r="E313" s="2" t="s">
        <v>26</v>
      </c>
      <c r="F313" s="2" t="s">
        <v>18</v>
      </c>
      <c r="G313" s="2">
        <v>10</v>
      </c>
      <c r="H313" s="2">
        <v>2.3604040547299387</v>
      </c>
      <c r="I313" s="2">
        <v>0.5983925803898219</v>
      </c>
      <c r="Q313" s="2" t="s">
        <v>5</v>
      </c>
      <c r="R313" s="2">
        <v>25</v>
      </c>
      <c r="S313" s="2">
        <v>2.4850105037850585</v>
      </c>
      <c r="T313" s="2">
        <v>1.1601798919884256</v>
      </c>
    </row>
    <row r="314" spans="1:20" x14ac:dyDescent="0.25">
      <c r="A314" s="10">
        <v>40716</v>
      </c>
      <c r="B314" s="2">
        <v>154</v>
      </c>
      <c r="C314" s="2" t="s">
        <v>50</v>
      </c>
      <c r="D314" s="2" t="s">
        <v>31</v>
      </c>
      <c r="E314" s="2" t="s">
        <v>26</v>
      </c>
      <c r="F314" s="2" t="s">
        <v>18</v>
      </c>
      <c r="G314" s="2">
        <v>10</v>
      </c>
      <c r="H314" s="2">
        <v>1.4345689040341987</v>
      </c>
      <c r="I314" s="2">
        <v>-0.71626645307814296</v>
      </c>
      <c r="Q314" s="2" t="s">
        <v>5</v>
      </c>
      <c r="R314" s="2">
        <v>25</v>
      </c>
      <c r="S314" s="2">
        <v>2.5559404378185113</v>
      </c>
      <c r="T314" s="2">
        <v>1.3042243095693511</v>
      </c>
    </row>
    <row r="315" spans="1:20" x14ac:dyDescent="0.25">
      <c r="A315" s="10">
        <v>40716</v>
      </c>
      <c r="B315" s="2">
        <v>154</v>
      </c>
      <c r="C315" s="2" t="s">
        <v>51</v>
      </c>
      <c r="D315" s="2" t="s">
        <v>31</v>
      </c>
      <c r="E315" s="2" t="s">
        <v>26</v>
      </c>
      <c r="F315" s="2" t="s">
        <v>18</v>
      </c>
      <c r="G315" s="2">
        <v>10</v>
      </c>
      <c r="Q315" s="2" t="s">
        <v>62</v>
      </c>
      <c r="R315" s="2">
        <v>10</v>
      </c>
      <c r="S315" s="2">
        <v>4.1392685158225077E-2</v>
      </c>
      <c r="T315" s="2">
        <v>-0.96975533831527916</v>
      </c>
    </row>
    <row r="316" spans="1:20" x14ac:dyDescent="0.25">
      <c r="A316" s="10">
        <v>40716</v>
      </c>
      <c r="B316" s="2">
        <v>154</v>
      </c>
      <c r="C316" s="2" t="s">
        <v>52</v>
      </c>
      <c r="D316" s="2" t="s">
        <v>31</v>
      </c>
      <c r="E316" s="2" t="s">
        <v>26</v>
      </c>
      <c r="F316" s="2" t="s">
        <v>18</v>
      </c>
      <c r="G316" s="2">
        <v>10</v>
      </c>
      <c r="H316" s="2">
        <v>1.667452952889954</v>
      </c>
      <c r="I316" s="2">
        <v>-0.79274132490657956</v>
      </c>
      <c r="Q316" s="2" t="s">
        <v>62</v>
      </c>
      <c r="R316" s="2">
        <v>10</v>
      </c>
      <c r="S316" s="2">
        <v>4.1392685158225077E-2</v>
      </c>
    </row>
    <row r="317" spans="1:20" x14ac:dyDescent="0.25">
      <c r="A317" s="10">
        <v>40716</v>
      </c>
      <c r="B317" s="2">
        <v>154</v>
      </c>
      <c r="C317" s="2" t="s">
        <v>53</v>
      </c>
      <c r="D317" s="2" t="s">
        <v>31</v>
      </c>
      <c r="E317" s="2" t="s">
        <v>26</v>
      </c>
      <c r="F317" s="2" t="s">
        <v>18</v>
      </c>
      <c r="G317" s="2">
        <v>10</v>
      </c>
      <c r="H317" s="2">
        <v>1.8976270912904414</v>
      </c>
      <c r="I317" s="2">
        <v>0.36063957232309568</v>
      </c>
      <c r="Q317" s="2" t="s">
        <v>62</v>
      </c>
      <c r="R317" s="2">
        <v>10</v>
      </c>
      <c r="S317" s="2">
        <v>0.3222192947339193</v>
      </c>
      <c r="T317" s="2">
        <v>-0.50026491275641061</v>
      </c>
    </row>
    <row r="318" spans="1:20" x14ac:dyDescent="0.25">
      <c r="A318" s="10">
        <v>40716</v>
      </c>
      <c r="B318" s="2">
        <v>154</v>
      </c>
      <c r="C318" s="2" t="s">
        <v>54</v>
      </c>
      <c r="D318" s="2" t="s">
        <v>31</v>
      </c>
      <c r="E318" s="2" t="s">
        <v>26</v>
      </c>
      <c r="F318" s="2" t="s">
        <v>18</v>
      </c>
      <c r="G318" s="2">
        <v>10</v>
      </c>
      <c r="H318" s="2">
        <v>1.2227164711475833</v>
      </c>
      <c r="I318" s="2">
        <v>-0.25830255741267627</v>
      </c>
      <c r="Q318" s="2" t="s">
        <v>62</v>
      </c>
      <c r="R318" s="2">
        <v>10</v>
      </c>
      <c r="S318" s="2">
        <v>0.3222192947339193</v>
      </c>
    </row>
    <row r="319" spans="1:20" x14ac:dyDescent="0.25">
      <c r="A319" s="10">
        <v>40716</v>
      </c>
      <c r="B319" s="2">
        <v>154</v>
      </c>
      <c r="C319" s="2" t="s">
        <v>55</v>
      </c>
      <c r="D319" s="2" t="s">
        <v>31</v>
      </c>
      <c r="E319" s="2" t="s">
        <v>26</v>
      </c>
      <c r="F319" s="2" t="s">
        <v>18</v>
      </c>
      <c r="G319" s="2">
        <v>10</v>
      </c>
      <c r="Q319" s="2" t="s">
        <v>62</v>
      </c>
      <c r="R319" s="2">
        <v>10</v>
      </c>
      <c r="S319" s="2">
        <v>0.34242268082220628</v>
      </c>
      <c r="T319" s="2">
        <v>4.3291317443178053E-2</v>
      </c>
    </row>
    <row r="320" spans="1:20" x14ac:dyDescent="0.25">
      <c r="A320" s="10">
        <v>40716</v>
      </c>
      <c r="B320" s="2">
        <v>154</v>
      </c>
      <c r="C320" s="2" t="s">
        <v>56</v>
      </c>
      <c r="D320" s="2" t="s">
        <v>31</v>
      </c>
      <c r="E320" s="2" t="s">
        <v>26</v>
      </c>
      <c r="F320" s="2" t="s">
        <v>18</v>
      </c>
      <c r="G320" s="2">
        <v>10</v>
      </c>
      <c r="H320" s="2">
        <v>1.287801729930226</v>
      </c>
      <c r="I320" s="2">
        <v>1.1538031569270545E-2</v>
      </c>
      <c r="Q320" s="2" t="s">
        <v>62</v>
      </c>
      <c r="R320" s="2">
        <v>10</v>
      </c>
      <c r="S320" s="2">
        <v>0.34242268082220628</v>
      </c>
    </row>
    <row r="321" spans="1:20" x14ac:dyDescent="0.25">
      <c r="A321" s="10">
        <v>40716</v>
      </c>
      <c r="B321" s="2">
        <v>154</v>
      </c>
      <c r="C321" s="2" t="s">
        <v>57</v>
      </c>
      <c r="D321" s="2" t="s">
        <v>31</v>
      </c>
      <c r="E321" s="2" t="s">
        <v>26</v>
      </c>
      <c r="F321" s="2" t="s">
        <v>18</v>
      </c>
      <c r="G321" s="2">
        <v>10</v>
      </c>
      <c r="H321" s="2">
        <v>1.1003705451175629</v>
      </c>
      <c r="I321" s="2">
        <v>0.2968392567600977</v>
      </c>
      <c r="Q321" s="2" t="s">
        <v>62</v>
      </c>
      <c r="R321" s="2">
        <v>10</v>
      </c>
      <c r="S321" s="2">
        <v>0.38021124171160603</v>
      </c>
      <c r="T321" s="2">
        <v>-0.52518902446293037</v>
      </c>
    </row>
    <row r="322" spans="1:20" x14ac:dyDescent="0.25">
      <c r="A322" s="10">
        <v>40716</v>
      </c>
      <c r="B322" s="2">
        <v>154</v>
      </c>
      <c r="C322" s="2" t="s">
        <v>58</v>
      </c>
      <c r="D322" s="2" t="s">
        <v>31</v>
      </c>
      <c r="E322" s="2" t="s">
        <v>26</v>
      </c>
      <c r="F322" s="2" t="s">
        <v>18</v>
      </c>
      <c r="G322" s="2">
        <v>10</v>
      </c>
      <c r="H322" s="2">
        <v>1.5910646070264991</v>
      </c>
      <c r="I322" s="2">
        <v>0.58731788873679303</v>
      </c>
      <c r="Q322" s="2" t="s">
        <v>62</v>
      </c>
      <c r="R322" s="2">
        <v>10</v>
      </c>
      <c r="S322" s="2">
        <v>0.38021124171160603</v>
      </c>
      <c r="T322" s="2">
        <v>0.18437847296019275</v>
      </c>
    </row>
    <row r="323" spans="1:20" x14ac:dyDescent="0.25">
      <c r="A323" s="10">
        <v>40716</v>
      </c>
      <c r="B323" s="2">
        <v>154</v>
      </c>
      <c r="C323" s="2" t="s">
        <v>59</v>
      </c>
      <c r="D323" s="2" t="s">
        <v>31</v>
      </c>
      <c r="E323" s="2" t="s">
        <v>26</v>
      </c>
      <c r="F323" s="2" t="s">
        <v>18</v>
      </c>
      <c r="G323" s="2">
        <v>10</v>
      </c>
      <c r="H323" s="2">
        <v>1.5065050324048721</v>
      </c>
      <c r="I323" s="2">
        <v>-0.56409325176502778</v>
      </c>
      <c r="Q323" s="2" t="s">
        <v>62</v>
      </c>
      <c r="R323" s="2">
        <v>10</v>
      </c>
      <c r="S323" s="2">
        <v>0.38021124171160603</v>
      </c>
      <c r="T323" s="2">
        <v>0.10806690687820865</v>
      </c>
    </row>
    <row r="324" spans="1:20" x14ac:dyDescent="0.25">
      <c r="A324" s="10">
        <v>40716</v>
      </c>
      <c r="B324" s="2">
        <v>154</v>
      </c>
      <c r="C324" s="2" t="s">
        <v>60</v>
      </c>
      <c r="D324" s="2" t="s">
        <v>31</v>
      </c>
      <c r="E324" s="2" t="s">
        <v>26</v>
      </c>
      <c r="F324" s="2" t="s">
        <v>18</v>
      </c>
      <c r="G324" s="2">
        <v>10</v>
      </c>
      <c r="H324" s="2">
        <v>2.238297067875394</v>
      </c>
      <c r="I324" s="2">
        <v>0.35661379514219865</v>
      </c>
      <c r="Q324" s="2" t="s">
        <v>62</v>
      </c>
      <c r="R324" s="2">
        <v>10</v>
      </c>
      <c r="S324" s="2">
        <v>0.38021124171160603</v>
      </c>
    </row>
    <row r="325" spans="1:20" x14ac:dyDescent="0.25">
      <c r="A325" s="10">
        <v>40716</v>
      </c>
      <c r="B325" s="2">
        <v>154</v>
      </c>
      <c r="C325" s="2" t="s">
        <v>61</v>
      </c>
      <c r="D325" s="2" t="s">
        <v>31</v>
      </c>
      <c r="E325" s="2" t="s">
        <v>26</v>
      </c>
      <c r="F325" s="2" t="s">
        <v>18</v>
      </c>
      <c r="G325" s="2">
        <v>10</v>
      </c>
      <c r="Q325" s="2" t="s">
        <v>62</v>
      </c>
      <c r="R325" s="2">
        <v>10</v>
      </c>
      <c r="S325" s="2">
        <v>0.38021124171160603</v>
      </c>
    </row>
    <row r="326" spans="1:20" x14ac:dyDescent="0.25">
      <c r="Q326" s="2" t="s">
        <v>62</v>
      </c>
      <c r="R326" s="2">
        <v>10</v>
      </c>
      <c r="S326" s="2">
        <v>0.38021124171160603</v>
      </c>
    </row>
    <row r="327" spans="1:20" x14ac:dyDescent="0.25">
      <c r="A327" s="10">
        <v>40716</v>
      </c>
      <c r="B327" s="7">
        <v>219</v>
      </c>
      <c r="C327" s="2" t="s">
        <v>38</v>
      </c>
      <c r="D327" s="2" t="s">
        <v>31</v>
      </c>
      <c r="E327" s="2" t="s">
        <v>26</v>
      </c>
      <c r="F327" s="2" t="s">
        <v>18</v>
      </c>
      <c r="G327" s="2">
        <v>10</v>
      </c>
      <c r="H327" s="2">
        <v>1.6884198220027107</v>
      </c>
      <c r="I327" s="2">
        <v>-0.21866075600026055</v>
      </c>
      <c r="Q327" s="2" t="s">
        <v>62</v>
      </c>
      <c r="R327" s="2">
        <v>10</v>
      </c>
      <c r="S327" s="2">
        <v>0.51851393987788741</v>
      </c>
    </row>
    <row r="328" spans="1:20" x14ac:dyDescent="0.25">
      <c r="A328" s="10">
        <v>40716</v>
      </c>
      <c r="B328" s="7">
        <v>219</v>
      </c>
      <c r="C328" s="2" t="s">
        <v>39</v>
      </c>
      <c r="D328" s="2" t="s">
        <v>31</v>
      </c>
      <c r="E328" s="2" t="s">
        <v>26</v>
      </c>
      <c r="F328" s="2" t="s">
        <v>18</v>
      </c>
      <c r="G328" s="2">
        <v>10</v>
      </c>
      <c r="H328" s="2">
        <v>1.2304489213782739</v>
      </c>
      <c r="I328" s="2">
        <v>-0.47715631717791945</v>
      </c>
      <c r="Q328" s="2" t="s">
        <v>62</v>
      </c>
      <c r="R328" s="2">
        <v>10</v>
      </c>
      <c r="S328" s="2">
        <v>0.51851393987788741</v>
      </c>
    </row>
    <row r="329" spans="1:20" x14ac:dyDescent="0.25">
      <c r="A329" s="10">
        <v>40716</v>
      </c>
      <c r="B329" s="2">
        <v>219</v>
      </c>
      <c r="C329" s="2" t="s">
        <v>40</v>
      </c>
      <c r="D329" s="2" t="s">
        <v>31</v>
      </c>
      <c r="E329" s="2" t="s">
        <v>26</v>
      </c>
      <c r="F329" s="2" t="s">
        <v>18</v>
      </c>
      <c r="G329" s="2">
        <v>10</v>
      </c>
      <c r="H329" s="2">
        <v>1.6711728427150832</v>
      </c>
      <c r="I329" s="2">
        <v>-0.44058528565098143</v>
      </c>
      <c r="Q329" s="2" t="s">
        <v>62</v>
      </c>
      <c r="R329" s="2">
        <v>10</v>
      </c>
      <c r="S329" s="2">
        <v>0.53147891704225514</v>
      </c>
    </row>
    <row r="330" spans="1:20" x14ac:dyDescent="0.25">
      <c r="A330" s="10">
        <v>40716</v>
      </c>
      <c r="B330" s="2">
        <v>219</v>
      </c>
      <c r="C330" s="2" t="s">
        <v>41</v>
      </c>
      <c r="D330" s="2" t="s">
        <v>31</v>
      </c>
      <c r="E330" s="2" t="s">
        <v>26</v>
      </c>
      <c r="F330" s="2" t="s">
        <v>18</v>
      </c>
      <c r="G330" s="2">
        <v>10</v>
      </c>
      <c r="H330" s="2">
        <v>1.5378190950732742</v>
      </c>
      <c r="I330" s="2">
        <v>-0.29291822731762762</v>
      </c>
      <c r="Q330" s="2" t="s">
        <v>62</v>
      </c>
      <c r="R330" s="2">
        <v>10</v>
      </c>
      <c r="S330" s="2">
        <v>0.53147891704225514</v>
      </c>
    </row>
    <row r="331" spans="1:20" x14ac:dyDescent="0.25">
      <c r="A331" s="10">
        <v>40716</v>
      </c>
      <c r="B331" s="2">
        <v>219</v>
      </c>
      <c r="C331" s="2" t="s">
        <v>42</v>
      </c>
      <c r="D331" s="2" t="s">
        <v>31</v>
      </c>
      <c r="E331" s="2" t="s">
        <v>26</v>
      </c>
      <c r="F331" s="2" t="s">
        <v>18</v>
      </c>
      <c r="G331" s="2">
        <v>10</v>
      </c>
      <c r="H331" s="2">
        <v>1.4232458739368079</v>
      </c>
      <c r="I331" s="2">
        <v>4.3252771787269294E-2</v>
      </c>
      <c r="Q331" s="2" t="s">
        <v>62</v>
      </c>
      <c r="R331" s="2">
        <v>10</v>
      </c>
      <c r="S331" s="2">
        <v>0.54406804435027567</v>
      </c>
      <c r="T331" s="2">
        <v>0.17207390550826121</v>
      </c>
    </row>
    <row r="332" spans="1:20" x14ac:dyDescent="0.25">
      <c r="A332" s="10">
        <v>40716</v>
      </c>
      <c r="B332" s="2">
        <v>219</v>
      </c>
      <c r="C332" s="2" t="s">
        <v>43</v>
      </c>
      <c r="D332" s="2" t="s">
        <v>31</v>
      </c>
      <c r="E332" s="2" t="s">
        <v>26</v>
      </c>
      <c r="F332" s="2" t="s">
        <v>18</v>
      </c>
      <c r="G332" s="2">
        <v>10</v>
      </c>
      <c r="Q332" s="2" t="s">
        <v>62</v>
      </c>
      <c r="R332" s="2">
        <v>10</v>
      </c>
      <c r="S332" s="2">
        <v>0.54406804435027567</v>
      </c>
    </row>
    <row r="333" spans="1:20" x14ac:dyDescent="0.25">
      <c r="A333" s="10">
        <v>40716</v>
      </c>
      <c r="B333" s="2">
        <v>219</v>
      </c>
      <c r="C333" s="2" t="s">
        <v>44</v>
      </c>
      <c r="D333" s="2" t="s">
        <v>31</v>
      </c>
      <c r="E333" s="2" t="s">
        <v>26</v>
      </c>
      <c r="F333" s="2" t="s">
        <v>18</v>
      </c>
      <c r="G333" s="2">
        <v>10</v>
      </c>
      <c r="H333" s="2">
        <v>1.8102325179950842</v>
      </c>
      <c r="I333" s="2">
        <v>5.2249809948987239E-3</v>
      </c>
      <c r="Q333" s="2" t="s">
        <v>62</v>
      </c>
      <c r="R333" s="2">
        <v>10</v>
      </c>
      <c r="S333" s="2">
        <v>0.55630250076728727</v>
      </c>
      <c r="T333" s="2">
        <v>-8.6241092457185281E-2</v>
      </c>
    </row>
    <row r="334" spans="1:20" x14ac:dyDescent="0.25">
      <c r="A334" s="10">
        <v>40716</v>
      </c>
      <c r="B334" s="2">
        <v>219</v>
      </c>
      <c r="C334" s="2" t="s">
        <v>45</v>
      </c>
      <c r="D334" s="2" t="s">
        <v>31</v>
      </c>
      <c r="E334" s="2" t="s">
        <v>26</v>
      </c>
      <c r="F334" s="2" t="s">
        <v>18</v>
      </c>
      <c r="G334" s="2">
        <v>10</v>
      </c>
      <c r="Q334" s="2" t="s">
        <v>62</v>
      </c>
      <c r="R334" s="2">
        <v>10</v>
      </c>
      <c r="S334" s="2">
        <v>0.55630250076728727</v>
      </c>
    </row>
    <row r="335" spans="1:20" x14ac:dyDescent="0.25">
      <c r="A335" s="10">
        <v>40716</v>
      </c>
      <c r="B335" s="2">
        <v>219</v>
      </c>
      <c r="C335" s="2" t="s">
        <v>46</v>
      </c>
      <c r="D335" s="2" t="s">
        <v>31</v>
      </c>
      <c r="E335" s="2" t="s">
        <v>26</v>
      </c>
      <c r="F335" s="2" t="s">
        <v>18</v>
      </c>
      <c r="G335" s="2">
        <v>10</v>
      </c>
      <c r="Q335" s="2" t="s">
        <v>62</v>
      </c>
      <c r="R335" s="2">
        <v>10</v>
      </c>
      <c r="S335" s="2">
        <v>0.57978359661681012</v>
      </c>
    </row>
    <row r="336" spans="1:20" x14ac:dyDescent="0.25">
      <c r="A336" s="10">
        <v>40716</v>
      </c>
      <c r="B336" s="2">
        <v>219</v>
      </c>
      <c r="C336" s="2" t="s">
        <v>47</v>
      </c>
      <c r="D336" s="2" t="s">
        <v>31</v>
      </c>
      <c r="E336" s="2" t="s">
        <v>26</v>
      </c>
      <c r="F336" s="2" t="s">
        <v>18</v>
      </c>
      <c r="G336" s="2">
        <v>10</v>
      </c>
      <c r="H336" s="2">
        <v>1.7604224834232121</v>
      </c>
      <c r="I336" s="2">
        <v>0.6833268250063057</v>
      </c>
      <c r="Q336" s="2" t="s">
        <v>62</v>
      </c>
      <c r="R336" s="2">
        <v>10</v>
      </c>
      <c r="S336" s="2">
        <v>0.59106460702649921</v>
      </c>
      <c r="T336" s="2">
        <v>-0.22606092604371222</v>
      </c>
    </row>
    <row r="337" spans="1:20" x14ac:dyDescent="0.25">
      <c r="A337" s="10">
        <v>40716</v>
      </c>
      <c r="B337" s="2">
        <v>219</v>
      </c>
      <c r="C337" s="2" t="s">
        <v>48</v>
      </c>
      <c r="D337" s="2" t="s">
        <v>31</v>
      </c>
      <c r="E337" s="2" t="s">
        <v>26</v>
      </c>
      <c r="F337" s="2" t="s">
        <v>18</v>
      </c>
      <c r="G337" s="2">
        <v>10</v>
      </c>
      <c r="H337" s="2">
        <v>1.9390197764486665</v>
      </c>
      <c r="I337" s="2">
        <v>-0.6820029222555315</v>
      </c>
      <c r="Q337" s="2" t="s">
        <v>62</v>
      </c>
      <c r="R337" s="2">
        <v>10</v>
      </c>
      <c r="S337" s="2">
        <v>0.59106460702649921</v>
      </c>
    </row>
    <row r="338" spans="1:20" x14ac:dyDescent="0.25">
      <c r="A338" s="10">
        <v>40716</v>
      </c>
      <c r="B338" s="2">
        <v>219</v>
      </c>
      <c r="C338" s="2" t="s">
        <v>49</v>
      </c>
      <c r="D338" s="2" t="s">
        <v>31</v>
      </c>
      <c r="E338" s="2" t="s">
        <v>26</v>
      </c>
      <c r="F338" s="2" t="s">
        <v>18</v>
      </c>
      <c r="G338" s="2">
        <v>10</v>
      </c>
      <c r="H338" s="2">
        <v>1.5910646070264991</v>
      </c>
      <c r="I338" s="2">
        <v>0.23271352186364364</v>
      </c>
      <c r="Q338" s="2" t="s">
        <v>62</v>
      </c>
      <c r="R338" s="2">
        <v>10</v>
      </c>
      <c r="S338" s="2">
        <v>0.59106460702649921</v>
      </c>
    </row>
    <row r="339" spans="1:20" x14ac:dyDescent="0.25">
      <c r="A339" s="10">
        <v>40716</v>
      </c>
      <c r="B339" s="2">
        <v>219</v>
      </c>
      <c r="C339" s="2" t="s">
        <v>50</v>
      </c>
      <c r="D339" s="2" t="s">
        <v>31</v>
      </c>
      <c r="E339" s="2" t="s">
        <v>26</v>
      </c>
      <c r="F339" s="2" t="s">
        <v>18</v>
      </c>
      <c r="G339" s="2">
        <v>10</v>
      </c>
      <c r="H339" s="2">
        <v>1.2013971243204515</v>
      </c>
      <c r="I339" s="2">
        <v>-1.4564310143245591</v>
      </c>
      <c r="Q339" s="2" t="s">
        <v>62</v>
      </c>
      <c r="R339" s="2">
        <v>10</v>
      </c>
      <c r="S339" s="2">
        <v>0.6020599913279624</v>
      </c>
      <c r="T339" s="2">
        <v>1.8932796446446652E-2</v>
      </c>
    </row>
    <row r="340" spans="1:20" x14ac:dyDescent="0.25">
      <c r="A340" s="10">
        <v>40716</v>
      </c>
      <c r="B340" s="2">
        <v>219</v>
      </c>
      <c r="C340" s="2" t="s">
        <v>51</v>
      </c>
      <c r="D340" s="2" t="s">
        <v>31</v>
      </c>
      <c r="E340" s="2" t="s">
        <v>26</v>
      </c>
      <c r="F340" s="2" t="s">
        <v>18</v>
      </c>
      <c r="G340" s="2">
        <v>10</v>
      </c>
      <c r="H340" s="2">
        <v>1.1613680022349748</v>
      </c>
      <c r="I340" s="2">
        <v>-0.45183614397364746</v>
      </c>
      <c r="Q340" s="2" t="s">
        <v>62</v>
      </c>
      <c r="R340" s="2">
        <v>10</v>
      </c>
      <c r="S340" s="2">
        <v>0.6020599913279624</v>
      </c>
    </row>
    <row r="341" spans="1:20" x14ac:dyDescent="0.25">
      <c r="A341" s="10">
        <v>40716</v>
      </c>
      <c r="B341" s="2">
        <v>219</v>
      </c>
      <c r="C341" s="2" t="s">
        <v>52</v>
      </c>
      <c r="D341" s="2" t="s">
        <v>31</v>
      </c>
      <c r="E341" s="2" t="s">
        <v>26</v>
      </c>
      <c r="F341" s="2" t="s">
        <v>18</v>
      </c>
      <c r="G341" s="2">
        <v>10</v>
      </c>
      <c r="H341" s="2">
        <v>1.9777236052888478</v>
      </c>
      <c r="I341" s="2">
        <v>-0.39286897325235876</v>
      </c>
      <c r="Q341" s="2" t="s">
        <v>62</v>
      </c>
      <c r="R341" s="2">
        <v>10</v>
      </c>
      <c r="S341" s="2">
        <v>0.66275783168157409</v>
      </c>
      <c r="T341" s="2">
        <v>-0.38064351743068414</v>
      </c>
    </row>
    <row r="342" spans="1:20" x14ac:dyDescent="0.25">
      <c r="A342" s="10">
        <v>40716</v>
      </c>
      <c r="B342" s="2">
        <v>219</v>
      </c>
      <c r="C342" s="2" t="s">
        <v>53</v>
      </c>
      <c r="D342" s="2" t="s">
        <v>31</v>
      </c>
      <c r="E342" s="2" t="s">
        <v>26</v>
      </c>
      <c r="F342" s="2" t="s">
        <v>18</v>
      </c>
      <c r="G342" s="2">
        <v>10</v>
      </c>
      <c r="Q342" s="2" t="s">
        <v>62</v>
      </c>
      <c r="R342" s="2">
        <v>10</v>
      </c>
      <c r="S342" s="2">
        <v>0.66275783168157409</v>
      </c>
    </row>
    <row r="343" spans="1:20" x14ac:dyDescent="0.25">
      <c r="A343" s="10">
        <v>40716</v>
      </c>
      <c r="B343" s="2">
        <v>219</v>
      </c>
      <c r="C343" s="2" t="s">
        <v>54</v>
      </c>
      <c r="D343" s="2" t="s">
        <v>31</v>
      </c>
      <c r="E343" s="2" t="s">
        <v>26</v>
      </c>
      <c r="F343" s="2" t="s">
        <v>18</v>
      </c>
      <c r="G343" s="2">
        <v>10</v>
      </c>
      <c r="H343" s="2">
        <v>1.1846914308175989</v>
      </c>
      <c r="I343" s="2">
        <v>3.9179585278832315E-4</v>
      </c>
      <c r="Q343" s="2" t="s">
        <v>62</v>
      </c>
      <c r="R343" s="2">
        <v>10</v>
      </c>
      <c r="S343" s="2">
        <v>0.69897000433601886</v>
      </c>
      <c r="T343" s="2">
        <v>-8.7924859472379782E-2</v>
      </c>
    </row>
    <row r="344" spans="1:20" x14ac:dyDescent="0.25">
      <c r="A344" s="10">
        <v>40716</v>
      </c>
      <c r="B344" s="2">
        <v>219</v>
      </c>
      <c r="C344" s="2" t="s">
        <v>55</v>
      </c>
      <c r="D344" s="2" t="s">
        <v>31</v>
      </c>
      <c r="E344" s="2" t="s">
        <v>26</v>
      </c>
      <c r="F344" s="2" t="s">
        <v>18</v>
      </c>
      <c r="G344" s="2">
        <v>10</v>
      </c>
      <c r="H344" s="2">
        <v>1.8061799739838871</v>
      </c>
      <c r="I344" s="2">
        <v>-9.6516040733196605E-3</v>
      </c>
      <c r="Q344" s="2" t="s">
        <v>62</v>
      </c>
      <c r="R344" s="2">
        <v>10</v>
      </c>
      <c r="S344" s="2">
        <v>0.69897000433601886</v>
      </c>
    </row>
    <row r="345" spans="1:20" x14ac:dyDescent="0.25">
      <c r="A345" s="10">
        <v>40716</v>
      </c>
      <c r="B345" s="2">
        <v>219</v>
      </c>
      <c r="C345" s="2" t="s">
        <v>56</v>
      </c>
      <c r="D345" s="2" t="s">
        <v>31</v>
      </c>
      <c r="E345" s="2" t="s">
        <v>26</v>
      </c>
      <c r="F345" s="2" t="s">
        <v>18</v>
      </c>
      <c r="G345" s="2">
        <v>10</v>
      </c>
      <c r="H345" s="2">
        <v>0.54406804435027567</v>
      </c>
      <c r="I345" s="2">
        <v>-0.63543227731876617</v>
      </c>
      <c r="Q345" s="2" t="s">
        <v>62</v>
      </c>
      <c r="R345" s="2">
        <v>10</v>
      </c>
      <c r="S345" s="2">
        <v>0.79934054945358168</v>
      </c>
      <c r="T345" s="2">
        <v>0.18830446903460601</v>
      </c>
    </row>
    <row r="346" spans="1:20" x14ac:dyDescent="0.25">
      <c r="A346" s="10">
        <v>40716</v>
      </c>
      <c r="B346" s="2">
        <v>219</v>
      </c>
      <c r="C346" s="2" t="s">
        <v>57</v>
      </c>
      <c r="D346" s="2" t="s">
        <v>31</v>
      </c>
      <c r="E346" s="2" t="s">
        <v>26</v>
      </c>
      <c r="F346" s="2" t="s">
        <v>18</v>
      </c>
      <c r="G346" s="2">
        <v>10</v>
      </c>
      <c r="H346" s="2">
        <v>1.8733206018153987</v>
      </c>
      <c r="I346" s="2">
        <v>2.8003328356649766E-2</v>
      </c>
      <c r="Q346" s="2" t="s">
        <v>62</v>
      </c>
      <c r="R346" s="2">
        <v>10</v>
      </c>
      <c r="S346" s="2">
        <v>0.79934054945358168</v>
      </c>
    </row>
    <row r="347" spans="1:20" x14ac:dyDescent="0.25">
      <c r="A347" s="10">
        <v>40716</v>
      </c>
      <c r="B347" s="2">
        <v>219</v>
      </c>
      <c r="C347" s="2" t="s">
        <v>58</v>
      </c>
      <c r="D347" s="2" t="s">
        <v>31</v>
      </c>
      <c r="E347" s="2" t="s">
        <v>26</v>
      </c>
      <c r="F347" s="2" t="s">
        <v>18</v>
      </c>
      <c r="G347" s="2">
        <v>10</v>
      </c>
      <c r="H347" s="2">
        <v>1.2988530764097066</v>
      </c>
      <c r="I347" s="2">
        <v>0.27943990961666715</v>
      </c>
      <c r="Q347" s="2" t="s">
        <v>62</v>
      </c>
      <c r="R347" s="2">
        <v>10</v>
      </c>
      <c r="S347" s="2">
        <v>0.81291335664285558</v>
      </c>
      <c r="T347" s="2">
        <v>-0.16311597439455483</v>
      </c>
    </row>
    <row r="348" spans="1:20" x14ac:dyDescent="0.25">
      <c r="A348" s="10">
        <v>40716</v>
      </c>
      <c r="B348" s="2">
        <v>219</v>
      </c>
      <c r="C348" s="2" t="s">
        <v>59</v>
      </c>
      <c r="D348" s="2" t="s">
        <v>31</v>
      </c>
      <c r="E348" s="2" t="s">
        <v>26</v>
      </c>
      <c r="F348" s="2" t="s">
        <v>18</v>
      </c>
      <c r="G348" s="2">
        <v>10</v>
      </c>
      <c r="H348" s="2">
        <v>1.4913616938342726</v>
      </c>
      <c r="I348" s="2">
        <v>-0.32075113286505996</v>
      </c>
      <c r="Q348" s="2" t="s">
        <v>62</v>
      </c>
      <c r="R348" s="2">
        <v>10</v>
      </c>
      <c r="S348" s="2">
        <v>0.81291335664285558</v>
      </c>
    </row>
    <row r="349" spans="1:20" x14ac:dyDescent="0.25">
      <c r="A349" s="10">
        <v>40716</v>
      </c>
      <c r="B349" s="2">
        <v>219</v>
      </c>
      <c r="C349" s="2" t="s">
        <v>60</v>
      </c>
      <c r="D349" s="2" t="s">
        <v>31</v>
      </c>
      <c r="E349" s="2" t="s">
        <v>26</v>
      </c>
      <c r="F349" s="2" t="s">
        <v>18</v>
      </c>
      <c r="G349" s="2">
        <v>10</v>
      </c>
      <c r="Q349" s="2" t="s">
        <v>62</v>
      </c>
      <c r="R349" s="2">
        <v>10</v>
      </c>
      <c r="S349" s="2">
        <v>0.81954393554186866</v>
      </c>
      <c r="T349" s="2">
        <v>0.37760477352866212</v>
      </c>
    </row>
    <row r="350" spans="1:20" x14ac:dyDescent="0.25">
      <c r="A350" s="10">
        <v>40716</v>
      </c>
      <c r="B350" s="2">
        <v>219</v>
      </c>
      <c r="C350" s="2" t="s">
        <v>61</v>
      </c>
      <c r="D350" s="2" t="s">
        <v>31</v>
      </c>
      <c r="E350" s="2" t="s">
        <v>26</v>
      </c>
      <c r="F350" s="2" t="s">
        <v>18</v>
      </c>
      <c r="G350" s="2">
        <v>10</v>
      </c>
      <c r="H350" s="2">
        <v>1.4668676203541096</v>
      </c>
      <c r="I350" s="2">
        <v>-0.34389772120140422</v>
      </c>
      <c r="Q350" s="2" t="s">
        <v>62</v>
      </c>
      <c r="R350" s="2">
        <v>10</v>
      </c>
      <c r="S350" s="2">
        <v>0.81954393554186866</v>
      </c>
    </row>
    <row r="351" spans="1:20" x14ac:dyDescent="0.25">
      <c r="Q351" s="2" t="s">
        <v>62</v>
      </c>
      <c r="R351" s="2">
        <v>10</v>
      </c>
      <c r="S351" s="2">
        <v>0.82607480270082645</v>
      </c>
      <c r="T351" s="2">
        <v>-0.13260570272750463</v>
      </c>
    </row>
    <row r="352" spans="1:20" x14ac:dyDescent="0.25">
      <c r="A352" s="10">
        <v>40716</v>
      </c>
      <c r="B352" s="2">
        <v>253</v>
      </c>
      <c r="C352" s="2" t="s">
        <v>38</v>
      </c>
      <c r="D352" s="2" t="s">
        <v>32</v>
      </c>
      <c r="E352" s="2" t="s">
        <v>26</v>
      </c>
      <c r="F352" s="2" t="s">
        <v>18</v>
      </c>
      <c r="G352" s="2">
        <v>25</v>
      </c>
      <c r="H352" s="2">
        <v>2.2271150825891253</v>
      </c>
      <c r="I352" s="2">
        <v>1.0004155881281169</v>
      </c>
      <c r="Q352" s="2" t="s">
        <v>62</v>
      </c>
      <c r="R352" s="2">
        <v>10</v>
      </c>
      <c r="S352" s="2">
        <v>0.89209460269048035</v>
      </c>
      <c r="T352" s="2">
        <v>-0.12904296080099004</v>
      </c>
    </row>
    <row r="353" spans="1:20" x14ac:dyDescent="0.25">
      <c r="A353" s="10">
        <v>40716</v>
      </c>
      <c r="B353" s="2">
        <v>253</v>
      </c>
      <c r="C353" s="2" t="s">
        <v>39</v>
      </c>
      <c r="D353" s="2" t="s">
        <v>32</v>
      </c>
      <c r="E353" s="2" t="s">
        <v>26</v>
      </c>
      <c r="F353" s="2" t="s">
        <v>18</v>
      </c>
      <c r="G353" s="2">
        <v>25</v>
      </c>
      <c r="H353" s="2">
        <v>0.86332286012045589</v>
      </c>
      <c r="I353" s="2">
        <v>0.13908458776984625</v>
      </c>
      <c r="Q353" s="2" t="s">
        <v>62</v>
      </c>
      <c r="R353" s="2">
        <v>10</v>
      </c>
      <c r="S353" s="2">
        <v>0.89209460269048035</v>
      </c>
    </row>
    <row r="354" spans="1:20" x14ac:dyDescent="0.25">
      <c r="A354" s="10">
        <v>40716</v>
      </c>
      <c r="B354" s="2">
        <v>253</v>
      </c>
      <c r="C354" s="2" t="s">
        <v>40</v>
      </c>
      <c r="D354" s="2" t="s">
        <v>32</v>
      </c>
      <c r="E354" s="2" t="s">
        <v>26</v>
      </c>
      <c r="F354" s="2" t="s">
        <v>18</v>
      </c>
      <c r="G354" s="2">
        <v>25</v>
      </c>
      <c r="H354" s="2">
        <v>0.9493900066449128</v>
      </c>
      <c r="I354" s="2">
        <v>0.38820009928793281</v>
      </c>
      <c r="Q354" s="2" t="s">
        <v>62</v>
      </c>
      <c r="R354" s="2">
        <v>10</v>
      </c>
      <c r="S354" s="2">
        <v>0.90308998699194354</v>
      </c>
      <c r="T354" s="2">
        <v>0.10625080770171241</v>
      </c>
    </row>
    <row r="355" spans="1:20" x14ac:dyDescent="0.25">
      <c r="A355" s="10">
        <v>40716</v>
      </c>
      <c r="B355" s="2">
        <v>253</v>
      </c>
      <c r="C355" s="2" t="s">
        <v>41</v>
      </c>
      <c r="D355" s="2" t="s">
        <v>32</v>
      </c>
      <c r="E355" s="2" t="s">
        <v>26</v>
      </c>
      <c r="F355" s="2" t="s">
        <v>18</v>
      </c>
      <c r="G355" s="2">
        <v>25</v>
      </c>
      <c r="H355" s="2">
        <v>1.8450980400142569</v>
      </c>
      <c r="I355" s="2">
        <v>1.1382428004704628</v>
      </c>
      <c r="Q355" s="2" t="s">
        <v>62</v>
      </c>
      <c r="R355" s="2">
        <v>10</v>
      </c>
      <c r="S355" s="2">
        <v>0.90308998699194354</v>
      </c>
    </row>
    <row r="356" spans="1:20" x14ac:dyDescent="0.25">
      <c r="A356" s="10">
        <v>40716</v>
      </c>
      <c r="B356" s="2">
        <v>253</v>
      </c>
      <c r="C356" s="2" t="s">
        <v>42</v>
      </c>
      <c r="D356" s="2" t="s">
        <v>32</v>
      </c>
      <c r="E356" s="2" t="s">
        <v>26</v>
      </c>
      <c r="F356" s="2" t="s">
        <v>18</v>
      </c>
      <c r="G356" s="2">
        <v>25</v>
      </c>
      <c r="H356" s="2">
        <v>1.5575072019056579</v>
      </c>
      <c r="I356" s="2">
        <v>0.70670003847521246</v>
      </c>
      <c r="Q356" s="2" t="s">
        <v>62</v>
      </c>
      <c r="R356" s="2">
        <v>10</v>
      </c>
      <c r="S356" s="2">
        <v>0.9242792860618817</v>
      </c>
      <c r="T356" s="2">
        <v>0.27306093644269697</v>
      </c>
    </row>
    <row r="357" spans="1:20" x14ac:dyDescent="0.25">
      <c r="A357" s="10">
        <v>40716</v>
      </c>
      <c r="B357" s="2">
        <v>253</v>
      </c>
      <c r="C357" s="2" t="s">
        <v>43</v>
      </c>
      <c r="D357" s="2" t="s">
        <v>32</v>
      </c>
      <c r="E357" s="2" t="s">
        <v>26</v>
      </c>
      <c r="F357" s="2" t="s">
        <v>18</v>
      </c>
      <c r="G357" s="2">
        <v>25</v>
      </c>
      <c r="H357" s="2">
        <v>2.5927317663939622</v>
      </c>
      <c r="I357" s="2">
        <v>1.6044594744046166</v>
      </c>
      <c r="Q357" s="2" t="s">
        <v>62</v>
      </c>
      <c r="R357" s="2">
        <v>10</v>
      </c>
      <c r="S357" s="2">
        <v>0.9242792860618817</v>
      </c>
    </row>
    <row r="358" spans="1:20" x14ac:dyDescent="0.25">
      <c r="A358" s="10">
        <v>40716</v>
      </c>
      <c r="B358" s="2">
        <v>253</v>
      </c>
      <c r="C358" s="2" t="s">
        <v>44</v>
      </c>
      <c r="D358" s="2" t="s">
        <v>32</v>
      </c>
      <c r="E358" s="2" t="s">
        <v>26</v>
      </c>
      <c r="F358" s="2" t="s">
        <v>18</v>
      </c>
      <c r="G358" s="2">
        <v>25</v>
      </c>
      <c r="H358" s="2">
        <v>2.3823773034681137</v>
      </c>
      <c r="I358" s="2">
        <v>0.96106439038450064</v>
      </c>
      <c r="Q358" s="2" t="s">
        <v>62</v>
      </c>
      <c r="R358" s="2">
        <v>10</v>
      </c>
      <c r="S358" s="2">
        <v>0.93951925261861846</v>
      </c>
      <c r="T358" s="2">
        <v>-0.18997929379040335</v>
      </c>
    </row>
    <row r="359" spans="1:20" x14ac:dyDescent="0.25">
      <c r="A359" s="10">
        <v>40716</v>
      </c>
      <c r="B359" s="2">
        <v>253</v>
      </c>
      <c r="C359" s="2" t="s">
        <v>45</v>
      </c>
      <c r="D359" s="2" t="s">
        <v>32</v>
      </c>
      <c r="E359" s="2" t="s">
        <v>26</v>
      </c>
      <c r="F359" s="2" t="s">
        <v>18</v>
      </c>
      <c r="G359" s="2">
        <v>25</v>
      </c>
      <c r="Q359" s="2" t="s">
        <v>62</v>
      </c>
      <c r="R359" s="2">
        <v>10</v>
      </c>
      <c r="S359" s="2">
        <v>0.93951925261861846</v>
      </c>
    </row>
    <row r="360" spans="1:20" x14ac:dyDescent="0.25">
      <c r="A360" s="10">
        <v>40716</v>
      </c>
      <c r="B360" s="2">
        <v>253</v>
      </c>
      <c r="C360" s="2" t="s">
        <v>46</v>
      </c>
      <c r="D360" s="2" t="s">
        <v>32</v>
      </c>
      <c r="E360" s="2" t="s">
        <v>26</v>
      </c>
      <c r="F360" s="2" t="s">
        <v>18</v>
      </c>
      <c r="G360" s="2">
        <v>25</v>
      </c>
      <c r="H360" s="2">
        <v>0.83884909073725533</v>
      </c>
      <c r="I360" s="2">
        <v>6.5102987772223267E-3</v>
      </c>
      <c r="Q360" s="2" t="s">
        <v>62</v>
      </c>
      <c r="R360" s="2">
        <v>10</v>
      </c>
      <c r="S360" s="2">
        <v>0.96378782734555524</v>
      </c>
      <c r="T360" s="2">
        <v>9.8719444468191531E-2</v>
      </c>
    </row>
    <row r="361" spans="1:20" x14ac:dyDescent="0.25">
      <c r="A361" s="10">
        <v>40716</v>
      </c>
      <c r="B361" s="2">
        <v>253</v>
      </c>
      <c r="C361" s="2" t="s">
        <v>47</v>
      </c>
      <c r="D361" s="2" t="s">
        <v>32</v>
      </c>
      <c r="E361" s="2" t="s">
        <v>26</v>
      </c>
      <c r="F361" s="2" t="s">
        <v>18</v>
      </c>
      <c r="G361" s="2">
        <v>25</v>
      </c>
      <c r="H361" s="2">
        <v>1.5877109650189114</v>
      </c>
      <c r="I361" s="2">
        <v>0.71530198548943613</v>
      </c>
      <c r="Q361" s="2" t="s">
        <v>62</v>
      </c>
      <c r="R361" s="2">
        <v>10</v>
      </c>
      <c r="S361" s="2">
        <v>0.96378782734555524</v>
      </c>
    </row>
    <row r="362" spans="1:20" x14ac:dyDescent="0.25">
      <c r="A362" s="10">
        <v>40716</v>
      </c>
      <c r="B362" s="2">
        <v>253</v>
      </c>
      <c r="C362" s="2" t="s">
        <v>48</v>
      </c>
      <c r="D362" s="2" t="s">
        <v>32</v>
      </c>
      <c r="E362" s="2" t="s">
        <v>26</v>
      </c>
      <c r="F362" s="2" t="s">
        <v>18</v>
      </c>
      <c r="G362" s="2">
        <v>25</v>
      </c>
      <c r="H362" s="2">
        <v>1.4913616938342726</v>
      </c>
      <c r="I362" s="2">
        <v>0.85758625541162881</v>
      </c>
      <c r="Q362" s="2" t="s">
        <v>62</v>
      </c>
      <c r="R362" s="2">
        <v>10</v>
      </c>
      <c r="S362" s="2">
        <v>0.99122607569249477</v>
      </c>
      <c r="T362" s="2">
        <v>7.5059491707286083E-2</v>
      </c>
    </row>
    <row r="363" spans="1:20" x14ac:dyDescent="0.25">
      <c r="A363" s="10">
        <v>40716</v>
      </c>
      <c r="B363" s="2">
        <v>253</v>
      </c>
      <c r="C363" s="2" t="s">
        <v>49</v>
      </c>
      <c r="D363" s="2" t="s">
        <v>32</v>
      </c>
      <c r="E363" s="2" t="s">
        <v>26</v>
      </c>
      <c r="F363" s="2" t="s">
        <v>18</v>
      </c>
      <c r="G363" s="2">
        <v>25</v>
      </c>
      <c r="H363" s="2">
        <v>1.7355988996981799</v>
      </c>
      <c r="I363" s="2">
        <v>0.94337553079996472</v>
      </c>
      <c r="Q363" s="2" t="s">
        <v>62</v>
      </c>
      <c r="R363" s="2">
        <v>10</v>
      </c>
      <c r="S363" s="2">
        <v>0.99122607569249477</v>
      </c>
    </row>
    <row r="364" spans="1:20" x14ac:dyDescent="0.25">
      <c r="A364" s="10">
        <v>40716</v>
      </c>
      <c r="B364" s="2">
        <v>253</v>
      </c>
      <c r="C364" s="2" t="s">
        <v>50</v>
      </c>
      <c r="D364" s="2" t="s">
        <v>32</v>
      </c>
      <c r="E364" s="2" t="s">
        <v>26</v>
      </c>
      <c r="F364" s="2" t="s">
        <v>18</v>
      </c>
      <c r="G364" s="2">
        <v>25</v>
      </c>
      <c r="Q364" s="2" t="s">
        <v>62</v>
      </c>
      <c r="R364" s="2">
        <v>10</v>
      </c>
      <c r="S364" s="2">
        <v>1.0211892990699381</v>
      </c>
      <c r="T364" s="2">
        <v>-5.2991590196453647E-3</v>
      </c>
    </row>
    <row r="365" spans="1:20" x14ac:dyDescent="0.25">
      <c r="A365" s="10">
        <v>40716</v>
      </c>
      <c r="B365" s="2">
        <v>253</v>
      </c>
      <c r="C365" s="2" t="s">
        <v>51</v>
      </c>
      <c r="D365" s="2" t="s">
        <v>32</v>
      </c>
      <c r="E365" s="2" t="s">
        <v>26</v>
      </c>
      <c r="F365" s="2" t="s">
        <v>18</v>
      </c>
      <c r="G365" s="2">
        <v>25</v>
      </c>
      <c r="H365" s="2">
        <v>1.3961993470957363</v>
      </c>
      <c r="I365" s="2">
        <v>0.76848912257991664</v>
      </c>
      <c r="Q365" s="2" t="s">
        <v>62</v>
      </c>
      <c r="R365" s="2">
        <v>10</v>
      </c>
      <c r="S365" s="2">
        <v>1.0211892990699381</v>
      </c>
    </row>
    <row r="366" spans="1:20" x14ac:dyDescent="0.25">
      <c r="A366" s="10">
        <v>40716</v>
      </c>
      <c r="B366" s="2">
        <v>253</v>
      </c>
      <c r="C366" s="2" t="s">
        <v>52</v>
      </c>
      <c r="D366" s="2" t="s">
        <v>32</v>
      </c>
      <c r="E366" s="2" t="s">
        <v>26</v>
      </c>
      <c r="F366" s="2" t="s">
        <v>18</v>
      </c>
      <c r="G366" s="2">
        <v>25</v>
      </c>
      <c r="Q366" s="2" t="s">
        <v>62</v>
      </c>
      <c r="R366" s="2">
        <v>10</v>
      </c>
      <c r="S366" s="2">
        <v>1.0827853703164501</v>
      </c>
      <c r="T366" s="2">
        <v>-5.3213836575804162E-2</v>
      </c>
    </row>
    <row r="367" spans="1:20" x14ac:dyDescent="0.25">
      <c r="A367" s="10">
        <v>40716</v>
      </c>
      <c r="B367" s="2">
        <v>253</v>
      </c>
      <c r="C367" s="2" t="s">
        <v>53</v>
      </c>
      <c r="D367" s="2" t="s">
        <v>32</v>
      </c>
      <c r="E367" s="2" t="s">
        <v>26</v>
      </c>
      <c r="F367" s="2" t="s">
        <v>18</v>
      </c>
      <c r="G367" s="2">
        <v>25</v>
      </c>
      <c r="H367" s="2">
        <v>1.3765769570565121</v>
      </c>
      <c r="I367" s="2">
        <v>0.80581183938078282</v>
      </c>
      <c r="Q367" s="2" t="s">
        <v>62</v>
      </c>
      <c r="R367" s="2">
        <v>10</v>
      </c>
      <c r="S367" s="2">
        <v>1.0827853703164501</v>
      </c>
    </row>
    <row r="368" spans="1:20" x14ac:dyDescent="0.25">
      <c r="A368" s="10">
        <v>40716</v>
      </c>
      <c r="B368" s="2">
        <v>253</v>
      </c>
      <c r="C368" s="2" t="s">
        <v>54</v>
      </c>
      <c r="D368" s="2" t="s">
        <v>32</v>
      </c>
      <c r="E368" s="2" t="s">
        <v>26</v>
      </c>
      <c r="F368" s="2" t="s">
        <v>18</v>
      </c>
      <c r="G368" s="2">
        <v>25</v>
      </c>
      <c r="H368" s="2">
        <v>1.2966651902615312</v>
      </c>
      <c r="I368" s="2">
        <v>8.6540264709555725E-2</v>
      </c>
      <c r="Q368" s="2" t="s">
        <v>62</v>
      </c>
      <c r="R368" s="2">
        <v>10</v>
      </c>
      <c r="S368" s="2">
        <v>1.1303337684950061</v>
      </c>
    </row>
    <row r="369" spans="1:20" x14ac:dyDescent="0.25">
      <c r="A369" s="10">
        <v>40716</v>
      </c>
      <c r="B369" s="2">
        <v>253</v>
      </c>
      <c r="C369" s="2" t="s">
        <v>55</v>
      </c>
      <c r="D369" s="2" t="s">
        <v>32</v>
      </c>
      <c r="E369" s="2" t="s">
        <v>26</v>
      </c>
      <c r="F369" s="2" t="s">
        <v>18</v>
      </c>
      <c r="G369" s="2">
        <v>25</v>
      </c>
      <c r="Q369" s="2" t="s">
        <v>62</v>
      </c>
      <c r="R369" s="2">
        <v>10</v>
      </c>
      <c r="S369" s="2">
        <v>1.1303337684950061</v>
      </c>
    </row>
    <row r="370" spans="1:20" x14ac:dyDescent="0.25">
      <c r="A370" s="10">
        <v>40716</v>
      </c>
      <c r="B370" s="2">
        <v>253</v>
      </c>
      <c r="C370" s="2" t="s">
        <v>56</v>
      </c>
      <c r="D370" s="2" t="s">
        <v>32</v>
      </c>
      <c r="E370" s="2" t="s">
        <v>26</v>
      </c>
      <c r="F370" s="2" t="s">
        <v>18</v>
      </c>
      <c r="G370" s="2">
        <v>25</v>
      </c>
      <c r="H370" s="2">
        <v>1.978180516937414</v>
      </c>
      <c r="I370" s="2">
        <v>1.0947312789910482</v>
      </c>
      <c r="Q370" s="2" t="s">
        <v>62</v>
      </c>
      <c r="R370" s="2">
        <v>10</v>
      </c>
      <c r="S370" s="2">
        <v>1.1931245983544616</v>
      </c>
      <c r="T370" s="2">
        <v>0.29096267288684785</v>
      </c>
    </row>
    <row r="371" spans="1:20" x14ac:dyDescent="0.25">
      <c r="A371" s="10">
        <v>40716</v>
      </c>
      <c r="B371" s="2">
        <v>253</v>
      </c>
      <c r="C371" s="2" t="s">
        <v>57</v>
      </c>
      <c r="D371" s="2" t="s">
        <v>32</v>
      </c>
      <c r="E371" s="2" t="s">
        <v>26</v>
      </c>
      <c r="F371" s="2" t="s">
        <v>18</v>
      </c>
      <c r="G371" s="2">
        <v>25</v>
      </c>
      <c r="Q371" s="2" t="s">
        <v>62</v>
      </c>
      <c r="R371" s="2">
        <v>10</v>
      </c>
      <c r="S371" s="2">
        <v>1.1931245983544616</v>
      </c>
    </row>
    <row r="372" spans="1:20" x14ac:dyDescent="0.25">
      <c r="A372" s="10">
        <v>40716</v>
      </c>
      <c r="B372" s="2">
        <v>253</v>
      </c>
      <c r="C372" s="2" t="s">
        <v>58</v>
      </c>
      <c r="D372" s="2" t="s">
        <v>32</v>
      </c>
      <c r="E372" s="2" t="s">
        <v>26</v>
      </c>
      <c r="F372" s="2" t="s">
        <v>18</v>
      </c>
      <c r="G372" s="2">
        <v>25</v>
      </c>
      <c r="H372" s="2">
        <v>2.0519239160461065</v>
      </c>
      <c r="I372" s="2">
        <v>0.86722196509549077</v>
      </c>
      <c r="Q372" s="2" t="s">
        <v>62</v>
      </c>
      <c r="R372" s="2">
        <v>10</v>
      </c>
      <c r="S372" s="2">
        <v>1.1986570869544226</v>
      </c>
      <c r="T372" s="2">
        <v>0.26263184198072753</v>
      </c>
    </row>
    <row r="373" spans="1:20" x14ac:dyDescent="0.25">
      <c r="A373" s="10">
        <v>40716</v>
      </c>
      <c r="B373" s="2">
        <v>253</v>
      </c>
      <c r="C373" s="2" t="s">
        <v>59</v>
      </c>
      <c r="D373" s="2" t="s">
        <v>32</v>
      </c>
      <c r="E373" s="2" t="s">
        <v>26</v>
      </c>
      <c r="F373" s="2" t="s">
        <v>18</v>
      </c>
      <c r="G373" s="2">
        <v>25</v>
      </c>
      <c r="Q373" s="2" t="s">
        <v>62</v>
      </c>
      <c r="R373" s="2">
        <v>10</v>
      </c>
      <c r="S373" s="2">
        <v>1.1986570869544226</v>
      </c>
    </row>
    <row r="374" spans="1:20" x14ac:dyDescent="0.25">
      <c r="A374" s="10">
        <v>40716</v>
      </c>
      <c r="B374" s="2">
        <v>253</v>
      </c>
      <c r="C374" s="2" t="s">
        <v>60</v>
      </c>
      <c r="D374" s="2" t="s">
        <v>32</v>
      </c>
      <c r="E374" s="2" t="s">
        <v>26</v>
      </c>
      <c r="F374" s="2" t="s">
        <v>18</v>
      </c>
      <c r="G374" s="2">
        <v>25</v>
      </c>
      <c r="H374" s="2">
        <v>1.9523080096621253</v>
      </c>
      <c r="I374" s="2">
        <v>1.1752241051201084</v>
      </c>
      <c r="Q374" s="2" t="s">
        <v>62</v>
      </c>
      <c r="R374" s="2">
        <v>10</v>
      </c>
      <c r="S374" s="2">
        <v>1.287801729930226</v>
      </c>
      <c r="T374" s="2">
        <v>0.64375850083211583</v>
      </c>
    </row>
    <row r="375" spans="1:20" x14ac:dyDescent="0.25">
      <c r="A375" s="10">
        <v>40716</v>
      </c>
      <c r="B375" s="2">
        <v>253</v>
      </c>
      <c r="C375" s="2" t="s">
        <v>61</v>
      </c>
      <c r="D375" s="2" t="s">
        <v>32</v>
      </c>
      <c r="E375" s="2" t="s">
        <v>26</v>
      </c>
      <c r="F375" s="2" t="s">
        <v>18</v>
      </c>
      <c r="G375" s="2">
        <v>25</v>
      </c>
      <c r="H375" s="2">
        <v>2.2008504980910772</v>
      </c>
      <c r="I375" s="2">
        <v>1.4266090077598002</v>
      </c>
      <c r="Q375" s="2" t="s">
        <v>62</v>
      </c>
      <c r="R375" s="2">
        <v>10</v>
      </c>
      <c r="S375" s="2">
        <v>1.287801729930226</v>
      </c>
    </row>
    <row r="376" spans="1:20" x14ac:dyDescent="0.25">
      <c r="Q376" s="2" t="s">
        <v>62</v>
      </c>
      <c r="R376" s="2">
        <v>10</v>
      </c>
      <c r="S376" s="2">
        <v>1.3424226808222062</v>
      </c>
      <c r="T376" s="2">
        <v>1.6670060788321516E-2</v>
      </c>
    </row>
    <row r="377" spans="1:20" x14ac:dyDescent="0.25">
      <c r="A377" s="10">
        <v>40716</v>
      </c>
      <c r="B377" s="2">
        <v>256</v>
      </c>
      <c r="C377" s="2" t="s">
        <v>38</v>
      </c>
      <c r="D377" s="2" t="s">
        <v>32</v>
      </c>
      <c r="E377" s="2" t="s">
        <v>26</v>
      </c>
      <c r="F377" s="2" t="s">
        <v>18</v>
      </c>
      <c r="G377" s="2">
        <v>25</v>
      </c>
      <c r="H377" s="2">
        <v>1.7678976160180906</v>
      </c>
      <c r="I377" s="2">
        <v>1.3842081347252415</v>
      </c>
      <c r="Q377" s="2" t="s">
        <v>62</v>
      </c>
      <c r="R377" s="2">
        <v>10</v>
      </c>
      <c r="S377" s="2">
        <v>1.3424226808222062</v>
      </c>
    </row>
    <row r="378" spans="1:20" x14ac:dyDescent="0.25">
      <c r="A378" s="10">
        <v>40716</v>
      </c>
      <c r="B378" s="2">
        <v>256</v>
      </c>
      <c r="C378" s="2" t="s">
        <v>39</v>
      </c>
      <c r="D378" s="2" t="s">
        <v>32</v>
      </c>
      <c r="E378" s="2" t="s">
        <v>26</v>
      </c>
      <c r="F378" s="2" t="s">
        <v>18</v>
      </c>
      <c r="G378" s="2">
        <v>25</v>
      </c>
      <c r="Q378" s="2" t="s">
        <v>62</v>
      </c>
      <c r="R378" s="2">
        <v>10</v>
      </c>
      <c r="S378" s="2">
        <v>1.4502491083193612</v>
      </c>
      <c r="T378" s="2">
        <v>0.72521663177101003</v>
      </c>
    </row>
    <row r="379" spans="1:20" x14ac:dyDescent="0.25">
      <c r="A379" s="10">
        <v>40716</v>
      </c>
      <c r="B379" s="2">
        <v>256</v>
      </c>
      <c r="C379" s="2" t="s">
        <v>40</v>
      </c>
      <c r="D379" s="2" t="s">
        <v>32</v>
      </c>
      <c r="E379" s="2" t="s">
        <v>26</v>
      </c>
      <c r="F379" s="2" t="s">
        <v>18</v>
      </c>
      <c r="G379" s="2">
        <v>25</v>
      </c>
      <c r="Q379" s="2" t="s">
        <v>62</v>
      </c>
      <c r="R379" s="2">
        <v>10</v>
      </c>
      <c r="S379" s="2">
        <v>1.4502491083193612</v>
      </c>
    </row>
    <row r="380" spans="1:20" x14ac:dyDescent="0.25">
      <c r="A380" s="10">
        <v>40716</v>
      </c>
      <c r="B380" s="2">
        <v>256</v>
      </c>
      <c r="C380" s="2" t="s">
        <v>41</v>
      </c>
      <c r="D380" s="2" t="s">
        <v>32</v>
      </c>
      <c r="E380" s="2" t="s">
        <v>26</v>
      </c>
      <c r="F380" s="2" t="s">
        <v>18</v>
      </c>
      <c r="G380" s="2">
        <v>25</v>
      </c>
      <c r="Q380" s="2" t="s">
        <v>62</v>
      </c>
      <c r="R380" s="2">
        <v>10</v>
      </c>
      <c r="S380" s="2">
        <v>1.4653828514484182</v>
      </c>
      <c r="T380" s="2">
        <v>0.39558073241453234</v>
      </c>
    </row>
    <row r="381" spans="1:20" x14ac:dyDescent="0.25">
      <c r="A381" s="10">
        <v>40716</v>
      </c>
      <c r="B381" s="2">
        <v>256</v>
      </c>
      <c r="C381" s="2" t="s">
        <v>42</v>
      </c>
      <c r="D381" s="2" t="s">
        <v>32</v>
      </c>
      <c r="E381" s="2" t="s">
        <v>26</v>
      </c>
      <c r="F381" s="2" t="s">
        <v>18</v>
      </c>
      <c r="G381" s="2">
        <v>25</v>
      </c>
      <c r="H381" s="2">
        <v>1.1818435879447726</v>
      </c>
      <c r="I381" s="2">
        <v>0.8768527593641825</v>
      </c>
      <c r="Q381" s="2" t="s">
        <v>62</v>
      </c>
      <c r="R381" s="2">
        <v>10</v>
      </c>
      <c r="S381" s="2">
        <v>1.4653828514484182</v>
      </c>
    </row>
    <row r="382" spans="1:20" x14ac:dyDescent="0.25">
      <c r="A382" s="10">
        <v>40716</v>
      </c>
      <c r="B382" s="2">
        <v>256</v>
      </c>
      <c r="C382" s="2" t="s">
        <v>43</v>
      </c>
      <c r="D382" s="2" t="s">
        <v>32</v>
      </c>
      <c r="E382" s="2" t="s">
        <v>26</v>
      </c>
      <c r="F382" s="2" t="s">
        <v>18</v>
      </c>
      <c r="G382" s="2">
        <v>25</v>
      </c>
      <c r="H382" s="2">
        <v>2.1781132523146316</v>
      </c>
      <c r="I382" s="2">
        <v>1.532030253350166</v>
      </c>
      <c r="Q382" s="2" t="s">
        <v>62</v>
      </c>
      <c r="R382" s="2">
        <v>10</v>
      </c>
      <c r="S382" s="2">
        <v>1.4771212547196624</v>
      </c>
      <c r="T382" s="2">
        <v>0.13551979305170631</v>
      </c>
    </row>
    <row r="383" spans="1:20" x14ac:dyDescent="0.25">
      <c r="A383" s="10">
        <v>40716</v>
      </c>
      <c r="B383" s="2">
        <v>256</v>
      </c>
      <c r="C383" s="2" t="s">
        <v>44</v>
      </c>
      <c r="D383" s="2" t="s">
        <v>32</v>
      </c>
      <c r="E383" s="2" t="s">
        <v>26</v>
      </c>
      <c r="F383" s="2" t="s">
        <v>18</v>
      </c>
      <c r="G383" s="2">
        <v>25</v>
      </c>
      <c r="H383" s="2">
        <v>2.0025979807199086</v>
      </c>
      <c r="I383" s="2">
        <v>1.1276297982259036</v>
      </c>
      <c r="Q383" s="2" t="s">
        <v>62</v>
      </c>
      <c r="R383" s="2">
        <v>10</v>
      </c>
      <c r="S383" s="2">
        <v>1.4771212547196624</v>
      </c>
    </row>
    <row r="384" spans="1:20" x14ac:dyDescent="0.25">
      <c r="A384" s="10">
        <v>40716</v>
      </c>
      <c r="B384" s="2">
        <v>256</v>
      </c>
      <c r="C384" s="2" t="s">
        <v>45</v>
      </c>
      <c r="D384" s="2" t="s">
        <v>32</v>
      </c>
      <c r="E384" s="2" t="s">
        <v>26</v>
      </c>
      <c r="F384" s="2" t="s">
        <v>18</v>
      </c>
      <c r="G384" s="2">
        <v>25</v>
      </c>
      <c r="H384" s="2">
        <v>1.4014005407815442</v>
      </c>
      <c r="I384" s="2">
        <v>0.67031411745997205</v>
      </c>
      <c r="Q384" s="2" t="s">
        <v>62</v>
      </c>
      <c r="R384" s="2">
        <v>10</v>
      </c>
      <c r="S384" s="2">
        <v>1.510545010206612</v>
      </c>
      <c r="T384" s="2">
        <v>0.55026858877420082</v>
      </c>
    </row>
    <row r="385" spans="1:20" x14ac:dyDescent="0.25">
      <c r="A385" s="10">
        <v>40716</v>
      </c>
      <c r="B385" s="2">
        <v>256</v>
      </c>
      <c r="C385" s="2" t="s">
        <v>46</v>
      </c>
      <c r="D385" s="2" t="s">
        <v>32</v>
      </c>
      <c r="E385" s="2" t="s">
        <v>26</v>
      </c>
      <c r="F385" s="2" t="s">
        <v>18</v>
      </c>
      <c r="G385" s="2">
        <v>25</v>
      </c>
      <c r="Q385" s="2" t="s">
        <v>62</v>
      </c>
      <c r="R385" s="2">
        <v>10</v>
      </c>
      <c r="S385" s="2">
        <v>1.510545010206612</v>
      </c>
    </row>
    <row r="386" spans="1:20" x14ac:dyDescent="0.25">
      <c r="A386" s="10">
        <v>40716</v>
      </c>
      <c r="B386" s="2">
        <v>256</v>
      </c>
      <c r="C386" s="2" t="s">
        <v>47</v>
      </c>
      <c r="D386" s="2" t="s">
        <v>32</v>
      </c>
      <c r="E386" s="2" t="s">
        <v>26</v>
      </c>
      <c r="F386" s="2" t="s">
        <v>18</v>
      </c>
      <c r="G386" s="2">
        <v>25</v>
      </c>
      <c r="H386" s="2">
        <v>1.974971994298069</v>
      </c>
      <c r="I386" s="2">
        <v>1.4109979975099907</v>
      </c>
      <c r="Q386" s="2" t="s">
        <v>62</v>
      </c>
      <c r="R386" s="2">
        <v>10</v>
      </c>
      <c r="S386" s="2">
        <v>1.7604224834232121</v>
      </c>
      <c r="T386" s="2">
        <v>0.60770257297804464</v>
      </c>
    </row>
    <row r="387" spans="1:20" x14ac:dyDescent="0.25">
      <c r="A387" s="10">
        <v>40716</v>
      </c>
      <c r="B387" s="2">
        <v>256</v>
      </c>
      <c r="C387" s="2" t="s">
        <v>48</v>
      </c>
      <c r="D387" s="2" t="s">
        <v>32</v>
      </c>
      <c r="E387" s="2" t="s">
        <v>26</v>
      </c>
      <c r="F387" s="2" t="s">
        <v>18</v>
      </c>
      <c r="G387" s="2">
        <v>25</v>
      </c>
      <c r="H387" s="2">
        <v>0.77815125038364363</v>
      </c>
      <c r="I387" s="2">
        <v>0.15910058786007869</v>
      </c>
      <c r="Q387" s="2" t="s">
        <v>62</v>
      </c>
      <c r="R387" s="2">
        <v>10</v>
      </c>
      <c r="S387" s="2">
        <v>1.7604224834232121</v>
      </c>
    </row>
    <row r="388" spans="1:20" x14ac:dyDescent="0.25">
      <c r="A388" s="10">
        <v>40716</v>
      </c>
      <c r="B388" s="2">
        <v>256</v>
      </c>
      <c r="C388" s="2" t="s">
        <v>49</v>
      </c>
      <c r="D388" s="2" t="s">
        <v>32</v>
      </c>
      <c r="E388" s="2" t="s">
        <v>26</v>
      </c>
      <c r="F388" s="2" t="s">
        <v>18</v>
      </c>
      <c r="G388" s="2">
        <v>25</v>
      </c>
      <c r="H388" s="2">
        <v>1.2430380486862944</v>
      </c>
      <c r="I388" s="2">
        <v>0.8021663375969087</v>
      </c>
      <c r="Q388" s="2" t="s">
        <v>62</v>
      </c>
      <c r="R388" s="2">
        <v>10</v>
      </c>
      <c r="S388" s="2">
        <v>1.8149131812750738</v>
      </c>
      <c r="T388" s="2">
        <v>1.0608907683097384</v>
      </c>
    </row>
    <row r="389" spans="1:20" x14ac:dyDescent="0.25">
      <c r="A389" s="10">
        <v>40716</v>
      </c>
      <c r="B389" s="2">
        <v>256</v>
      </c>
      <c r="C389" s="2" t="s">
        <v>50</v>
      </c>
      <c r="D389" s="2" t="s">
        <v>32</v>
      </c>
      <c r="E389" s="2" t="s">
        <v>26</v>
      </c>
      <c r="F389" s="2" t="s">
        <v>18</v>
      </c>
      <c r="G389" s="2">
        <v>25</v>
      </c>
      <c r="H389" s="2">
        <v>1.7958800173440752</v>
      </c>
      <c r="I389" s="2">
        <v>0.93091890615608619</v>
      </c>
      <c r="Q389" s="2" t="s">
        <v>62</v>
      </c>
      <c r="R389" s="2">
        <v>10</v>
      </c>
      <c r="S389" s="2">
        <v>1.8149131812750738</v>
      </c>
    </row>
    <row r="390" spans="1:20" x14ac:dyDescent="0.25">
      <c r="A390" s="10">
        <v>40716</v>
      </c>
      <c r="B390" s="2">
        <v>256</v>
      </c>
      <c r="C390" s="2" t="s">
        <v>51</v>
      </c>
      <c r="D390" s="2" t="s">
        <v>32</v>
      </c>
      <c r="E390" s="2" t="s">
        <v>26</v>
      </c>
      <c r="F390" s="2" t="s">
        <v>18</v>
      </c>
      <c r="G390" s="2">
        <v>25</v>
      </c>
      <c r="H390" s="2">
        <v>1.8506462351830666</v>
      </c>
      <c r="I390" s="2">
        <v>1.0715054949915457</v>
      </c>
      <c r="Q390" s="2" t="s">
        <v>62</v>
      </c>
      <c r="R390" s="2">
        <v>25</v>
      </c>
      <c r="S390" s="2">
        <v>-0.15490195998574319</v>
      </c>
      <c r="T390" s="2">
        <v>-7.2806123925539992E-2</v>
      </c>
    </row>
    <row r="391" spans="1:20" x14ac:dyDescent="0.25">
      <c r="A391" s="10">
        <v>40716</v>
      </c>
      <c r="B391" s="2">
        <v>256</v>
      </c>
      <c r="C391" s="2" t="s">
        <v>52</v>
      </c>
      <c r="D391" s="2" t="s">
        <v>32</v>
      </c>
      <c r="E391" s="2" t="s">
        <v>26</v>
      </c>
      <c r="F391" s="2" t="s">
        <v>18</v>
      </c>
      <c r="G391" s="2">
        <v>25</v>
      </c>
      <c r="H391" s="2">
        <v>1.5185139398778875</v>
      </c>
      <c r="I391" s="2">
        <v>0.6519891308706236</v>
      </c>
      <c r="Q391" s="2" t="s">
        <v>62</v>
      </c>
      <c r="R391" s="2">
        <v>25</v>
      </c>
      <c r="S391" s="2">
        <v>-9.6910013008056392E-2</v>
      </c>
      <c r="T391" s="2">
        <v>1.5000728342597372E-2</v>
      </c>
    </row>
    <row r="392" spans="1:20" x14ac:dyDescent="0.25">
      <c r="A392" s="10">
        <v>40716</v>
      </c>
      <c r="B392" s="2">
        <v>256</v>
      </c>
      <c r="C392" s="2" t="s">
        <v>53</v>
      </c>
      <c r="D392" s="2" t="s">
        <v>32</v>
      </c>
      <c r="E392" s="2" t="s">
        <v>26</v>
      </c>
      <c r="F392" s="2" t="s">
        <v>18</v>
      </c>
      <c r="G392" s="2">
        <v>25</v>
      </c>
      <c r="H392" s="2">
        <v>1.9116901587538613</v>
      </c>
      <c r="I392" s="2">
        <v>0.86278646624067978</v>
      </c>
      <c r="Q392" s="2" t="s">
        <v>62</v>
      </c>
      <c r="R392" s="2">
        <v>25</v>
      </c>
      <c r="S392" s="2">
        <v>-4.5757490560675115E-2</v>
      </c>
      <c r="T392" s="2">
        <v>-0.1244324553264038</v>
      </c>
    </row>
    <row r="393" spans="1:20" x14ac:dyDescent="0.25">
      <c r="A393" s="10">
        <v>40716</v>
      </c>
      <c r="B393" s="2">
        <v>256</v>
      </c>
      <c r="C393" s="2" t="s">
        <v>54</v>
      </c>
      <c r="D393" s="2" t="s">
        <v>32</v>
      </c>
      <c r="E393" s="2" t="s">
        <v>26</v>
      </c>
      <c r="F393" s="2" t="s">
        <v>18</v>
      </c>
      <c r="G393" s="2">
        <v>25</v>
      </c>
      <c r="Q393" s="2" t="s">
        <v>62</v>
      </c>
      <c r="R393" s="2">
        <v>25</v>
      </c>
      <c r="S393" s="2">
        <v>0</v>
      </c>
      <c r="T393" s="2">
        <v>0.13800974181010539</v>
      </c>
    </row>
    <row r="394" spans="1:20" x14ac:dyDescent="0.25">
      <c r="A394" s="10">
        <v>40716</v>
      </c>
      <c r="B394" s="2">
        <v>256</v>
      </c>
      <c r="C394" s="2" t="s">
        <v>55</v>
      </c>
      <c r="D394" s="2" t="s">
        <v>32</v>
      </c>
      <c r="E394" s="2" t="s">
        <v>26</v>
      </c>
      <c r="F394" s="2" t="s">
        <v>18</v>
      </c>
      <c r="G394" s="2">
        <v>25</v>
      </c>
      <c r="H394" s="2">
        <v>1.904715545278681</v>
      </c>
      <c r="I394" s="2">
        <v>1.3250603523481472</v>
      </c>
      <c r="Q394" s="2" t="s">
        <v>62</v>
      </c>
      <c r="R394" s="2">
        <v>25</v>
      </c>
      <c r="S394" s="2">
        <v>0</v>
      </c>
      <c r="T394" s="2">
        <v>-0.1096900255970638</v>
      </c>
    </row>
    <row r="395" spans="1:20" x14ac:dyDescent="0.25">
      <c r="A395" s="10">
        <v>40716</v>
      </c>
      <c r="B395" s="2">
        <v>256</v>
      </c>
      <c r="C395" s="2" t="s">
        <v>56</v>
      </c>
      <c r="D395" s="2" t="s">
        <v>32</v>
      </c>
      <c r="E395" s="2" t="s">
        <v>26</v>
      </c>
      <c r="F395" s="2" t="s">
        <v>18</v>
      </c>
      <c r="G395" s="2">
        <v>25</v>
      </c>
      <c r="Q395" s="2" t="s">
        <v>62</v>
      </c>
      <c r="R395" s="2">
        <v>25</v>
      </c>
      <c r="S395" s="2">
        <v>0.20411998265592479</v>
      </c>
      <c r="T395" s="2">
        <v>0.19786246792252127</v>
      </c>
    </row>
    <row r="396" spans="1:20" x14ac:dyDescent="0.25">
      <c r="A396" s="10">
        <v>40716</v>
      </c>
      <c r="B396" s="2">
        <v>256</v>
      </c>
      <c r="C396" s="2" t="s">
        <v>57</v>
      </c>
      <c r="D396" s="2" t="s">
        <v>32</v>
      </c>
      <c r="E396" s="2" t="s">
        <v>26</v>
      </c>
      <c r="F396" s="2" t="s">
        <v>18</v>
      </c>
      <c r="G396" s="2">
        <v>25</v>
      </c>
      <c r="H396" s="2">
        <v>2.2022157758011316</v>
      </c>
      <c r="I396" s="2">
        <v>0.98034392753725863</v>
      </c>
      <c r="Q396" s="2" t="s">
        <v>62</v>
      </c>
      <c r="R396" s="2">
        <v>25</v>
      </c>
      <c r="S396" s="2">
        <v>0.23044892137827391</v>
      </c>
      <c r="T396" s="2">
        <v>0.28903305368132648</v>
      </c>
    </row>
    <row r="397" spans="1:20" x14ac:dyDescent="0.25">
      <c r="A397" s="10">
        <v>40716</v>
      </c>
      <c r="B397" s="2">
        <v>256</v>
      </c>
      <c r="C397" s="2" t="s">
        <v>58</v>
      </c>
      <c r="D397" s="2" t="s">
        <v>32</v>
      </c>
      <c r="E397" s="2" t="s">
        <v>26</v>
      </c>
      <c r="F397" s="2" t="s">
        <v>18</v>
      </c>
      <c r="G397" s="2">
        <v>25</v>
      </c>
      <c r="H397" s="2">
        <v>1.5065050324048721</v>
      </c>
      <c r="I397" s="2">
        <v>0.95326508316521963</v>
      </c>
      <c r="Q397" s="2" t="s">
        <v>62</v>
      </c>
      <c r="R397" s="2">
        <v>25</v>
      </c>
      <c r="S397" s="2">
        <v>0.27875360095282892</v>
      </c>
      <c r="T397" s="2">
        <v>0.18972817827418123</v>
      </c>
    </row>
    <row r="398" spans="1:20" x14ac:dyDescent="0.25">
      <c r="A398" s="10">
        <v>40716</v>
      </c>
      <c r="B398" s="2">
        <v>256</v>
      </c>
      <c r="C398" s="2" t="s">
        <v>59</v>
      </c>
      <c r="D398" s="2" t="s">
        <v>32</v>
      </c>
      <c r="E398" s="2" t="s">
        <v>26</v>
      </c>
      <c r="F398" s="2" t="s">
        <v>18</v>
      </c>
      <c r="G398" s="2">
        <v>25</v>
      </c>
      <c r="H398" s="2">
        <v>1.6473829701146199</v>
      </c>
      <c r="I398" s="2">
        <v>1.1418886311118088</v>
      </c>
      <c r="Q398" s="2" t="s">
        <v>62</v>
      </c>
      <c r="R398" s="2">
        <v>25</v>
      </c>
      <c r="S398" s="2">
        <v>0.3222192947339193</v>
      </c>
      <c r="T398" s="2">
        <v>0.30907034766142349</v>
      </c>
    </row>
    <row r="399" spans="1:20" x14ac:dyDescent="0.25">
      <c r="A399" s="10">
        <v>40716</v>
      </c>
      <c r="B399" s="2">
        <v>256</v>
      </c>
      <c r="C399" s="2" t="s">
        <v>60</v>
      </c>
      <c r="D399" s="2" t="s">
        <v>32</v>
      </c>
      <c r="E399" s="2" t="s">
        <v>26</v>
      </c>
      <c r="F399" s="2" t="s">
        <v>18</v>
      </c>
      <c r="G399" s="2">
        <v>25</v>
      </c>
      <c r="H399" s="2">
        <v>1.255272505103306</v>
      </c>
      <c r="I399" s="2">
        <v>0.9451908085406463</v>
      </c>
      <c r="Q399" s="2" t="s">
        <v>62</v>
      </c>
      <c r="R399" s="2">
        <v>25</v>
      </c>
      <c r="S399" s="2">
        <v>0.36172783601759284</v>
      </c>
      <c r="T399" s="2">
        <v>0.2628885833494688</v>
      </c>
    </row>
    <row r="400" spans="1:20" x14ac:dyDescent="0.25">
      <c r="A400" s="10">
        <v>40716</v>
      </c>
      <c r="B400" s="2">
        <v>256</v>
      </c>
      <c r="C400" s="2" t="s">
        <v>61</v>
      </c>
      <c r="D400" s="2" t="s">
        <v>32</v>
      </c>
      <c r="E400" s="2" t="s">
        <v>26</v>
      </c>
      <c r="F400" s="2" t="s">
        <v>18</v>
      </c>
      <c r="G400" s="2">
        <v>25</v>
      </c>
      <c r="H400" s="2">
        <v>1.9100905455940682</v>
      </c>
      <c r="I400" s="2">
        <v>1.2722187169227968</v>
      </c>
      <c r="Q400" s="2" t="s">
        <v>62</v>
      </c>
      <c r="R400" s="2">
        <v>25</v>
      </c>
      <c r="S400" s="2">
        <v>0.36172783601759284</v>
      </c>
      <c r="T400" s="2">
        <v>0.26088897134630251</v>
      </c>
    </row>
    <row r="401" spans="1:20" x14ac:dyDescent="0.25">
      <c r="Q401" s="2" t="s">
        <v>62</v>
      </c>
      <c r="R401" s="2">
        <v>25</v>
      </c>
      <c r="S401" s="2">
        <v>0.38021124171160603</v>
      </c>
      <c r="T401" s="2">
        <v>0.48399542366115716</v>
      </c>
    </row>
    <row r="402" spans="1:20" x14ac:dyDescent="0.25">
      <c r="A402" s="10">
        <v>40717</v>
      </c>
      <c r="B402" s="2">
        <v>154</v>
      </c>
      <c r="C402" s="2" t="s">
        <v>38</v>
      </c>
      <c r="D402" s="2" t="s">
        <v>31</v>
      </c>
      <c r="E402" s="2" t="s">
        <v>26</v>
      </c>
      <c r="F402" s="2" t="s">
        <v>18</v>
      </c>
      <c r="G402" s="2">
        <v>10</v>
      </c>
      <c r="H402" s="2">
        <v>1.5831987739686226</v>
      </c>
      <c r="I402" s="2">
        <v>9.7526757733908148E-2</v>
      </c>
      <c r="Q402" s="2" t="s">
        <v>62</v>
      </c>
      <c r="R402" s="2">
        <v>25</v>
      </c>
      <c r="S402" s="2">
        <v>0.41497334797081797</v>
      </c>
      <c r="T402" s="2">
        <v>0.14024897010649864</v>
      </c>
    </row>
    <row r="403" spans="1:20" x14ac:dyDescent="0.25">
      <c r="A403" s="10">
        <v>40717</v>
      </c>
      <c r="B403" s="2">
        <v>154</v>
      </c>
      <c r="C403" s="2" t="s">
        <v>39</v>
      </c>
      <c r="D403" s="2" t="s">
        <v>31</v>
      </c>
      <c r="E403" s="2" t="s">
        <v>26</v>
      </c>
      <c r="F403" s="2" t="s">
        <v>18</v>
      </c>
      <c r="G403" s="2">
        <v>10</v>
      </c>
      <c r="H403" s="2">
        <v>0.72427586960078905</v>
      </c>
      <c r="I403" s="2">
        <v>0.34997725897285853</v>
      </c>
      <c r="Q403" s="2" t="s">
        <v>62</v>
      </c>
      <c r="R403" s="2">
        <v>25</v>
      </c>
      <c r="S403" s="2">
        <v>0.46239799789895608</v>
      </c>
      <c r="T403" s="2">
        <v>0.26568148729426488</v>
      </c>
    </row>
    <row r="404" spans="1:20" x14ac:dyDescent="0.25">
      <c r="A404" s="10">
        <v>40717</v>
      </c>
      <c r="B404" s="2">
        <v>154</v>
      </c>
      <c r="C404" s="2" t="s">
        <v>40</v>
      </c>
      <c r="D404" s="2" t="s">
        <v>31</v>
      </c>
      <c r="E404" s="2" t="s">
        <v>26</v>
      </c>
      <c r="F404" s="2" t="s">
        <v>18</v>
      </c>
      <c r="G404" s="2">
        <v>10</v>
      </c>
      <c r="H404" s="2">
        <v>1.2966651902615312</v>
      </c>
      <c r="I404" s="2">
        <v>0.61145040483442292</v>
      </c>
      <c r="Q404" s="2" t="s">
        <v>62</v>
      </c>
      <c r="R404" s="2">
        <v>25</v>
      </c>
      <c r="S404" s="2">
        <v>0.47712125471966244</v>
      </c>
      <c r="T404" s="2">
        <v>0.13881455438387968</v>
      </c>
    </row>
    <row r="405" spans="1:20" x14ac:dyDescent="0.25">
      <c r="A405" s="10">
        <v>40717</v>
      </c>
      <c r="B405" s="2">
        <v>154</v>
      </c>
      <c r="C405" s="2" t="s">
        <v>41</v>
      </c>
      <c r="D405" s="2" t="s">
        <v>31</v>
      </c>
      <c r="E405" s="2" t="s">
        <v>26</v>
      </c>
      <c r="F405" s="2" t="s">
        <v>18</v>
      </c>
      <c r="G405" s="2">
        <v>10</v>
      </c>
      <c r="H405" s="2">
        <v>1.5198279937757186</v>
      </c>
      <c r="I405" s="2">
        <v>-0.16547109216450992</v>
      </c>
      <c r="Q405" s="2" t="s">
        <v>62</v>
      </c>
      <c r="R405" s="2">
        <v>25</v>
      </c>
      <c r="S405" s="2">
        <v>0.49136169383427269</v>
      </c>
      <c r="T405" s="2">
        <v>0.38511224383472159</v>
      </c>
    </row>
    <row r="406" spans="1:20" x14ac:dyDescent="0.25">
      <c r="A406" s="10">
        <v>40717</v>
      </c>
      <c r="B406" s="2">
        <v>154</v>
      </c>
      <c r="C406" s="2" t="s">
        <v>42</v>
      </c>
      <c r="D406" s="2" t="s">
        <v>31</v>
      </c>
      <c r="E406" s="2" t="s">
        <v>26</v>
      </c>
      <c r="F406" s="2" t="s">
        <v>18</v>
      </c>
      <c r="G406" s="2">
        <v>10</v>
      </c>
      <c r="H406" s="2">
        <v>1.1789769472931695</v>
      </c>
      <c r="I406" s="2">
        <v>0.22144181006452804</v>
      </c>
      <c r="Q406" s="2" t="s">
        <v>62</v>
      </c>
      <c r="R406" s="2">
        <v>25</v>
      </c>
      <c r="S406" s="2">
        <v>0.49136169383427269</v>
      </c>
      <c r="T406" s="2">
        <v>0.26222522584567504</v>
      </c>
    </row>
    <row r="407" spans="1:20" x14ac:dyDescent="0.25">
      <c r="A407" s="10">
        <v>40717</v>
      </c>
      <c r="B407" s="2">
        <v>154</v>
      </c>
      <c r="C407" s="2" t="s">
        <v>43</v>
      </c>
      <c r="D407" s="2" t="s">
        <v>31</v>
      </c>
      <c r="E407" s="2" t="s">
        <v>26</v>
      </c>
      <c r="F407" s="2" t="s">
        <v>18</v>
      </c>
      <c r="G407" s="2">
        <v>10</v>
      </c>
      <c r="Q407" s="2" t="s">
        <v>62</v>
      </c>
      <c r="R407" s="2">
        <v>25</v>
      </c>
      <c r="S407" s="2">
        <v>0.50514997831990605</v>
      </c>
      <c r="T407" s="2">
        <v>0.16088225306725318</v>
      </c>
    </row>
    <row r="408" spans="1:20" x14ac:dyDescent="0.25">
      <c r="A408" s="10">
        <v>40717</v>
      </c>
      <c r="B408" s="2">
        <v>154</v>
      </c>
      <c r="C408" s="2" t="s">
        <v>44</v>
      </c>
      <c r="D408" s="2" t="s">
        <v>31</v>
      </c>
      <c r="E408" s="2" t="s">
        <v>26</v>
      </c>
      <c r="F408" s="2" t="s">
        <v>18</v>
      </c>
      <c r="G408" s="2">
        <v>10</v>
      </c>
      <c r="Q408" s="2" t="s">
        <v>62</v>
      </c>
      <c r="R408" s="2">
        <v>25</v>
      </c>
      <c r="S408" s="2">
        <v>0.51851393987788741</v>
      </c>
      <c r="T408" s="2">
        <v>0.51906292195683457</v>
      </c>
    </row>
    <row r="409" spans="1:20" x14ac:dyDescent="0.25">
      <c r="A409" s="10">
        <v>40717</v>
      </c>
      <c r="B409" s="2">
        <v>154</v>
      </c>
      <c r="C409" s="2" t="s">
        <v>45</v>
      </c>
      <c r="D409" s="2" t="s">
        <v>31</v>
      </c>
      <c r="E409" s="2" t="s">
        <v>26</v>
      </c>
      <c r="F409" s="2" t="s">
        <v>18</v>
      </c>
      <c r="G409" s="2">
        <v>10</v>
      </c>
      <c r="H409" s="2">
        <v>1.6901960800285136</v>
      </c>
      <c r="I409" s="2">
        <v>-6.123115427587842E-2</v>
      </c>
      <c r="Q409" s="2" t="s">
        <v>62</v>
      </c>
      <c r="R409" s="2">
        <v>25</v>
      </c>
      <c r="S409" s="2">
        <v>0.53147891704225514</v>
      </c>
      <c r="T409" s="2">
        <v>0.40594323004806421</v>
      </c>
    </row>
    <row r="410" spans="1:20" x14ac:dyDescent="0.25">
      <c r="A410" s="10">
        <v>40717</v>
      </c>
      <c r="B410" s="2">
        <v>154</v>
      </c>
      <c r="C410" s="2" t="s">
        <v>46</v>
      </c>
      <c r="D410" s="2" t="s">
        <v>31</v>
      </c>
      <c r="E410" s="2" t="s">
        <v>26</v>
      </c>
      <c r="F410" s="2" t="s">
        <v>18</v>
      </c>
      <c r="G410" s="2">
        <v>10</v>
      </c>
      <c r="H410" s="2">
        <v>1.0253058652647702</v>
      </c>
      <c r="I410" s="2">
        <v>0.18318521064115159</v>
      </c>
      <c r="Q410" s="2" t="s">
        <v>62</v>
      </c>
      <c r="R410" s="2">
        <v>25</v>
      </c>
      <c r="S410" s="2">
        <v>0.57978359661681012</v>
      </c>
      <c r="T410" s="2">
        <v>0.4068313556251516</v>
      </c>
    </row>
    <row r="411" spans="1:20" x14ac:dyDescent="0.25">
      <c r="A411" s="10">
        <v>40717</v>
      </c>
      <c r="B411" s="2">
        <v>154</v>
      </c>
      <c r="C411" s="2" t="s">
        <v>47</v>
      </c>
      <c r="D411" s="2" t="s">
        <v>31</v>
      </c>
      <c r="E411" s="2" t="s">
        <v>26</v>
      </c>
      <c r="F411" s="2" t="s">
        <v>18</v>
      </c>
      <c r="G411" s="2">
        <v>10</v>
      </c>
      <c r="H411" s="2">
        <v>1.6294095991027189</v>
      </c>
      <c r="I411" s="2">
        <v>-1.8891580632836105E-2</v>
      </c>
      <c r="Q411" s="2" t="s">
        <v>62</v>
      </c>
      <c r="R411" s="2">
        <v>25</v>
      </c>
      <c r="S411" s="2">
        <v>0.59106460702649921</v>
      </c>
      <c r="T411" s="2">
        <v>0.39083007860466223</v>
      </c>
    </row>
    <row r="412" spans="1:20" x14ac:dyDescent="0.25">
      <c r="A412" s="10">
        <v>40717</v>
      </c>
      <c r="B412" s="2">
        <v>154</v>
      </c>
      <c r="C412" s="2" t="s">
        <v>48</v>
      </c>
      <c r="D412" s="2" t="s">
        <v>31</v>
      </c>
      <c r="E412" s="2" t="s">
        <v>26</v>
      </c>
      <c r="F412" s="2" t="s">
        <v>18</v>
      </c>
      <c r="G412" s="2">
        <v>10</v>
      </c>
      <c r="H412" s="2">
        <v>2.2494429614425822</v>
      </c>
      <c r="I412" s="2">
        <v>0.52129804473711938</v>
      </c>
      <c r="Q412" s="2" t="s">
        <v>62</v>
      </c>
      <c r="R412" s="2">
        <v>25</v>
      </c>
      <c r="S412" s="2">
        <v>0.62324929039790045</v>
      </c>
      <c r="T412" s="2">
        <v>0.110585320857214</v>
      </c>
    </row>
    <row r="413" spans="1:20" x14ac:dyDescent="0.25">
      <c r="A413" s="10">
        <v>40717</v>
      </c>
      <c r="B413" s="2">
        <v>154</v>
      </c>
      <c r="C413" s="2" t="s">
        <v>49</v>
      </c>
      <c r="D413" s="2" t="s">
        <v>31</v>
      </c>
      <c r="E413" s="2" t="s">
        <v>26</v>
      </c>
      <c r="F413" s="2" t="s">
        <v>18</v>
      </c>
      <c r="G413" s="2">
        <v>10</v>
      </c>
      <c r="H413" s="2">
        <v>1.287801729930226</v>
      </c>
      <c r="I413" s="2">
        <v>0.26616168129072443</v>
      </c>
      <c r="Q413" s="2" t="s">
        <v>62</v>
      </c>
      <c r="R413" s="2">
        <v>25</v>
      </c>
      <c r="S413" s="2">
        <v>0.63346845557958653</v>
      </c>
      <c r="T413" s="2">
        <v>0.44069894976359936</v>
      </c>
    </row>
    <row r="414" spans="1:20" x14ac:dyDescent="0.25">
      <c r="A414" s="10">
        <v>40717</v>
      </c>
      <c r="B414" s="2">
        <v>154</v>
      </c>
      <c r="C414" s="2" t="s">
        <v>50</v>
      </c>
      <c r="D414" s="2" t="s">
        <v>31</v>
      </c>
      <c r="E414" s="2" t="s">
        <v>26</v>
      </c>
      <c r="F414" s="2" t="s">
        <v>18</v>
      </c>
      <c r="G414" s="2">
        <v>10</v>
      </c>
      <c r="Q414" s="2" t="s">
        <v>62</v>
      </c>
      <c r="R414" s="2">
        <v>25</v>
      </c>
      <c r="S414" s="2">
        <v>0.64345267648618742</v>
      </c>
      <c r="T414" s="2">
        <v>0.58139900693576574</v>
      </c>
    </row>
    <row r="415" spans="1:20" x14ac:dyDescent="0.25">
      <c r="A415" s="10">
        <v>40717</v>
      </c>
      <c r="B415" s="2">
        <v>154</v>
      </c>
      <c r="C415" s="2" t="s">
        <v>51</v>
      </c>
      <c r="D415" s="2" t="s">
        <v>31</v>
      </c>
      <c r="E415" s="2" t="s">
        <v>26</v>
      </c>
      <c r="F415" s="2" t="s">
        <v>18</v>
      </c>
      <c r="G415" s="2">
        <v>10</v>
      </c>
      <c r="H415" s="2">
        <v>1.6803355134145632</v>
      </c>
      <c r="I415" s="2">
        <v>-0.18537816695853979</v>
      </c>
      <c r="Q415" s="2" t="s">
        <v>62</v>
      </c>
      <c r="R415" s="2">
        <v>25</v>
      </c>
      <c r="S415" s="2">
        <v>0.66275783168157409</v>
      </c>
      <c r="T415" s="2">
        <v>0.4675176389454736</v>
      </c>
    </row>
    <row r="416" spans="1:20" x14ac:dyDescent="0.25">
      <c r="A416" s="10">
        <v>40717</v>
      </c>
      <c r="B416" s="2">
        <v>154</v>
      </c>
      <c r="C416" s="2" t="s">
        <v>52</v>
      </c>
      <c r="D416" s="2" t="s">
        <v>31</v>
      </c>
      <c r="E416" s="2" t="s">
        <v>26</v>
      </c>
      <c r="F416" s="2" t="s">
        <v>18</v>
      </c>
      <c r="G416" s="2">
        <v>10</v>
      </c>
      <c r="H416" s="2">
        <v>1.3729120029701065</v>
      </c>
      <c r="I416" s="2">
        <v>-0.85548429993357722</v>
      </c>
      <c r="Q416" s="2" t="s">
        <v>62</v>
      </c>
      <c r="R416" s="2">
        <v>25</v>
      </c>
      <c r="S416" s="2">
        <v>0.67209785793571752</v>
      </c>
      <c r="T416" s="2">
        <v>0.50208515222067562</v>
      </c>
    </row>
    <row r="417" spans="1:20" x14ac:dyDescent="0.25">
      <c r="A417" s="10">
        <v>40717</v>
      </c>
      <c r="B417" s="2">
        <v>154</v>
      </c>
      <c r="C417" s="2" t="s">
        <v>53</v>
      </c>
      <c r="D417" s="2" t="s">
        <v>31</v>
      </c>
      <c r="E417" s="2" t="s">
        <v>26</v>
      </c>
      <c r="F417" s="2" t="s">
        <v>18</v>
      </c>
      <c r="G417" s="2">
        <v>10</v>
      </c>
      <c r="H417" s="2">
        <v>1.2855573090077739</v>
      </c>
      <c r="I417" s="2">
        <v>-0.74973249116830165</v>
      </c>
      <c r="Q417" s="2" t="s">
        <v>62</v>
      </c>
      <c r="R417" s="2">
        <v>25</v>
      </c>
      <c r="S417" s="2">
        <v>0.69019608002851363</v>
      </c>
      <c r="T417" s="2">
        <v>0.61184093808280982</v>
      </c>
    </row>
    <row r="418" spans="1:20" x14ac:dyDescent="0.25">
      <c r="A418" s="10">
        <v>40717</v>
      </c>
      <c r="B418" s="2">
        <v>154</v>
      </c>
      <c r="C418" s="2" t="s">
        <v>54</v>
      </c>
      <c r="D418" s="2" t="s">
        <v>31</v>
      </c>
      <c r="E418" s="2" t="s">
        <v>26</v>
      </c>
      <c r="F418" s="2" t="s">
        <v>18</v>
      </c>
      <c r="G418" s="2">
        <v>10</v>
      </c>
      <c r="H418" s="2">
        <v>1.3031960574204888</v>
      </c>
      <c r="I418" s="2">
        <v>-0.41973438931900753</v>
      </c>
      <c r="Q418" s="2" t="s">
        <v>62</v>
      </c>
      <c r="R418" s="2">
        <v>25</v>
      </c>
      <c r="S418" s="2">
        <v>0.69019608002851363</v>
      </c>
      <c r="T418" s="2">
        <v>0.59498805568750424</v>
      </c>
    </row>
    <row r="419" spans="1:20" x14ac:dyDescent="0.25">
      <c r="A419" s="10">
        <v>40717</v>
      </c>
      <c r="B419" s="2">
        <v>154</v>
      </c>
      <c r="C419" s="2" t="s">
        <v>55</v>
      </c>
      <c r="D419" s="2" t="s">
        <v>31</v>
      </c>
      <c r="E419" s="2" t="s">
        <v>26</v>
      </c>
      <c r="F419" s="2" t="s">
        <v>18</v>
      </c>
      <c r="G419" s="2">
        <v>10</v>
      </c>
      <c r="H419" s="2">
        <v>2.1486026548060932</v>
      </c>
      <c r="I419" s="2">
        <v>0.63381085263305015</v>
      </c>
      <c r="Q419" s="2" t="s">
        <v>62</v>
      </c>
      <c r="R419" s="2">
        <v>25</v>
      </c>
      <c r="S419" s="2">
        <v>0.72427586960078905</v>
      </c>
      <c r="T419" s="2">
        <v>0.45529620826060335</v>
      </c>
    </row>
    <row r="420" spans="1:20" x14ac:dyDescent="0.25">
      <c r="A420" s="10">
        <v>40717</v>
      </c>
      <c r="B420" s="2">
        <v>154</v>
      </c>
      <c r="C420" s="2" t="s">
        <v>56</v>
      </c>
      <c r="D420" s="2" t="s">
        <v>31</v>
      </c>
      <c r="E420" s="2" t="s">
        <v>26</v>
      </c>
      <c r="F420" s="2" t="s">
        <v>18</v>
      </c>
      <c r="G420" s="2">
        <v>10</v>
      </c>
      <c r="H420" s="2">
        <v>1.8041394323353506</v>
      </c>
      <c r="I420" s="2">
        <v>-0.16492824956148869</v>
      </c>
      <c r="Q420" s="2" t="s">
        <v>62</v>
      </c>
      <c r="R420" s="2">
        <v>25</v>
      </c>
      <c r="S420" s="2">
        <v>0.74818802700620035</v>
      </c>
      <c r="T420" s="2">
        <v>0.62154961631239602</v>
      </c>
    </row>
    <row r="421" spans="1:20" x14ac:dyDescent="0.25">
      <c r="A421" s="10">
        <v>40717</v>
      </c>
      <c r="B421" s="2">
        <v>154</v>
      </c>
      <c r="C421" s="2" t="s">
        <v>57</v>
      </c>
      <c r="D421" s="2" t="s">
        <v>31</v>
      </c>
      <c r="E421" s="2" t="s">
        <v>26</v>
      </c>
      <c r="F421" s="2" t="s">
        <v>18</v>
      </c>
      <c r="G421" s="2">
        <v>10</v>
      </c>
      <c r="H421" s="2">
        <v>1.7403626894942439</v>
      </c>
      <c r="I421" s="2">
        <v>0.39482809252695417</v>
      </c>
      <c r="Q421" s="2" t="s">
        <v>62</v>
      </c>
      <c r="R421" s="2">
        <v>25</v>
      </c>
      <c r="S421" s="2">
        <v>0.75587485567249146</v>
      </c>
      <c r="T421" s="2">
        <v>0.73026906795257751</v>
      </c>
    </row>
    <row r="422" spans="1:20" x14ac:dyDescent="0.25">
      <c r="A422" s="10">
        <v>40717</v>
      </c>
      <c r="B422" s="2">
        <v>154</v>
      </c>
      <c r="C422" s="2" t="s">
        <v>58</v>
      </c>
      <c r="D422" s="2" t="s">
        <v>31</v>
      </c>
      <c r="E422" s="2" t="s">
        <v>26</v>
      </c>
      <c r="F422" s="2" t="s">
        <v>18</v>
      </c>
      <c r="G422" s="2">
        <v>10</v>
      </c>
      <c r="H422" s="2">
        <v>0.88081359228079137</v>
      </c>
      <c r="I422" s="2">
        <v>-0.39004069151551113</v>
      </c>
      <c r="Q422" s="2" t="s">
        <v>62</v>
      </c>
      <c r="R422" s="2">
        <v>25</v>
      </c>
      <c r="S422" s="2">
        <v>0.77815125038364363</v>
      </c>
      <c r="T422" s="2">
        <v>0.48570752736622969</v>
      </c>
    </row>
    <row r="423" spans="1:20" x14ac:dyDescent="0.25">
      <c r="A423" s="10">
        <v>40717</v>
      </c>
      <c r="B423" s="2">
        <v>154</v>
      </c>
      <c r="C423" s="2" t="s">
        <v>59</v>
      </c>
      <c r="D423" s="2" t="s">
        <v>31</v>
      </c>
      <c r="E423" s="2" t="s">
        <v>26</v>
      </c>
      <c r="F423" s="2" t="s">
        <v>18</v>
      </c>
      <c r="G423" s="2">
        <v>10</v>
      </c>
      <c r="H423" s="2">
        <v>2.2662316966898932</v>
      </c>
      <c r="I423" s="2">
        <v>0.58615442855595667</v>
      </c>
      <c r="Q423" s="2" t="s">
        <v>62</v>
      </c>
      <c r="R423" s="2">
        <v>25</v>
      </c>
      <c r="S423" s="2">
        <v>0.85733249643126852</v>
      </c>
      <c r="T423" s="2">
        <v>0.8306917261420923</v>
      </c>
    </row>
    <row r="424" spans="1:20" x14ac:dyDescent="0.25">
      <c r="A424" s="10">
        <v>40717</v>
      </c>
      <c r="B424" s="2">
        <v>154</v>
      </c>
      <c r="C424" s="2" t="s">
        <v>60</v>
      </c>
      <c r="D424" s="2" t="s">
        <v>31</v>
      </c>
      <c r="E424" s="2" t="s">
        <v>26</v>
      </c>
      <c r="F424" s="2" t="s">
        <v>18</v>
      </c>
      <c r="G424" s="2">
        <v>10</v>
      </c>
      <c r="Q424" s="2" t="s">
        <v>62</v>
      </c>
      <c r="R424" s="2">
        <v>25</v>
      </c>
      <c r="S424" s="2">
        <v>0.86332286012045589</v>
      </c>
      <c r="T424" s="2">
        <v>0.43293632830584688</v>
      </c>
    </row>
    <row r="425" spans="1:20" x14ac:dyDescent="0.25">
      <c r="A425" s="10">
        <v>40717</v>
      </c>
      <c r="B425" s="2">
        <v>154</v>
      </c>
      <c r="C425" s="2" t="s">
        <v>61</v>
      </c>
      <c r="D425" s="2" t="s">
        <v>31</v>
      </c>
      <c r="E425" s="2" t="s">
        <v>26</v>
      </c>
      <c r="F425" s="2" t="s">
        <v>18</v>
      </c>
      <c r="G425" s="2">
        <v>10</v>
      </c>
      <c r="H425" s="2">
        <v>1.4082399653118496</v>
      </c>
      <c r="I425" s="2">
        <v>0.20776285038396564</v>
      </c>
      <c r="Q425" s="2" t="s">
        <v>62</v>
      </c>
      <c r="R425" s="2">
        <v>25</v>
      </c>
      <c r="S425" s="2">
        <v>0.89762709129044149</v>
      </c>
      <c r="T425" s="2">
        <v>0.71727911734407224</v>
      </c>
    </row>
    <row r="426" spans="1:20" x14ac:dyDescent="0.25">
      <c r="Q426" s="2" t="s">
        <v>62</v>
      </c>
      <c r="R426" s="2">
        <v>25</v>
      </c>
      <c r="S426" s="2">
        <v>0.91907809237607396</v>
      </c>
      <c r="T426" s="2">
        <v>0.93765185904481541</v>
      </c>
    </row>
    <row r="427" spans="1:20" x14ac:dyDescent="0.25">
      <c r="A427" s="10">
        <v>40717</v>
      </c>
      <c r="B427" s="2">
        <v>219</v>
      </c>
      <c r="C427" s="2" t="s">
        <v>38</v>
      </c>
      <c r="D427" s="2" t="s">
        <v>31</v>
      </c>
      <c r="E427" s="2" t="s">
        <v>26</v>
      </c>
      <c r="F427" s="2" t="s">
        <v>18</v>
      </c>
      <c r="G427" s="2">
        <v>10</v>
      </c>
      <c r="Q427" s="2" t="s">
        <v>62</v>
      </c>
      <c r="R427" s="2">
        <v>25</v>
      </c>
      <c r="S427" s="2">
        <v>0.9242792860618817</v>
      </c>
      <c r="T427" s="2">
        <v>0.64576425253788627</v>
      </c>
    </row>
    <row r="428" spans="1:20" x14ac:dyDescent="0.25">
      <c r="A428" s="10">
        <v>40717</v>
      </c>
      <c r="B428" s="2">
        <v>219</v>
      </c>
      <c r="C428" s="2" t="s">
        <v>39</v>
      </c>
      <c r="D428" s="2" t="s">
        <v>31</v>
      </c>
      <c r="E428" s="2" t="s">
        <v>26</v>
      </c>
      <c r="F428" s="2" t="s">
        <v>18</v>
      </c>
      <c r="G428" s="2">
        <v>10</v>
      </c>
      <c r="Q428" s="2" t="s">
        <v>62</v>
      </c>
      <c r="R428" s="2">
        <v>25</v>
      </c>
      <c r="S428" s="2">
        <v>0.93449845124356767</v>
      </c>
      <c r="T428" s="2">
        <v>0.68849091325384493</v>
      </c>
    </row>
    <row r="429" spans="1:20" x14ac:dyDescent="0.25">
      <c r="A429" s="10">
        <v>40717</v>
      </c>
      <c r="B429" s="2">
        <v>219</v>
      </c>
      <c r="C429" s="2" t="s">
        <v>40</v>
      </c>
      <c r="D429" s="2" t="s">
        <v>31</v>
      </c>
      <c r="E429" s="2" t="s">
        <v>26</v>
      </c>
      <c r="F429" s="2" t="s">
        <v>18</v>
      </c>
      <c r="G429" s="2">
        <v>10</v>
      </c>
      <c r="H429" s="2">
        <v>1.2966651902615312</v>
      </c>
      <c r="I429" s="2">
        <v>0.33569111843433175</v>
      </c>
      <c r="Q429" s="2" t="s">
        <v>62</v>
      </c>
      <c r="R429" s="2">
        <v>25</v>
      </c>
      <c r="S429" s="2">
        <v>0.93449845124356767</v>
      </c>
      <c r="T429" s="2">
        <v>0.97318610211433587</v>
      </c>
    </row>
    <row r="430" spans="1:20" x14ac:dyDescent="0.25">
      <c r="A430" s="10">
        <v>40717</v>
      </c>
      <c r="B430" s="2">
        <v>219</v>
      </c>
      <c r="C430" s="2" t="s">
        <v>41</v>
      </c>
      <c r="D430" s="2" t="s">
        <v>31</v>
      </c>
      <c r="E430" s="2" t="s">
        <v>26</v>
      </c>
      <c r="F430" s="2" t="s">
        <v>18</v>
      </c>
      <c r="G430" s="2">
        <v>10</v>
      </c>
      <c r="H430" s="2">
        <v>1.7528164311882715</v>
      </c>
      <c r="I430" s="2">
        <v>0.7182760529539346</v>
      </c>
      <c r="Q430" s="2" t="s">
        <v>62</v>
      </c>
      <c r="R430" s="2">
        <v>25</v>
      </c>
      <c r="S430" s="2">
        <v>1.0211892990699381</v>
      </c>
      <c r="T430" s="2">
        <v>0.70611134146481092</v>
      </c>
    </row>
    <row r="431" spans="1:20" x14ac:dyDescent="0.25">
      <c r="A431" s="10">
        <v>40717</v>
      </c>
      <c r="B431" s="2">
        <v>219</v>
      </c>
      <c r="C431" s="2" t="s">
        <v>42</v>
      </c>
      <c r="D431" s="2" t="s">
        <v>31</v>
      </c>
      <c r="E431" s="2" t="s">
        <v>26</v>
      </c>
      <c r="F431" s="2" t="s">
        <v>18</v>
      </c>
      <c r="G431" s="2">
        <v>10</v>
      </c>
      <c r="H431" s="2">
        <v>0.70757017609793638</v>
      </c>
      <c r="I431" s="2">
        <v>-0.88468909846781818</v>
      </c>
      <c r="Q431" s="2" t="s">
        <v>62</v>
      </c>
      <c r="R431" s="2">
        <v>25</v>
      </c>
      <c r="S431" s="2">
        <v>1.0569048513364727</v>
      </c>
      <c r="T431" s="2">
        <v>0.84792332873149912</v>
      </c>
    </row>
    <row r="432" spans="1:20" x14ac:dyDescent="0.25">
      <c r="A432" s="10">
        <v>40717</v>
      </c>
      <c r="B432" s="2">
        <v>219</v>
      </c>
      <c r="C432" s="2" t="s">
        <v>43</v>
      </c>
      <c r="D432" s="2" t="s">
        <v>31</v>
      </c>
      <c r="E432" s="2" t="s">
        <v>26</v>
      </c>
      <c r="F432" s="2" t="s">
        <v>18</v>
      </c>
      <c r="G432" s="2">
        <v>10</v>
      </c>
      <c r="H432" s="2">
        <v>0.81291335664285558</v>
      </c>
      <c r="I432" s="2">
        <v>0.14075786252055575</v>
      </c>
      <c r="Q432" s="2" t="s">
        <v>62</v>
      </c>
      <c r="R432" s="2">
        <v>25</v>
      </c>
      <c r="S432" s="2">
        <v>1.1038037209559568</v>
      </c>
      <c r="T432" s="2">
        <v>0.87524840946581717</v>
      </c>
    </row>
    <row r="433" spans="1:20" x14ac:dyDescent="0.25">
      <c r="A433" s="10">
        <v>40717</v>
      </c>
      <c r="B433" s="2">
        <v>219</v>
      </c>
      <c r="C433" s="2" t="s">
        <v>44</v>
      </c>
      <c r="D433" s="2" t="s">
        <v>31</v>
      </c>
      <c r="E433" s="2" t="s">
        <v>26</v>
      </c>
      <c r="F433" s="2" t="s">
        <v>18</v>
      </c>
      <c r="G433" s="2">
        <v>10</v>
      </c>
      <c r="Q433" s="2" t="s">
        <v>62</v>
      </c>
      <c r="R433" s="2">
        <v>25</v>
      </c>
      <c r="S433" s="2">
        <v>1.1139433523068367</v>
      </c>
      <c r="T433" s="2">
        <v>0.67316191151292204</v>
      </c>
    </row>
    <row r="434" spans="1:20" x14ac:dyDescent="0.25">
      <c r="A434" s="10">
        <v>40717</v>
      </c>
      <c r="B434" s="2">
        <v>219</v>
      </c>
      <c r="C434" s="2" t="s">
        <v>45</v>
      </c>
      <c r="D434" s="2" t="s">
        <v>31</v>
      </c>
      <c r="E434" s="2" t="s">
        <v>26</v>
      </c>
      <c r="F434" s="2" t="s">
        <v>18</v>
      </c>
      <c r="G434" s="2">
        <v>10</v>
      </c>
      <c r="Q434" s="2" t="s">
        <v>62</v>
      </c>
      <c r="R434" s="2">
        <v>25</v>
      </c>
      <c r="S434" s="2">
        <v>1.1238516409670858</v>
      </c>
      <c r="T434" s="2">
        <v>0.98599146225631329</v>
      </c>
    </row>
    <row r="435" spans="1:20" x14ac:dyDescent="0.25">
      <c r="A435" s="10">
        <v>40717</v>
      </c>
      <c r="B435" s="2">
        <v>219</v>
      </c>
      <c r="C435" s="2" t="s">
        <v>46</v>
      </c>
      <c r="D435" s="2" t="s">
        <v>31</v>
      </c>
      <c r="E435" s="2" t="s">
        <v>26</v>
      </c>
      <c r="F435" s="2" t="s">
        <v>18</v>
      </c>
      <c r="G435" s="2">
        <v>10</v>
      </c>
      <c r="H435" s="2">
        <v>1.6910814921229684</v>
      </c>
      <c r="I435" s="2">
        <v>0.54852127178949805</v>
      </c>
      <c r="Q435" s="2" t="s">
        <v>62</v>
      </c>
      <c r="R435" s="2">
        <v>25</v>
      </c>
      <c r="S435" s="2">
        <v>1.1931245983544616</v>
      </c>
      <c r="T435" s="2">
        <v>0.75143762418522442</v>
      </c>
    </row>
    <row r="436" spans="1:20" x14ac:dyDescent="0.25">
      <c r="A436" s="10">
        <v>40717</v>
      </c>
      <c r="B436" s="2">
        <v>219</v>
      </c>
      <c r="C436" s="2" t="s">
        <v>47</v>
      </c>
      <c r="D436" s="2" t="s">
        <v>31</v>
      </c>
      <c r="E436" s="2" t="s">
        <v>26</v>
      </c>
      <c r="F436" s="2" t="s">
        <v>18</v>
      </c>
      <c r="G436" s="2">
        <v>10</v>
      </c>
      <c r="H436" s="2">
        <v>1.7134905430939424</v>
      </c>
      <c r="I436" s="2">
        <v>0.81942173821969611</v>
      </c>
      <c r="Q436" s="2" t="s">
        <v>62</v>
      </c>
      <c r="R436" s="2">
        <v>25</v>
      </c>
      <c r="S436" s="2">
        <v>1.2227164711475833</v>
      </c>
      <c r="T436" s="2">
        <v>0.98403522047660896</v>
      </c>
    </row>
    <row r="437" spans="1:20" x14ac:dyDescent="0.25">
      <c r="A437" s="10">
        <v>40717</v>
      </c>
      <c r="B437" s="2">
        <v>219</v>
      </c>
      <c r="C437" s="2" t="s">
        <v>48</v>
      </c>
      <c r="D437" s="2" t="s">
        <v>31</v>
      </c>
      <c r="E437" s="2" t="s">
        <v>26</v>
      </c>
      <c r="F437" s="2" t="s">
        <v>18</v>
      </c>
      <c r="G437" s="2">
        <v>10</v>
      </c>
      <c r="Q437" s="2" t="s">
        <v>62</v>
      </c>
      <c r="R437" s="2">
        <v>25</v>
      </c>
      <c r="S437" s="2">
        <v>1.255272505103306</v>
      </c>
      <c r="T437" s="2">
        <v>0.90164915709968274</v>
      </c>
    </row>
    <row r="438" spans="1:20" x14ac:dyDescent="0.25">
      <c r="A438" s="10">
        <v>40717</v>
      </c>
      <c r="B438" s="2">
        <v>219</v>
      </c>
      <c r="C438" s="2" t="s">
        <v>49</v>
      </c>
      <c r="D438" s="2" t="s">
        <v>31</v>
      </c>
      <c r="E438" s="2" t="s">
        <v>26</v>
      </c>
      <c r="F438" s="2" t="s">
        <v>18</v>
      </c>
      <c r="G438" s="2">
        <v>10</v>
      </c>
      <c r="H438" s="2">
        <v>0.94448267215016868</v>
      </c>
      <c r="I438" s="2">
        <v>0.14199218442056286</v>
      </c>
      <c r="Q438" s="2" t="s">
        <v>62</v>
      </c>
      <c r="R438" s="2">
        <v>25</v>
      </c>
      <c r="S438" s="2">
        <v>1.2900346113625181</v>
      </c>
      <c r="T438" s="2">
        <v>0.79392004068481392</v>
      </c>
    </row>
    <row r="439" spans="1:20" x14ac:dyDescent="0.25">
      <c r="A439" s="10">
        <v>40717</v>
      </c>
      <c r="B439" s="2">
        <v>219</v>
      </c>
      <c r="C439" s="2" t="s">
        <v>50</v>
      </c>
      <c r="D439" s="2" t="s">
        <v>31</v>
      </c>
      <c r="E439" s="2" t="s">
        <v>26</v>
      </c>
      <c r="F439" s="2" t="s">
        <v>18</v>
      </c>
      <c r="G439" s="2">
        <v>10</v>
      </c>
      <c r="Q439" s="2" t="s">
        <v>62</v>
      </c>
      <c r="R439" s="2">
        <v>25</v>
      </c>
      <c r="S439" s="2">
        <v>1.3654879848908996</v>
      </c>
      <c r="T439" s="2">
        <v>1.029340015552118</v>
      </c>
    </row>
    <row r="440" spans="1:20" x14ac:dyDescent="0.25">
      <c r="A440" s="10">
        <v>40717</v>
      </c>
      <c r="B440" s="2">
        <v>219</v>
      </c>
      <c r="C440" s="2" t="s">
        <v>51</v>
      </c>
      <c r="D440" s="2" t="s">
        <v>31</v>
      </c>
      <c r="E440" s="2" t="s">
        <v>26</v>
      </c>
      <c r="F440" s="2" t="s">
        <v>18</v>
      </c>
      <c r="G440" s="2">
        <v>10</v>
      </c>
      <c r="H440" s="2">
        <v>1.1398790864012365</v>
      </c>
      <c r="I440" s="2">
        <v>0.21055034074217929</v>
      </c>
      <c r="Q440" s="2" t="s">
        <v>62</v>
      </c>
      <c r="R440" s="2">
        <v>25</v>
      </c>
      <c r="S440" s="2">
        <v>1.3710678622717363</v>
      </c>
      <c r="T440" s="2">
        <v>0.81296522181078146</v>
      </c>
    </row>
    <row r="441" spans="1:20" x14ac:dyDescent="0.25">
      <c r="A441" s="10">
        <v>40717</v>
      </c>
      <c r="B441" s="2">
        <v>219</v>
      </c>
      <c r="C441" s="2" t="s">
        <v>52</v>
      </c>
      <c r="D441" s="2" t="s">
        <v>31</v>
      </c>
      <c r="E441" s="2" t="s">
        <v>26</v>
      </c>
      <c r="F441" s="2" t="s">
        <v>18</v>
      </c>
      <c r="G441" s="2">
        <v>10</v>
      </c>
      <c r="Q441" s="2" t="s">
        <v>62</v>
      </c>
      <c r="R441" s="2">
        <v>25</v>
      </c>
      <c r="S441" s="2">
        <v>1.3979400086720377</v>
      </c>
      <c r="T441" s="2">
        <v>0.99391686885296515</v>
      </c>
    </row>
    <row r="442" spans="1:20" x14ac:dyDescent="0.25">
      <c r="A442" s="10">
        <v>40717</v>
      </c>
      <c r="B442" s="2">
        <v>219</v>
      </c>
      <c r="C442" s="2" t="s">
        <v>53</v>
      </c>
      <c r="D442" s="2" t="s">
        <v>31</v>
      </c>
      <c r="E442" s="2" t="s">
        <v>26</v>
      </c>
      <c r="F442" s="2" t="s">
        <v>18</v>
      </c>
      <c r="G442" s="2">
        <v>10</v>
      </c>
      <c r="H442" s="2">
        <v>1.8992731873176039</v>
      </c>
      <c r="I442" s="2">
        <v>0.78776770639934302</v>
      </c>
      <c r="Q442" s="2" t="s">
        <v>62</v>
      </c>
      <c r="R442" s="2">
        <v>25</v>
      </c>
      <c r="S442" s="2">
        <v>1.4048337166199381</v>
      </c>
      <c r="T442" s="2">
        <v>0.62051843942008822</v>
      </c>
    </row>
    <row r="443" spans="1:20" x14ac:dyDescent="0.25">
      <c r="A443" s="10">
        <v>40717</v>
      </c>
      <c r="B443" s="2">
        <v>219</v>
      </c>
      <c r="C443" s="2" t="s">
        <v>54</v>
      </c>
      <c r="D443" s="2" t="s">
        <v>31</v>
      </c>
      <c r="E443" s="2" t="s">
        <v>26</v>
      </c>
      <c r="F443" s="2" t="s">
        <v>18</v>
      </c>
      <c r="G443" s="2">
        <v>10</v>
      </c>
      <c r="Q443" s="2" t="s">
        <v>62</v>
      </c>
      <c r="R443" s="2">
        <v>25</v>
      </c>
      <c r="S443" s="2">
        <v>1.6138418218760691</v>
      </c>
      <c r="T443" s="2">
        <v>1.179446039162908</v>
      </c>
    </row>
    <row r="444" spans="1:20" x14ac:dyDescent="0.25">
      <c r="A444" s="10">
        <v>40717</v>
      </c>
      <c r="B444" s="2">
        <v>219</v>
      </c>
      <c r="C444" s="2" t="s">
        <v>55</v>
      </c>
      <c r="D444" s="2" t="s">
        <v>31</v>
      </c>
      <c r="E444" s="2" t="s">
        <v>26</v>
      </c>
      <c r="F444" s="2" t="s">
        <v>18</v>
      </c>
      <c r="G444" s="2">
        <v>10</v>
      </c>
      <c r="H444" s="2">
        <v>1.3096301674258988</v>
      </c>
      <c r="I444" s="2">
        <v>0.42010518646073791</v>
      </c>
      <c r="Q444" s="2" t="s">
        <v>62</v>
      </c>
      <c r="R444" s="2">
        <v>25</v>
      </c>
      <c r="S444" s="2">
        <v>1.9647309210536295</v>
      </c>
      <c r="T444" s="2">
        <v>1.3083908325649873</v>
      </c>
    </row>
    <row r="445" spans="1:20" x14ac:dyDescent="0.25">
      <c r="A445" s="10">
        <v>40717</v>
      </c>
      <c r="B445" s="2">
        <v>219</v>
      </c>
      <c r="C445" s="2" t="s">
        <v>56</v>
      </c>
      <c r="D445" s="2" t="s">
        <v>31</v>
      </c>
      <c r="E445" s="2" t="s">
        <v>26</v>
      </c>
      <c r="F445" s="2" t="s">
        <v>18</v>
      </c>
      <c r="G445" s="2">
        <v>10</v>
      </c>
    </row>
    <row r="446" spans="1:20" x14ac:dyDescent="0.25">
      <c r="A446" s="10">
        <v>40717</v>
      </c>
      <c r="B446" s="2">
        <v>219</v>
      </c>
      <c r="C446" s="2" t="s">
        <v>57</v>
      </c>
      <c r="D446" s="2" t="s">
        <v>31</v>
      </c>
      <c r="E446" s="2" t="s">
        <v>26</v>
      </c>
      <c r="F446" s="2" t="s">
        <v>18</v>
      </c>
      <c r="G446" s="2">
        <v>10</v>
      </c>
    </row>
    <row r="447" spans="1:20" x14ac:dyDescent="0.25">
      <c r="A447" s="10">
        <v>40717</v>
      </c>
      <c r="B447" s="2">
        <v>219</v>
      </c>
      <c r="C447" s="2" t="s">
        <v>58</v>
      </c>
      <c r="D447" s="2" t="s">
        <v>31</v>
      </c>
      <c r="E447" s="2" t="s">
        <v>26</v>
      </c>
      <c r="F447" s="2" t="s">
        <v>18</v>
      </c>
      <c r="G447" s="2">
        <v>10</v>
      </c>
      <c r="H447" s="2">
        <v>1.4281347940287887</v>
      </c>
      <c r="I447" s="2">
        <v>0.31507781941655066</v>
      </c>
    </row>
    <row r="448" spans="1:20" x14ac:dyDescent="0.25">
      <c r="A448" s="10">
        <v>40717</v>
      </c>
      <c r="B448" s="2">
        <v>219</v>
      </c>
      <c r="C448" s="2" t="s">
        <v>59</v>
      </c>
      <c r="D448" s="2" t="s">
        <v>31</v>
      </c>
      <c r="E448" s="2" t="s">
        <v>26</v>
      </c>
      <c r="F448" s="2" t="s">
        <v>18</v>
      </c>
      <c r="G448" s="2">
        <v>10</v>
      </c>
      <c r="H448" s="2">
        <v>1.3053513694466237</v>
      </c>
      <c r="I448" s="2">
        <v>0.13000198647541719</v>
      </c>
    </row>
    <row r="449" spans="1:9" x14ac:dyDescent="0.25">
      <c r="A449" s="10">
        <v>40717</v>
      </c>
      <c r="B449" s="2">
        <v>219</v>
      </c>
      <c r="C449" s="2" t="s">
        <v>60</v>
      </c>
      <c r="D449" s="2" t="s">
        <v>31</v>
      </c>
      <c r="E449" s="2" t="s">
        <v>26</v>
      </c>
      <c r="F449" s="2" t="s">
        <v>18</v>
      </c>
      <c r="G449" s="2">
        <v>10</v>
      </c>
      <c r="H449" s="2">
        <v>1.3820170425748683</v>
      </c>
      <c r="I449" s="2">
        <v>0.82418115158488359</v>
      </c>
    </row>
    <row r="450" spans="1:9" x14ac:dyDescent="0.25">
      <c r="A450" s="10">
        <v>40717</v>
      </c>
      <c r="B450" s="2">
        <v>219</v>
      </c>
      <c r="C450" s="2" t="s">
        <v>61</v>
      </c>
      <c r="D450" s="2" t="s">
        <v>31</v>
      </c>
      <c r="E450" s="2" t="s">
        <v>26</v>
      </c>
      <c r="F450" s="2" t="s">
        <v>18</v>
      </c>
      <c r="G450" s="2">
        <v>10</v>
      </c>
      <c r="H450" s="2">
        <v>1.0644579892269184</v>
      </c>
      <c r="I450" s="2">
        <v>0.38588479109490675</v>
      </c>
    </row>
    <row r="452" spans="1:9" x14ac:dyDescent="0.25">
      <c r="A452" s="10">
        <v>40717</v>
      </c>
      <c r="B452" s="2">
        <v>253</v>
      </c>
      <c r="C452" s="2" t="s">
        <v>38</v>
      </c>
      <c r="D452" s="2" t="s">
        <v>32</v>
      </c>
      <c r="E452" s="2" t="s">
        <v>26</v>
      </c>
      <c r="F452" s="2" t="s">
        <v>18</v>
      </c>
      <c r="G452" s="2">
        <v>25</v>
      </c>
      <c r="H452" s="2">
        <v>1.6875289612146342</v>
      </c>
      <c r="I452" s="2">
        <v>1.0243642126346515</v>
      </c>
    </row>
    <row r="453" spans="1:9" x14ac:dyDescent="0.25">
      <c r="A453" s="10">
        <v>40717</v>
      </c>
      <c r="B453" s="2">
        <v>253</v>
      </c>
      <c r="C453" s="2" t="s">
        <v>39</v>
      </c>
      <c r="D453" s="2" t="s">
        <v>32</v>
      </c>
      <c r="E453" s="2" t="s">
        <v>26</v>
      </c>
      <c r="F453" s="2" t="s">
        <v>18</v>
      </c>
      <c r="G453" s="2">
        <v>25</v>
      </c>
      <c r="H453" s="2">
        <v>1.1271047983648077</v>
      </c>
      <c r="I453" s="2">
        <v>0.61448747877301224</v>
      </c>
    </row>
    <row r="454" spans="1:9" x14ac:dyDescent="0.25">
      <c r="A454" s="10">
        <v>40717</v>
      </c>
      <c r="B454" s="2">
        <v>253</v>
      </c>
      <c r="C454" s="2" t="s">
        <v>40</v>
      </c>
      <c r="D454" s="2" t="s">
        <v>32</v>
      </c>
      <c r="E454" s="2" t="s">
        <v>26</v>
      </c>
      <c r="F454" s="2" t="s">
        <v>18</v>
      </c>
      <c r="G454" s="2">
        <v>25</v>
      </c>
    </row>
    <row r="455" spans="1:9" x14ac:dyDescent="0.25">
      <c r="A455" s="10">
        <v>40717</v>
      </c>
      <c r="B455" s="2">
        <v>253</v>
      </c>
      <c r="C455" s="2" t="s">
        <v>41</v>
      </c>
      <c r="D455" s="2" t="s">
        <v>32</v>
      </c>
      <c r="E455" s="2" t="s">
        <v>26</v>
      </c>
      <c r="F455" s="2" t="s">
        <v>18</v>
      </c>
      <c r="G455" s="2">
        <v>25</v>
      </c>
      <c r="H455" s="2">
        <v>1.8041394323353506</v>
      </c>
      <c r="I455" s="2">
        <v>1.2673168606495315</v>
      </c>
    </row>
    <row r="456" spans="1:9" x14ac:dyDescent="0.25">
      <c r="A456" s="10">
        <v>40717</v>
      </c>
      <c r="B456" s="2">
        <v>253</v>
      </c>
      <c r="C456" s="2" t="s">
        <v>42</v>
      </c>
      <c r="D456" s="2" t="s">
        <v>32</v>
      </c>
      <c r="E456" s="2" t="s">
        <v>26</v>
      </c>
      <c r="F456" s="2" t="s">
        <v>18</v>
      </c>
      <c r="G456" s="2">
        <v>25</v>
      </c>
      <c r="H456" s="2">
        <v>1.2648178230095364</v>
      </c>
      <c r="I456" s="2">
        <v>0.88324317830051513</v>
      </c>
    </row>
    <row r="457" spans="1:9" x14ac:dyDescent="0.25">
      <c r="A457" s="10">
        <v>40717</v>
      </c>
      <c r="B457" s="2">
        <v>253</v>
      </c>
      <c r="C457" s="2" t="s">
        <v>43</v>
      </c>
      <c r="D457" s="2" t="s">
        <v>32</v>
      </c>
      <c r="E457" s="2" t="s">
        <v>26</v>
      </c>
      <c r="F457" s="2" t="s">
        <v>18</v>
      </c>
      <c r="G457" s="2">
        <v>25</v>
      </c>
      <c r="H457" s="2">
        <v>1.8573324964312685</v>
      </c>
      <c r="I457" s="2">
        <v>0.55583659370081007</v>
      </c>
    </row>
    <row r="458" spans="1:9" x14ac:dyDescent="0.25">
      <c r="A458" s="10">
        <v>40717</v>
      </c>
      <c r="B458" s="2">
        <v>253</v>
      </c>
      <c r="C458" s="2" t="s">
        <v>44</v>
      </c>
      <c r="D458" s="2" t="s">
        <v>32</v>
      </c>
      <c r="E458" s="2" t="s">
        <v>26</v>
      </c>
      <c r="F458" s="2" t="s">
        <v>18</v>
      </c>
      <c r="G458" s="2">
        <v>25</v>
      </c>
    </row>
    <row r="459" spans="1:9" x14ac:dyDescent="0.25">
      <c r="A459" s="10">
        <v>40717</v>
      </c>
      <c r="B459" s="2">
        <v>253</v>
      </c>
      <c r="C459" s="2" t="s">
        <v>45</v>
      </c>
      <c r="D459" s="2" t="s">
        <v>32</v>
      </c>
      <c r="E459" s="2" t="s">
        <v>26</v>
      </c>
      <c r="F459" s="2" t="s">
        <v>18</v>
      </c>
      <c r="G459" s="2">
        <v>25</v>
      </c>
      <c r="H459" s="2">
        <v>1.4048337166199381</v>
      </c>
      <c r="I459" s="2">
        <v>0.48844204690777437</v>
      </c>
    </row>
    <row r="460" spans="1:9" x14ac:dyDescent="0.25">
      <c r="A460" s="10">
        <v>40717</v>
      </c>
      <c r="B460" s="2">
        <v>253</v>
      </c>
      <c r="C460" s="2" t="s">
        <v>46</v>
      </c>
      <c r="D460" s="2" t="s">
        <v>32</v>
      </c>
      <c r="E460" s="2" t="s">
        <v>26</v>
      </c>
      <c r="F460" s="2" t="s">
        <v>18</v>
      </c>
      <c r="G460" s="2">
        <v>25</v>
      </c>
      <c r="H460" s="2">
        <v>2.3432115901797474</v>
      </c>
      <c r="I460" s="2">
        <v>1.2235402120850978</v>
      </c>
    </row>
    <row r="461" spans="1:9" x14ac:dyDescent="0.25">
      <c r="A461" s="10">
        <v>40717</v>
      </c>
      <c r="B461" s="2">
        <v>253</v>
      </c>
      <c r="C461" s="2" t="s">
        <v>47</v>
      </c>
      <c r="D461" s="2" t="s">
        <v>32</v>
      </c>
      <c r="E461" s="2" t="s">
        <v>26</v>
      </c>
      <c r="F461" s="2" t="s">
        <v>18</v>
      </c>
      <c r="G461" s="2">
        <v>25</v>
      </c>
      <c r="H461" s="2">
        <v>1.3424226808222062</v>
      </c>
      <c r="I461" s="2">
        <v>0.77180588769421643</v>
      </c>
    </row>
    <row r="462" spans="1:9" x14ac:dyDescent="0.25">
      <c r="A462" s="10">
        <v>40717</v>
      </c>
      <c r="B462" s="2">
        <v>253</v>
      </c>
      <c r="C462" s="2" t="s">
        <v>48</v>
      </c>
      <c r="D462" s="2" t="s">
        <v>32</v>
      </c>
      <c r="E462" s="2" t="s">
        <v>26</v>
      </c>
      <c r="F462" s="2" t="s">
        <v>18</v>
      </c>
      <c r="G462" s="2">
        <v>25</v>
      </c>
      <c r="H462" s="2">
        <v>1.8998205024270962</v>
      </c>
      <c r="I462" s="2">
        <v>1.36371357644293</v>
      </c>
    </row>
    <row r="463" spans="1:9" x14ac:dyDescent="0.25">
      <c r="A463" s="10">
        <v>40717</v>
      </c>
      <c r="B463" s="2">
        <v>253</v>
      </c>
      <c r="C463" s="2" t="s">
        <v>49</v>
      </c>
      <c r="D463" s="2" t="s">
        <v>32</v>
      </c>
      <c r="E463" s="2" t="s">
        <v>26</v>
      </c>
      <c r="F463" s="2" t="s">
        <v>18</v>
      </c>
      <c r="G463" s="2">
        <v>25</v>
      </c>
      <c r="H463" s="2">
        <v>0.86332286012045589</v>
      </c>
      <c r="I463" s="2">
        <v>0.31852195021325369</v>
      </c>
    </row>
    <row r="464" spans="1:9" x14ac:dyDescent="0.25">
      <c r="A464" s="10">
        <v>40717</v>
      </c>
      <c r="B464" s="2">
        <v>253</v>
      </c>
      <c r="C464" s="2" t="s">
        <v>50</v>
      </c>
      <c r="D464" s="2" t="s">
        <v>32</v>
      </c>
      <c r="E464" s="2" t="s">
        <v>26</v>
      </c>
      <c r="F464" s="2" t="s">
        <v>18</v>
      </c>
      <c r="G464" s="2">
        <v>25</v>
      </c>
      <c r="H464" s="2">
        <v>2.0228406108765276</v>
      </c>
      <c r="I464" s="2">
        <v>1.1219477027884188</v>
      </c>
    </row>
    <row r="465" spans="1:17" x14ac:dyDescent="0.25">
      <c r="A465" s="10">
        <v>40717</v>
      </c>
      <c r="B465" s="2">
        <v>253</v>
      </c>
      <c r="C465" s="2" t="s">
        <v>51</v>
      </c>
      <c r="D465" s="2" t="s">
        <v>32</v>
      </c>
      <c r="E465" s="2" t="s">
        <v>26</v>
      </c>
      <c r="F465" s="2" t="s">
        <v>18</v>
      </c>
      <c r="G465" s="2">
        <v>25</v>
      </c>
      <c r="H465" s="2">
        <v>1.0969100130080565</v>
      </c>
      <c r="I465" s="2">
        <v>0.53591747789532551</v>
      </c>
    </row>
    <row r="466" spans="1:17" x14ac:dyDescent="0.25">
      <c r="A466" s="10">
        <v>40717</v>
      </c>
      <c r="B466" s="2">
        <v>253</v>
      </c>
      <c r="C466" s="2" t="s">
        <v>52</v>
      </c>
      <c r="D466" s="2" t="s">
        <v>32</v>
      </c>
      <c r="E466" s="2" t="s">
        <v>26</v>
      </c>
      <c r="F466" s="2" t="s">
        <v>18</v>
      </c>
      <c r="G466" s="2">
        <v>25</v>
      </c>
      <c r="H466" s="2">
        <v>1.3636119798921442</v>
      </c>
      <c r="I466" s="2">
        <v>0.77229546580362296</v>
      </c>
    </row>
    <row r="467" spans="1:17" x14ac:dyDescent="0.25">
      <c r="A467" s="10">
        <v>40717</v>
      </c>
      <c r="B467" s="2">
        <v>253</v>
      </c>
      <c r="C467" s="2" t="s">
        <v>53</v>
      </c>
      <c r="D467" s="2" t="s">
        <v>32</v>
      </c>
      <c r="E467" s="2" t="s">
        <v>26</v>
      </c>
      <c r="F467" s="2" t="s">
        <v>18</v>
      </c>
      <c r="G467" s="2">
        <v>25</v>
      </c>
      <c r="Q467" s="7"/>
    </row>
    <row r="468" spans="1:17" x14ac:dyDescent="0.25">
      <c r="A468" s="10">
        <v>40717</v>
      </c>
      <c r="B468" s="2">
        <v>253</v>
      </c>
      <c r="C468" s="2" t="s">
        <v>54</v>
      </c>
      <c r="D468" s="2" t="s">
        <v>32</v>
      </c>
      <c r="E468" s="2" t="s">
        <v>26</v>
      </c>
      <c r="F468" s="2" t="s">
        <v>18</v>
      </c>
      <c r="G468" s="2">
        <v>25</v>
      </c>
      <c r="H468" s="2">
        <v>1.3443922736851108</v>
      </c>
      <c r="I468" s="2">
        <v>0.74809708009174269</v>
      </c>
    </row>
    <row r="469" spans="1:17" x14ac:dyDescent="0.25">
      <c r="A469" s="10">
        <v>40717</v>
      </c>
      <c r="B469" s="2">
        <v>253</v>
      </c>
      <c r="C469" s="2" t="s">
        <v>55</v>
      </c>
      <c r="D469" s="2" t="s">
        <v>32</v>
      </c>
      <c r="E469" s="2" t="s">
        <v>26</v>
      </c>
      <c r="F469" s="2" t="s">
        <v>18</v>
      </c>
      <c r="G469" s="2">
        <v>25</v>
      </c>
      <c r="H469" s="2">
        <v>0.96378782734555524</v>
      </c>
      <c r="I469" s="2">
        <v>0.16328436104688732</v>
      </c>
    </row>
    <row r="470" spans="1:17" x14ac:dyDescent="0.25">
      <c r="A470" s="10">
        <v>40717</v>
      </c>
      <c r="B470" s="2">
        <v>253</v>
      </c>
      <c r="C470" s="2" t="s">
        <v>56</v>
      </c>
      <c r="D470" s="2" t="s">
        <v>32</v>
      </c>
      <c r="E470" s="2" t="s">
        <v>26</v>
      </c>
      <c r="F470" s="2" t="s">
        <v>18</v>
      </c>
      <c r="G470" s="2">
        <v>25</v>
      </c>
    </row>
    <row r="471" spans="1:17" x14ac:dyDescent="0.25">
      <c r="A471" s="10">
        <v>40717</v>
      </c>
      <c r="B471" s="2">
        <v>253</v>
      </c>
      <c r="C471" s="2" t="s">
        <v>57</v>
      </c>
      <c r="D471" s="2" t="s">
        <v>32</v>
      </c>
      <c r="E471" s="2" t="s">
        <v>26</v>
      </c>
      <c r="F471" s="2" t="s">
        <v>18</v>
      </c>
      <c r="G471" s="2">
        <v>25</v>
      </c>
      <c r="H471" s="2">
        <v>1.4440447959180762</v>
      </c>
      <c r="I471" s="2">
        <v>0.57249628499828575</v>
      </c>
    </row>
    <row r="472" spans="1:17" x14ac:dyDescent="0.25">
      <c r="A472" s="10">
        <v>40717</v>
      </c>
      <c r="B472" s="2">
        <v>253</v>
      </c>
      <c r="C472" s="2" t="s">
        <v>58</v>
      </c>
      <c r="D472" s="2" t="s">
        <v>32</v>
      </c>
      <c r="E472" s="2" t="s">
        <v>26</v>
      </c>
      <c r="F472" s="2" t="s">
        <v>18</v>
      </c>
      <c r="G472" s="2">
        <v>25</v>
      </c>
      <c r="H472" s="2">
        <v>1.1846914308175989</v>
      </c>
      <c r="I472" s="2">
        <v>0.70883972125667349</v>
      </c>
    </row>
    <row r="473" spans="1:17" x14ac:dyDescent="0.25">
      <c r="A473" s="10">
        <v>40717</v>
      </c>
      <c r="B473" s="2">
        <v>253</v>
      </c>
      <c r="C473" s="2" t="s">
        <v>59</v>
      </c>
      <c r="D473" s="2" t="s">
        <v>32</v>
      </c>
      <c r="E473" s="2" t="s">
        <v>26</v>
      </c>
      <c r="F473" s="2" t="s">
        <v>18</v>
      </c>
      <c r="G473" s="2">
        <v>25</v>
      </c>
      <c r="H473" s="2">
        <v>1.3654879848908996</v>
      </c>
      <c r="I473" s="2">
        <v>0.95810258558706041</v>
      </c>
    </row>
    <row r="474" spans="1:17" x14ac:dyDescent="0.25">
      <c r="A474" s="10">
        <v>40717</v>
      </c>
      <c r="B474" s="2">
        <v>253</v>
      </c>
      <c r="C474" s="2" t="s">
        <v>60</v>
      </c>
      <c r="D474" s="2" t="s">
        <v>32</v>
      </c>
      <c r="E474" s="2" t="s">
        <v>26</v>
      </c>
      <c r="F474" s="2" t="s">
        <v>18</v>
      </c>
      <c r="G474" s="2">
        <v>25</v>
      </c>
      <c r="H474" s="2">
        <v>1.705007959333336</v>
      </c>
      <c r="I474" s="2">
        <v>1.150292695068825</v>
      </c>
    </row>
    <row r="475" spans="1:17" x14ac:dyDescent="0.25">
      <c r="A475" s="10">
        <v>40717</v>
      </c>
      <c r="B475" s="2">
        <v>253</v>
      </c>
      <c r="C475" s="2" t="s">
        <v>61</v>
      </c>
      <c r="D475" s="2" t="s">
        <v>32</v>
      </c>
      <c r="E475" s="2" t="s">
        <v>26</v>
      </c>
      <c r="F475" s="2" t="s">
        <v>18</v>
      </c>
      <c r="G475" s="2">
        <v>25</v>
      </c>
      <c r="H475" s="2">
        <v>1.3443922736851108</v>
      </c>
      <c r="I475" s="2">
        <v>0.25709887905306861</v>
      </c>
    </row>
    <row r="477" spans="1:17" x14ac:dyDescent="0.25">
      <c r="A477" s="10">
        <v>40717</v>
      </c>
      <c r="B477" s="2">
        <v>256</v>
      </c>
      <c r="C477" s="2" t="s">
        <v>38</v>
      </c>
      <c r="D477" s="2" t="s">
        <v>32</v>
      </c>
      <c r="E477" s="2" t="s">
        <v>26</v>
      </c>
      <c r="F477" s="2" t="s">
        <v>18</v>
      </c>
      <c r="G477" s="2">
        <v>25</v>
      </c>
      <c r="H477" s="2">
        <v>0.77815125038364363</v>
      </c>
      <c r="I477" s="2">
        <v>0.22287692935737932</v>
      </c>
    </row>
    <row r="478" spans="1:17" x14ac:dyDescent="0.25">
      <c r="A478" s="10">
        <v>40717</v>
      </c>
      <c r="B478" s="2">
        <v>256</v>
      </c>
      <c r="C478" s="2" t="s">
        <v>39</v>
      </c>
      <c r="D478" s="2" t="s">
        <v>32</v>
      </c>
      <c r="E478" s="2" t="s">
        <v>26</v>
      </c>
      <c r="F478" s="2" t="s">
        <v>18</v>
      </c>
      <c r="G478" s="2">
        <v>25</v>
      </c>
      <c r="H478" s="2">
        <v>1.5428254269591799</v>
      </c>
      <c r="I478" s="2">
        <v>1.1392532399933502</v>
      </c>
    </row>
    <row r="479" spans="1:17" x14ac:dyDescent="0.25">
      <c r="A479" s="10">
        <v>40717</v>
      </c>
      <c r="B479" s="2">
        <v>256</v>
      </c>
      <c r="C479" s="2" t="s">
        <v>40</v>
      </c>
      <c r="D479" s="2" t="s">
        <v>32</v>
      </c>
      <c r="E479" s="2" t="s">
        <v>26</v>
      </c>
      <c r="F479" s="2" t="s">
        <v>18</v>
      </c>
      <c r="G479" s="2">
        <v>25</v>
      </c>
    </row>
    <row r="480" spans="1:17" x14ac:dyDescent="0.25">
      <c r="A480" s="10">
        <v>40717</v>
      </c>
      <c r="B480" s="2">
        <v>256</v>
      </c>
      <c r="C480" s="2" t="s">
        <v>41</v>
      </c>
      <c r="D480" s="2" t="s">
        <v>32</v>
      </c>
      <c r="E480" s="2" t="s">
        <v>26</v>
      </c>
      <c r="F480" s="2" t="s">
        <v>18</v>
      </c>
      <c r="G480" s="2">
        <v>25</v>
      </c>
      <c r="H480" s="2">
        <v>0.84509804001425681</v>
      </c>
      <c r="I480" s="2">
        <v>0.31210784823106086</v>
      </c>
    </row>
    <row r="481" spans="1:9" x14ac:dyDescent="0.25">
      <c r="A481" s="10">
        <v>40717</v>
      </c>
      <c r="B481" s="2">
        <v>256</v>
      </c>
      <c r="C481" s="2" t="s">
        <v>42</v>
      </c>
      <c r="D481" s="2" t="s">
        <v>32</v>
      </c>
      <c r="E481" s="2" t="s">
        <v>26</v>
      </c>
      <c r="F481" s="2" t="s">
        <v>18</v>
      </c>
      <c r="G481" s="2">
        <v>25</v>
      </c>
      <c r="H481" s="2">
        <v>1.5340261060561351</v>
      </c>
      <c r="I481" s="2">
        <v>1.0810140824634815</v>
      </c>
    </row>
    <row r="482" spans="1:9" x14ac:dyDescent="0.25">
      <c r="A482" s="10">
        <v>40717</v>
      </c>
      <c r="B482" s="2">
        <v>256</v>
      </c>
      <c r="C482" s="2" t="s">
        <v>43</v>
      </c>
      <c r="D482" s="2" t="s">
        <v>32</v>
      </c>
      <c r="E482" s="2" t="s">
        <v>26</v>
      </c>
      <c r="F482" s="2" t="s">
        <v>18</v>
      </c>
      <c r="G482" s="2">
        <v>25</v>
      </c>
      <c r="H482" s="2">
        <v>2.2676409823459154</v>
      </c>
      <c r="I482" s="2">
        <v>1.2349208862051042</v>
      </c>
    </row>
    <row r="483" spans="1:9" x14ac:dyDescent="0.25">
      <c r="A483" s="10">
        <v>40717</v>
      </c>
      <c r="B483" s="2">
        <v>256</v>
      </c>
      <c r="C483" s="2" t="s">
        <v>44</v>
      </c>
      <c r="D483" s="2" t="s">
        <v>32</v>
      </c>
      <c r="E483" s="2" t="s">
        <v>26</v>
      </c>
      <c r="F483" s="2" t="s">
        <v>18</v>
      </c>
      <c r="G483" s="2">
        <v>25</v>
      </c>
      <c r="H483" s="2">
        <v>1.1492191126553799</v>
      </c>
      <c r="I483" s="2">
        <v>0.62377523112215794</v>
      </c>
    </row>
    <row r="484" spans="1:9" x14ac:dyDescent="0.25">
      <c r="A484" s="10">
        <v>40717</v>
      </c>
      <c r="B484" s="2">
        <v>256</v>
      </c>
      <c r="C484" s="2" t="s">
        <v>45</v>
      </c>
      <c r="D484" s="2" t="s">
        <v>32</v>
      </c>
      <c r="E484" s="2" t="s">
        <v>26</v>
      </c>
      <c r="F484" s="2" t="s">
        <v>18</v>
      </c>
      <c r="G484" s="2">
        <v>25</v>
      </c>
      <c r="H484" s="2">
        <v>1.754348335711019</v>
      </c>
      <c r="I484" s="2">
        <v>0.62650619271644847</v>
      </c>
    </row>
    <row r="485" spans="1:9" x14ac:dyDescent="0.25">
      <c r="A485" s="10">
        <v>40717</v>
      </c>
      <c r="B485" s="2">
        <v>256</v>
      </c>
      <c r="C485" s="2" t="s">
        <v>46</v>
      </c>
      <c r="D485" s="2" t="s">
        <v>32</v>
      </c>
      <c r="E485" s="2" t="s">
        <v>26</v>
      </c>
      <c r="F485" s="2" t="s">
        <v>18</v>
      </c>
      <c r="G485" s="2">
        <v>25</v>
      </c>
      <c r="H485" s="2">
        <v>2.0081741840064264</v>
      </c>
      <c r="I485" s="2">
        <v>1.2196816222354157</v>
      </c>
    </row>
    <row r="486" spans="1:9" x14ac:dyDescent="0.25">
      <c r="A486" s="10">
        <v>40717</v>
      </c>
      <c r="B486" s="2">
        <v>256</v>
      </c>
      <c r="C486" s="2" t="s">
        <v>47</v>
      </c>
      <c r="D486" s="2" t="s">
        <v>32</v>
      </c>
      <c r="E486" s="2" t="s">
        <v>26</v>
      </c>
      <c r="F486" s="2" t="s">
        <v>18</v>
      </c>
      <c r="G486" s="2">
        <v>25</v>
      </c>
      <c r="H486" s="2">
        <v>1.6020599913279623</v>
      </c>
      <c r="I486" s="2">
        <v>1.0655468755385717</v>
      </c>
    </row>
    <row r="487" spans="1:9" x14ac:dyDescent="0.25">
      <c r="A487" s="10">
        <v>40717</v>
      </c>
      <c r="B487" s="2">
        <v>256</v>
      </c>
      <c r="C487" s="2" t="s">
        <v>48</v>
      </c>
      <c r="D487" s="2" t="s">
        <v>32</v>
      </c>
      <c r="E487" s="2" t="s">
        <v>26</v>
      </c>
      <c r="F487" s="2" t="s">
        <v>18</v>
      </c>
      <c r="G487" s="2">
        <v>25</v>
      </c>
      <c r="H487" s="2">
        <v>0.81954393554186866</v>
      </c>
      <c r="I487" s="2">
        <v>0.32772991002115415</v>
      </c>
    </row>
    <row r="488" spans="1:9" x14ac:dyDescent="0.25">
      <c r="A488" s="10">
        <v>40717</v>
      </c>
      <c r="B488" s="2">
        <v>256</v>
      </c>
      <c r="C488" s="2" t="s">
        <v>49</v>
      </c>
      <c r="D488" s="2" t="s">
        <v>32</v>
      </c>
      <c r="E488" s="2" t="s">
        <v>26</v>
      </c>
      <c r="F488" s="2" t="s">
        <v>18</v>
      </c>
      <c r="G488" s="2">
        <v>25</v>
      </c>
    </row>
    <row r="489" spans="1:9" x14ac:dyDescent="0.25">
      <c r="A489" s="10">
        <v>40717</v>
      </c>
      <c r="B489" s="2">
        <v>256</v>
      </c>
      <c r="C489" s="2" t="s">
        <v>50</v>
      </c>
      <c r="D489" s="2" t="s">
        <v>32</v>
      </c>
      <c r="E489" s="2" t="s">
        <v>26</v>
      </c>
      <c r="F489" s="2" t="s">
        <v>18</v>
      </c>
      <c r="G489" s="2">
        <v>25</v>
      </c>
      <c r="H489" s="2">
        <v>1.173186268412274</v>
      </c>
      <c r="I489" s="2">
        <v>0.6286730568673129</v>
      </c>
    </row>
    <row r="490" spans="1:9" x14ac:dyDescent="0.25">
      <c r="A490" s="10">
        <v>40717</v>
      </c>
      <c r="B490" s="2">
        <v>256</v>
      </c>
      <c r="C490" s="2" t="s">
        <v>51</v>
      </c>
      <c r="D490" s="2" t="s">
        <v>32</v>
      </c>
      <c r="E490" s="2" t="s">
        <v>26</v>
      </c>
      <c r="F490" s="2" t="s">
        <v>18</v>
      </c>
      <c r="G490" s="2">
        <v>25</v>
      </c>
      <c r="H490" s="2">
        <v>1.2304489213782739</v>
      </c>
      <c r="I490" s="2">
        <v>0.56675085473976838</v>
      </c>
    </row>
    <row r="491" spans="1:9" x14ac:dyDescent="0.25">
      <c r="A491" s="10">
        <v>40717</v>
      </c>
      <c r="B491" s="2">
        <v>256</v>
      </c>
      <c r="C491" s="2" t="s">
        <v>52</v>
      </c>
      <c r="D491" s="2" t="s">
        <v>32</v>
      </c>
      <c r="E491" s="2" t="s">
        <v>26</v>
      </c>
      <c r="F491" s="2" t="s">
        <v>18</v>
      </c>
      <c r="G491" s="2">
        <v>25</v>
      </c>
    </row>
    <row r="492" spans="1:9" x14ac:dyDescent="0.25">
      <c r="A492" s="10">
        <v>40717</v>
      </c>
      <c r="B492" s="2">
        <v>256</v>
      </c>
      <c r="C492" s="2" t="s">
        <v>53</v>
      </c>
      <c r="D492" s="2" t="s">
        <v>32</v>
      </c>
      <c r="E492" s="2" t="s">
        <v>26</v>
      </c>
      <c r="F492" s="2" t="s">
        <v>18</v>
      </c>
      <c r="G492" s="2">
        <v>25</v>
      </c>
      <c r="H492" s="2">
        <v>1.146128035678238</v>
      </c>
      <c r="I492" s="2">
        <v>0.46104184155818884</v>
      </c>
    </row>
    <row r="493" spans="1:9" x14ac:dyDescent="0.25">
      <c r="A493" s="10">
        <v>40717</v>
      </c>
      <c r="B493" s="2">
        <v>256</v>
      </c>
      <c r="C493" s="2" t="s">
        <v>54</v>
      </c>
      <c r="D493" s="2" t="s">
        <v>32</v>
      </c>
      <c r="E493" s="2" t="s">
        <v>26</v>
      </c>
      <c r="F493" s="2" t="s">
        <v>18</v>
      </c>
      <c r="G493" s="2">
        <v>25</v>
      </c>
      <c r="H493" s="2">
        <v>1.173186268412274</v>
      </c>
      <c r="I493" s="2">
        <v>0.6454275165328085</v>
      </c>
    </row>
    <row r="494" spans="1:9" x14ac:dyDescent="0.25">
      <c r="A494" s="10">
        <v>40717</v>
      </c>
      <c r="B494" s="2">
        <v>256</v>
      </c>
      <c r="C494" s="2" t="s">
        <v>55</v>
      </c>
      <c r="D494" s="2" t="s">
        <v>32</v>
      </c>
      <c r="E494" s="2" t="s">
        <v>26</v>
      </c>
      <c r="F494" s="2" t="s">
        <v>18</v>
      </c>
      <c r="G494" s="2">
        <v>25</v>
      </c>
      <c r="H494" s="2">
        <v>1.3729120029701065</v>
      </c>
      <c r="I494" s="2">
        <v>0.94955788100606686</v>
      </c>
    </row>
    <row r="495" spans="1:9" x14ac:dyDescent="0.25">
      <c r="A495" s="10">
        <v>40717</v>
      </c>
      <c r="B495" s="2">
        <v>256</v>
      </c>
      <c r="C495" s="2" t="s">
        <v>56</v>
      </c>
      <c r="D495" s="2" t="s">
        <v>32</v>
      </c>
      <c r="E495" s="2" t="s">
        <v>26</v>
      </c>
      <c r="F495" s="2" t="s">
        <v>18</v>
      </c>
      <c r="G495" s="2">
        <v>25</v>
      </c>
      <c r="H495" s="2">
        <v>0.83884909073725533</v>
      </c>
      <c r="I495" s="2">
        <v>0.37902514010238764</v>
      </c>
    </row>
    <row r="496" spans="1:9" x14ac:dyDescent="0.25">
      <c r="A496" s="10">
        <v>40717</v>
      </c>
      <c r="B496" s="2">
        <v>256</v>
      </c>
      <c r="C496" s="2" t="s">
        <v>57</v>
      </c>
      <c r="D496" s="2" t="s">
        <v>32</v>
      </c>
      <c r="E496" s="2" t="s">
        <v>26</v>
      </c>
      <c r="F496" s="2" t="s">
        <v>18</v>
      </c>
      <c r="G496" s="2">
        <v>25</v>
      </c>
      <c r="H496" s="2">
        <v>1.0644579892269184</v>
      </c>
      <c r="I496" s="2">
        <v>0.59801170589509201</v>
      </c>
    </row>
    <row r="497" spans="1:9" x14ac:dyDescent="0.25">
      <c r="A497" s="10">
        <v>40717</v>
      </c>
      <c r="B497" s="2">
        <v>256</v>
      </c>
      <c r="C497" s="2" t="s">
        <v>58</v>
      </c>
      <c r="D497" s="2" t="s">
        <v>32</v>
      </c>
      <c r="E497" s="2" t="s">
        <v>26</v>
      </c>
      <c r="F497" s="2" t="s">
        <v>18</v>
      </c>
      <c r="G497" s="2">
        <v>25</v>
      </c>
      <c r="H497" s="2">
        <v>1.1172712956557642</v>
      </c>
      <c r="I497" s="2">
        <v>0.75309228265095429</v>
      </c>
    </row>
    <row r="498" spans="1:9" x14ac:dyDescent="0.25">
      <c r="A498" s="10">
        <v>40717</v>
      </c>
      <c r="B498" s="2">
        <v>256</v>
      </c>
      <c r="C498" s="2" t="s">
        <v>59</v>
      </c>
      <c r="D498" s="2" t="s">
        <v>32</v>
      </c>
      <c r="E498" s="2" t="s">
        <v>26</v>
      </c>
      <c r="F498" s="2" t="s">
        <v>18</v>
      </c>
      <c r="G498" s="2">
        <v>25</v>
      </c>
      <c r="H498" s="2">
        <v>1.3560258571931227</v>
      </c>
      <c r="I498" s="2">
        <v>0.96408044334023923</v>
      </c>
    </row>
    <row r="499" spans="1:9" x14ac:dyDescent="0.25">
      <c r="A499" s="10">
        <v>40717</v>
      </c>
      <c r="B499" s="2">
        <v>256</v>
      </c>
      <c r="C499" s="2" t="s">
        <v>60</v>
      </c>
      <c r="D499" s="2" t="s">
        <v>32</v>
      </c>
      <c r="E499" s="2" t="s">
        <v>26</v>
      </c>
      <c r="F499" s="2" t="s">
        <v>18</v>
      </c>
      <c r="G499" s="2">
        <v>25</v>
      </c>
      <c r="H499" s="2">
        <v>2.1571544399062814</v>
      </c>
      <c r="I499" s="2">
        <v>1.0026929005258303</v>
      </c>
    </row>
    <row r="500" spans="1:9" x14ac:dyDescent="0.25">
      <c r="A500" s="10">
        <v>40717</v>
      </c>
      <c r="B500" s="2">
        <v>256</v>
      </c>
      <c r="C500" s="2" t="s">
        <v>61</v>
      </c>
      <c r="D500" s="2" t="s">
        <v>32</v>
      </c>
      <c r="E500" s="2" t="s">
        <v>26</v>
      </c>
      <c r="F500" s="2" t="s">
        <v>18</v>
      </c>
      <c r="G500" s="2">
        <v>25</v>
      </c>
    </row>
    <row r="502" spans="1:9" x14ac:dyDescent="0.25">
      <c r="A502" s="10">
        <v>40723</v>
      </c>
      <c r="B502" s="2">
        <v>154</v>
      </c>
      <c r="C502" s="2" t="s">
        <v>38</v>
      </c>
      <c r="D502" s="2" t="s">
        <v>31</v>
      </c>
      <c r="E502" s="2" t="s">
        <v>26</v>
      </c>
      <c r="F502" s="2" t="s">
        <v>62</v>
      </c>
      <c r="G502" s="2">
        <v>10</v>
      </c>
      <c r="H502" s="2">
        <v>1.3424226808222062</v>
      </c>
      <c r="I502" s="2">
        <v>1.6670060788321516E-2</v>
      </c>
    </row>
    <row r="503" spans="1:9" x14ac:dyDescent="0.25">
      <c r="A503" s="10">
        <v>40723</v>
      </c>
      <c r="B503" s="2">
        <v>154</v>
      </c>
      <c r="C503" s="2" t="s">
        <v>39</v>
      </c>
      <c r="D503" s="2" t="s">
        <v>31</v>
      </c>
      <c r="E503" s="2" t="s">
        <v>26</v>
      </c>
      <c r="F503" s="2" t="s">
        <v>62</v>
      </c>
      <c r="G503" s="2">
        <v>10</v>
      </c>
      <c r="H503" s="2">
        <v>4.1392685158225077E-2</v>
      </c>
      <c r="I503" s="2">
        <v>-0.96975533831527916</v>
      </c>
    </row>
    <row r="504" spans="1:9" x14ac:dyDescent="0.25">
      <c r="A504" s="10">
        <v>40723</v>
      </c>
      <c r="B504" s="2">
        <v>154</v>
      </c>
      <c r="C504" s="2" t="s">
        <v>40</v>
      </c>
      <c r="D504" s="2" t="s">
        <v>31</v>
      </c>
      <c r="E504" s="2" t="s">
        <v>26</v>
      </c>
      <c r="F504" s="2" t="s">
        <v>62</v>
      </c>
      <c r="G504" s="2">
        <v>10</v>
      </c>
      <c r="H504" s="2">
        <v>1.0827853703164501</v>
      </c>
      <c r="I504" s="2">
        <v>-5.3213836575804162E-2</v>
      </c>
    </row>
    <row r="505" spans="1:9" x14ac:dyDescent="0.25">
      <c r="A505" s="10">
        <v>40723</v>
      </c>
      <c r="B505" s="2">
        <v>154</v>
      </c>
      <c r="C505" s="2" t="s">
        <v>41</v>
      </c>
      <c r="D505" s="2" t="s">
        <v>31</v>
      </c>
      <c r="E505" s="2" t="s">
        <v>26</v>
      </c>
      <c r="F505" s="2" t="s">
        <v>62</v>
      </c>
      <c r="G505" s="2">
        <v>10</v>
      </c>
      <c r="H505" s="2">
        <v>0.69897000433601886</v>
      </c>
      <c r="I505" s="2">
        <v>-8.7924859472379782E-2</v>
      </c>
    </row>
    <row r="506" spans="1:9" x14ac:dyDescent="0.25">
      <c r="A506" s="10">
        <v>40723</v>
      </c>
      <c r="B506" s="2">
        <v>154</v>
      </c>
      <c r="C506" s="2" t="s">
        <v>42</v>
      </c>
      <c r="D506" s="2" t="s">
        <v>31</v>
      </c>
      <c r="E506" s="2" t="s">
        <v>26</v>
      </c>
      <c r="F506" s="2" t="s">
        <v>62</v>
      </c>
      <c r="G506" s="2">
        <v>10</v>
      </c>
      <c r="H506" s="2">
        <v>1.7604224834232121</v>
      </c>
      <c r="I506" s="2">
        <v>0.60770257297804464</v>
      </c>
    </row>
    <row r="507" spans="1:9" x14ac:dyDescent="0.25">
      <c r="A507" s="10">
        <v>40723</v>
      </c>
      <c r="B507" s="2">
        <v>154</v>
      </c>
      <c r="C507" s="2" t="s">
        <v>43</v>
      </c>
      <c r="D507" s="2" t="s">
        <v>31</v>
      </c>
      <c r="E507" s="2" t="s">
        <v>26</v>
      </c>
      <c r="F507" s="2" t="s">
        <v>62</v>
      </c>
      <c r="G507" s="2">
        <v>10</v>
      </c>
      <c r="H507" s="2">
        <v>0.53147891704225514</v>
      </c>
    </row>
    <row r="508" spans="1:9" x14ac:dyDescent="0.25">
      <c r="A508" s="10">
        <v>40723</v>
      </c>
      <c r="B508" s="2">
        <v>154</v>
      </c>
      <c r="C508" s="2" t="s">
        <v>44</v>
      </c>
      <c r="D508" s="2" t="s">
        <v>31</v>
      </c>
      <c r="E508" s="2" t="s">
        <v>26</v>
      </c>
      <c r="F508" s="2" t="s">
        <v>62</v>
      </c>
      <c r="G508" s="2">
        <v>10</v>
      </c>
      <c r="H508" s="2">
        <v>0.9242792860618817</v>
      </c>
      <c r="I508" s="2">
        <v>0.27306093644269697</v>
      </c>
    </row>
    <row r="509" spans="1:9" x14ac:dyDescent="0.25">
      <c r="A509" s="10">
        <v>40723</v>
      </c>
      <c r="B509" s="2">
        <v>154</v>
      </c>
      <c r="C509" s="2" t="s">
        <v>45</v>
      </c>
      <c r="D509" s="2" t="s">
        <v>31</v>
      </c>
      <c r="E509" s="2" t="s">
        <v>26</v>
      </c>
      <c r="F509" s="2" t="s">
        <v>62</v>
      </c>
      <c r="G509" s="2">
        <v>10</v>
      </c>
      <c r="H509" s="2">
        <v>1.1931245983544616</v>
      </c>
      <c r="I509" s="2">
        <v>0.29096267288684785</v>
      </c>
    </row>
    <row r="510" spans="1:9" x14ac:dyDescent="0.25">
      <c r="A510" s="10">
        <v>40723</v>
      </c>
      <c r="B510" s="2">
        <v>154</v>
      </c>
      <c r="C510" s="2" t="s">
        <v>46</v>
      </c>
      <c r="D510" s="2" t="s">
        <v>31</v>
      </c>
      <c r="E510" s="2" t="s">
        <v>26</v>
      </c>
      <c r="F510" s="2" t="s">
        <v>62</v>
      </c>
      <c r="G510" s="2">
        <v>10</v>
      </c>
    </row>
    <row r="511" spans="1:9" x14ac:dyDescent="0.25">
      <c r="A511" s="10">
        <v>40723</v>
      </c>
      <c r="B511" s="2">
        <v>154</v>
      </c>
      <c r="C511" s="2" t="s">
        <v>47</v>
      </c>
      <c r="D511" s="2" t="s">
        <v>31</v>
      </c>
      <c r="E511" s="2" t="s">
        <v>26</v>
      </c>
      <c r="F511" s="2" t="s">
        <v>62</v>
      </c>
      <c r="G511" s="2">
        <v>10</v>
      </c>
      <c r="H511" s="2">
        <v>0.79934054945358168</v>
      </c>
      <c r="I511" s="2">
        <v>0.18830446903460601</v>
      </c>
    </row>
    <row r="512" spans="1:9" x14ac:dyDescent="0.25">
      <c r="A512" s="10">
        <v>40723</v>
      </c>
      <c r="B512" s="2">
        <v>154</v>
      </c>
      <c r="C512" s="2" t="s">
        <v>48</v>
      </c>
      <c r="D512" s="2" t="s">
        <v>31</v>
      </c>
      <c r="E512" s="2" t="s">
        <v>26</v>
      </c>
      <c r="F512" s="2" t="s">
        <v>62</v>
      </c>
      <c r="G512" s="2">
        <v>10</v>
      </c>
      <c r="H512" s="2">
        <v>0.96378782734555524</v>
      </c>
      <c r="I512" s="2">
        <v>9.8719444468191531E-2</v>
      </c>
    </row>
    <row r="513" spans="1:9" x14ac:dyDescent="0.25">
      <c r="A513" s="10">
        <v>40723</v>
      </c>
      <c r="B513" s="2">
        <v>154</v>
      </c>
      <c r="C513" s="2" t="s">
        <v>49</v>
      </c>
      <c r="D513" s="2" t="s">
        <v>31</v>
      </c>
      <c r="E513" s="2" t="s">
        <v>26</v>
      </c>
      <c r="F513" s="2" t="s">
        <v>62</v>
      </c>
      <c r="G513" s="2">
        <v>10</v>
      </c>
      <c r="H513" s="2">
        <v>0.90308998699194354</v>
      </c>
      <c r="I513" s="2">
        <v>0.10625080770171241</v>
      </c>
    </row>
    <row r="514" spans="1:9" x14ac:dyDescent="0.25">
      <c r="A514" s="10">
        <v>40723</v>
      </c>
      <c r="B514" s="2">
        <v>154</v>
      </c>
      <c r="C514" s="2" t="s">
        <v>50</v>
      </c>
      <c r="D514" s="2" t="s">
        <v>31</v>
      </c>
      <c r="E514" s="2" t="s">
        <v>26</v>
      </c>
      <c r="F514" s="2" t="s">
        <v>62</v>
      </c>
      <c r="G514" s="2">
        <v>10</v>
      </c>
    </row>
    <row r="515" spans="1:9" x14ac:dyDescent="0.25">
      <c r="A515" s="10">
        <v>40723</v>
      </c>
      <c r="B515" s="2">
        <v>154</v>
      </c>
      <c r="C515" s="2" t="s">
        <v>51</v>
      </c>
      <c r="D515" s="2" t="s">
        <v>31</v>
      </c>
      <c r="E515" s="2" t="s">
        <v>26</v>
      </c>
      <c r="F515" s="2" t="s">
        <v>62</v>
      </c>
      <c r="G515" s="2">
        <v>10</v>
      </c>
    </row>
    <row r="516" spans="1:9" x14ac:dyDescent="0.25">
      <c r="A516" s="10">
        <v>40723</v>
      </c>
      <c r="B516" s="2">
        <v>154</v>
      </c>
      <c r="C516" s="2" t="s">
        <v>52</v>
      </c>
      <c r="D516" s="2" t="s">
        <v>31</v>
      </c>
      <c r="E516" s="2" t="s">
        <v>26</v>
      </c>
      <c r="F516" s="2" t="s">
        <v>62</v>
      </c>
      <c r="G516" s="2">
        <v>10</v>
      </c>
      <c r="H516" s="2">
        <v>0.38021124171160603</v>
      </c>
      <c r="I516" s="2">
        <v>-0.52518902446293037</v>
      </c>
    </row>
    <row r="517" spans="1:9" x14ac:dyDescent="0.25">
      <c r="A517" s="10">
        <v>40723</v>
      </c>
      <c r="B517" s="2">
        <v>154</v>
      </c>
      <c r="C517" s="2" t="s">
        <v>53</v>
      </c>
      <c r="D517" s="2" t="s">
        <v>31</v>
      </c>
      <c r="E517" s="2" t="s">
        <v>26</v>
      </c>
      <c r="F517" s="2" t="s">
        <v>62</v>
      </c>
      <c r="G517" s="2">
        <v>10</v>
      </c>
    </row>
    <row r="518" spans="1:9" x14ac:dyDescent="0.25">
      <c r="A518" s="10">
        <v>40723</v>
      </c>
      <c r="B518" s="2">
        <v>154</v>
      </c>
      <c r="C518" s="2" t="s">
        <v>54</v>
      </c>
      <c r="D518" s="2" t="s">
        <v>31</v>
      </c>
      <c r="E518" s="2" t="s">
        <v>26</v>
      </c>
      <c r="F518" s="2" t="s">
        <v>62</v>
      </c>
      <c r="G518" s="2">
        <v>10</v>
      </c>
      <c r="H518" s="2">
        <v>1.4502491083193612</v>
      </c>
      <c r="I518" s="2">
        <v>0.72521663177101003</v>
      </c>
    </row>
    <row r="519" spans="1:9" x14ac:dyDescent="0.25">
      <c r="A519" s="10">
        <v>40723</v>
      </c>
      <c r="B519" s="2">
        <v>154</v>
      </c>
      <c r="C519" s="2" t="s">
        <v>55</v>
      </c>
      <c r="D519" s="2" t="s">
        <v>31</v>
      </c>
      <c r="E519" s="2" t="s">
        <v>26</v>
      </c>
      <c r="F519" s="2" t="s">
        <v>62</v>
      </c>
      <c r="G519" s="2">
        <v>10</v>
      </c>
    </row>
    <row r="520" spans="1:9" x14ac:dyDescent="0.25">
      <c r="A520" s="10">
        <v>40723</v>
      </c>
      <c r="B520" s="2">
        <v>154</v>
      </c>
      <c r="C520" s="2" t="s">
        <v>56</v>
      </c>
      <c r="D520" s="2" t="s">
        <v>31</v>
      </c>
      <c r="E520" s="2" t="s">
        <v>26</v>
      </c>
      <c r="F520" s="2" t="s">
        <v>62</v>
      </c>
      <c r="G520" s="2">
        <v>10</v>
      </c>
      <c r="H520" s="2">
        <v>1.1303337684950061</v>
      </c>
    </row>
    <row r="521" spans="1:9" x14ac:dyDescent="0.25">
      <c r="A521" s="10">
        <v>40723</v>
      </c>
      <c r="B521" s="2">
        <v>154</v>
      </c>
      <c r="C521" s="2" t="s">
        <v>57</v>
      </c>
      <c r="D521" s="2" t="s">
        <v>31</v>
      </c>
      <c r="E521" s="2" t="s">
        <v>26</v>
      </c>
      <c r="F521" s="2" t="s">
        <v>62</v>
      </c>
      <c r="G521" s="2">
        <v>10</v>
      </c>
      <c r="H521" s="2">
        <v>0.81291335664285558</v>
      </c>
      <c r="I521" s="2">
        <v>-0.16311597439455483</v>
      </c>
    </row>
    <row r="522" spans="1:9" x14ac:dyDescent="0.25">
      <c r="A522" s="10">
        <v>40723</v>
      </c>
      <c r="B522" s="2">
        <v>154</v>
      </c>
      <c r="C522" s="2" t="s">
        <v>58</v>
      </c>
      <c r="D522" s="2" t="s">
        <v>31</v>
      </c>
      <c r="E522" s="2" t="s">
        <v>26</v>
      </c>
      <c r="F522" s="2" t="s">
        <v>62</v>
      </c>
      <c r="G522" s="2">
        <v>10</v>
      </c>
      <c r="H522" s="2">
        <v>0.82607480270082645</v>
      </c>
      <c r="I522" s="2">
        <v>-0.13260570272750463</v>
      </c>
    </row>
    <row r="523" spans="1:9" x14ac:dyDescent="0.25">
      <c r="A523" s="10">
        <v>40723</v>
      </c>
      <c r="B523" s="2">
        <v>154</v>
      </c>
      <c r="C523" s="2" t="s">
        <v>59</v>
      </c>
      <c r="D523" s="2" t="s">
        <v>31</v>
      </c>
      <c r="E523" s="2" t="s">
        <v>26</v>
      </c>
      <c r="F523" s="2" t="s">
        <v>62</v>
      </c>
      <c r="G523" s="2">
        <v>10</v>
      </c>
    </row>
    <row r="524" spans="1:9" x14ac:dyDescent="0.25">
      <c r="A524" s="10">
        <v>40723</v>
      </c>
      <c r="B524" s="2">
        <v>154</v>
      </c>
      <c r="C524" s="2" t="s">
        <v>60</v>
      </c>
      <c r="D524" s="2" t="s">
        <v>31</v>
      </c>
      <c r="E524" s="2" t="s">
        <v>26</v>
      </c>
      <c r="F524" s="2" t="s">
        <v>62</v>
      </c>
      <c r="G524" s="2">
        <v>10</v>
      </c>
    </row>
    <row r="525" spans="1:9" x14ac:dyDescent="0.25">
      <c r="A525" s="10">
        <v>40723</v>
      </c>
      <c r="B525" s="2">
        <v>154</v>
      </c>
      <c r="C525" s="2" t="s">
        <v>61</v>
      </c>
      <c r="D525" s="2" t="s">
        <v>31</v>
      </c>
      <c r="E525" s="2" t="s">
        <v>26</v>
      </c>
      <c r="F525" s="2" t="s">
        <v>62</v>
      </c>
      <c r="G525" s="2">
        <v>10</v>
      </c>
    </row>
    <row r="527" spans="1:9" x14ac:dyDescent="0.25">
      <c r="A527" s="10">
        <v>40723</v>
      </c>
      <c r="B527" s="2">
        <v>219</v>
      </c>
      <c r="C527" s="2" t="s">
        <v>38</v>
      </c>
      <c r="D527" s="2" t="s">
        <v>31</v>
      </c>
      <c r="E527" s="2" t="s">
        <v>26</v>
      </c>
      <c r="F527" s="2" t="s">
        <v>62</v>
      </c>
      <c r="G527" s="2">
        <v>10</v>
      </c>
      <c r="H527" s="2">
        <v>0.99122607569249477</v>
      </c>
      <c r="I527" s="2">
        <v>7.5059491707286083E-2</v>
      </c>
    </row>
    <row r="528" spans="1:9" x14ac:dyDescent="0.25">
      <c r="A528" s="10">
        <v>40723</v>
      </c>
      <c r="B528" s="2">
        <v>219</v>
      </c>
      <c r="C528" s="2" t="s">
        <v>39</v>
      </c>
      <c r="D528" s="2" t="s">
        <v>31</v>
      </c>
      <c r="E528" s="2" t="s">
        <v>26</v>
      </c>
      <c r="F528" s="2" t="s">
        <v>62</v>
      </c>
      <c r="G528" s="2">
        <v>10</v>
      </c>
      <c r="H528" s="2">
        <v>0.59106460702649921</v>
      </c>
      <c r="I528" s="2">
        <v>-0.22606092604371222</v>
      </c>
    </row>
    <row r="529" spans="1:9" x14ac:dyDescent="0.25">
      <c r="A529" s="10">
        <v>40723</v>
      </c>
      <c r="B529" s="2">
        <v>219</v>
      </c>
      <c r="C529" s="2" t="s">
        <v>40</v>
      </c>
      <c r="D529" s="2" t="s">
        <v>31</v>
      </c>
      <c r="E529" s="2" t="s">
        <v>26</v>
      </c>
      <c r="F529" s="2" t="s">
        <v>62</v>
      </c>
      <c r="G529" s="2">
        <v>10</v>
      </c>
      <c r="H529" s="2">
        <v>0.93951925261861846</v>
      </c>
      <c r="I529" s="2">
        <v>-0.18997929379040335</v>
      </c>
    </row>
    <row r="530" spans="1:9" x14ac:dyDescent="0.25">
      <c r="A530" s="10">
        <v>40723</v>
      </c>
      <c r="B530" s="2">
        <v>219</v>
      </c>
      <c r="C530" s="2" t="s">
        <v>41</v>
      </c>
      <c r="D530" s="2" t="s">
        <v>31</v>
      </c>
      <c r="E530" s="2" t="s">
        <v>26</v>
      </c>
      <c r="F530" s="2" t="s">
        <v>62</v>
      </c>
      <c r="G530" s="2">
        <v>10</v>
      </c>
      <c r="H530" s="2">
        <v>0.3222192947339193</v>
      </c>
      <c r="I530" s="2">
        <v>-0.50026491275641061</v>
      </c>
    </row>
    <row r="531" spans="1:9" x14ac:dyDescent="0.25">
      <c r="A531" s="10">
        <v>40723</v>
      </c>
      <c r="B531" s="2">
        <v>219</v>
      </c>
      <c r="C531" s="2" t="s">
        <v>42</v>
      </c>
      <c r="D531" s="2" t="s">
        <v>31</v>
      </c>
      <c r="E531" s="2" t="s">
        <v>26</v>
      </c>
      <c r="F531" s="2" t="s">
        <v>62</v>
      </c>
      <c r="G531" s="2">
        <v>10</v>
      </c>
      <c r="H531" s="2">
        <v>0.81954393554186866</v>
      </c>
      <c r="I531" s="2">
        <v>0.37760477352866212</v>
      </c>
    </row>
    <row r="532" spans="1:9" x14ac:dyDescent="0.25">
      <c r="A532" s="10">
        <v>40723</v>
      </c>
      <c r="B532" s="2">
        <v>219</v>
      </c>
      <c r="C532" s="2" t="s">
        <v>43</v>
      </c>
      <c r="D532" s="2" t="s">
        <v>31</v>
      </c>
      <c r="E532" s="2" t="s">
        <v>26</v>
      </c>
      <c r="F532" s="2" t="s">
        <v>62</v>
      </c>
      <c r="G532" s="2">
        <v>10</v>
      </c>
      <c r="H532" s="2">
        <v>0.89209460269048035</v>
      </c>
      <c r="I532" s="2">
        <v>-0.12904296080099004</v>
      </c>
    </row>
    <row r="533" spans="1:9" x14ac:dyDescent="0.25">
      <c r="A533" s="10">
        <v>40723</v>
      </c>
      <c r="B533" s="2">
        <v>219</v>
      </c>
      <c r="C533" s="2" t="s">
        <v>44</v>
      </c>
      <c r="D533" s="2" t="s">
        <v>31</v>
      </c>
      <c r="E533" s="2" t="s">
        <v>26</v>
      </c>
      <c r="F533" s="2" t="s">
        <v>62</v>
      </c>
      <c r="G533" s="2">
        <v>10</v>
      </c>
    </row>
    <row r="534" spans="1:9" x14ac:dyDescent="0.25">
      <c r="A534" s="10">
        <v>40723</v>
      </c>
      <c r="B534" s="2">
        <v>219</v>
      </c>
      <c r="C534" s="2" t="s">
        <v>45</v>
      </c>
      <c r="D534" s="2" t="s">
        <v>31</v>
      </c>
      <c r="E534" s="2" t="s">
        <v>26</v>
      </c>
      <c r="F534" s="2" t="s">
        <v>62</v>
      </c>
      <c r="G534" s="2">
        <v>10</v>
      </c>
      <c r="H534" s="2">
        <v>0.66275783168157409</v>
      </c>
      <c r="I534" s="2">
        <v>-0.38064351743068414</v>
      </c>
    </row>
    <row r="535" spans="1:9" x14ac:dyDescent="0.25">
      <c r="A535" s="10">
        <v>40723</v>
      </c>
      <c r="B535" s="2">
        <v>219</v>
      </c>
      <c r="C535" s="2" t="s">
        <v>46</v>
      </c>
      <c r="D535" s="2" t="s">
        <v>31</v>
      </c>
      <c r="E535" s="2" t="s">
        <v>26</v>
      </c>
      <c r="F535" s="2" t="s">
        <v>62</v>
      </c>
      <c r="G535" s="2">
        <v>10</v>
      </c>
      <c r="H535" s="2">
        <v>0.6020599913279624</v>
      </c>
      <c r="I535" s="2">
        <v>1.8932796446446652E-2</v>
      </c>
    </row>
    <row r="536" spans="1:9" x14ac:dyDescent="0.25">
      <c r="A536" s="10">
        <v>40723</v>
      </c>
      <c r="B536" s="2">
        <v>219</v>
      </c>
      <c r="C536" s="2" t="s">
        <v>47</v>
      </c>
      <c r="D536" s="2" t="s">
        <v>31</v>
      </c>
      <c r="E536" s="2" t="s">
        <v>26</v>
      </c>
      <c r="F536" s="2" t="s">
        <v>62</v>
      </c>
      <c r="G536" s="2">
        <v>10</v>
      </c>
      <c r="H536" s="2">
        <v>0.51851393987788741</v>
      </c>
    </row>
    <row r="537" spans="1:9" x14ac:dyDescent="0.25">
      <c r="A537" s="10">
        <v>40723</v>
      </c>
      <c r="B537" s="2">
        <v>219</v>
      </c>
      <c r="C537" s="2" t="s">
        <v>48</v>
      </c>
      <c r="D537" s="2" t="s">
        <v>31</v>
      </c>
      <c r="E537" s="2" t="s">
        <v>26</v>
      </c>
      <c r="F537" s="2" t="s">
        <v>62</v>
      </c>
      <c r="G537" s="2">
        <v>10</v>
      </c>
    </row>
    <row r="538" spans="1:9" x14ac:dyDescent="0.25">
      <c r="A538" s="10">
        <v>40723</v>
      </c>
      <c r="B538" s="2">
        <v>219</v>
      </c>
      <c r="C538" s="2" t="s">
        <v>49</v>
      </c>
      <c r="D538" s="2" t="s">
        <v>31</v>
      </c>
      <c r="E538" s="2" t="s">
        <v>26</v>
      </c>
      <c r="F538" s="2" t="s">
        <v>62</v>
      </c>
      <c r="G538" s="2">
        <v>10</v>
      </c>
      <c r="H538" s="2">
        <v>0.38021124171160603</v>
      </c>
      <c r="I538" s="2">
        <v>0.18437847296019275</v>
      </c>
    </row>
    <row r="539" spans="1:9" x14ac:dyDescent="0.25">
      <c r="A539" s="10">
        <v>40723</v>
      </c>
      <c r="B539" s="2">
        <v>219</v>
      </c>
      <c r="C539" s="2" t="s">
        <v>50</v>
      </c>
      <c r="D539" s="2" t="s">
        <v>31</v>
      </c>
      <c r="E539" s="2" t="s">
        <v>26</v>
      </c>
      <c r="F539" s="2" t="s">
        <v>62</v>
      </c>
      <c r="G539" s="2">
        <v>10</v>
      </c>
      <c r="H539" s="2">
        <v>1.510545010206612</v>
      </c>
      <c r="I539" s="2">
        <v>0.55026858877420082</v>
      </c>
    </row>
    <row r="540" spans="1:9" x14ac:dyDescent="0.25">
      <c r="A540" s="10">
        <v>40723</v>
      </c>
      <c r="B540" s="2">
        <v>219</v>
      </c>
      <c r="C540" s="2" t="s">
        <v>51</v>
      </c>
      <c r="D540" s="2" t="s">
        <v>31</v>
      </c>
      <c r="E540" s="2" t="s">
        <v>26</v>
      </c>
      <c r="F540" s="2" t="s">
        <v>62</v>
      </c>
      <c r="G540" s="2">
        <v>10</v>
      </c>
      <c r="H540" s="2">
        <v>1.287801729930226</v>
      </c>
      <c r="I540" s="2">
        <v>0.64375850083211583</v>
      </c>
    </row>
    <row r="541" spans="1:9" x14ac:dyDescent="0.25">
      <c r="A541" s="10">
        <v>40723</v>
      </c>
      <c r="B541" s="2">
        <v>219</v>
      </c>
      <c r="C541" s="2" t="s">
        <v>52</v>
      </c>
      <c r="D541" s="2" t="s">
        <v>31</v>
      </c>
      <c r="E541" s="2" t="s">
        <v>26</v>
      </c>
      <c r="F541" s="2" t="s">
        <v>62</v>
      </c>
      <c r="G541" s="2">
        <v>10</v>
      </c>
      <c r="H541" s="2">
        <v>1.4653828514484182</v>
      </c>
      <c r="I541" s="2">
        <v>0.39558073241453234</v>
      </c>
    </row>
    <row r="542" spans="1:9" x14ac:dyDescent="0.25">
      <c r="A542" s="10">
        <v>40723</v>
      </c>
      <c r="B542" s="2">
        <v>219</v>
      </c>
      <c r="C542" s="2" t="s">
        <v>53</v>
      </c>
      <c r="D542" s="2" t="s">
        <v>31</v>
      </c>
      <c r="E542" s="2" t="s">
        <v>26</v>
      </c>
      <c r="F542" s="2" t="s">
        <v>62</v>
      </c>
      <c r="G542" s="2">
        <v>10</v>
      </c>
      <c r="H542" s="2">
        <v>0.38021124171160603</v>
      </c>
      <c r="I542" s="2">
        <v>0.10806690687820865</v>
      </c>
    </row>
    <row r="543" spans="1:9" x14ac:dyDescent="0.25">
      <c r="A543" s="10">
        <v>40723</v>
      </c>
      <c r="B543" s="2">
        <v>219</v>
      </c>
      <c r="C543" s="2" t="s">
        <v>54</v>
      </c>
      <c r="D543" s="2" t="s">
        <v>31</v>
      </c>
      <c r="E543" s="2" t="s">
        <v>26</v>
      </c>
      <c r="F543" s="2" t="s">
        <v>62</v>
      </c>
      <c r="G543" s="2">
        <v>10</v>
      </c>
      <c r="H543" s="2">
        <v>0.55630250076728727</v>
      </c>
      <c r="I543" s="2">
        <v>-8.6241092457185281E-2</v>
      </c>
    </row>
    <row r="544" spans="1:9" x14ac:dyDescent="0.25">
      <c r="A544" s="10">
        <v>40723</v>
      </c>
      <c r="B544" s="2">
        <v>219</v>
      </c>
      <c r="C544" s="2" t="s">
        <v>55</v>
      </c>
      <c r="D544" s="2" t="s">
        <v>31</v>
      </c>
      <c r="E544" s="2" t="s">
        <v>26</v>
      </c>
      <c r="F544" s="2" t="s">
        <v>62</v>
      </c>
      <c r="G544" s="2">
        <v>10</v>
      </c>
      <c r="H544" s="2">
        <v>0.34242268082220628</v>
      </c>
      <c r="I544" s="2">
        <v>4.3291317443178053E-2</v>
      </c>
    </row>
    <row r="545" spans="1:9" x14ac:dyDescent="0.25">
      <c r="A545" s="10">
        <v>40723</v>
      </c>
      <c r="B545" s="2">
        <v>219</v>
      </c>
      <c r="C545" s="2" t="s">
        <v>56</v>
      </c>
      <c r="D545" s="2" t="s">
        <v>31</v>
      </c>
      <c r="E545" s="2" t="s">
        <v>26</v>
      </c>
      <c r="F545" s="2" t="s">
        <v>62</v>
      </c>
      <c r="G545" s="2">
        <v>10</v>
      </c>
      <c r="H545" s="2">
        <v>1.1986570869544226</v>
      </c>
      <c r="I545" s="2">
        <v>0.26263184198072753</v>
      </c>
    </row>
    <row r="546" spans="1:9" x14ac:dyDescent="0.25">
      <c r="A546" s="10">
        <v>40723</v>
      </c>
      <c r="B546" s="2">
        <v>219</v>
      </c>
      <c r="C546" s="2" t="s">
        <v>57</v>
      </c>
      <c r="D546" s="2" t="s">
        <v>31</v>
      </c>
      <c r="E546" s="2" t="s">
        <v>26</v>
      </c>
      <c r="F546" s="2" t="s">
        <v>62</v>
      </c>
      <c r="G546" s="2">
        <v>10</v>
      </c>
    </row>
    <row r="547" spans="1:9" x14ac:dyDescent="0.25">
      <c r="A547" s="10">
        <v>40723</v>
      </c>
      <c r="B547" s="2">
        <v>219</v>
      </c>
      <c r="C547" s="2" t="s">
        <v>58</v>
      </c>
      <c r="D547" s="2" t="s">
        <v>31</v>
      </c>
      <c r="E547" s="2" t="s">
        <v>26</v>
      </c>
      <c r="F547" s="2" t="s">
        <v>62</v>
      </c>
      <c r="G547" s="2">
        <v>10</v>
      </c>
      <c r="H547" s="2">
        <v>1.0211892990699381</v>
      </c>
      <c r="I547" s="2">
        <v>-5.2991590196453647E-3</v>
      </c>
    </row>
    <row r="548" spans="1:9" x14ac:dyDescent="0.25">
      <c r="A548" s="10">
        <v>40723</v>
      </c>
      <c r="B548" s="2">
        <v>219</v>
      </c>
      <c r="C548" s="2" t="s">
        <v>59</v>
      </c>
      <c r="D548" s="2" t="s">
        <v>31</v>
      </c>
      <c r="E548" s="2" t="s">
        <v>26</v>
      </c>
      <c r="F548" s="2" t="s">
        <v>62</v>
      </c>
      <c r="G548" s="2">
        <v>10</v>
      </c>
      <c r="H548" s="2">
        <v>0.54406804435027567</v>
      </c>
      <c r="I548" s="2">
        <v>0.17207390550826121</v>
      </c>
    </row>
    <row r="549" spans="1:9" x14ac:dyDescent="0.25">
      <c r="A549" s="10">
        <v>40723</v>
      </c>
      <c r="B549" s="2">
        <v>219</v>
      </c>
      <c r="C549" s="2" t="s">
        <v>60</v>
      </c>
      <c r="D549" s="2" t="s">
        <v>31</v>
      </c>
      <c r="E549" s="2" t="s">
        <v>26</v>
      </c>
      <c r="F549" s="2" t="s">
        <v>62</v>
      </c>
      <c r="G549" s="2">
        <v>10</v>
      </c>
      <c r="H549" s="2">
        <v>1.8149131812750738</v>
      </c>
      <c r="I549" s="2">
        <v>1.0608907683097384</v>
      </c>
    </row>
    <row r="550" spans="1:9" x14ac:dyDescent="0.25">
      <c r="A550" s="10">
        <v>40723</v>
      </c>
      <c r="B550" s="2">
        <v>219</v>
      </c>
      <c r="C550" s="2" t="s">
        <v>61</v>
      </c>
      <c r="D550" s="2" t="s">
        <v>31</v>
      </c>
      <c r="E550" s="2" t="s">
        <v>26</v>
      </c>
      <c r="F550" s="2" t="s">
        <v>62</v>
      </c>
      <c r="G550" s="2">
        <v>10</v>
      </c>
      <c r="H550" s="2">
        <v>1.4771212547196624</v>
      </c>
      <c r="I550" s="2">
        <v>0.13551979305170631</v>
      </c>
    </row>
    <row r="552" spans="1:9" x14ac:dyDescent="0.25">
      <c r="A552" s="10">
        <v>40723</v>
      </c>
      <c r="B552" s="2">
        <v>253</v>
      </c>
      <c r="C552" s="2" t="s">
        <v>38</v>
      </c>
      <c r="D552" s="2" t="s">
        <v>32</v>
      </c>
      <c r="E552" s="2" t="s">
        <v>26</v>
      </c>
      <c r="F552" s="2" t="s">
        <v>62</v>
      </c>
      <c r="G552" s="2">
        <v>25</v>
      </c>
      <c r="H552" s="2">
        <v>1.9647309210536295</v>
      </c>
      <c r="I552" s="2">
        <v>1.3083908325649873</v>
      </c>
    </row>
    <row r="553" spans="1:9" x14ac:dyDescent="0.25">
      <c r="A553" s="10">
        <v>40723</v>
      </c>
      <c r="B553" s="2">
        <v>253</v>
      </c>
      <c r="C553" s="2" t="s">
        <v>39</v>
      </c>
      <c r="D553" s="2" t="s">
        <v>32</v>
      </c>
      <c r="E553" s="2" t="s">
        <v>26</v>
      </c>
      <c r="F553" s="2" t="s">
        <v>62</v>
      </c>
      <c r="G553" s="2">
        <v>25</v>
      </c>
      <c r="H553" s="2">
        <v>0.89762709129044149</v>
      </c>
      <c r="I553" s="2">
        <v>0.71727911734407224</v>
      </c>
    </row>
    <row r="554" spans="1:9" x14ac:dyDescent="0.25">
      <c r="A554" s="10">
        <v>40723</v>
      </c>
      <c r="B554" s="2">
        <v>253</v>
      </c>
      <c r="C554" s="2" t="s">
        <v>40</v>
      </c>
      <c r="D554" s="2" t="s">
        <v>32</v>
      </c>
      <c r="E554" s="2" t="s">
        <v>26</v>
      </c>
      <c r="F554" s="2" t="s">
        <v>62</v>
      </c>
      <c r="G554" s="2">
        <v>25</v>
      </c>
      <c r="H554" s="2">
        <v>0.74818802700620035</v>
      </c>
      <c r="I554" s="2">
        <v>0.62154961631239602</v>
      </c>
    </row>
    <row r="555" spans="1:9" x14ac:dyDescent="0.25">
      <c r="A555" s="10">
        <v>40723</v>
      </c>
      <c r="B555" s="2">
        <v>253</v>
      </c>
      <c r="C555" s="2" t="s">
        <v>41</v>
      </c>
      <c r="D555" s="2" t="s">
        <v>32</v>
      </c>
      <c r="E555" s="2" t="s">
        <v>26</v>
      </c>
      <c r="F555" s="2" t="s">
        <v>62</v>
      </c>
      <c r="G555" s="2">
        <v>25</v>
      </c>
      <c r="H555" s="2">
        <v>0.49136169383427269</v>
      </c>
      <c r="I555" s="2">
        <v>0.38511224383472159</v>
      </c>
    </row>
    <row r="556" spans="1:9" x14ac:dyDescent="0.25">
      <c r="A556" s="10">
        <v>40723</v>
      </c>
      <c r="B556" s="2">
        <v>253</v>
      </c>
      <c r="C556" s="2" t="s">
        <v>42</v>
      </c>
      <c r="D556" s="2" t="s">
        <v>32</v>
      </c>
      <c r="E556" s="2" t="s">
        <v>26</v>
      </c>
      <c r="F556" s="2" t="s">
        <v>62</v>
      </c>
      <c r="G556" s="2">
        <v>25</v>
      </c>
      <c r="H556" s="2">
        <v>0.69019608002851363</v>
      </c>
      <c r="I556" s="2">
        <v>0.61184093808280982</v>
      </c>
    </row>
    <row r="557" spans="1:9" x14ac:dyDescent="0.25">
      <c r="A557" s="10">
        <v>40723</v>
      </c>
      <c r="B557" s="2">
        <v>253</v>
      </c>
      <c r="C557" s="2" t="s">
        <v>43</v>
      </c>
      <c r="D557" s="2" t="s">
        <v>32</v>
      </c>
      <c r="E557" s="2" t="s">
        <v>26</v>
      </c>
      <c r="F557" s="2" t="s">
        <v>62</v>
      </c>
      <c r="G557" s="2">
        <v>25</v>
      </c>
    </row>
    <row r="558" spans="1:9" x14ac:dyDescent="0.25">
      <c r="A558" s="10">
        <v>40723</v>
      </c>
      <c r="B558" s="2">
        <v>253</v>
      </c>
      <c r="C558" s="2" t="s">
        <v>44</v>
      </c>
      <c r="D558" s="2" t="s">
        <v>32</v>
      </c>
      <c r="E558" s="2" t="s">
        <v>26</v>
      </c>
      <c r="F558" s="2" t="s">
        <v>62</v>
      </c>
      <c r="G558" s="2">
        <v>25</v>
      </c>
      <c r="H558" s="2">
        <v>1.3710678622717363</v>
      </c>
      <c r="I558" s="2">
        <v>0.81296522181078146</v>
      </c>
    </row>
    <row r="559" spans="1:9" x14ac:dyDescent="0.25">
      <c r="A559" s="10">
        <v>40723</v>
      </c>
      <c r="B559" s="2">
        <v>253</v>
      </c>
      <c r="C559" s="2" t="s">
        <v>45</v>
      </c>
      <c r="D559" s="2" t="s">
        <v>32</v>
      </c>
      <c r="E559" s="2" t="s">
        <v>26</v>
      </c>
      <c r="F559" s="2" t="s">
        <v>62</v>
      </c>
      <c r="G559" s="2">
        <v>25</v>
      </c>
      <c r="H559" s="2">
        <v>0.38021124171160603</v>
      </c>
      <c r="I559" s="2">
        <v>0.48399542366115716</v>
      </c>
    </row>
    <row r="560" spans="1:9" x14ac:dyDescent="0.25">
      <c r="A560" s="10">
        <v>40723</v>
      </c>
      <c r="B560" s="2">
        <v>253</v>
      </c>
      <c r="C560" s="2" t="s">
        <v>46</v>
      </c>
      <c r="D560" s="2" t="s">
        <v>32</v>
      </c>
      <c r="E560" s="2" t="s">
        <v>26</v>
      </c>
      <c r="F560" s="2" t="s">
        <v>62</v>
      </c>
      <c r="G560" s="2">
        <v>25</v>
      </c>
      <c r="H560" s="2">
        <v>0.93449845124356767</v>
      </c>
      <c r="I560" s="2">
        <v>0.68849091325384493</v>
      </c>
    </row>
    <row r="561" spans="1:9" x14ac:dyDescent="0.25">
      <c r="A561" s="10">
        <v>40723</v>
      </c>
      <c r="B561" s="2">
        <v>253</v>
      </c>
      <c r="C561" s="2" t="s">
        <v>47</v>
      </c>
      <c r="D561" s="2" t="s">
        <v>32</v>
      </c>
      <c r="E561" s="2" t="s">
        <v>26</v>
      </c>
      <c r="F561" s="2" t="s">
        <v>62</v>
      </c>
      <c r="G561" s="2">
        <v>25</v>
      </c>
      <c r="H561" s="2">
        <v>1.1238516409670858</v>
      </c>
      <c r="I561" s="2">
        <v>0.98599146225631329</v>
      </c>
    </row>
    <row r="562" spans="1:9" x14ac:dyDescent="0.25">
      <c r="A562" s="10">
        <v>40723</v>
      </c>
      <c r="B562" s="2">
        <v>253</v>
      </c>
      <c r="C562" s="2" t="s">
        <v>48</v>
      </c>
      <c r="D562" s="2" t="s">
        <v>32</v>
      </c>
      <c r="E562" s="2" t="s">
        <v>26</v>
      </c>
      <c r="F562" s="2" t="s">
        <v>62</v>
      </c>
      <c r="G562" s="2">
        <v>25</v>
      </c>
    </row>
    <row r="563" spans="1:9" x14ac:dyDescent="0.25">
      <c r="A563" s="10">
        <v>40723</v>
      </c>
      <c r="B563" s="2">
        <v>253</v>
      </c>
      <c r="C563" s="2" t="s">
        <v>49</v>
      </c>
      <c r="D563" s="2" t="s">
        <v>32</v>
      </c>
      <c r="E563" s="2" t="s">
        <v>26</v>
      </c>
      <c r="F563" s="2" t="s">
        <v>62</v>
      </c>
      <c r="G563" s="2">
        <v>25</v>
      </c>
      <c r="H563" s="2">
        <v>0.75587485567249146</v>
      </c>
      <c r="I563" s="2">
        <v>0.73026906795257751</v>
      </c>
    </row>
    <row r="564" spans="1:9" x14ac:dyDescent="0.25">
      <c r="A564" s="10">
        <v>40723</v>
      </c>
      <c r="B564" s="2">
        <v>253</v>
      </c>
      <c r="C564" s="2" t="s">
        <v>50</v>
      </c>
      <c r="D564" s="2" t="s">
        <v>32</v>
      </c>
      <c r="E564" s="2" t="s">
        <v>26</v>
      </c>
      <c r="F564" s="2" t="s">
        <v>62</v>
      </c>
      <c r="G564" s="2">
        <v>25</v>
      </c>
      <c r="H564" s="2">
        <v>0.66275783168157409</v>
      </c>
      <c r="I564" s="2">
        <v>0.4675176389454736</v>
      </c>
    </row>
    <row r="565" spans="1:9" x14ac:dyDescent="0.25">
      <c r="A565" s="10">
        <v>40723</v>
      </c>
      <c r="B565" s="2">
        <v>253</v>
      </c>
      <c r="C565" s="2" t="s">
        <v>51</v>
      </c>
      <c r="D565" s="2" t="s">
        <v>32</v>
      </c>
      <c r="E565" s="2" t="s">
        <v>26</v>
      </c>
      <c r="F565" s="2" t="s">
        <v>62</v>
      </c>
      <c r="G565" s="2">
        <v>25</v>
      </c>
    </row>
    <row r="566" spans="1:9" x14ac:dyDescent="0.25">
      <c r="A566" s="10">
        <v>40723</v>
      </c>
      <c r="B566" s="2">
        <v>253</v>
      </c>
      <c r="C566" s="2" t="s">
        <v>52</v>
      </c>
      <c r="D566" s="2" t="s">
        <v>32</v>
      </c>
      <c r="E566" s="2" t="s">
        <v>26</v>
      </c>
      <c r="F566" s="2" t="s">
        <v>62</v>
      </c>
      <c r="G566" s="2">
        <v>25</v>
      </c>
    </row>
    <row r="567" spans="1:9" x14ac:dyDescent="0.25">
      <c r="A567" s="10">
        <v>40723</v>
      </c>
      <c r="B567" s="2">
        <v>253</v>
      </c>
      <c r="C567" s="2" t="s">
        <v>53</v>
      </c>
      <c r="D567" s="2" t="s">
        <v>32</v>
      </c>
      <c r="E567" s="2" t="s">
        <v>26</v>
      </c>
      <c r="F567" s="2" t="s">
        <v>62</v>
      </c>
      <c r="G567" s="2">
        <v>25</v>
      </c>
    </row>
    <row r="568" spans="1:9" x14ac:dyDescent="0.25">
      <c r="A568" s="10">
        <v>40723</v>
      </c>
      <c r="B568" s="2">
        <v>253</v>
      </c>
      <c r="C568" s="2" t="s">
        <v>54</v>
      </c>
      <c r="D568" s="2" t="s">
        <v>32</v>
      </c>
      <c r="E568" s="2" t="s">
        <v>26</v>
      </c>
      <c r="F568" s="2" t="s">
        <v>62</v>
      </c>
      <c r="G568" s="2">
        <v>25</v>
      </c>
      <c r="H568" s="2">
        <v>0.41497334797081797</v>
      </c>
      <c r="I568" s="2">
        <v>0.14024897010649864</v>
      </c>
    </row>
    <row r="569" spans="1:9" x14ac:dyDescent="0.25">
      <c r="A569" s="10">
        <v>40723</v>
      </c>
      <c r="B569" s="2">
        <v>253</v>
      </c>
      <c r="C569" s="2" t="s">
        <v>55</v>
      </c>
      <c r="D569" s="2" t="s">
        <v>32</v>
      </c>
      <c r="E569" s="2" t="s">
        <v>26</v>
      </c>
      <c r="F569" s="2" t="s">
        <v>62</v>
      </c>
      <c r="G569" s="2">
        <v>25</v>
      </c>
      <c r="H569" s="2">
        <v>0.93449845124356767</v>
      </c>
      <c r="I569" s="2">
        <v>0.97318610211433587</v>
      </c>
    </row>
    <row r="570" spans="1:9" x14ac:dyDescent="0.25">
      <c r="A570" s="10">
        <v>40723</v>
      </c>
      <c r="B570" s="2">
        <v>253</v>
      </c>
      <c r="C570" s="2" t="s">
        <v>56</v>
      </c>
      <c r="D570" s="2" t="s">
        <v>32</v>
      </c>
      <c r="E570" s="2" t="s">
        <v>26</v>
      </c>
      <c r="F570" s="2" t="s">
        <v>62</v>
      </c>
      <c r="G570" s="2">
        <v>25</v>
      </c>
      <c r="H570" s="2">
        <v>0.85733249643126852</v>
      </c>
      <c r="I570" s="2">
        <v>0.8306917261420923</v>
      </c>
    </row>
    <row r="571" spans="1:9" x14ac:dyDescent="0.25">
      <c r="A571" s="10">
        <v>40723</v>
      </c>
      <c r="B571" s="2">
        <v>253</v>
      </c>
      <c r="C571" s="2" t="s">
        <v>57</v>
      </c>
      <c r="D571" s="2" t="s">
        <v>32</v>
      </c>
      <c r="E571" s="2" t="s">
        <v>26</v>
      </c>
      <c r="F571" s="2" t="s">
        <v>62</v>
      </c>
      <c r="G571" s="2">
        <v>25</v>
      </c>
      <c r="H571" s="2">
        <v>0.51851393987788741</v>
      </c>
      <c r="I571" s="2">
        <v>0.51906292195683457</v>
      </c>
    </row>
    <row r="572" spans="1:9" x14ac:dyDescent="0.25">
      <c r="A572" s="10">
        <v>40723</v>
      </c>
      <c r="B572" s="2">
        <v>253</v>
      </c>
      <c r="C572" s="2" t="s">
        <v>58</v>
      </c>
      <c r="D572" s="2" t="s">
        <v>32</v>
      </c>
      <c r="E572" s="2" t="s">
        <v>26</v>
      </c>
      <c r="F572" s="2" t="s">
        <v>62</v>
      </c>
      <c r="G572" s="2">
        <v>25</v>
      </c>
      <c r="H572" s="2">
        <v>1.0569048513364727</v>
      </c>
      <c r="I572" s="2">
        <v>0.84792332873149912</v>
      </c>
    </row>
    <row r="573" spans="1:9" x14ac:dyDescent="0.25">
      <c r="A573" s="10">
        <v>40723</v>
      </c>
      <c r="B573" s="2">
        <v>253</v>
      </c>
      <c r="C573" s="2" t="s">
        <v>59</v>
      </c>
      <c r="D573" s="2" t="s">
        <v>32</v>
      </c>
      <c r="E573" s="2" t="s">
        <v>26</v>
      </c>
      <c r="F573" s="2" t="s">
        <v>62</v>
      </c>
      <c r="G573" s="2">
        <v>25</v>
      </c>
      <c r="H573" s="2">
        <v>0.91907809237607396</v>
      </c>
      <c r="I573" s="2">
        <v>0.93765185904481541</v>
      </c>
    </row>
    <row r="574" spans="1:9" x14ac:dyDescent="0.25">
      <c r="A574" s="10">
        <v>40723</v>
      </c>
      <c r="B574" s="2">
        <v>253</v>
      </c>
      <c r="C574" s="2" t="s">
        <v>60</v>
      </c>
      <c r="D574" s="2" t="s">
        <v>32</v>
      </c>
      <c r="E574" s="2" t="s">
        <v>26</v>
      </c>
      <c r="F574" s="2" t="s">
        <v>62</v>
      </c>
      <c r="G574" s="2">
        <v>25</v>
      </c>
      <c r="H574" s="2">
        <v>1.1139433523068367</v>
      </c>
      <c r="I574" s="2">
        <v>0.67316191151292204</v>
      </c>
    </row>
    <row r="575" spans="1:9" x14ac:dyDescent="0.25">
      <c r="A575" s="10">
        <v>40723</v>
      </c>
      <c r="B575" s="2">
        <v>253</v>
      </c>
      <c r="C575" s="2" t="s">
        <v>61</v>
      </c>
      <c r="D575" s="2" t="s">
        <v>32</v>
      </c>
      <c r="E575" s="2" t="s">
        <v>26</v>
      </c>
      <c r="F575" s="2" t="s">
        <v>62</v>
      </c>
      <c r="G575" s="2">
        <v>25</v>
      </c>
      <c r="H575" s="2">
        <v>1.2227164711475833</v>
      </c>
      <c r="I575" s="2">
        <v>0.98403522047660896</v>
      </c>
    </row>
    <row r="577" spans="1:8" x14ac:dyDescent="0.25">
      <c r="A577" s="10">
        <v>40730</v>
      </c>
      <c r="B577" s="2">
        <v>154</v>
      </c>
      <c r="C577" s="2" t="s">
        <v>38</v>
      </c>
      <c r="D577" s="2" t="s">
        <v>31</v>
      </c>
      <c r="E577" s="2" t="s">
        <v>26</v>
      </c>
      <c r="F577" s="2" t="s">
        <v>62</v>
      </c>
      <c r="G577" s="2">
        <v>10</v>
      </c>
      <c r="H577" s="2">
        <v>1.3424226808222062</v>
      </c>
    </row>
    <row r="578" spans="1:8" x14ac:dyDescent="0.25">
      <c r="A578" s="10">
        <v>40730</v>
      </c>
      <c r="B578" s="2">
        <v>154</v>
      </c>
      <c r="C578" s="2" t="s">
        <v>39</v>
      </c>
      <c r="D578" s="2" t="s">
        <v>31</v>
      </c>
      <c r="E578" s="2" t="s">
        <v>26</v>
      </c>
      <c r="F578" s="2" t="s">
        <v>62</v>
      </c>
      <c r="G578" s="2">
        <v>10</v>
      </c>
      <c r="H578" s="2">
        <v>4.1392685158225077E-2</v>
      </c>
    </row>
    <row r="579" spans="1:8" x14ac:dyDescent="0.25">
      <c r="A579" s="10">
        <v>40730</v>
      </c>
      <c r="B579" s="2">
        <v>154</v>
      </c>
      <c r="C579" s="2" t="s">
        <v>40</v>
      </c>
      <c r="D579" s="2" t="s">
        <v>31</v>
      </c>
      <c r="E579" s="2" t="s">
        <v>26</v>
      </c>
      <c r="F579" s="2" t="s">
        <v>62</v>
      </c>
      <c r="G579" s="2">
        <v>10</v>
      </c>
      <c r="H579" s="2">
        <v>1.0827853703164501</v>
      </c>
    </row>
    <row r="580" spans="1:8" x14ac:dyDescent="0.25">
      <c r="A580" s="10">
        <v>40730</v>
      </c>
      <c r="B580" s="2">
        <v>154</v>
      </c>
      <c r="C580" s="2" t="s">
        <v>41</v>
      </c>
      <c r="D580" s="2" t="s">
        <v>31</v>
      </c>
      <c r="E580" s="2" t="s">
        <v>26</v>
      </c>
      <c r="F580" s="2" t="s">
        <v>62</v>
      </c>
      <c r="G580" s="2">
        <v>10</v>
      </c>
      <c r="H580" s="2">
        <v>0.69897000433601886</v>
      </c>
    </row>
    <row r="581" spans="1:8" x14ac:dyDescent="0.25">
      <c r="A581" s="10">
        <v>40730</v>
      </c>
      <c r="B581" s="2">
        <v>154</v>
      </c>
      <c r="C581" s="2" t="s">
        <v>42</v>
      </c>
      <c r="D581" s="2" t="s">
        <v>31</v>
      </c>
      <c r="E581" s="2" t="s">
        <v>26</v>
      </c>
      <c r="F581" s="2" t="s">
        <v>62</v>
      </c>
      <c r="G581" s="2">
        <v>10</v>
      </c>
      <c r="H581" s="2">
        <v>1.7604224834232121</v>
      </c>
    </row>
    <row r="582" spans="1:8" x14ac:dyDescent="0.25">
      <c r="A582" s="10">
        <v>40730</v>
      </c>
      <c r="B582" s="2">
        <v>154</v>
      </c>
      <c r="C582" s="2" t="s">
        <v>43</v>
      </c>
      <c r="D582" s="2" t="s">
        <v>31</v>
      </c>
      <c r="E582" s="2" t="s">
        <v>26</v>
      </c>
      <c r="F582" s="2" t="s">
        <v>62</v>
      </c>
      <c r="G582" s="2">
        <v>10</v>
      </c>
      <c r="H582" s="2">
        <v>0.53147891704225514</v>
      </c>
    </row>
    <row r="583" spans="1:8" x14ac:dyDescent="0.25">
      <c r="A583" s="10">
        <v>40730</v>
      </c>
      <c r="B583" s="2">
        <v>154</v>
      </c>
      <c r="C583" s="2" t="s">
        <v>44</v>
      </c>
      <c r="D583" s="2" t="s">
        <v>31</v>
      </c>
      <c r="E583" s="2" t="s">
        <v>26</v>
      </c>
      <c r="F583" s="2" t="s">
        <v>62</v>
      </c>
      <c r="G583" s="2">
        <v>10</v>
      </c>
      <c r="H583" s="2">
        <v>0.9242792860618817</v>
      </c>
    </row>
    <row r="584" spans="1:8" x14ac:dyDescent="0.25">
      <c r="A584" s="10">
        <v>40730</v>
      </c>
      <c r="B584" s="2">
        <v>154</v>
      </c>
      <c r="C584" s="2" t="s">
        <v>45</v>
      </c>
      <c r="D584" s="2" t="s">
        <v>31</v>
      </c>
      <c r="E584" s="2" t="s">
        <v>26</v>
      </c>
      <c r="F584" s="2" t="s">
        <v>62</v>
      </c>
      <c r="G584" s="2">
        <v>10</v>
      </c>
      <c r="H584" s="2">
        <v>1.1931245983544616</v>
      </c>
    </row>
    <row r="585" spans="1:8" x14ac:dyDescent="0.25">
      <c r="A585" s="10">
        <v>40730</v>
      </c>
      <c r="B585" s="2">
        <v>154</v>
      </c>
      <c r="C585" s="2" t="s">
        <v>46</v>
      </c>
      <c r="D585" s="2" t="s">
        <v>31</v>
      </c>
      <c r="E585" s="2" t="s">
        <v>26</v>
      </c>
      <c r="F585" s="2" t="s">
        <v>62</v>
      </c>
      <c r="G585" s="2">
        <v>10</v>
      </c>
    </row>
    <row r="586" spans="1:8" x14ac:dyDescent="0.25">
      <c r="A586" s="10">
        <v>40730</v>
      </c>
      <c r="B586" s="2">
        <v>154</v>
      </c>
      <c r="C586" s="2" t="s">
        <v>47</v>
      </c>
      <c r="D586" s="2" t="s">
        <v>31</v>
      </c>
      <c r="E586" s="2" t="s">
        <v>26</v>
      </c>
      <c r="F586" s="2" t="s">
        <v>62</v>
      </c>
      <c r="G586" s="2">
        <v>10</v>
      </c>
      <c r="H586" s="2">
        <v>0.79934054945358168</v>
      </c>
    </row>
    <row r="587" spans="1:8" x14ac:dyDescent="0.25">
      <c r="A587" s="10">
        <v>40730</v>
      </c>
      <c r="B587" s="2">
        <v>154</v>
      </c>
      <c r="C587" s="2" t="s">
        <v>48</v>
      </c>
      <c r="D587" s="2" t="s">
        <v>31</v>
      </c>
      <c r="E587" s="2" t="s">
        <v>26</v>
      </c>
      <c r="F587" s="2" t="s">
        <v>62</v>
      </c>
      <c r="G587" s="2">
        <v>10</v>
      </c>
      <c r="H587" s="2">
        <v>0.96378782734555524</v>
      </c>
    </row>
    <row r="588" spans="1:8" x14ac:dyDescent="0.25">
      <c r="A588" s="10">
        <v>40730</v>
      </c>
      <c r="B588" s="2">
        <v>154</v>
      </c>
      <c r="C588" s="2" t="s">
        <v>49</v>
      </c>
      <c r="D588" s="2" t="s">
        <v>31</v>
      </c>
      <c r="E588" s="2" t="s">
        <v>26</v>
      </c>
      <c r="F588" s="2" t="s">
        <v>62</v>
      </c>
      <c r="G588" s="2">
        <v>10</v>
      </c>
      <c r="H588" s="2">
        <v>0.90308998699194354</v>
      </c>
    </row>
    <row r="589" spans="1:8" x14ac:dyDescent="0.25">
      <c r="A589" s="10">
        <v>40730</v>
      </c>
      <c r="B589" s="2">
        <v>154</v>
      </c>
      <c r="C589" s="2" t="s">
        <v>50</v>
      </c>
      <c r="D589" s="2" t="s">
        <v>31</v>
      </c>
      <c r="E589" s="2" t="s">
        <v>26</v>
      </c>
      <c r="F589" s="2" t="s">
        <v>62</v>
      </c>
      <c r="G589" s="2">
        <v>10</v>
      </c>
    </row>
    <row r="590" spans="1:8" x14ac:dyDescent="0.25">
      <c r="A590" s="10">
        <v>40730</v>
      </c>
      <c r="B590" s="2">
        <v>154</v>
      </c>
      <c r="C590" s="2" t="s">
        <v>51</v>
      </c>
      <c r="D590" s="2" t="s">
        <v>31</v>
      </c>
      <c r="E590" s="2" t="s">
        <v>26</v>
      </c>
      <c r="F590" s="2" t="s">
        <v>62</v>
      </c>
      <c r="G590" s="2">
        <v>10</v>
      </c>
    </row>
    <row r="591" spans="1:8" x14ac:dyDescent="0.25">
      <c r="A591" s="10">
        <v>40730</v>
      </c>
      <c r="B591" s="2">
        <v>154</v>
      </c>
      <c r="C591" s="2" t="s">
        <v>52</v>
      </c>
      <c r="D591" s="2" t="s">
        <v>31</v>
      </c>
      <c r="E591" s="2" t="s">
        <v>26</v>
      </c>
      <c r="F591" s="2" t="s">
        <v>62</v>
      </c>
      <c r="G591" s="2">
        <v>10</v>
      </c>
      <c r="H591" s="2">
        <v>0.38021124171160603</v>
      </c>
    </row>
    <row r="592" spans="1:8" x14ac:dyDescent="0.25">
      <c r="A592" s="10">
        <v>40730</v>
      </c>
      <c r="B592" s="2">
        <v>154</v>
      </c>
      <c r="C592" s="2" t="s">
        <v>53</v>
      </c>
      <c r="D592" s="2" t="s">
        <v>31</v>
      </c>
      <c r="E592" s="2" t="s">
        <v>26</v>
      </c>
      <c r="F592" s="2" t="s">
        <v>62</v>
      </c>
      <c r="G592" s="2">
        <v>10</v>
      </c>
    </row>
    <row r="593" spans="1:8" x14ac:dyDescent="0.25">
      <c r="A593" s="10">
        <v>40730</v>
      </c>
      <c r="B593" s="2">
        <v>154</v>
      </c>
      <c r="C593" s="2" t="s">
        <v>54</v>
      </c>
      <c r="D593" s="2" t="s">
        <v>31</v>
      </c>
      <c r="E593" s="2" t="s">
        <v>26</v>
      </c>
      <c r="F593" s="2" t="s">
        <v>62</v>
      </c>
      <c r="G593" s="2">
        <v>10</v>
      </c>
      <c r="H593" s="2">
        <v>1.4502491083193612</v>
      </c>
    </row>
    <row r="594" spans="1:8" x14ac:dyDescent="0.25">
      <c r="A594" s="10">
        <v>40730</v>
      </c>
      <c r="B594" s="2">
        <v>154</v>
      </c>
      <c r="C594" s="2" t="s">
        <v>55</v>
      </c>
      <c r="D594" s="2" t="s">
        <v>31</v>
      </c>
      <c r="E594" s="2" t="s">
        <v>26</v>
      </c>
      <c r="F594" s="2" t="s">
        <v>62</v>
      </c>
      <c r="G594" s="2">
        <v>10</v>
      </c>
    </row>
    <row r="595" spans="1:8" x14ac:dyDescent="0.25">
      <c r="A595" s="10">
        <v>40730</v>
      </c>
      <c r="B595" s="2">
        <v>154</v>
      </c>
      <c r="C595" s="2" t="s">
        <v>56</v>
      </c>
      <c r="D595" s="2" t="s">
        <v>31</v>
      </c>
      <c r="E595" s="2" t="s">
        <v>26</v>
      </c>
      <c r="F595" s="2" t="s">
        <v>62</v>
      </c>
      <c r="G595" s="2">
        <v>10</v>
      </c>
      <c r="H595" s="2">
        <v>1.1303337684950061</v>
      </c>
    </row>
    <row r="596" spans="1:8" x14ac:dyDescent="0.25">
      <c r="A596" s="10">
        <v>40730</v>
      </c>
      <c r="B596" s="2">
        <v>154</v>
      </c>
      <c r="C596" s="2" t="s">
        <v>57</v>
      </c>
      <c r="D596" s="2" t="s">
        <v>31</v>
      </c>
      <c r="E596" s="2" t="s">
        <v>26</v>
      </c>
      <c r="F596" s="2" t="s">
        <v>62</v>
      </c>
      <c r="G596" s="2">
        <v>10</v>
      </c>
      <c r="H596" s="2">
        <v>0.81291335664285558</v>
      </c>
    </row>
    <row r="597" spans="1:8" x14ac:dyDescent="0.25">
      <c r="A597" s="10">
        <v>40730</v>
      </c>
      <c r="B597" s="2">
        <v>154</v>
      </c>
      <c r="C597" s="2" t="s">
        <v>58</v>
      </c>
      <c r="D597" s="2" t="s">
        <v>31</v>
      </c>
      <c r="E597" s="2" t="s">
        <v>26</v>
      </c>
      <c r="F597" s="2" t="s">
        <v>62</v>
      </c>
      <c r="G597" s="2">
        <v>10</v>
      </c>
    </row>
    <row r="598" spans="1:8" x14ac:dyDescent="0.25">
      <c r="A598" s="10">
        <v>40730</v>
      </c>
      <c r="B598" s="2">
        <v>154</v>
      </c>
      <c r="C598" s="2" t="s">
        <v>59</v>
      </c>
      <c r="D598" s="2" t="s">
        <v>31</v>
      </c>
      <c r="E598" s="2" t="s">
        <v>26</v>
      </c>
      <c r="F598" s="2" t="s">
        <v>62</v>
      </c>
      <c r="G598" s="2">
        <v>10</v>
      </c>
    </row>
    <row r="599" spans="1:8" x14ac:dyDescent="0.25">
      <c r="A599" s="10">
        <v>40730</v>
      </c>
      <c r="B599" s="2">
        <v>154</v>
      </c>
      <c r="C599" s="2" t="s">
        <v>60</v>
      </c>
      <c r="D599" s="2" t="s">
        <v>31</v>
      </c>
      <c r="E599" s="2" t="s">
        <v>26</v>
      </c>
      <c r="F599" s="2" t="s">
        <v>62</v>
      </c>
      <c r="G599" s="2">
        <v>10</v>
      </c>
    </row>
    <row r="600" spans="1:8" x14ac:dyDescent="0.25">
      <c r="A600" s="10">
        <v>40730</v>
      </c>
      <c r="B600" s="2">
        <v>154</v>
      </c>
      <c r="C600" s="2" t="s">
        <v>61</v>
      </c>
      <c r="D600" s="2" t="s">
        <v>31</v>
      </c>
      <c r="E600" s="2" t="s">
        <v>26</v>
      </c>
      <c r="F600" s="2" t="s">
        <v>62</v>
      </c>
      <c r="G600" s="2">
        <v>10</v>
      </c>
      <c r="H600" s="2">
        <v>0.57978359661681012</v>
      </c>
    </row>
    <row r="602" spans="1:8" x14ac:dyDescent="0.25">
      <c r="A602" s="10">
        <v>40730</v>
      </c>
      <c r="B602" s="2">
        <v>219</v>
      </c>
      <c r="C602" s="2" t="s">
        <v>38</v>
      </c>
      <c r="D602" s="2" t="s">
        <v>31</v>
      </c>
      <c r="E602" s="2" t="s">
        <v>26</v>
      </c>
      <c r="F602" s="2" t="s">
        <v>62</v>
      </c>
      <c r="G602" s="2">
        <v>10</v>
      </c>
      <c r="H602" s="2">
        <v>0.99122607569249477</v>
      </c>
    </row>
    <row r="603" spans="1:8" x14ac:dyDescent="0.25">
      <c r="A603" s="10">
        <v>40730</v>
      </c>
      <c r="B603" s="2">
        <v>219</v>
      </c>
      <c r="C603" s="2" t="s">
        <v>39</v>
      </c>
      <c r="D603" s="2" t="s">
        <v>31</v>
      </c>
      <c r="E603" s="2" t="s">
        <v>26</v>
      </c>
      <c r="F603" s="2" t="s">
        <v>62</v>
      </c>
      <c r="G603" s="2">
        <v>10</v>
      </c>
      <c r="H603" s="2">
        <v>0.59106460702649921</v>
      </c>
    </row>
    <row r="604" spans="1:8" x14ac:dyDescent="0.25">
      <c r="A604" s="10">
        <v>40730</v>
      </c>
      <c r="B604" s="2">
        <v>219</v>
      </c>
      <c r="C604" s="2" t="s">
        <v>40</v>
      </c>
      <c r="D604" s="2" t="s">
        <v>31</v>
      </c>
      <c r="E604" s="2" t="s">
        <v>26</v>
      </c>
      <c r="F604" s="2" t="s">
        <v>62</v>
      </c>
      <c r="G604" s="2">
        <v>10</v>
      </c>
      <c r="H604" s="2">
        <v>0.93951925261861846</v>
      </c>
    </row>
    <row r="605" spans="1:8" x14ac:dyDescent="0.25">
      <c r="A605" s="10">
        <v>40730</v>
      </c>
      <c r="B605" s="2">
        <v>219</v>
      </c>
      <c r="C605" s="2" t="s">
        <v>41</v>
      </c>
      <c r="D605" s="2" t="s">
        <v>31</v>
      </c>
      <c r="E605" s="2" t="s">
        <v>26</v>
      </c>
      <c r="F605" s="2" t="s">
        <v>62</v>
      </c>
      <c r="G605" s="2">
        <v>10</v>
      </c>
      <c r="H605" s="2">
        <v>0.3222192947339193</v>
      </c>
    </row>
    <row r="606" spans="1:8" x14ac:dyDescent="0.25">
      <c r="A606" s="10">
        <v>40730</v>
      </c>
      <c r="B606" s="2">
        <v>219</v>
      </c>
      <c r="C606" s="2" t="s">
        <v>42</v>
      </c>
      <c r="D606" s="2" t="s">
        <v>31</v>
      </c>
      <c r="E606" s="2" t="s">
        <v>26</v>
      </c>
      <c r="F606" s="2" t="s">
        <v>62</v>
      </c>
      <c r="G606" s="2">
        <v>10</v>
      </c>
      <c r="H606" s="2">
        <v>0.81954393554186866</v>
      </c>
    </row>
    <row r="607" spans="1:8" x14ac:dyDescent="0.25">
      <c r="A607" s="10">
        <v>40730</v>
      </c>
      <c r="B607" s="2">
        <v>219</v>
      </c>
      <c r="C607" s="2" t="s">
        <v>43</v>
      </c>
      <c r="D607" s="2" t="s">
        <v>31</v>
      </c>
      <c r="E607" s="2" t="s">
        <v>26</v>
      </c>
      <c r="F607" s="2" t="s">
        <v>62</v>
      </c>
      <c r="G607" s="2">
        <v>10</v>
      </c>
      <c r="H607" s="2">
        <v>0.89209460269048035</v>
      </c>
    </row>
    <row r="608" spans="1:8" x14ac:dyDescent="0.25">
      <c r="A608" s="10">
        <v>40730</v>
      </c>
      <c r="B608" s="2">
        <v>219</v>
      </c>
      <c r="C608" s="2" t="s">
        <v>44</v>
      </c>
      <c r="D608" s="2" t="s">
        <v>31</v>
      </c>
      <c r="E608" s="2" t="s">
        <v>26</v>
      </c>
      <c r="F608" s="2" t="s">
        <v>62</v>
      </c>
      <c r="G608" s="2">
        <v>10</v>
      </c>
      <c r="H608" s="2">
        <v>0.59106460702649921</v>
      </c>
    </row>
    <row r="609" spans="1:8" x14ac:dyDescent="0.25">
      <c r="A609" s="10">
        <v>40730</v>
      </c>
      <c r="B609" s="2">
        <v>219</v>
      </c>
      <c r="C609" s="2" t="s">
        <v>45</v>
      </c>
      <c r="D609" s="2" t="s">
        <v>31</v>
      </c>
      <c r="E609" s="2" t="s">
        <v>26</v>
      </c>
      <c r="F609" s="2" t="s">
        <v>62</v>
      </c>
      <c r="G609" s="2">
        <v>10</v>
      </c>
      <c r="H609" s="2">
        <v>0.66275783168157409</v>
      </c>
    </row>
    <row r="610" spans="1:8" x14ac:dyDescent="0.25">
      <c r="A610" s="10">
        <v>40730</v>
      </c>
      <c r="B610" s="2">
        <v>219</v>
      </c>
      <c r="C610" s="2" t="s">
        <v>46</v>
      </c>
      <c r="D610" s="2" t="s">
        <v>31</v>
      </c>
      <c r="E610" s="2" t="s">
        <v>26</v>
      </c>
      <c r="F610" s="2" t="s">
        <v>62</v>
      </c>
      <c r="G610" s="2">
        <v>10</v>
      </c>
      <c r="H610" s="2">
        <v>0.6020599913279624</v>
      </c>
    </row>
    <row r="611" spans="1:8" x14ac:dyDescent="0.25">
      <c r="A611" s="10">
        <v>40730</v>
      </c>
      <c r="B611" s="2">
        <v>219</v>
      </c>
      <c r="C611" s="2" t="s">
        <v>47</v>
      </c>
      <c r="D611" s="2" t="s">
        <v>31</v>
      </c>
      <c r="E611" s="2" t="s">
        <v>26</v>
      </c>
      <c r="F611" s="2" t="s">
        <v>62</v>
      </c>
      <c r="G611" s="2">
        <v>10</v>
      </c>
      <c r="H611" s="2">
        <v>0.51851393987788741</v>
      </c>
    </row>
    <row r="612" spans="1:8" x14ac:dyDescent="0.25">
      <c r="A612" s="10">
        <v>40730</v>
      </c>
      <c r="B612" s="2">
        <v>219</v>
      </c>
      <c r="C612" s="2" t="s">
        <v>48</v>
      </c>
      <c r="D612" s="2" t="s">
        <v>31</v>
      </c>
      <c r="E612" s="2" t="s">
        <v>26</v>
      </c>
      <c r="F612" s="2" t="s">
        <v>62</v>
      </c>
      <c r="G612" s="2">
        <v>10</v>
      </c>
    </row>
    <row r="613" spans="1:8" x14ac:dyDescent="0.25">
      <c r="A613" s="10">
        <v>40730</v>
      </c>
      <c r="B613" s="2">
        <v>219</v>
      </c>
      <c r="C613" s="2" t="s">
        <v>49</v>
      </c>
      <c r="D613" s="2" t="s">
        <v>31</v>
      </c>
      <c r="E613" s="2" t="s">
        <v>26</v>
      </c>
      <c r="F613" s="2" t="s">
        <v>62</v>
      </c>
      <c r="G613" s="2">
        <v>10</v>
      </c>
      <c r="H613" s="2">
        <v>0.38021124171160603</v>
      </c>
    </row>
    <row r="614" spans="1:8" x14ac:dyDescent="0.25">
      <c r="A614" s="10">
        <v>40730</v>
      </c>
      <c r="B614" s="2">
        <v>219</v>
      </c>
      <c r="C614" s="2" t="s">
        <v>50</v>
      </c>
      <c r="D614" s="2" t="s">
        <v>31</v>
      </c>
      <c r="E614" s="2" t="s">
        <v>26</v>
      </c>
      <c r="F614" s="2" t="s">
        <v>62</v>
      </c>
      <c r="G614" s="2">
        <v>10</v>
      </c>
      <c r="H614" s="2">
        <v>1.510545010206612</v>
      </c>
    </row>
    <row r="615" spans="1:8" x14ac:dyDescent="0.25">
      <c r="A615" s="10">
        <v>40730</v>
      </c>
      <c r="B615" s="2">
        <v>219</v>
      </c>
      <c r="C615" s="2" t="s">
        <v>51</v>
      </c>
      <c r="D615" s="2" t="s">
        <v>31</v>
      </c>
      <c r="E615" s="2" t="s">
        <v>26</v>
      </c>
      <c r="F615" s="2" t="s">
        <v>62</v>
      </c>
      <c r="G615" s="2">
        <v>10</v>
      </c>
      <c r="H615" s="2">
        <v>1.287801729930226</v>
      </c>
    </row>
    <row r="616" spans="1:8" x14ac:dyDescent="0.25">
      <c r="A616" s="10">
        <v>40730</v>
      </c>
      <c r="B616" s="2">
        <v>219</v>
      </c>
      <c r="C616" s="2" t="s">
        <v>52</v>
      </c>
      <c r="D616" s="2" t="s">
        <v>31</v>
      </c>
      <c r="E616" s="2" t="s">
        <v>26</v>
      </c>
      <c r="F616" s="2" t="s">
        <v>62</v>
      </c>
      <c r="G616" s="2">
        <v>10</v>
      </c>
      <c r="H616" s="2">
        <v>1.4653828514484182</v>
      </c>
    </row>
    <row r="617" spans="1:8" x14ac:dyDescent="0.25">
      <c r="A617" s="10">
        <v>40730</v>
      </c>
      <c r="B617" s="2">
        <v>219</v>
      </c>
      <c r="C617" s="2" t="s">
        <v>53</v>
      </c>
      <c r="D617" s="2" t="s">
        <v>31</v>
      </c>
      <c r="E617" s="2" t="s">
        <v>26</v>
      </c>
      <c r="F617" s="2" t="s">
        <v>62</v>
      </c>
      <c r="G617" s="2">
        <v>10</v>
      </c>
      <c r="H617" s="2">
        <v>0.38021124171160603</v>
      </c>
    </row>
    <row r="618" spans="1:8" x14ac:dyDescent="0.25">
      <c r="A618" s="10">
        <v>40730</v>
      </c>
      <c r="B618" s="2">
        <v>219</v>
      </c>
      <c r="C618" s="2" t="s">
        <v>54</v>
      </c>
      <c r="D618" s="2" t="s">
        <v>31</v>
      </c>
      <c r="E618" s="2" t="s">
        <v>26</v>
      </c>
      <c r="F618" s="2" t="s">
        <v>62</v>
      </c>
      <c r="G618" s="2">
        <v>10</v>
      </c>
      <c r="H618" s="2">
        <v>0.55630250076728727</v>
      </c>
    </row>
    <row r="619" spans="1:8" x14ac:dyDescent="0.25">
      <c r="A619" s="10">
        <v>40730</v>
      </c>
      <c r="B619" s="2">
        <v>219</v>
      </c>
      <c r="C619" s="2" t="s">
        <v>55</v>
      </c>
      <c r="D619" s="2" t="s">
        <v>31</v>
      </c>
      <c r="E619" s="2" t="s">
        <v>26</v>
      </c>
      <c r="F619" s="2" t="s">
        <v>62</v>
      </c>
      <c r="G619" s="2">
        <v>10</v>
      </c>
      <c r="H619" s="2">
        <v>0.34242268082220628</v>
      </c>
    </row>
    <row r="620" spans="1:8" x14ac:dyDescent="0.25">
      <c r="A620" s="10">
        <v>40730</v>
      </c>
      <c r="B620" s="2">
        <v>219</v>
      </c>
      <c r="C620" s="2" t="s">
        <v>56</v>
      </c>
      <c r="D620" s="2" t="s">
        <v>31</v>
      </c>
      <c r="E620" s="2" t="s">
        <v>26</v>
      </c>
      <c r="F620" s="2" t="s">
        <v>62</v>
      </c>
      <c r="G620" s="2">
        <v>10</v>
      </c>
      <c r="H620" s="2">
        <v>1.1986570869544226</v>
      </c>
    </row>
    <row r="621" spans="1:8" x14ac:dyDescent="0.25">
      <c r="A621" s="10">
        <v>40730</v>
      </c>
      <c r="B621" s="2">
        <v>219</v>
      </c>
      <c r="C621" s="2" t="s">
        <v>57</v>
      </c>
      <c r="D621" s="2" t="s">
        <v>31</v>
      </c>
      <c r="E621" s="2" t="s">
        <v>26</v>
      </c>
      <c r="F621" s="2" t="s">
        <v>62</v>
      </c>
      <c r="G621" s="2">
        <v>10</v>
      </c>
    </row>
    <row r="622" spans="1:8" x14ac:dyDescent="0.25">
      <c r="A622" s="10">
        <v>40730</v>
      </c>
      <c r="B622" s="2">
        <v>219</v>
      </c>
      <c r="C622" s="2" t="s">
        <v>58</v>
      </c>
      <c r="D622" s="2" t="s">
        <v>31</v>
      </c>
      <c r="E622" s="2" t="s">
        <v>26</v>
      </c>
      <c r="F622" s="2" t="s">
        <v>62</v>
      </c>
      <c r="G622" s="2">
        <v>10</v>
      </c>
      <c r="H622" s="2">
        <v>1.0211892990699381</v>
      </c>
    </row>
    <row r="623" spans="1:8" x14ac:dyDescent="0.25">
      <c r="A623" s="10">
        <v>40730</v>
      </c>
      <c r="B623" s="2">
        <v>219</v>
      </c>
      <c r="C623" s="2" t="s">
        <v>59</v>
      </c>
      <c r="D623" s="2" t="s">
        <v>31</v>
      </c>
      <c r="E623" s="2" t="s">
        <v>26</v>
      </c>
      <c r="F623" s="2" t="s">
        <v>62</v>
      </c>
      <c r="G623" s="2">
        <v>10</v>
      </c>
      <c r="H623" s="2">
        <v>0.54406804435027567</v>
      </c>
    </row>
    <row r="624" spans="1:8" x14ac:dyDescent="0.25">
      <c r="A624" s="10">
        <v>40730</v>
      </c>
      <c r="B624" s="2">
        <v>219</v>
      </c>
      <c r="C624" s="2" t="s">
        <v>60</v>
      </c>
      <c r="D624" s="2" t="s">
        <v>31</v>
      </c>
      <c r="E624" s="2" t="s">
        <v>26</v>
      </c>
      <c r="F624" s="2" t="s">
        <v>62</v>
      </c>
      <c r="G624" s="2">
        <v>10</v>
      </c>
      <c r="H624" s="2">
        <v>1.8149131812750738</v>
      </c>
    </row>
    <row r="625" spans="1:9" x14ac:dyDescent="0.25">
      <c r="A625" s="10">
        <v>40730</v>
      </c>
      <c r="B625" s="2">
        <v>219</v>
      </c>
      <c r="C625" s="2" t="s">
        <v>61</v>
      </c>
      <c r="D625" s="2" t="s">
        <v>31</v>
      </c>
      <c r="E625" s="2" t="s">
        <v>26</v>
      </c>
      <c r="F625" s="2" t="s">
        <v>62</v>
      </c>
      <c r="G625" s="2">
        <v>10</v>
      </c>
      <c r="H625" s="2">
        <v>1.4771212547196624</v>
      </c>
    </row>
    <row r="627" spans="1:9" x14ac:dyDescent="0.25">
      <c r="A627" s="10">
        <v>40730</v>
      </c>
      <c r="B627" s="2">
        <v>253</v>
      </c>
      <c r="C627" s="2" t="s">
        <v>38</v>
      </c>
      <c r="D627" s="2" t="s">
        <v>32</v>
      </c>
      <c r="E627" s="2" t="s">
        <v>26</v>
      </c>
      <c r="F627" s="2" t="s">
        <v>62</v>
      </c>
      <c r="G627" s="2">
        <v>25</v>
      </c>
    </row>
    <row r="628" spans="1:9" x14ac:dyDescent="0.25">
      <c r="A628" s="10">
        <v>40730</v>
      </c>
      <c r="B628" s="2">
        <v>253</v>
      </c>
      <c r="C628" s="2" t="s">
        <v>39</v>
      </c>
      <c r="D628" s="2" t="s">
        <v>32</v>
      </c>
      <c r="E628" s="2" t="s">
        <v>26</v>
      </c>
      <c r="F628" s="2" t="s">
        <v>62</v>
      </c>
      <c r="G628" s="2">
        <v>25</v>
      </c>
    </row>
    <row r="629" spans="1:9" x14ac:dyDescent="0.25">
      <c r="A629" s="10">
        <v>40730</v>
      </c>
      <c r="B629" s="2">
        <v>253</v>
      </c>
      <c r="C629" s="2" t="s">
        <v>40</v>
      </c>
      <c r="D629" s="2" t="s">
        <v>32</v>
      </c>
      <c r="E629" s="2" t="s">
        <v>26</v>
      </c>
      <c r="F629" s="2" t="s">
        <v>62</v>
      </c>
      <c r="G629" s="2">
        <v>25</v>
      </c>
      <c r="H629" s="2">
        <v>-9.6910013008056392E-2</v>
      </c>
      <c r="I629" s="2">
        <v>1.5000728342597372E-2</v>
      </c>
    </row>
    <row r="630" spans="1:9" x14ac:dyDescent="0.25">
      <c r="A630" s="10">
        <v>40730</v>
      </c>
      <c r="B630" s="2">
        <v>253</v>
      </c>
      <c r="C630" s="2" t="s">
        <v>41</v>
      </c>
      <c r="D630" s="2" t="s">
        <v>32</v>
      </c>
      <c r="E630" s="2" t="s">
        <v>26</v>
      </c>
      <c r="F630" s="2" t="s">
        <v>62</v>
      </c>
      <c r="G630" s="2">
        <v>25</v>
      </c>
      <c r="H630" s="2">
        <v>1.255272505103306</v>
      </c>
      <c r="I630" s="2">
        <v>0.90164915709968274</v>
      </c>
    </row>
    <row r="631" spans="1:9" x14ac:dyDescent="0.25">
      <c r="A631" s="10">
        <v>40730</v>
      </c>
      <c r="B631" s="2">
        <v>253</v>
      </c>
      <c r="C631" s="2" t="s">
        <v>42</v>
      </c>
      <c r="D631" s="2" t="s">
        <v>32</v>
      </c>
      <c r="E631" s="2" t="s">
        <v>26</v>
      </c>
      <c r="F631" s="2" t="s">
        <v>62</v>
      </c>
      <c r="G631" s="2">
        <v>25</v>
      </c>
    </row>
    <row r="632" spans="1:9" x14ac:dyDescent="0.25">
      <c r="A632" s="10">
        <v>40730</v>
      </c>
      <c r="B632" s="2">
        <v>253</v>
      </c>
      <c r="C632" s="2" t="s">
        <v>43</v>
      </c>
      <c r="D632" s="2" t="s">
        <v>32</v>
      </c>
      <c r="E632" s="2" t="s">
        <v>26</v>
      </c>
      <c r="F632" s="2" t="s">
        <v>62</v>
      </c>
      <c r="G632" s="2">
        <v>25</v>
      </c>
      <c r="H632" s="2">
        <v>0.64345267648618742</v>
      </c>
      <c r="I632" s="2">
        <v>0.58139900693576574</v>
      </c>
    </row>
    <row r="633" spans="1:9" x14ac:dyDescent="0.25">
      <c r="A633" s="10">
        <v>40730</v>
      </c>
      <c r="B633" s="2">
        <v>253</v>
      </c>
      <c r="C633" s="2" t="s">
        <v>44</v>
      </c>
      <c r="D633" s="2" t="s">
        <v>32</v>
      </c>
      <c r="E633" s="2" t="s">
        <v>26</v>
      </c>
      <c r="F633" s="2" t="s">
        <v>62</v>
      </c>
      <c r="G633" s="2">
        <v>25</v>
      </c>
    </row>
    <row r="634" spans="1:9" x14ac:dyDescent="0.25">
      <c r="A634" s="10">
        <v>40730</v>
      </c>
      <c r="B634" s="2">
        <v>253</v>
      </c>
      <c r="C634" s="2" t="s">
        <v>45</v>
      </c>
      <c r="D634" s="2" t="s">
        <v>32</v>
      </c>
      <c r="E634" s="2" t="s">
        <v>26</v>
      </c>
      <c r="F634" s="2" t="s">
        <v>62</v>
      </c>
      <c r="G634" s="2">
        <v>25</v>
      </c>
      <c r="H634" s="2">
        <v>1.2900346113625181</v>
      </c>
      <c r="I634" s="2">
        <v>0.79392004068481392</v>
      </c>
    </row>
    <row r="635" spans="1:9" x14ac:dyDescent="0.25">
      <c r="A635" s="10">
        <v>40730</v>
      </c>
      <c r="B635" s="2">
        <v>253</v>
      </c>
      <c r="C635" s="2" t="s">
        <v>46</v>
      </c>
      <c r="D635" s="2" t="s">
        <v>32</v>
      </c>
      <c r="E635" s="2" t="s">
        <v>26</v>
      </c>
      <c r="F635" s="2" t="s">
        <v>62</v>
      </c>
      <c r="G635" s="2">
        <v>25</v>
      </c>
      <c r="H635" s="2">
        <v>0.77815125038364363</v>
      </c>
      <c r="I635" s="2">
        <v>0.48570752736622969</v>
      </c>
    </row>
    <row r="636" spans="1:9" x14ac:dyDescent="0.25">
      <c r="A636" s="10">
        <v>40730</v>
      </c>
      <c r="B636" s="2">
        <v>253</v>
      </c>
      <c r="C636" s="2" t="s">
        <v>47</v>
      </c>
      <c r="D636" s="2" t="s">
        <v>32</v>
      </c>
      <c r="E636" s="2" t="s">
        <v>26</v>
      </c>
      <c r="F636" s="2" t="s">
        <v>62</v>
      </c>
      <c r="G636" s="2">
        <v>25</v>
      </c>
      <c r="H636" s="2">
        <v>0.69019608002851363</v>
      </c>
      <c r="I636" s="2">
        <v>0.59498805568750424</v>
      </c>
    </row>
    <row r="637" spans="1:9" x14ac:dyDescent="0.25">
      <c r="A637" s="10">
        <v>40730</v>
      </c>
      <c r="B637" s="2">
        <v>253</v>
      </c>
      <c r="C637" s="2" t="s">
        <v>48</v>
      </c>
      <c r="D637" s="2" t="s">
        <v>32</v>
      </c>
      <c r="E637" s="2" t="s">
        <v>26</v>
      </c>
      <c r="F637" s="2" t="s">
        <v>62</v>
      </c>
      <c r="G637" s="2">
        <v>25</v>
      </c>
    </row>
    <row r="638" spans="1:9" x14ac:dyDescent="0.25">
      <c r="A638" s="10">
        <v>40730</v>
      </c>
      <c r="B638" s="2">
        <v>253</v>
      </c>
      <c r="C638" s="2" t="s">
        <v>49</v>
      </c>
      <c r="D638" s="2" t="s">
        <v>32</v>
      </c>
      <c r="E638" s="2" t="s">
        <v>26</v>
      </c>
      <c r="F638" s="2" t="s">
        <v>62</v>
      </c>
      <c r="G638" s="2">
        <v>25</v>
      </c>
      <c r="H638" s="2">
        <v>0.50514997831990605</v>
      </c>
      <c r="I638" s="2">
        <v>0.16088225306725318</v>
      </c>
    </row>
    <row r="639" spans="1:9" x14ac:dyDescent="0.25">
      <c r="A639" s="10">
        <v>40730</v>
      </c>
      <c r="B639" s="2">
        <v>253</v>
      </c>
      <c r="C639" s="2" t="s">
        <v>50</v>
      </c>
      <c r="D639" s="2" t="s">
        <v>32</v>
      </c>
      <c r="E639" s="2" t="s">
        <v>26</v>
      </c>
      <c r="F639" s="2" t="s">
        <v>62</v>
      </c>
      <c r="G639" s="2">
        <v>25</v>
      </c>
      <c r="H639" s="2">
        <v>1.3979400086720377</v>
      </c>
      <c r="I639" s="2">
        <v>0.99391686885296515</v>
      </c>
    </row>
    <row r="640" spans="1:9" x14ac:dyDescent="0.25">
      <c r="A640" s="10">
        <v>40730</v>
      </c>
      <c r="B640" s="2">
        <v>253</v>
      </c>
      <c r="C640" s="2" t="s">
        <v>51</v>
      </c>
      <c r="D640" s="2" t="s">
        <v>32</v>
      </c>
      <c r="E640" s="2" t="s">
        <v>26</v>
      </c>
      <c r="F640" s="2" t="s">
        <v>62</v>
      </c>
      <c r="G640" s="2">
        <v>25</v>
      </c>
      <c r="H640" s="2">
        <v>0.86332286012045589</v>
      </c>
      <c r="I640" s="2">
        <v>0.43293632830584688</v>
      </c>
    </row>
    <row r="641" spans="1:9" x14ac:dyDescent="0.25">
      <c r="A641" s="10">
        <v>40730</v>
      </c>
      <c r="B641" s="2">
        <v>253</v>
      </c>
      <c r="C641" s="2" t="s">
        <v>52</v>
      </c>
      <c r="D641" s="2" t="s">
        <v>32</v>
      </c>
      <c r="E641" s="2" t="s">
        <v>26</v>
      </c>
      <c r="F641" s="2" t="s">
        <v>62</v>
      </c>
      <c r="G641" s="2">
        <v>25</v>
      </c>
      <c r="H641" s="2">
        <v>0.9242792860618817</v>
      </c>
      <c r="I641" s="2">
        <v>0.64576425253788627</v>
      </c>
    </row>
    <row r="642" spans="1:9" x14ac:dyDescent="0.25">
      <c r="A642" s="10">
        <v>40730</v>
      </c>
      <c r="B642" s="2">
        <v>253</v>
      </c>
      <c r="C642" s="2" t="s">
        <v>53</v>
      </c>
      <c r="D642" s="2" t="s">
        <v>32</v>
      </c>
      <c r="E642" s="2" t="s">
        <v>26</v>
      </c>
      <c r="F642" s="2" t="s">
        <v>62</v>
      </c>
      <c r="G642" s="2">
        <v>25</v>
      </c>
      <c r="H642" s="2">
        <v>1.3654879848908996</v>
      </c>
      <c r="I642" s="2">
        <v>1.029340015552118</v>
      </c>
    </row>
    <row r="643" spans="1:9" x14ac:dyDescent="0.25">
      <c r="A643" s="10">
        <v>40730</v>
      </c>
      <c r="B643" s="2">
        <v>253</v>
      </c>
      <c r="C643" s="2" t="s">
        <v>54</v>
      </c>
      <c r="D643" s="2" t="s">
        <v>32</v>
      </c>
      <c r="E643" s="2" t="s">
        <v>26</v>
      </c>
      <c r="F643" s="2" t="s">
        <v>62</v>
      </c>
      <c r="G643" s="2">
        <v>25</v>
      </c>
      <c r="H643" s="2">
        <v>0.47712125471966244</v>
      </c>
      <c r="I643" s="2">
        <v>0.13881455438387968</v>
      </c>
    </row>
    <row r="644" spans="1:9" x14ac:dyDescent="0.25">
      <c r="A644" s="10">
        <v>40730</v>
      </c>
      <c r="B644" s="2">
        <v>253</v>
      </c>
      <c r="C644" s="2" t="s">
        <v>55</v>
      </c>
      <c r="D644" s="2" t="s">
        <v>32</v>
      </c>
      <c r="E644" s="2" t="s">
        <v>26</v>
      </c>
      <c r="F644" s="2" t="s">
        <v>62</v>
      </c>
      <c r="G644" s="2">
        <v>25</v>
      </c>
      <c r="H644" s="2">
        <v>0.67209785793571752</v>
      </c>
      <c r="I644" s="2">
        <v>0.50208515222067562</v>
      </c>
    </row>
    <row r="645" spans="1:9" x14ac:dyDescent="0.25">
      <c r="A645" s="10">
        <v>40730</v>
      </c>
      <c r="B645" s="2">
        <v>253</v>
      </c>
      <c r="C645" s="2" t="s">
        <v>56</v>
      </c>
      <c r="D645" s="2" t="s">
        <v>32</v>
      </c>
      <c r="E645" s="2" t="s">
        <v>26</v>
      </c>
      <c r="F645" s="2" t="s">
        <v>62</v>
      </c>
      <c r="G645" s="2">
        <v>25</v>
      </c>
      <c r="H645" s="2">
        <v>0.36172783601759284</v>
      </c>
      <c r="I645" s="2">
        <v>0.2628885833494688</v>
      </c>
    </row>
    <row r="646" spans="1:9" x14ac:dyDescent="0.25">
      <c r="A646" s="10">
        <v>40730</v>
      </c>
      <c r="B646" s="2">
        <v>253</v>
      </c>
      <c r="C646" s="2" t="s">
        <v>57</v>
      </c>
      <c r="D646" s="2" t="s">
        <v>32</v>
      </c>
      <c r="E646" s="2" t="s">
        <v>26</v>
      </c>
      <c r="F646" s="2" t="s">
        <v>62</v>
      </c>
      <c r="G646" s="2">
        <v>25</v>
      </c>
      <c r="H646" s="2">
        <v>1.0211892990699381</v>
      </c>
      <c r="I646" s="2">
        <v>0.70611134146481092</v>
      </c>
    </row>
    <row r="647" spans="1:9" x14ac:dyDescent="0.25">
      <c r="A647" s="10">
        <v>40730</v>
      </c>
      <c r="B647" s="2">
        <v>253</v>
      </c>
      <c r="C647" s="2" t="s">
        <v>58</v>
      </c>
      <c r="D647" s="2" t="s">
        <v>32</v>
      </c>
      <c r="E647" s="2" t="s">
        <v>26</v>
      </c>
      <c r="F647" s="2" t="s">
        <v>62</v>
      </c>
      <c r="G647" s="2">
        <v>25</v>
      </c>
      <c r="H647" s="2">
        <v>0.27875360095282892</v>
      </c>
      <c r="I647" s="2">
        <v>0.18972817827418123</v>
      </c>
    </row>
    <row r="648" spans="1:9" x14ac:dyDescent="0.25">
      <c r="A648" s="10">
        <v>40730</v>
      </c>
      <c r="B648" s="2">
        <v>253</v>
      </c>
      <c r="C648" s="2" t="s">
        <v>59</v>
      </c>
      <c r="D648" s="2" t="s">
        <v>32</v>
      </c>
      <c r="E648" s="2" t="s">
        <v>26</v>
      </c>
      <c r="F648" s="2" t="s">
        <v>62</v>
      </c>
      <c r="G648" s="2">
        <v>25</v>
      </c>
      <c r="H648" s="2">
        <v>0</v>
      </c>
      <c r="I648" s="2">
        <v>0.13800974181010539</v>
      </c>
    </row>
    <row r="649" spans="1:9" x14ac:dyDescent="0.25">
      <c r="A649" s="10">
        <v>40730</v>
      </c>
      <c r="B649" s="2">
        <v>253</v>
      </c>
      <c r="C649" s="2" t="s">
        <v>60</v>
      </c>
      <c r="D649" s="2" t="s">
        <v>32</v>
      </c>
      <c r="E649" s="2" t="s">
        <v>26</v>
      </c>
      <c r="F649" s="2" t="s">
        <v>62</v>
      </c>
      <c r="G649" s="2">
        <v>25</v>
      </c>
      <c r="H649" s="2">
        <v>0.57978359661681012</v>
      </c>
      <c r="I649" s="2">
        <v>0.4068313556251516</v>
      </c>
    </row>
    <row r="650" spans="1:9" x14ac:dyDescent="0.25">
      <c r="A650" s="10">
        <v>40730</v>
      </c>
      <c r="B650" s="2">
        <v>253</v>
      </c>
      <c r="C650" s="2" t="s">
        <v>61</v>
      </c>
      <c r="D650" s="2" t="s">
        <v>32</v>
      </c>
      <c r="E650" s="2" t="s">
        <v>26</v>
      </c>
      <c r="F650" s="2" t="s">
        <v>62</v>
      </c>
      <c r="G650" s="2">
        <v>25</v>
      </c>
      <c r="H650" s="2">
        <v>0.36172783601759284</v>
      </c>
      <c r="I650" s="2">
        <v>0.26088897134630251</v>
      </c>
    </row>
    <row r="652" spans="1:9" x14ac:dyDescent="0.25">
      <c r="A652" s="10">
        <v>40730</v>
      </c>
      <c r="B652" s="2">
        <v>256</v>
      </c>
      <c r="C652" s="2" t="s">
        <v>38</v>
      </c>
      <c r="D652" s="2" t="s">
        <v>32</v>
      </c>
      <c r="E652" s="2" t="s">
        <v>26</v>
      </c>
      <c r="F652" s="2" t="s">
        <v>62</v>
      </c>
      <c r="G652" s="2">
        <v>25</v>
      </c>
    </row>
    <row r="653" spans="1:9" x14ac:dyDescent="0.25">
      <c r="A653" s="10">
        <v>40730</v>
      </c>
      <c r="B653" s="2">
        <v>256</v>
      </c>
      <c r="C653" s="2" t="s">
        <v>39</v>
      </c>
      <c r="D653" s="2" t="s">
        <v>32</v>
      </c>
      <c r="E653" s="2" t="s">
        <v>26</v>
      </c>
      <c r="F653" s="2" t="s">
        <v>62</v>
      </c>
      <c r="G653" s="2">
        <v>25</v>
      </c>
      <c r="H653" s="2">
        <v>1.1931245983544616</v>
      </c>
      <c r="I653" s="2">
        <v>0.75143762418522442</v>
      </c>
    </row>
    <row r="654" spans="1:9" x14ac:dyDescent="0.25">
      <c r="A654" s="10">
        <v>40730</v>
      </c>
      <c r="B654" s="2">
        <v>256</v>
      </c>
      <c r="C654" s="2" t="s">
        <v>40</v>
      </c>
      <c r="D654" s="2" t="s">
        <v>32</v>
      </c>
      <c r="E654" s="2" t="s">
        <v>26</v>
      </c>
      <c r="F654" s="2" t="s">
        <v>62</v>
      </c>
      <c r="G654" s="2">
        <v>25</v>
      </c>
      <c r="H654" s="2">
        <v>-0.15490195998574319</v>
      </c>
      <c r="I654" s="2">
        <v>-7.2806123925539992E-2</v>
      </c>
    </row>
    <row r="655" spans="1:9" x14ac:dyDescent="0.25">
      <c r="A655" s="10">
        <v>40730</v>
      </c>
      <c r="B655" s="2">
        <v>256</v>
      </c>
      <c r="C655" s="2" t="s">
        <v>41</v>
      </c>
      <c r="D655" s="2" t="s">
        <v>32</v>
      </c>
      <c r="E655" s="2" t="s">
        <v>26</v>
      </c>
      <c r="F655" s="2" t="s">
        <v>62</v>
      </c>
      <c r="G655" s="2">
        <v>25</v>
      </c>
      <c r="H655" s="2">
        <v>0.46239799789895608</v>
      </c>
      <c r="I655" s="2">
        <v>0.26568148729426488</v>
      </c>
    </row>
    <row r="656" spans="1:9" x14ac:dyDescent="0.25">
      <c r="A656" s="10">
        <v>40730</v>
      </c>
      <c r="B656" s="2">
        <v>256</v>
      </c>
      <c r="C656" s="2" t="s">
        <v>42</v>
      </c>
      <c r="D656" s="2" t="s">
        <v>32</v>
      </c>
      <c r="E656" s="2" t="s">
        <v>26</v>
      </c>
      <c r="F656" s="2" t="s">
        <v>62</v>
      </c>
      <c r="G656" s="2">
        <v>25</v>
      </c>
    </row>
    <row r="657" spans="1:9" x14ac:dyDescent="0.25">
      <c r="A657" s="10">
        <v>40730</v>
      </c>
      <c r="B657" s="2">
        <v>256</v>
      </c>
      <c r="C657" s="2" t="s">
        <v>43</v>
      </c>
      <c r="D657" s="2" t="s">
        <v>32</v>
      </c>
      <c r="E657" s="2" t="s">
        <v>26</v>
      </c>
      <c r="F657" s="2" t="s">
        <v>62</v>
      </c>
      <c r="G657" s="2">
        <v>25</v>
      </c>
    </row>
    <row r="658" spans="1:9" x14ac:dyDescent="0.25">
      <c r="A658" s="10">
        <v>40730</v>
      </c>
      <c r="B658" s="2">
        <v>256</v>
      </c>
      <c r="C658" s="2" t="s">
        <v>44</v>
      </c>
      <c r="D658" s="2" t="s">
        <v>32</v>
      </c>
      <c r="E658" s="2" t="s">
        <v>26</v>
      </c>
      <c r="F658" s="2" t="s">
        <v>62</v>
      </c>
      <c r="G658" s="2">
        <v>25</v>
      </c>
      <c r="H658" s="2">
        <v>0.72427586960078905</v>
      </c>
      <c r="I658" s="2">
        <v>0.45529620826060335</v>
      </c>
    </row>
    <row r="659" spans="1:9" x14ac:dyDescent="0.25">
      <c r="A659" s="10">
        <v>40730</v>
      </c>
      <c r="B659" s="2">
        <v>256</v>
      </c>
      <c r="C659" s="2" t="s">
        <v>45</v>
      </c>
      <c r="D659" s="2" t="s">
        <v>32</v>
      </c>
      <c r="E659" s="2" t="s">
        <v>26</v>
      </c>
      <c r="F659" s="2" t="s">
        <v>62</v>
      </c>
      <c r="G659" s="2">
        <v>25</v>
      </c>
    </row>
    <row r="660" spans="1:9" x14ac:dyDescent="0.25">
      <c r="A660" s="10">
        <v>40730</v>
      </c>
      <c r="B660" s="2">
        <v>256</v>
      </c>
      <c r="C660" s="2" t="s">
        <v>46</v>
      </c>
      <c r="D660" s="2" t="s">
        <v>32</v>
      </c>
      <c r="E660" s="2" t="s">
        <v>26</v>
      </c>
      <c r="F660" s="2" t="s">
        <v>62</v>
      </c>
      <c r="G660" s="2">
        <v>25</v>
      </c>
      <c r="H660" s="2">
        <v>1.1038037209559568</v>
      </c>
      <c r="I660" s="2">
        <v>0.87524840946581717</v>
      </c>
    </row>
    <row r="661" spans="1:9" x14ac:dyDescent="0.25">
      <c r="A661" s="10">
        <v>40730</v>
      </c>
      <c r="B661" s="2">
        <v>256</v>
      </c>
      <c r="C661" s="2" t="s">
        <v>47</v>
      </c>
      <c r="D661" s="2" t="s">
        <v>32</v>
      </c>
      <c r="E661" s="2" t="s">
        <v>26</v>
      </c>
      <c r="F661" s="2" t="s">
        <v>62</v>
      </c>
      <c r="G661" s="2">
        <v>25</v>
      </c>
      <c r="H661" s="2">
        <v>0.59106460702649921</v>
      </c>
      <c r="I661" s="2">
        <v>0.39083007860466223</v>
      </c>
    </row>
    <row r="662" spans="1:9" x14ac:dyDescent="0.25">
      <c r="A662" s="10">
        <v>40730</v>
      </c>
      <c r="B662" s="2">
        <v>256</v>
      </c>
      <c r="C662" s="2" t="s">
        <v>48</v>
      </c>
      <c r="D662" s="2" t="s">
        <v>32</v>
      </c>
      <c r="E662" s="2" t="s">
        <v>26</v>
      </c>
      <c r="F662" s="2" t="s">
        <v>62</v>
      </c>
      <c r="G662" s="2">
        <v>25</v>
      </c>
    </row>
    <row r="663" spans="1:9" x14ac:dyDescent="0.25">
      <c r="A663" s="10">
        <v>40730</v>
      </c>
      <c r="B663" s="2">
        <v>256</v>
      </c>
      <c r="C663" s="2" t="s">
        <v>49</v>
      </c>
      <c r="D663" s="2" t="s">
        <v>32</v>
      </c>
      <c r="E663" s="2" t="s">
        <v>26</v>
      </c>
      <c r="F663" s="2" t="s">
        <v>62</v>
      </c>
      <c r="G663" s="2">
        <v>25</v>
      </c>
    </row>
    <row r="664" spans="1:9" x14ac:dyDescent="0.25">
      <c r="A664" s="10">
        <v>40730</v>
      </c>
      <c r="B664" s="2">
        <v>256</v>
      </c>
      <c r="C664" s="2" t="s">
        <v>50</v>
      </c>
      <c r="D664" s="2" t="s">
        <v>32</v>
      </c>
      <c r="E664" s="2" t="s">
        <v>26</v>
      </c>
      <c r="F664" s="2" t="s">
        <v>62</v>
      </c>
      <c r="G664" s="2">
        <v>25</v>
      </c>
      <c r="H664" s="2">
        <v>0.23044892137827391</v>
      </c>
      <c r="I664" s="2">
        <v>0.28903305368132648</v>
      </c>
    </row>
    <row r="665" spans="1:9" x14ac:dyDescent="0.25">
      <c r="A665" s="10">
        <v>40730</v>
      </c>
      <c r="B665" s="2">
        <v>256</v>
      </c>
      <c r="C665" s="2" t="s">
        <v>51</v>
      </c>
      <c r="D665" s="2" t="s">
        <v>32</v>
      </c>
      <c r="E665" s="2" t="s">
        <v>26</v>
      </c>
      <c r="F665" s="2" t="s">
        <v>62</v>
      </c>
      <c r="G665" s="2">
        <v>25</v>
      </c>
      <c r="H665" s="2">
        <v>0.62324929039790045</v>
      </c>
      <c r="I665" s="2">
        <v>0.110585320857214</v>
      </c>
    </row>
    <row r="666" spans="1:9" x14ac:dyDescent="0.25">
      <c r="A666" s="10">
        <v>40730</v>
      </c>
      <c r="B666" s="2">
        <v>256</v>
      </c>
      <c r="C666" s="2" t="s">
        <v>52</v>
      </c>
      <c r="D666" s="2" t="s">
        <v>32</v>
      </c>
      <c r="E666" s="2" t="s">
        <v>26</v>
      </c>
      <c r="F666" s="2" t="s">
        <v>62</v>
      </c>
      <c r="G666" s="2">
        <v>25</v>
      </c>
      <c r="H666" s="2">
        <v>1.6138418218760691</v>
      </c>
      <c r="I666" s="2">
        <v>1.179446039162908</v>
      </c>
    </row>
    <row r="667" spans="1:9" x14ac:dyDescent="0.25">
      <c r="A667" s="10">
        <v>40730</v>
      </c>
      <c r="B667" s="2">
        <v>256</v>
      </c>
      <c r="C667" s="2" t="s">
        <v>53</v>
      </c>
      <c r="D667" s="2" t="s">
        <v>32</v>
      </c>
      <c r="E667" s="2" t="s">
        <v>26</v>
      </c>
      <c r="F667" s="2" t="s">
        <v>62</v>
      </c>
      <c r="G667" s="2">
        <v>25</v>
      </c>
      <c r="H667" s="2">
        <v>-4.5757490560675115E-2</v>
      </c>
      <c r="I667" s="2">
        <v>-0.1244324553264038</v>
      </c>
    </row>
    <row r="668" spans="1:9" x14ac:dyDescent="0.25">
      <c r="A668" s="10">
        <v>40730</v>
      </c>
      <c r="B668" s="2">
        <v>256</v>
      </c>
      <c r="C668" s="2" t="s">
        <v>54</v>
      </c>
      <c r="D668" s="2" t="s">
        <v>32</v>
      </c>
      <c r="E668" s="2" t="s">
        <v>26</v>
      </c>
      <c r="F668" s="2" t="s">
        <v>62</v>
      </c>
      <c r="G668" s="2">
        <v>25</v>
      </c>
      <c r="H668" s="2">
        <v>0.53147891704225514</v>
      </c>
      <c r="I668" s="2">
        <v>0.40594323004806421</v>
      </c>
    </row>
    <row r="669" spans="1:9" x14ac:dyDescent="0.25">
      <c r="A669" s="10">
        <v>40730</v>
      </c>
      <c r="B669" s="2">
        <v>256</v>
      </c>
      <c r="C669" s="2" t="s">
        <v>55</v>
      </c>
      <c r="D669" s="2" t="s">
        <v>32</v>
      </c>
      <c r="E669" s="2" t="s">
        <v>26</v>
      </c>
      <c r="F669" s="2" t="s">
        <v>62</v>
      </c>
      <c r="G669" s="2">
        <v>25</v>
      </c>
      <c r="H669" s="2">
        <v>0</v>
      </c>
      <c r="I669" s="2">
        <v>-0.1096900255970638</v>
      </c>
    </row>
    <row r="670" spans="1:9" x14ac:dyDescent="0.25">
      <c r="A670" s="10">
        <v>40730</v>
      </c>
      <c r="B670" s="2">
        <v>256</v>
      </c>
      <c r="C670" s="2" t="s">
        <v>56</v>
      </c>
      <c r="D670" s="2" t="s">
        <v>32</v>
      </c>
      <c r="E670" s="2" t="s">
        <v>26</v>
      </c>
      <c r="F670" s="2" t="s">
        <v>62</v>
      </c>
      <c r="G670" s="2">
        <v>25</v>
      </c>
      <c r="H670" s="2">
        <v>0.3222192947339193</v>
      </c>
      <c r="I670" s="2">
        <v>0.30907034766142349</v>
      </c>
    </row>
    <row r="671" spans="1:9" x14ac:dyDescent="0.25">
      <c r="A671" s="10">
        <v>40730</v>
      </c>
      <c r="B671" s="2">
        <v>256</v>
      </c>
      <c r="C671" s="2" t="s">
        <v>57</v>
      </c>
      <c r="D671" s="2" t="s">
        <v>32</v>
      </c>
      <c r="E671" s="2" t="s">
        <v>26</v>
      </c>
      <c r="F671" s="2" t="s">
        <v>62</v>
      </c>
      <c r="G671" s="2">
        <v>25</v>
      </c>
      <c r="H671" s="2">
        <v>0.20411998265592479</v>
      </c>
      <c r="I671" s="2">
        <v>0.19786246792252127</v>
      </c>
    </row>
    <row r="672" spans="1:9" x14ac:dyDescent="0.25">
      <c r="A672" s="10">
        <v>40730</v>
      </c>
      <c r="B672" s="2">
        <v>256</v>
      </c>
      <c r="C672" s="2" t="s">
        <v>58</v>
      </c>
      <c r="D672" s="2" t="s">
        <v>32</v>
      </c>
      <c r="E672" s="2" t="s">
        <v>26</v>
      </c>
      <c r="F672" s="2" t="s">
        <v>62</v>
      </c>
      <c r="G672" s="2">
        <v>25</v>
      </c>
      <c r="H672" s="2">
        <v>0.63346845557958653</v>
      </c>
      <c r="I672" s="2">
        <v>0.44069894976359936</v>
      </c>
    </row>
    <row r="673" spans="1:9" x14ac:dyDescent="0.25">
      <c r="A673" s="10">
        <v>40730</v>
      </c>
      <c r="B673" s="2">
        <v>256</v>
      </c>
      <c r="C673" s="2" t="s">
        <v>59</v>
      </c>
      <c r="D673" s="2" t="s">
        <v>32</v>
      </c>
      <c r="E673" s="2" t="s">
        <v>26</v>
      </c>
      <c r="F673" s="2" t="s">
        <v>62</v>
      </c>
      <c r="G673" s="2">
        <v>25</v>
      </c>
      <c r="H673" s="2">
        <v>0.49136169383427269</v>
      </c>
      <c r="I673" s="2">
        <v>0.26222522584567504</v>
      </c>
    </row>
    <row r="674" spans="1:9" x14ac:dyDescent="0.25">
      <c r="A674" s="10">
        <v>40730</v>
      </c>
      <c r="B674" s="2">
        <v>256</v>
      </c>
      <c r="C674" s="2" t="s">
        <v>60</v>
      </c>
      <c r="D674" s="2" t="s">
        <v>32</v>
      </c>
      <c r="E674" s="2" t="s">
        <v>26</v>
      </c>
      <c r="F674" s="2" t="s">
        <v>62</v>
      </c>
      <c r="G674" s="2">
        <v>25</v>
      </c>
      <c r="H674" s="2">
        <v>1.4048337166199381</v>
      </c>
      <c r="I674" s="2">
        <v>0.62051843942008822</v>
      </c>
    </row>
    <row r="675" spans="1:9" x14ac:dyDescent="0.25">
      <c r="A675" s="10">
        <v>40730</v>
      </c>
      <c r="B675" s="2">
        <v>256</v>
      </c>
      <c r="C675" s="2" t="s">
        <v>61</v>
      </c>
      <c r="D675" s="2" t="s">
        <v>32</v>
      </c>
      <c r="E675" s="2" t="s">
        <v>26</v>
      </c>
      <c r="F675" s="2" t="s">
        <v>62</v>
      </c>
      <c r="G675" s="2">
        <v>25</v>
      </c>
    </row>
  </sheetData>
  <sortState ref="Q2:T444">
    <sortCondition ref="Q2:Q444"/>
    <sortCondition ref="R2:R4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zoomScale="85" zoomScaleNormal="85" workbookViewId="0">
      <selection activeCell="I14" sqref="I14"/>
    </sheetView>
  </sheetViews>
  <sheetFormatPr defaultRowHeight="15" x14ac:dyDescent="0.25"/>
  <cols>
    <col min="1" max="1" width="16.140625" bestFit="1" customWidth="1"/>
    <col min="2" max="2" width="12.28515625" bestFit="1" customWidth="1"/>
  </cols>
  <sheetData>
    <row r="1" spans="1:4" x14ac:dyDescent="0.25">
      <c r="A1" s="2" t="s">
        <v>10</v>
      </c>
      <c r="B1" s="2" t="s">
        <v>11</v>
      </c>
      <c r="C1" t="s">
        <v>2</v>
      </c>
      <c r="D1" t="s">
        <v>3</v>
      </c>
    </row>
    <row r="2" spans="1:4" x14ac:dyDescent="0.25">
      <c r="A2" s="2">
        <v>7.8700000000000006E-2</v>
      </c>
      <c r="B2" s="2">
        <v>6.1669558300971632</v>
      </c>
      <c r="C2">
        <f>LOG(A2*1000)</f>
        <v>1.8959747323590646</v>
      </c>
      <c r="D2">
        <f>LOG(B2)</f>
        <v>0.79007083786788657</v>
      </c>
    </row>
    <row r="3" spans="1:4" x14ac:dyDescent="0.25">
      <c r="A3" s="2">
        <v>4.5199999999999997E-2</v>
      </c>
      <c r="B3" s="2"/>
      <c r="C3">
        <f t="shared" ref="C3:C66" si="0">LOG(A3*1000)</f>
        <v>1.655138434811382</v>
      </c>
    </row>
    <row r="4" spans="1:4" x14ac:dyDescent="0.25">
      <c r="A4" s="2">
        <v>2.8999999999999998E-2</v>
      </c>
      <c r="B4" s="2">
        <v>3.3558786538680208</v>
      </c>
      <c r="C4">
        <f t="shared" si="0"/>
        <v>1.4623979978989561</v>
      </c>
      <c r="D4">
        <f t="shared" ref="D4:D66" si="1">LOG(B4)</f>
        <v>0.52580624866789527</v>
      </c>
    </row>
    <row r="5" spans="1:4" x14ac:dyDescent="0.25">
      <c r="A5" s="2">
        <v>3.3399999999999999E-2</v>
      </c>
      <c r="B5" s="2"/>
      <c r="C5">
        <f t="shared" si="0"/>
        <v>1.5237464668115646</v>
      </c>
    </row>
    <row r="6" spans="1:4" x14ac:dyDescent="0.25">
      <c r="A6" s="2">
        <v>4.8899999999999999E-2</v>
      </c>
      <c r="B6" s="2">
        <v>1.9864861640029514</v>
      </c>
      <c r="C6">
        <f t="shared" si="0"/>
        <v>1.6893088591236203</v>
      </c>
      <c r="D6">
        <f t="shared" si="1"/>
        <v>0.29808554451441416</v>
      </c>
    </row>
    <row r="7" spans="1:4" x14ac:dyDescent="0.25">
      <c r="A7" s="2">
        <v>3.3800000000000004E-2</v>
      </c>
      <c r="B7" s="2">
        <v>1.061138700813727</v>
      </c>
      <c r="C7">
        <f t="shared" si="0"/>
        <v>1.5289167002776547</v>
      </c>
      <c r="D7">
        <f t="shared" si="1"/>
        <v>2.5772153987197718E-2</v>
      </c>
    </row>
    <row r="8" spans="1:4" x14ac:dyDescent="0.25">
      <c r="A8" s="2">
        <v>3.6499999999999991E-2</v>
      </c>
      <c r="B8" s="2"/>
      <c r="C8">
        <f t="shared" si="0"/>
        <v>1.5622928644564746</v>
      </c>
    </row>
    <row r="9" spans="1:4" x14ac:dyDescent="0.25">
      <c r="A9" s="2">
        <v>6.8099999999999994E-2</v>
      </c>
      <c r="B9" s="2">
        <v>3.7496789123329854</v>
      </c>
      <c r="C9">
        <f t="shared" si="0"/>
        <v>1.8331471119127851</v>
      </c>
      <c r="D9">
        <f t="shared" si="1"/>
        <v>0.57399408037511168</v>
      </c>
    </row>
    <row r="10" spans="1:4" x14ac:dyDescent="0.25">
      <c r="A10" s="2">
        <v>8.0399999999999999E-2</v>
      </c>
      <c r="B10" s="2">
        <v>4.3391131580598952</v>
      </c>
      <c r="C10">
        <f t="shared" si="0"/>
        <v>1.9052560487484513</v>
      </c>
      <c r="D10">
        <f t="shared" si="1"/>
        <v>0.63740097607532553</v>
      </c>
    </row>
    <row r="11" spans="1:4" x14ac:dyDescent="0.25">
      <c r="A11" s="2">
        <v>1.8200000000000001E-2</v>
      </c>
      <c r="B11" s="2">
        <v>2.0254552478316548</v>
      </c>
      <c r="C11">
        <f t="shared" si="0"/>
        <v>1.2600713879850747</v>
      </c>
      <c r="D11">
        <f t="shared" si="1"/>
        <v>0.30652265194593253</v>
      </c>
    </row>
    <row r="12" spans="1:4" x14ac:dyDescent="0.25">
      <c r="A12" s="2">
        <v>5.2299999999999999E-2</v>
      </c>
      <c r="B12" s="2">
        <v>3.5256611085394205</v>
      </c>
      <c r="C12">
        <f t="shared" si="0"/>
        <v>1.7185016888672742</v>
      </c>
      <c r="D12">
        <f t="shared" si="1"/>
        <v>0.54724056497845419</v>
      </c>
    </row>
    <row r="13" spans="1:4" x14ac:dyDescent="0.25">
      <c r="A13" s="2">
        <v>4.9299999999999997E-2</v>
      </c>
      <c r="B13" s="2">
        <v>6.3878458158045373</v>
      </c>
      <c r="C13">
        <f t="shared" si="0"/>
        <v>1.69284691927723</v>
      </c>
      <c r="D13">
        <f t="shared" si="1"/>
        <v>0.80535442497530463</v>
      </c>
    </row>
    <row r="14" spans="1:4" x14ac:dyDescent="0.25">
      <c r="A14" s="2">
        <v>6.9900000000000004E-2</v>
      </c>
      <c r="B14" s="2">
        <v>4.156050283102048</v>
      </c>
      <c r="C14">
        <f t="shared" si="0"/>
        <v>1.8444771757456815</v>
      </c>
      <c r="D14">
        <f t="shared" si="1"/>
        <v>0.61868079334655646</v>
      </c>
    </row>
    <row r="15" spans="1:4" x14ac:dyDescent="0.25">
      <c r="A15" s="2">
        <v>2.9100000000000001E-2</v>
      </c>
      <c r="B15" s="2">
        <v>2.6139597352489234</v>
      </c>
      <c r="C15">
        <f t="shared" si="0"/>
        <v>1.4638929889859074</v>
      </c>
      <c r="D15">
        <f t="shared" si="1"/>
        <v>0.41729889353760591</v>
      </c>
    </row>
    <row r="16" spans="1:4" x14ac:dyDescent="0.25">
      <c r="A16" s="2">
        <v>2.5399999999999999E-2</v>
      </c>
      <c r="B16" s="2">
        <v>3.6570291985910304</v>
      </c>
      <c r="C16">
        <f t="shared" si="0"/>
        <v>1.4048337166199381</v>
      </c>
      <c r="D16">
        <f t="shared" si="1"/>
        <v>0.56312842786233763</v>
      </c>
    </row>
    <row r="17" spans="1:4" x14ac:dyDescent="0.25">
      <c r="A17" s="2">
        <v>3.6400000000000009E-2</v>
      </c>
      <c r="B17" s="2">
        <v>3.8767387314936337</v>
      </c>
      <c r="C17">
        <f t="shared" si="0"/>
        <v>1.5611013836490562</v>
      </c>
      <c r="D17">
        <f t="shared" si="1"/>
        <v>0.58846653319858699</v>
      </c>
    </row>
    <row r="18" spans="1:4" x14ac:dyDescent="0.25">
      <c r="A18" s="2">
        <v>3.2399999999999998E-2</v>
      </c>
      <c r="B18" s="2"/>
      <c r="C18">
        <f t="shared" si="0"/>
        <v>1.510545010206612</v>
      </c>
    </row>
    <row r="19" spans="1:4" x14ac:dyDescent="0.25">
      <c r="A19" s="2">
        <v>6.1499999999999985E-2</v>
      </c>
      <c r="B19" s="2"/>
      <c r="C19">
        <f t="shared" si="0"/>
        <v>1.7888751157754166</v>
      </c>
    </row>
    <row r="20" spans="1:4" x14ac:dyDescent="0.25">
      <c r="A20" s="2">
        <v>4.0299999999999996E-2</v>
      </c>
      <c r="B20" s="2">
        <v>2.9633799589979741</v>
      </c>
      <c r="C20">
        <f t="shared" si="0"/>
        <v>1.6053050461411094</v>
      </c>
      <c r="D20">
        <f t="shared" si="1"/>
        <v>0.47178733947087764</v>
      </c>
    </row>
    <row r="21" spans="1:4" x14ac:dyDescent="0.25">
      <c r="A21" s="2">
        <v>2.5999999999999995E-2</v>
      </c>
      <c r="B21" s="2">
        <v>4.4841073027833334</v>
      </c>
      <c r="C21">
        <f t="shared" si="0"/>
        <v>1.414973347970818</v>
      </c>
      <c r="D21">
        <f t="shared" si="1"/>
        <v>0.65167599652978636</v>
      </c>
    </row>
    <row r="22" spans="1:4" x14ac:dyDescent="0.25">
      <c r="A22" s="2"/>
      <c r="B22" s="2"/>
    </row>
    <row r="23" spans="1:4" x14ac:dyDescent="0.25">
      <c r="A23" s="2"/>
      <c r="B23" s="2"/>
    </row>
    <row r="24" spans="1:4" x14ac:dyDescent="0.25">
      <c r="A24" s="2"/>
      <c r="B24" s="2"/>
    </row>
    <row r="25" spans="1:4" x14ac:dyDescent="0.25">
      <c r="A25" s="2"/>
      <c r="B25" s="2"/>
    </row>
    <row r="26" spans="1:4" x14ac:dyDescent="0.25">
      <c r="A26" s="2">
        <v>5.28E-2</v>
      </c>
      <c r="B26" s="2">
        <v>8.2566057567651043</v>
      </c>
      <c r="C26">
        <f t="shared" si="0"/>
        <v>1.7226339225338123</v>
      </c>
    </row>
    <row r="27" spans="1:4" x14ac:dyDescent="0.25">
      <c r="A27" s="2">
        <v>3.6600000000000008E-2</v>
      </c>
      <c r="B27" s="2"/>
      <c r="C27">
        <f t="shared" si="0"/>
        <v>1.5634810853944108</v>
      </c>
    </row>
    <row r="28" spans="1:4" x14ac:dyDescent="0.25">
      <c r="A28" s="2">
        <v>2.23E-2</v>
      </c>
      <c r="B28" s="2">
        <v>3.9468437533540275</v>
      </c>
      <c r="C28">
        <f t="shared" si="0"/>
        <v>1.3483048630481607</v>
      </c>
      <c r="D28">
        <f t="shared" si="1"/>
        <v>0.59624993399640258</v>
      </c>
    </row>
    <row r="29" spans="1:4" x14ac:dyDescent="0.25">
      <c r="A29" s="2">
        <v>4.3299999999999991E-2</v>
      </c>
      <c r="B29" s="2">
        <v>5.9497012821792126</v>
      </c>
      <c r="C29">
        <f t="shared" si="0"/>
        <v>1.6364878963533653</v>
      </c>
      <c r="D29">
        <f t="shared" si="1"/>
        <v>0.77449516156756015</v>
      </c>
    </row>
    <row r="30" spans="1:4" x14ac:dyDescent="0.25">
      <c r="A30" s="2">
        <v>6.2E-2</v>
      </c>
      <c r="B30" s="2">
        <v>7.290002831621897</v>
      </c>
      <c r="C30">
        <f t="shared" si="0"/>
        <v>1.7923916894982539</v>
      </c>
      <c r="D30">
        <f t="shared" si="1"/>
        <v>0.86272769700899321</v>
      </c>
    </row>
    <row r="31" spans="1:4" x14ac:dyDescent="0.25">
      <c r="A31" s="2">
        <v>6.2299999999999994E-2</v>
      </c>
      <c r="B31" s="2"/>
      <c r="C31">
        <f t="shared" si="0"/>
        <v>1.7944880466591695</v>
      </c>
    </row>
    <row r="32" spans="1:4" x14ac:dyDescent="0.25">
      <c r="A32" s="2">
        <v>2.5500000000000002E-2</v>
      </c>
      <c r="B32" s="2">
        <v>2.558125403493229</v>
      </c>
      <c r="C32">
        <f t="shared" si="0"/>
        <v>1.4065401804339552</v>
      </c>
      <c r="D32">
        <f t="shared" si="1"/>
        <v>0.40792183049063735</v>
      </c>
    </row>
    <row r="33" spans="1:4" x14ac:dyDescent="0.25">
      <c r="A33" s="2">
        <v>6.4799999999999996E-2</v>
      </c>
      <c r="B33" s="2"/>
      <c r="C33">
        <f t="shared" si="0"/>
        <v>1.8115750058705933</v>
      </c>
    </row>
    <row r="34" spans="1:4" x14ac:dyDescent="0.25">
      <c r="A34" s="2">
        <v>4.7600000000000003E-2</v>
      </c>
      <c r="B34" s="2">
        <v>5.4798790499386572</v>
      </c>
      <c r="C34">
        <f t="shared" si="0"/>
        <v>1.6776069527204931</v>
      </c>
      <c r="D34">
        <f t="shared" si="1"/>
        <v>0.73877097298730487</v>
      </c>
    </row>
    <row r="35" spans="1:4" x14ac:dyDescent="0.25">
      <c r="A35" s="2">
        <v>1.8000000000000002E-2</v>
      </c>
      <c r="B35" s="2">
        <v>1.3758497908223959</v>
      </c>
      <c r="C35">
        <f t="shared" si="0"/>
        <v>1.2552725051033062</v>
      </c>
      <c r="D35">
        <f t="shared" si="1"/>
        <v>0.13857102214231953</v>
      </c>
    </row>
    <row r="36" spans="1:4" x14ac:dyDescent="0.25">
      <c r="A36" s="2">
        <v>5.16E-2</v>
      </c>
      <c r="B36" s="2">
        <v>5.2049412829020838</v>
      </c>
      <c r="C36">
        <f t="shared" si="0"/>
        <v>1.7126497016272113</v>
      </c>
      <c r="D36">
        <f t="shared" si="1"/>
        <v>0.71641583458518054</v>
      </c>
    </row>
    <row r="37" spans="1:4" x14ac:dyDescent="0.25">
      <c r="A37" s="2">
        <v>6.6500000000000004E-2</v>
      </c>
      <c r="B37" s="2">
        <v>5.492486829375232</v>
      </c>
      <c r="C37">
        <f t="shared" si="0"/>
        <v>1.8228216453031045</v>
      </c>
      <c r="D37">
        <f t="shared" si="1"/>
        <v>0.73976902418398749</v>
      </c>
    </row>
    <row r="38" spans="1:4" x14ac:dyDescent="0.25">
      <c r="A38" s="2">
        <v>7.0700000000000013E-2</v>
      </c>
      <c r="B38" s="2">
        <v>5.4212272863417015</v>
      </c>
      <c r="C38">
        <f t="shared" si="0"/>
        <v>1.8494194137968996</v>
      </c>
      <c r="D38">
        <f t="shared" si="1"/>
        <v>0.73409761556961473</v>
      </c>
    </row>
    <row r="39" spans="1:4" x14ac:dyDescent="0.25">
      <c r="A39" s="2">
        <v>3.5500000000000004E-2</v>
      </c>
      <c r="B39" s="2">
        <v>2.2099887242440972</v>
      </c>
      <c r="C39">
        <f t="shared" si="0"/>
        <v>1.5502283530550942</v>
      </c>
      <c r="D39">
        <f t="shared" si="1"/>
        <v>0.34439005784300186</v>
      </c>
    </row>
    <row r="40" spans="1:4" x14ac:dyDescent="0.25">
      <c r="A40" s="2">
        <v>7.350000000000001E-2</v>
      </c>
      <c r="B40" s="2">
        <v>4.4188426124266655</v>
      </c>
      <c r="C40">
        <f t="shared" si="0"/>
        <v>1.866287339084195</v>
      </c>
      <c r="D40">
        <f t="shared" si="1"/>
        <v>0.64530853340844085</v>
      </c>
    </row>
    <row r="41" spans="1:4" x14ac:dyDescent="0.25">
      <c r="A41" s="2">
        <v>3.3100000000000004E-2</v>
      </c>
      <c r="B41" s="2">
        <v>2.3508671852432412</v>
      </c>
      <c r="C41">
        <f t="shared" si="0"/>
        <v>1.5198279937757189</v>
      </c>
      <c r="D41">
        <f t="shared" si="1"/>
        <v>0.37122809388661021</v>
      </c>
    </row>
    <row r="42" spans="1:4" x14ac:dyDescent="0.25">
      <c r="A42" s="2">
        <v>1.8299999999999997E-2</v>
      </c>
      <c r="B42" s="2">
        <v>2.0662661198757637</v>
      </c>
      <c r="C42">
        <f t="shared" si="0"/>
        <v>1.2624510897304293</v>
      </c>
      <c r="D42">
        <f t="shared" si="1"/>
        <v>0.3151862547202347</v>
      </c>
    </row>
    <row r="43" spans="1:4" x14ac:dyDescent="0.25">
      <c r="A43" s="2">
        <v>6.6000000000000003E-2</v>
      </c>
      <c r="B43" s="2">
        <v>5.1388962675151397</v>
      </c>
      <c r="C43">
        <f t="shared" si="0"/>
        <v>1.8195439355418688</v>
      </c>
      <c r="D43">
        <f t="shared" si="1"/>
        <v>0.71086985121300816</v>
      </c>
    </row>
    <row r="44" spans="1:4" x14ac:dyDescent="0.25">
      <c r="A44" s="2">
        <v>5.4300000000000001E-2</v>
      </c>
      <c r="B44" s="2">
        <v>3.7666825757045133</v>
      </c>
      <c r="C44">
        <f t="shared" si="0"/>
        <v>1.7347998295888469</v>
      </c>
      <c r="D44">
        <f t="shared" si="1"/>
        <v>0.57595902306271962</v>
      </c>
    </row>
    <row r="45" spans="1:4" x14ac:dyDescent="0.25">
      <c r="A45" s="2">
        <v>3.7699999999999997E-2</v>
      </c>
      <c r="B45" s="2">
        <v>3.3950236037566084</v>
      </c>
      <c r="C45">
        <f t="shared" si="0"/>
        <v>1.5763413502057928</v>
      </c>
      <c r="D45">
        <f t="shared" si="1"/>
        <v>0.53084279804085399</v>
      </c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4" x14ac:dyDescent="0.25">
      <c r="A49" s="2"/>
      <c r="B49" s="2"/>
    </row>
    <row r="50" spans="1:4" x14ac:dyDescent="0.25">
      <c r="A50" s="2">
        <v>6.7900000000000002E-2</v>
      </c>
      <c r="B50" s="2">
        <v>5.9574065243408052</v>
      </c>
      <c r="C50">
        <f t="shared" si="0"/>
        <v>1.8318697742805017</v>
      </c>
      <c r="D50">
        <f t="shared" si="1"/>
        <v>0.775057236703518</v>
      </c>
    </row>
    <row r="51" spans="1:4" x14ac:dyDescent="0.25">
      <c r="A51" s="2">
        <v>5.0299999999999997E-2</v>
      </c>
      <c r="B51" s="2">
        <v>5.3868237364090916</v>
      </c>
      <c r="C51">
        <f t="shared" si="0"/>
        <v>1.7015679850559273</v>
      </c>
      <c r="D51">
        <f t="shared" si="1"/>
        <v>0.7313327651213607</v>
      </c>
    </row>
    <row r="52" spans="1:4" x14ac:dyDescent="0.25">
      <c r="A52" s="2">
        <v>3.9699999999999999E-2</v>
      </c>
      <c r="B52" s="2">
        <v>5.9195338347993571</v>
      </c>
      <c r="C52">
        <f t="shared" si="0"/>
        <v>1.598790506763115</v>
      </c>
      <c r="D52">
        <f t="shared" si="1"/>
        <v>0.7722875072388482</v>
      </c>
    </row>
    <row r="53" spans="1:4" x14ac:dyDescent="0.25">
      <c r="A53" s="2">
        <v>1.3899999999999996E-2</v>
      </c>
      <c r="B53" s="2">
        <v>2.297220547707072</v>
      </c>
      <c r="C53">
        <f t="shared" si="0"/>
        <v>1.143014800254095</v>
      </c>
      <c r="D53">
        <f t="shared" si="1"/>
        <v>0.36120269221468665</v>
      </c>
    </row>
    <row r="54" spans="1:4" x14ac:dyDescent="0.25">
      <c r="A54" s="2">
        <v>6.6199999999999995E-2</v>
      </c>
      <c r="B54" s="2">
        <v>8.7167481606116439</v>
      </c>
      <c r="C54">
        <f t="shared" si="0"/>
        <v>1.8208579894396999</v>
      </c>
      <c r="D54">
        <f t="shared" si="1"/>
        <v>0.94035449877485444</v>
      </c>
    </row>
    <row r="55" spans="1:4" x14ac:dyDescent="0.25">
      <c r="A55" s="2">
        <v>4.9800000000000004E-2</v>
      </c>
      <c r="B55" s="2">
        <v>3.9445544825971006</v>
      </c>
      <c r="C55">
        <f t="shared" si="0"/>
        <v>1.6972293427597176</v>
      </c>
      <c r="D55">
        <f t="shared" si="1"/>
        <v>0.59599795895839824</v>
      </c>
    </row>
    <row r="56" spans="1:4" x14ac:dyDescent="0.25">
      <c r="A56" s="2">
        <v>5.3400000000000003E-2</v>
      </c>
      <c r="B56" s="2">
        <v>6.5011484759519282</v>
      </c>
      <c r="C56">
        <f t="shared" si="0"/>
        <v>1.7275412570285564</v>
      </c>
      <c r="D56">
        <f t="shared" si="1"/>
        <v>0.8129900847520285</v>
      </c>
    </row>
    <row r="57" spans="1:4" x14ac:dyDescent="0.25">
      <c r="A57" s="2">
        <v>4.7399999999999998E-2</v>
      </c>
      <c r="B57" s="2">
        <v>6.4654872255627263</v>
      </c>
      <c r="C57">
        <f t="shared" si="0"/>
        <v>1.675778341674085</v>
      </c>
      <c r="D57">
        <f t="shared" si="1"/>
        <v>0.81060125797129168</v>
      </c>
    </row>
    <row r="58" spans="1:4" x14ac:dyDescent="0.25">
      <c r="A58" s="2">
        <v>1.7400000000000002E-2</v>
      </c>
      <c r="B58" s="2">
        <v>3.0441309514518751</v>
      </c>
      <c r="C58">
        <f t="shared" si="0"/>
        <v>1.2405492482825997</v>
      </c>
      <c r="D58">
        <f t="shared" si="1"/>
        <v>0.48346333084153431</v>
      </c>
    </row>
    <row r="59" spans="1:4" x14ac:dyDescent="0.25">
      <c r="A59" s="2">
        <v>2.52E-2</v>
      </c>
      <c r="B59" s="2">
        <v>4.388279150247449</v>
      </c>
      <c r="C59">
        <f t="shared" si="0"/>
        <v>1.4014005407815442</v>
      </c>
      <c r="D59">
        <f t="shared" si="1"/>
        <v>0.64229424642227595</v>
      </c>
    </row>
    <row r="60" spans="1:4" x14ac:dyDescent="0.25">
      <c r="A60" s="2">
        <v>6.2199999999999998E-2</v>
      </c>
      <c r="B60" s="2">
        <v>4.8426416024759265</v>
      </c>
      <c r="C60">
        <f t="shared" si="0"/>
        <v>1.7937903846908188</v>
      </c>
      <c r="D60">
        <f t="shared" si="1"/>
        <v>0.68508232867350216</v>
      </c>
    </row>
    <row r="61" spans="1:4" x14ac:dyDescent="0.25">
      <c r="A61" s="2">
        <v>4.7E-2</v>
      </c>
      <c r="B61" s="2">
        <v>3.7861894398981484</v>
      </c>
      <c r="C61">
        <f t="shared" si="0"/>
        <v>1.6720978579357175</v>
      </c>
      <c r="D61">
        <f t="shared" si="1"/>
        <v>0.57820233985602654</v>
      </c>
    </row>
    <row r="62" spans="1:4" x14ac:dyDescent="0.25">
      <c r="A62" s="2">
        <v>6.5000000000000002E-2</v>
      </c>
      <c r="B62" s="2">
        <v>5.4740964541368635</v>
      </c>
      <c r="C62">
        <f t="shared" si="0"/>
        <v>1.8129133566428555</v>
      </c>
      <c r="D62">
        <f t="shared" si="1"/>
        <v>0.73831244545451147</v>
      </c>
    </row>
    <row r="63" spans="1:4" x14ac:dyDescent="0.25">
      <c r="A63" s="2">
        <v>3.4200000000000001E-2</v>
      </c>
      <c r="B63" s="2">
        <v>1.3722591307932301</v>
      </c>
      <c r="C63">
        <f t="shared" si="0"/>
        <v>1.5340261060561351</v>
      </c>
      <c r="D63">
        <f t="shared" si="1"/>
        <v>0.13743612918943138</v>
      </c>
    </row>
    <row r="64" spans="1:4" x14ac:dyDescent="0.25">
      <c r="A64" s="2">
        <v>7.0500000000000007E-2</v>
      </c>
      <c r="B64" s="2">
        <v>5.7100640378963359</v>
      </c>
      <c r="C64">
        <f t="shared" si="0"/>
        <v>1.8481891169913987</v>
      </c>
      <c r="D64">
        <f t="shared" si="1"/>
        <v>0.75664097884988657</v>
      </c>
    </row>
    <row r="65" spans="1:4" x14ac:dyDescent="0.25">
      <c r="A65" s="2">
        <v>2.6099999999999998E-2</v>
      </c>
      <c r="B65" s="2">
        <v>6.0371158067263018</v>
      </c>
      <c r="C65">
        <f t="shared" si="0"/>
        <v>1.4166405073382808</v>
      </c>
      <c r="D65">
        <f t="shared" si="1"/>
        <v>0.78082950676945995</v>
      </c>
    </row>
    <row r="66" spans="1:4" x14ac:dyDescent="0.25">
      <c r="A66" s="2">
        <v>4.0600000000000004E-2</v>
      </c>
      <c r="B66" s="2">
        <v>4.0555217142872859</v>
      </c>
      <c r="C66">
        <f t="shared" si="0"/>
        <v>1.608526033577194</v>
      </c>
      <c r="D66">
        <f t="shared" si="1"/>
        <v>0.6080467310654647</v>
      </c>
    </row>
    <row r="67" spans="1:4" x14ac:dyDescent="0.25">
      <c r="A67" s="2">
        <v>3.9000000000000007E-2</v>
      </c>
      <c r="B67" s="2">
        <v>2.717841826094757</v>
      </c>
      <c r="C67">
        <f t="shared" ref="C67:C130" si="2">LOG(A67*1000)</f>
        <v>1.5910646070264993</v>
      </c>
      <c r="D67">
        <f t="shared" ref="D67:D130" si="3">LOG(B67)</f>
        <v>0.43422417791040868</v>
      </c>
    </row>
    <row r="68" spans="1:4" x14ac:dyDescent="0.25">
      <c r="A68" s="2">
        <v>5.6800000000000003E-2</v>
      </c>
      <c r="B68" s="2">
        <v>5.1813147688679404</v>
      </c>
      <c r="C68">
        <f t="shared" si="2"/>
        <v>1.754348335711019</v>
      </c>
      <c r="D68">
        <f t="shared" si="3"/>
        <v>0.71443997681326477</v>
      </c>
    </row>
    <row r="69" spans="1:4" x14ac:dyDescent="0.25">
      <c r="A69" s="2">
        <v>3.0599999999999999E-2</v>
      </c>
      <c r="B69" s="2">
        <v>6.996264255758021</v>
      </c>
      <c r="C69">
        <f t="shared" si="2"/>
        <v>1.4857214264815799</v>
      </c>
      <c r="D69">
        <f t="shared" si="3"/>
        <v>0.84486620484467534</v>
      </c>
    </row>
    <row r="70" spans="1:4" x14ac:dyDescent="0.25">
      <c r="A70" s="2"/>
      <c r="B70" s="2"/>
    </row>
    <row r="71" spans="1:4" x14ac:dyDescent="0.25">
      <c r="A71" s="2"/>
      <c r="B71" s="2"/>
    </row>
    <row r="72" spans="1:4" x14ac:dyDescent="0.25">
      <c r="A72" s="2"/>
      <c r="B72" s="2"/>
    </row>
    <row r="73" spans="1:4" x14ac:dyDescent="0.25">
      <c r="A73" s="2"/>
      <c r="B73" s="2"/>
    </row>
    <row r="74" spans="1:4" x14ac:dyDescent="0.25">
      <c r="A74" s="2">
        <v>2.8000000000000001E-2</v>
      </c>
      <c r="B74" s="2">
        <v>4.5089551423037024</v>
      </c>
      <c r="C74">
        <f t="shared" si="2"/>
        <v>1.4471580313422192</v>
      </c>
      <c r="D74">
        <f t="shared" si="3"/>
        <v>0.65407591471511373</v>
      </c>
    </row>
    <row r="75" spans="1:4" x14ac:dyDescent="0.25">
      <c r="A75" s="2">
        <v>4.2200000000000001E-2</v>
      </c>
      <c r="B75" s="2">
        <v>4.3803362265989412</v>
      </c>
      <c r="C75">
        <f t="shared" si="2"/>
        <v>1.6253124509616739</v>
      </c>
      <c r="D75">
        <f t="shared" si="3"/>
        <v>0.6415074474338438</v>
      </c>
    </row>
    <row r="76" spans="1:4" x14ac:dyDescent="0.25">
      <c r="A76" s="2">
        <v>2.2800000000000001E-2</v>
      </c>
      <c r="B76" s="2">
        <v>3.1812907736056952</v>
      </c>
      <c r="C76">
        <f t="shared" si="2"/>
        <v>1.3579348470004537</v>
      </c>
      <c r="D76">
        <f t="shared" si="3"/>
        <v>0.50260336593261645</v>
      </c>
    </row>
    <row r="77" spans="1:4" x14ac:dyDescent="0.25">
      <c r="A77" s="2">
        <v>4.4699999999999997E-2</v>
      </c>
      <c r="B77" s="2">
        <v>4.5673430405305222</v>
      </c>
      <c r="C77">
        <f t="shared" si="2"/>
        <v>1.6503075231319364</v>
      </c>
      <c r="D77">
        <f t="shared" si="3"/>
        <v>0.65966363149195217</v>
      </c>
    </row>
    <row r="78" spans="1:4" x14ac:dyDescent="0.25">
      <c r="A78" s="2">
        <v>3.4499999999999996E-2</v>
      </c>
      <c r="B78" s="2">
        <v>4.0964916676930549</v>
      </c>
      <c r="C78">
        <f t="shared" si="2"/>
        <v>1.537819095073274</v>
      </c>
      <c r="D78">
        <f t="shared" si="3"/>
        <v>0.61241207583678936</v>
      </c>
    </row>
    <row r="79" spans="1:4" x14ac:dyDescent="0.25">
      <c r="A79" s="2">
        <v>1.77E-2</v>
      </c>
      <c r="B79" s="2">
        <v>2.5149574312303304</v>
      </c>
      <c r="C79">
        <f t="shared" si="2"/>
        <v>1.2479732663618066</v>
      </c>
      <c r="D79">
        <f t="shared" si="3"/>
        <v>0.40053063848211362</v>
      </c>
    </row>
    <row r="80" spans="1:4" x14ac:dyDescent="0.25">
      <c r="A80" s="2"/>
      <c r="B80" s="2">
        <v>1.4189460099999998</v>
      </c>
      <c r="D80">
        <f t="shared" si="3"/>
        <v>0.1519658711409449</v>
      </c>
    </row>
    <row r="81" spans="1:4" x14ac:dyDescent="0.25">
      <c r="A81" s="2">
        <v>4.880000000000001E-2</v>
      </c>
      <c r="B81" s="2">
        <v>4.7758442008392068</v>
      </c>
      <c r="C81">
        <f t="shared" si="2"/>
        <v>1.6884198220027107</v>
      </c>
      <c r="D81">
        <f t="shared" si="3"/>
        <v>0.67905015065492591</v>
      </c>
    </row>
    <row r="82" spans="1:4" x14ac:dyDescent="0.25">
      <c r="A82" s="2">
        <v>2.1100000000000001E-2</v>
      </c>
      <c r="B82" s="2">
        <v>2.9267805482826854</v>
      </c>
      <c r="C82">
        <f t="shared" si="2"/>
        <v>1.3242824552976926</v>
      </c>
      <c r="D82">
        <f t="shared" si="3"/>
        <v>0.46639016000029021</v>
      </c>
    </row>
    <row r="83" spans="1:4" x14ac:dyDescent="0.25">
      <c r="A83" s="2">
        <v>5.8299999999999991E-2</v>
      </c>
      <c r="B83" s="2">
        <v>7.9461794052216606</v>
      </c>
      <c r="C83">
        <f t="shared" si="2"/>
        <v>1.7656685547590141</v>
      </c>
      <c r="D83">
        <f t="shared" si="3"/>
        <v>0.90015836613316536</v>
      </c>
    </row>
    <row r="84" spans="1:4" x14ac:dyDescent="0.25">
      <c r="A84" s="2">
        <v>3.0200000000000005E-2</v>
      </c>
      <c r="B84" s="2">
        <v>5.5596143068340576</v>
      </c>
      <c r="C84">
        <f t="shared" si="2"/>
        <v>1.4800069429571507</v>
      </c>
      <c r="D84">
        <f t="shared" si="3"/>
        <v>0.74504466384396839</v>
      </c>
    </row>
    <row r="85" spans="1:4" x14ac:dyDescent="0.25">
      <c r="A85" s="2">
        <v>3.27E-2</v>
      </c>
      <c r="B85" s="2">
        <v>2.7427745032011281</v>
      </c>
      <c r="C85">
        <f t="shared" si="2"/>
        <v>1.5145477526602862</v>
      </c>
      <c r="D85">
        <f t="shared" si="3"/>
        <v>0.43819010361580918</v>
      </c>
    </row>
    <row r="86" spans="1:4" x14ac:dyDescent="0.25">
      <c r="A86" s="2">
        <v>4.9099999999999998E-2</v>
      </c>
      <c r="B86" s="2">
        <v>5.2101354703185923</v>
      </c>
      <c r="C86">
        <f t="shared" si="2"/>
        <v>1.6910814921229684</v>
      </c>
      <c r="D86">
        <f t="shared" si="3"/>
        <v>0.71684901566937842</v>
      </c>
    </row>
    <row r="87" spans="1:4" x14ac:dyDescent="0.25">
      <c r="A87" s="2">
        <v>1.8299999999999997E-2</v>
      </c>
      <c r="B87" s="2">
        <v>3.8846335649424475</v>
      </c>
      <c r="C87">
        <f t="shared" si="2"/>
        <v>1.2624510897304293</v>
      </c>
      <c r="D87">
        <f t="shared" si="3"/>
        <v>0.58935005834180887</v>
      </c>
    </row>
    <row r="88" spans="1:4" x14ac:dyDescent="0.25">
      <c r="A88" s="2">
        <v>7.8999999999999973E-3</v>
      </c>
      <c r="B88" s="2">
        <v>3.3670203184840157</v>
      </c>
      <c r="C88">
        <f t="shared" si="2"/>
        <v>0.89762709129044127</v>
      </c>
      <c r="D88">
        <f t="shared" si="3"/>
        <v>0.52724573717183187</v>
      </c>
    </row>
    <row r="89" spans="1:4" x14ac:dyDescent="0.25">
      <c r="A89" s="2">
        <v>3.6900000000000009E-2</v>
      </c>
      <c r="B89" s="2">
        <v>5.2287897569619783</v>
      </c>
      <c r="C89">
        <f t="shared" si="2"/>
        <v>1.5670263661590604</v>
      </c>
      <c r="D89">
        <f t="shared" si="3"/>
        <v>0.71840117974762763</v>
      </c>
    </row>
    <row r="90" spans="1:4" x14ac:dyDescent="0.25">
      <c r="A90" s="2">
        <v>8.14E-2</v>
      </c>
      <c r="B90" s="2">
        <v>6.9571113172522452</v>
      </c>
      <c r="C90">
        <f t="shared" si="2"/>
        <v>1.9106244048892012</v>
      </c>
      <c r="D90">
        <f t="shared" si="3"/>
        <v>0.84242895234164017</v>
      </c>
    </row>
    <row r="91" spans="1:4" x14ac:dyDescent="0.25">
      <c r="A91" s="2">
        <v>2.24E-2</v>
      </c>
      <c r="B91" s="2">
        <v>2.5628315688558385</v>
      </c>
      <c r="C91">
        <f t="shared" si="2"/>
        <v>1.3502480183341627</v>
      </c>
      <c r="D91">
        <f t="shared" si="3"/>
        <v>0.40872006497467295</v>
      </c>
    </row>
    <row r="92" spans="1:4" x14ac:dyDescent="0.25">
      <c r="A92" s="2">
        <v>1.7599999999999998E-2</v>
      </c>
      <c r="B92" s="2">
        <v>1.7989757827682928</v>
      </c>
      <c r="C92">
        <f t="shared" si="2"/>
        <v>1.2455126678141497</v>
      </c>
      <c r="D92">
        <f t="shared" si="3"/>
        <v>0.25502531705267306</v>
      </c>
    </row>
    <row r="93" spans="1:4" x14ac:dyDescent="0.25">
      <c r="A93" s="2">
        <v>2.3E-2</v>
      </c>
      <c r="B93" s="2">
        <v>5.4807178066246536</v>
      </c>
      <c r="C93">
        <f t="shared" si="2"/>
        <v>1.3617278360175928</v>
      </c>
      <c r="D93">
        <f t="shared" si="3"/>
        <v>0.73883744152106556</v>
      </c>
    </row>
    <row r="94" spans="1:4" x14ac:dyDescent="0.25">
      <c r="A94" s="2"/>
      <c r="B94" s="2"/>
    </row>
    <row r="95" spans="1:4" x14ac:dyDescent="0.25">
      <c r="A95" s="2"/>
      <c r="B95" s="2"/>
    </row>
    <row r="96" spans="1:4" x14ac:dyDescent="0.25">
      <c r="A96" s="2"/>
      <c r="B96" s="2"/>
    </row>
    <row r="97" spans="1:4" x14ac:dyDescent="0.25">
      <c r="A97" s="2"/>
      <c r="B97" s="2"/>
    </row>
    <row r="98" spans="1:4" x14ac:dyDescent="0.25">
      <c r="A98" s="2">
        <v>4.8299999999999996E-2</v>
      </c>
      <c r="B98" s="2">
        <v>3.2430171591953481</v>
      </c>
      <c r="C98">
        <f t="shared" si="2"/>
        <v>1.6839471307515121</v>
      </c>
      <c r="D98">
        <f t="shared" si="3"/>
        <v>0.51094924658359209</v>
      </c>
    </row>
    <row r="99" spans="1:4" x14ac:dyDescent="0.25">
      <c r="A99" s="2">
        <v>2.0200000000000003E-2</v>
      </c>
      <c r="B99" s="2">
        <v>4.2248018323570831</v>
      </c>
      <c r="C99">
        <f t="shared" si="2"/>
        <v>1.3053513694466239</v>
      </c>
      <c r="D99">
        <f t="shared" si="3"/>
        <v>0.62580634284021819</v>
      </c>
    </row>
    <row r="100" spans="1:4" x14ac:dyDescent="0.25">
      <c r="A100" s="2">
        <v>9.4000000000000004E-3</v>
      </c>
      <c r="B100" s="2">
        <v>3.9965580410964243</v>
      </c>
      <c r="C100">
        <f t="shared" si="2"/>
        <v>0.97312785359969867</v>
      </c>
      <c r="D100">
        <f t="shared" si="3"/>
        <v>0.60168612451091597</v>
      </c>
    </row>
    <row r="101" spans="1:4" x14ac:dyDescent="0.25">
      <c r="A101" s="2">
        <v>3.8300000000000001E-2</v>
      </c>
      <c r="B101" s="2">
        <v>3.9597313964457652</v>
      </c>
      <c r="C101">
        <f t="shared" si="2"/>
        <v>1.5831987739686226</v>
      </c>
      <c r="D101">
        <f t="shared" si="3"/>
        <v>0.59766572708767318</v>
      </c>
    </row>
    <row r="102" spans="1:4" x14ac:dyDescent="0.25">
      <c r="A102" s="2">
        <v>4.4499999999999998E-2</v>
      </c>
      <c r="B102" s="2">
        <v>4.0619393031576978</v>
      </c>
      <c r="C102">
        <f t="shared" si="2"/>
        <v>1.6483600109809315</v>
      </c>
      <c r="D102">
        <f t="shared" si="3"/>
        <v>0.60873342953145937</v>
      </c>
    </row>
    <row r="103" spans="1:4" x14ac:dyDescent="0.25">
      <c r="A103" s="2">
        <v>2.01E-2</v>
      </c>
      <c r="B103" s="2">
        <v>2.3298124347526041</v>
      </c>
      <c r="C103">
        <f t="shared" si="2"/>
        <v>1.3031960574204888</v>
      </c>
      <c r="D103">
        <f t="shared" si="3"/>
        <v>0.36732095886686539</v>
      </c>
    </row>
    <row r="104" spans="1:4" x14ac:dyDescent="0.25">
      <c r="A104" s="2"/>
      <c r="B104" s="2">
        <v>4.5209283800000009</v>
      </c>
      <c r="D104">
        <f t="shared" si="3"/>
        <v>0.65522762704819237</v>
      </c>
    </row>
    <row r="105" spans="1:4" x14ac:dyDescent="0.25">
      <c r="A105" s="2">
        <v>1.5100000000000002E-2</v>
      </c>
      <c r="B105" s="2">
        <v>1.790144925699132</v>
      </c>
      <c r="C105">
        <f t="shared" si="2"/>
        <v>1.1789769472931695</v>
      </c>
      <c r="D105">
        <f t="shared" si="3"/>
        <v>0.25288819180871974</v>
      </c>
    </row>
    <row r="106" spans="1:4" x14ac:dyDescent="0.25">
      <c r="A106" s="2">
        <v>2.1600000000000001E-2</v>
      </c>
      <c r="B106" s="2">
        <v>6.2104841801365618</v>
      </c>
      <c r="C106">
        <f t="shared" si="2"/>
        <v>1.3344537511509309</v>
      </c>
      <c r="D106">
        <f t="shared" si="3"/>
        <v>0.793125459848814</v>
      </c>
    </row>
    <row r="107" spans="1:4" x14ac:dyDescent="0.25">
      <c r="A107" s="2">
        <v>7.0000000000000007E-2</v>
      </c>
      <c r="B107" s="2">
        <v>8.7893756727565044</v>
      </c>
      <c r="C107">
        <f t="shared" si="2"/>
        <v>1.8450980400142569</v>
      </c>
      <c r="D107">
        <f t="shared" si="3"/>
        <v>0.94395802734835621</v>
      </c>
    </row>
    <row r="108" spans="1:4" x14ac:dyDescent="0.25">
      <c r="A108" s="2">
        <v>2.1900000000000003E-2</v>
      </c>
      <c r="B108" s="2">
        <v>2.3405048187444097</v>
      </c>
      <c r="C108">
        <f t="shared" si="2"/>
        <v>1.3404441148401183</v>
      </c>
      <c r="D108">
        <f t="shared" si="3"/>
        <v>0.36930953961084506</v>
      </c>
    </row>
    <row r="109" spans="1:4" x14ac:dyDescent="0.25">
      <c r="A109" s="2">
        <v>2.6799999999999997E-2</v>
      </c>
      <c r="B109" s="2">
        <v>3.0920700228304168</v>
      </c>
      <c r="C109">
        <f t="shared" si="2"/>
        <v>1.4281347940287887</v>
      </c>
      <c r="D109">
        <f t="shared" si="3"/>
        <v>0.49024932036417773</v>
      </c>
    </row>
    <row r="110" spans="1:4" x14ac:dyDescent="0.25">
      <c r="A110" s="2">
        <v>2.3700000000000002E-2</v>
      </c>
      <c r="B110" s="2">
        <v>2.5102130114517016</v>
      </c>
      <c r="C110">
        <f t="shared" si="2"/>
        <v>1.374748346010104</v>
      </c>
      <c r="D110">
        <f t="shared" si="3"/>
        <v>0.3997105763706218</v>
      </c>
    </row>
    <row r="111" spans="1:4" x14ac:dyDescent="0.25">
      <c r="A111" s="2">
        <v>1.9900000000000001E-2</v>
      </c>
      <c r="B111" s="2"/>
      <c r="C111">
        <f t="shared" si="2"/>
        <v>1.2988530764097066</v>
      </c>
    </row>
    <row r="112" spans="1:4" x14ac:dyDescent="0.25">
      <c r="A112" s="2">
        <v>1.77E-2</v>
      </c>
      <c r="B112" s="2">
        <v>1.543528130561945</v>
      </c>
      <c r="C112">
        <f t="shared" si="2"/>
        <v>1.2479732663618066</v>
      </c>
      <c r="D112">
        <f t="shared" si="3"/>
        <v>0.18851454884014132</v>
      </c>
    </row>
    <row r="113" spans="1:4" x14ac:dyDescent="0.25">
      <c r="A113" s="2">
        <v>9.499999999999998E-3</v>
      </c>
      <c r="B113" s="2">
        <v>2.2982764604965511</v>
      </c>
      <c r="C113">
        <f t="shared" si="2"/>
        <v>0.97772360528884772</v>
      </c>
      <c r="D113">
        <f t="shared" si="3"/>
        <v>0.36140226893297994</v>
      </c>
    </row>
    <row r="114" spans="1:4" x14ac:dyDescent="0.25">
      <c r="A114" s="2">
        <v>1.49E-2</v>
      </c>
      <c r="B114" s="2">
        <v>3.4711276033729752</v>
      </c>
      <c r="C114">
        <f t="shared" si="2"/>
        <v>1.173186268412274</v>
      </c>
      <c r="D114">
        <f t="shared" si="3"/>
        <v>0.54047057922085961</v>
      </c>
    </row>
    <row r="115" spans="1:4" x14ac:dyDescent="0.25">
      <c r="A115" s="2">
        <v>3.6799999999999992E-2</v>
      </c>
      <c r="B115" s="2">
        <v>3.4533451059036575</v>
      </c>
      <c r="C115">
        <f t="shared" si="2"/>
        <v>1.5658478186735176</v>
      </c>
      <c r="D115">
        <f t="shared" si="3"/>
        <v>0.53823998121666028</v>
      </c>
    </row>
    <row r="116" spans="1:4" x14ac:dyDescent="0.25">
      <c r="A116" s="2">
        <v>1.2700000000000003E-2</v>
      </c>
      <c r="B116" s="2">
        <v>2.366332884395614</v>
      </c>
      <c r="C116">
        <f t="shared" si="2"/>
        <v>1.103803720955957</v>
      </c>
      <c r="D116">
        <f t="shared" si="3"/>
        <v>0.37407583906069936</v>
      </c>
    </row>
    <row r="117" spans="1:4" x14ac:dyDescent="0.25">
      <c r="A117" s="2">
        <v>2.0900000000000002E-2</v>
      </c>
      <c r="B117" s="2">
        <v>1.4008988161936928</v>
      </c>
      <c r="C117">
        <f t="shared" si="2"/>
        <v>1.320146286111054</v>
      </c>
      <c r="D117">
        <f t="shared" si="3"/>
        <v>0.14640676829386018</v>
      </c>
    </row>
    <row r="118" spans="1:4" x14ac:dyDescent="0.25">
      <c r="A118" s="2"/>
      <c r="B118" s="2"/>
    </row>
    <row r="119" spans="1:4" x14ac:dyDescent="0.25">
      <c r="A119" s="2"/>
      <c r="B119" s="2"/>
    </row>
    <row r="120" spans="1:4" x14ac:dyDescent="0.25">
      <c r="A120" s="2"/>
      <c r="B120" s="2"/>
    </row>
    <row r="121" spans="1:4" x14ac:dyDescent="0.25">
      <c r="A121" s="2"/>
      <c r="B121" s="2"/>
    </row>
    <row r="122" spans="1:4" x14ac:dyDescent="0.25">
      <c r="A122" s="2">
        <v>4.1099999999999998E-2</v>
      </c>
      <c r="B122" s="2">
        <v>4.3409826743264857</v>
      </c>
      <c r="C122">
        <f t="shared" si="2"/>
        <v>1.6138418218760691</v>
      </c>
      <c r="D122">
        <f t="shared" si="3"/>
        <v>0.63758805249167894</v>
      </c>
    </row>
    <row r="123" spans="1:4" x14ac:dyDescent="0.25">
      <c r="A123" s="2">
        <v>9.9199999999999983E-2</v>
      </c>
      <c r="B123" s="2">
        <v>7.8995053226528498</v>
      </c>
      <c r="C123">
        <f t="shared" si="2"/>
        <v>1.9965116721541787</v>
      </c>
      <c r="D123">
        <f t="shared" si="3"/>
        <v>0.89759989605389789</v>
      </c>
    </row>
    <row r="124" spans="1:4" x14ac:dyDescent="0.25">
      <c r="A124" s="2">
        <v>7.350000000000001E-2</v>
      </c>
      <c r="B124" s="2">
        <v>4.8558901682848212</v>
      </c>
      <c r="C124">
        <f t="shared" si="2"/>
        <v>1.866287339084195</v>
      </c>
      <c r="D124">
        <f t="shared" si="3"/>
        <v>0.68626885519914649</v>
      </c>
    </row>
    <row r="125" spans="1:4" x14ac:dyDescent="0.25">
      <c r="A125" s="2">
        <v>6.9000000000000006E-2</v>
      </c>
      <c r="B125" s="2">
        <v>8.1347474593234281</v>
      </c>
      <c r="C125">
        <f t="shared" si="2"/>
        <v>1.8388490907372552</v>
      </c>
      <c r="D125">
        <f t="shared" si="3"/>
        <v>0.91034407494654468</v>
      </c>
    </row>
    <row r="126" spans="1:4" x14ac:dyDescent="0.25">
      <c r="A126" s="2">
        <v>5.9299999999999992E-2</v>
      </c>
      <c r="B126" s="2">
        <v>8.7858673362215711</v>
      </c>
      <c r="C126">
        <f t="shared" si="2"/>
        <v>1.7730546933642626</v>
      </c>
      <c r="D126">
        <f t="shared" si="3"/>
        <v>0.9437846412714479</v>
      </c>
    </row>
    <row r="127" spans="1:4" x14ac:dyDescent="0.25">
      <c r="A127" s="2">
        <v>5.8100000000000013E-2</v>
      </c>
      <c r="B127" s="2"/>
      <c r="C127">
        <f t="shared" si="2"/>
        <v>1.7641761323903309</v>
      </c>
    </row>
    <row r="128" spans="1:4" x14ac:dyDescent="0.25">
      <c r="A128" s="2">
        <v>9.9900000000000003E-2</v>
      </c>
      <c r="B128" s="2">
        <v>7.117751080804223</v>
      </c>
      <c r="C128">
        <f t="shared" si="2"/>
        <v>1.9995654882259823</v>
      </c>
      <c r="D128">
        <f t="shared" si="3"/>
        <v>0.85234279595731388</v>
      </c>
    </row>
    <row r="129" spans="1:4" x14ac:dyDescent="0.25">
      <c r="A129" s="2">
        <v>0.1124</v>
      </c>
      <c r="B129" s="2">
        <v>7.7732516270084435</v>
      </c>
      <c r="C129">
        <f t="shared" si="2"/>
        <v>2.0507663112330423</v>
      </c>
      <c r="D129">
        <f t="shared" si="3"/>
        <v>0.89060272642830951</v>
      </c>
    </row>
    <row r="130" spans="1:4" x14ac:dyDescent="0.25">
      <c r="A130" s="2">
        <v>9.0599999999999986E-2</v>
      </c>
      <c r="B130" s="2">
        <v>6.2032113114450551</v>
      </c>
      <c r="C130">
        <f t="shared" si="2"/>
        <v>1.9571281976768129</v>
      </c>
      <c r="D130">
        <f t="shared" si="3"/>
        <v>0.79261657559208931</v>
      </c>
    </row>
    <row r="131" spans="1:4" x14ac:dyDescent="0.25">
      <c r="A131" s="2">
        <v>0.10299999999999999</v>
      </c>
      <c r="B131" s="2">
        <v>6.4994676891424961</v>
      </c>
      <c r="C131">
        <f t="shared" ref="C131:C187" si="4">LOG(A131*1000)</f>
        <v>2.012837224705172</v>
      </c>
      <c r="D131">
        <f t="shared" ref="D131:D187" si="5">LOG(B131)</f>
        <v>0.81287778908367103</v>
      </c>
    </row>
    <row r="132" spans="1:4" x14ac:dyDescent="0.25">
      <c r="A132" s="2">
        <v>8.6400000000000005E-2</v>
      </c>
      <c r="B132" s="2">
        <v>9.7743434441268366</v>
      </c>
      <c r="C132">
        <f t="shared" si="4"/>
        <v>1.9365137424788934</v>
      </c>
      <c r="D132">
        <f t="shared" si="5"/>
        <v>0.99008759489970655</v>
      </c>
    </row>
    <row r="133" spans="1:4" x14ac:dyDescent="0.25">
      <c r="A133" s="2">
        <v>0.10890000000000001</v>
      </c>
      <c r="B133" s="2">
        <v>10.666242709272359</v>
      </c>
      <c r="C133">
        <f t="shared" si="4"/>
        <v>2.037027879755775</v>
      </c>
      <c r="D133">
        <f t="shared" si="5"/>
        <v>1.0280114617862368</v>
      </c>
    </row>
    <row r="134" spans="1:4" x14ac:dyDescent="0.25">
      <c r="A134" s="2">
        <v>9.3700000000000006E-2</v>
      </c>
      <c r="B134" s="2">
        <v>7.7575921930814244</v>
      </c>
      <c r="C134">
        <f t="shared" si="4"/>
        <v>1.9717395908877782</v>
      </c>
      <c r="D134">
        <f t="shared" si="5"/>
        <v>0.88972694554638898</v>
      </c>
    </row>
    <row r="135" spans="1:4" x14ac:dyDescent="0.25">
      <c r="A135" s="2">
        <v>8.6300000000000002E-2</v>
      </c>
      <c r="B135" s="2">
        <v>6.9842173478014331</v>
      </c>
      <c r="C135">
        <f t="shared" si="4"/>
        <v>1.9360107957152095</v>
      </c>
      <c r="D135">
        <f t="shared" si="5"/>
        <v>0.84411774608726897</v>
      </c>
    </row>
    <row r="136" spans="1:4" x14ac:dyDescent="0.25">
      <c r="A136" s="2">
        <v>6.0100000000000001E-2</v>
      </c>
      <c r="B136" s="2">
        <v>7.3505808188223325</v>
      </c>
      <c r="C136">
        <f t="shared" si="4"/>
        <v>1.7788744720027396</v>
      </c>
      <c r="D136">
        <f t="shared" si="5"/>
        <v>0.86632165696765329</v>
      </c>
    </row>
    <row r="137" spans="1:4" x14ac:dyDescent="0.25">
      <c r="A137" s="2">
        <v>8.4200000000000011E-2</v>
      </c>
      <c r="B137" s="2">
        <v>11.990762025375476</v>
      </c>
      <c r="C137">
        <f t="shared" si="4"/>
        <v>1.9253120914996495</v>
      </c>
      <c r="D137">
        <f t="shared" si="5"/>
        <v>1.0788467838410938</v>
      </c>
    </row>
    <row r="138" spans="1:4" x14ac:dyDescent="0.25">
      <c r="A138" s="2">
        <v>0.11829999999999999</v>
      </c>
      <c r="B138" s="2">
        <v>3.8828589753245857</v>
      </c>
      <c r="C138">
        <f t="shared" si="4"/>
        <v>2.0729847446279304</v>
      </c>
      <c r="D138">
        <f t="shared" si="5"/>
        <v>0.58915161734219568</v>
      </c>
    </row>
    <row r="139" spans="1:4" x14ac:dyDescent="0.25">
      <c r="A139" s="2">
        <v>5.2700000000000011E-2</v>
      </c>
      <c r="B139" s="2">
        <v>2.4672345641076028</v>
      </c>
      <c r="C139">
        <f t="shared" si="4"/>
        <v>1.7218106152125467</v>
      </c>
      <c r="D139">
        <f t="shared" si="5"/>
        <v>0.39221044055376536</v>
      </c>
    </row>
    <row r="140" spans="1:4" x14ac:dyDescent="0.25">
      <c r="A140" s="2"/>
      <c r="B140" s="2"/>
    </row>
    <row r="141" spans="1:4" x14ac:dyDescent="0.25">
      <c r="A141" s="2"/>
      <c r="B141" s="2"/>
    </row>
    <row r="142" spans="1:4" x14ac:dyDescent="0.25">
      <c r="A142" s="2"/>
      <c r="B142" s="2"/>
    </row>
    <row r="143" spans="1:4" x14ac:dyDescent="0.25">
      <c r="A143" s="2"/>
      <c r="B143" s="2"/>
    </row>
    <row r="144" spans="1:4" x14ac:dyDescent="0.25">
      <c r="A144" s="2"/>
      <c r="B144" s="2"/>
    </row>
    <row r="145" spans="1:4" x14ac:dyDescent="0.25">
      <c r="A145" s="2"/>
      <c r="B145" s="2"/>
    </row>
    <row r="146" spans="1:4" x14ac:dyDescent="0.25">
      <c r="A146" s="2">
        <v>5.2299999999999999E-2</v>
      </c>
      <c r="B146" s="2">
        <v>2.4120472513562095</v>
      </c>
      <c r="C146">
        <f t="shared" si="4"/>
        <v>1.7185016888672742</v>
      </c>
      <c r="D146">
        <f t="shared" si="5"/>
        <v>0.3823858112634132</v>
      </c>
    </row>
    <row r="147" spans="1:4" x14ac:dyDescent="0.25">
      <c r="A147" s="2">
        <v>4.3499999999999997E-2</v>
      </c>
      <c r="B147" s="2">
        <v>1.1899014891421584</v>
      </c>
      <c r="C147">
        <f t="shared" si="4"/>
        <v>1.6384892569546374</v>
      </c>
      <c r="D147">
        <f t="shared" si="5"/>
        <v>7.5511008037160571E-2</v>
      </c>
    </row>
    <row r="148" spans="1:4" x14ac:dyDescent="0.25">
      <c r="A148" s="2">
        <v>5.8099999999999999E-2</v>
      </c>
      <c r="B148" s="2"/>
      <c r="C148">
        <f t="shared" si="4"/>
        <v>1.7641761323903307</v>
      </c>
    </row>
    <row r="149" spans="1:4" x14ac:dyDescent="0.25">
      <c r="A149" s="2">
        <v>4.7600000000000003E-2</v>
      </c>
      <c r="B149" s="2">
        <v>2.7756461926797398</v>
      </c>
      <c r="C149">
        <f t="shared" si="4"/>
        <v>1.6776069527204931</v>
      </c>
      <c r="D149">
        <f t="shared" si="5"/>
        <v>0.44336410646595414</v>
      </c>
    </row>
    <row r="150" spans="1:4" x14ac:dyDescent="0.25">
      <c r="A150" s="2">
        <v>5.4900000000000004E-2</v>
      </c>
      <c r="B150" s="2"/>
      <c r="C150">
        <f t="shared" si="4"/>
        <v>1.7395723444500919</v>
      </c>
    </row>
    <row r="151" spans="1:4" x14ac:dyDescent="0.25">
      <c r="A151" s="2">
        <v>6.8900000000000003E-2</v>
      </c>
      <c r="B151" s="2">
        <v>5.7649596920629076</v>
      </c>
      <c r="C151">
        <f t="shared" si="4"/>
        <v>1.8382192219076259</v>
      </c>
      <c r="D151">
        <f t="shared" si="5"/>
        <v>0.76079627510411696</v>
      </c>
    </row>
    <row r="152" spans="1:4" x14ac:dyDescent="0.25">
      <c r="A152" s="2">
        <v>3.3599999999999998E-2</v>
      </c>
      <c r="B152" s="2">
        <v>2.7891261549571058</v>
      </c>
      <c r="C152">
        <f t="shared" si="4"/>
        <v>1.5263392773898441</v>
      </c>
      <c r="D152">
        <f t="shared" si="5"/>
        <v>0.44546815828277631</v>
      </c>
    </row>
    <row r="153" spans="1:4" x14ac:dyDescent="0.25">
      <c r="A153" s="2">
        <v>3.1900000000000005E-2</v>
      </c>
      <c r="B153" s="2">
        <v>2.7680265720424835</v>
      </c>
      <c r="C153">
        <f t="shared" si="4"/>
        <v>1.5037906830571812</v>
      </c>
      <c r="D153">
        <f t="shared" si="5"/>
        <v>0.44217025487288242</v>
      </c>
    </row>
    <row r="154" spans="1:4" x14ac:dyDescent="0.25">
      <c r="A154" s="2">
        <v>5.8900000000000008E-2</v>
      </c>
      <c r="B154" s="2">
        <v>3.8742671833946067</v>
      </c>
      <c r="C154">
        <f t="shared" si="4"/>
        <v>1.7701152947871017</v>
      </c>
      <c r="D154">
        <f t="shared" si="5"/>
        <v>0.58818956792483246</v>
      </c>
    </row>
    <row r="155" spans="1:4" x14ac:dyDescent="0.25">
      <c r="A155" s="2">
        <v>0.09</v>
      </c>
      <c r="B155" s="2"/>
      <c r="C155">
        <f t="shared" si="4"/>
        <v>1.954242509439325</v>
      </c>
    </row>
    <row r="156" spans="1:4" x14ac:dyDescent="0.25">
      <c r="A156" s="2">
        <v>5.2899999999999989E-2</v>
      </c>
      <c r="B156" s="2">
        <v>6.7031817094260564</v>
      </c>
      <c r="C156">
        <f t="shared" si="4"/>
        <v>1.7234556720351857</v>
      </c>
      <c r="D156">
        <f t="shared" si="5"/>
        <v>0.82628099238066033</v>
      </c>
    </row>
    <row r="157" spans="1:4" x14ac:dyDescent="0.25">
      <c r="A157" s="2">
        <v>6.0930000000000012E-2</v>
      </c>
      <c r="B157" s="2">
        <v>3.8009185626507365</v>
      </c>
      <c r="C157">
        <f t="shared" si="4"/>
        <v>1.7848311781244692</v>
      </c>
      <c r="D157">
        <f t="shared" si="5"/>
        <v>0.57988856463854366</v>
      </c>
    </row>
    <row r="158" spans="1:4" x14ac:dyDescent="0.25">
      <c r="A158" s="2">
        <v>7.6299999999999993E-2</v>
      </c>
      <c r="B158" s="2">
        <v>5.3478344844444452</v>
      </c>
      <c r="C158">
        <f t="shared" si="4"/>
        <v>1.8825245379548805</v>
      </c>
      <c r="D158">
        <f t="shared" si="5"/>
        <v>0.72817795737737812</v>
      </c>
    </row>
    <row r="159" spans="1:4" x14ac:dyDescent="0.25">
      <c r="A159" s="2">
        <v>6.7099999999999993E-2</v>
      </c>
      <c r="B159" s="2">
        <v>1.510826558549839</v>
      </c>
      <c r="C159">
        <f t="shared" si="4"/>
        <v>1.8267225201689921</v>
      </c>
      <c r="D159">
        <f t="shared" si="5"/>
        <v>0.17921461060760732</v>
      </c>
    </row>
    <row r="160" spans="1:4" x14ac:dyDescent="0.25">
      <c r="A160" s="2">
        <v>9.6299999999999997E-2</v>
      </c>
      <c r="B160" s="2">
        <v>3.700415433382354</v>
      </c>
      <c r="C160">
        <f t="shared" si="4"/>
        <v>1.9836262871245345</v>
      </c>
      <c r="D160">
        <f t="shared" si="5"/>
        <v>0.56825048360687991</v>
      </c>
    </row>
    <row r="161" spans="1:4" x14ac:dyDescent="0.25">
      <c r="A161" s="2">
        <v>8.2299999999999984E-2</v>
      </c>
      <c r="B161" s="2">
        <v>6.8548126170343124</v>
      </c>
      <c r="C161">
        <f t="shared" si="4"/>
        <v>1.9153998352122696</v>
      </c>
      <c r="D161">
        <f t="shared" si="5"/>
        <v>0.83599558742600077</v>
      </c>
    </row>
    <row r="162" spans="1:4" x14ac:dyDescent="0.25">
      <c r="A162" s="2">
        <v>0.1067</v>
      </c>
      <c r="B162" s="2">
        <v>5.426102817023077</v>
      </c>
      <c r="C162">
        <f t="shared" si="4"/>
        <v>2.0281644194244701</v>
      </c>
      <c r="D162">
        <f t="shared" si="5"/>
        <v>0.73448801877366265</v>
      </c>
    </row>
    <row r="163" spans="1:4" x14ac:dyDescent="0.25">
      <c r="A163" s="2"/>
      <c r="B163" s="2"/>
    </row>
    <row r="164" spans="1:4" x14ac:dyDescent="0.25">
      <c r="A164" s="2"/>
      <c r="B164" s="2"/>
    </row>
    <row r="165" spans="1:4" x14ac:dyDescent="0.25">
      <c r="A165" s="2"/>
      <c r="B165" s="2"/>
    </row>
    <row r="166" spans="1:4" x14ac:dyDescent="0.25">
      <c r="A166" s="2"/>
      <c r="B166" s="2"/>
    </row>
    <row r="167" spans="1:4" x14ac:dyDescent="0.25">
      <c r="A167" s="2"/>
      <c r="B167" s="2"/>
    </row>
    <row r="168" spans="1:4" x14ac:dyDescent="0.25">
      <c r="A168" s="2"/>
      <c r="B168" s="2"/>
    </row>
    <row r="169" spans="1:4" x14ac:dyDescent="0.25">
      <c r="A169" s="2"/>
      <c r="B169" s="2"/>
    </row>
    <row r="170" spans="1:4" x14ac:dyDescent="0.25">
      <c r="A170" s="2">
        <v>6.3099999999999989E-2</v>
      </c>
      <c r="B170" s="2">
        <v>4.0689940832924858</v>
      </c>
      <c r="C170">
        <f t="shared" si="4"/>
        <v>1.8000293592441343</v>
      </c>
      <c r="D170">
        <f t="shared" si="5"/>
        <v>0.60948705834792949</v>
      </c>
    </row>
    <row r="171" spans="1:4" x14ac:dyDescent="0.25">
      <c r="A171" s="2">
        <v>9.3100000000000016E-2</v>
      </c>
      <c r="B171" s="2">
        <v>3.966992163628472</v>
      </c>
      <c r="C171">
        <f t="shared" si="4"/>
        <v>1.9689496809813427</v>
      </c>
      <c r="D171">
        <f t="shared" si="5"/>
        <v>0.59846134257239247</v>
      </c>
    </row>
    <row r="172" spans="1:4" x14ac:dyDescent="0.25">
      <c r="A172" s="2">
        <v>6.5999999999999989E-2</v>
      </c>
      <c r="B172" s="2">
        <v>2.670421523532474</v>
      </c>
      <c r="C172">
        <f t="shared" si="4"/>
        <v>1.8195439355418686</v>
      </c>
      <c r="D172">
        <f t="shared" si="5"/>
        <v>0.4265798197522303</v>
      </c>
    </row>
    <row r="173" spans="1:4" x14ac:dyDescent="0.25">
      <c r="A173" s="2">
        <v>5.28E-2</v>
      </c>
      <c r="B173" s="2">
        <v>3.0338275177818645</v>
      </c>
      <c r="C173">
        <f t="shared" si="4"/>
        <v>1.7226339225338123</v>
      </c>
      <c r="D173">
        <f t="shared" si="5"/>
        <v>0.4819908862051952</v>
      </c>
    </row>
    <row r="174" spans="1:4" x14ac:dyDescent="0.25">
      <c r="A174" s="2">
        <v>6.3299999999999981E-2</v>
      </c>
      <c r="B174" s="2">
        <v>3.6631366102818648</v>
      </c>
      <c r="C174">
        <f t="shared" si="4"/>
        <v>1.801403710017355</v>
      </c>
      <c r="D174">
        <f t="shared" si="5"/>
        <v>0.56385311522072401</v>
      </c>
    </row>
    <row r="175" spans="1:4" x14ac:dyDescent="0.25">
      <c r="A175" s="2">
        <v>6.8500000000000005E-2</v>
      </c>
      <c r="B175" s="2">
        <v>5.854708721450165</v>
      </c>
      <c r="C175">
        <f t="shared" si="4"/>
        <v>1.8356905714924256</v>
      </c>
      <c r="D175">
        <f t="shared" si="5"/>
        <v>0.76750529329162442</v>
      </c>
    </row>
    <row r="176" spans="1:4" x14ac:dyDescent="0.25">
      <c r="A176" s="2">
        <v>9.7900000000000015E-2</v>
      </c>
      <c r="B176" s="2">
        <v>5.8941286015665852</v>
      </c>
      <c r="C176">
        <f t="shared" si="4"/>
        <v>1.9907826918031379</v>
      </c>
      <c r="D176">
        <f t="shared" si="5"/>
        <v>0.77041960730987391</v>
      </c>
    </row>
    <row r="177" spans="1:4" x14ac:dyDescent="0.25">
      <c r="A177" s="2">
        <v>6.7800000000000013E-2</v>
      </c>
      <c r="B177" s="2">
        <v>7.5262562948529412</v>
      </c>
      <c r="C177">
        <f t="shared" si="4"/>
        <v>1.8312296938670634</v>
      </c>
      <c r="D177">
        <f t="shared" si="5"/>
        <v>0.87657900345303907</v>
      </c>
    </row>
    <row r="178" spans="1:4" x14ac:dyDescent="0.25">
      <c r="A178" s="2">
        <v>3.3799999999999997E-2</v>
      </c>
      <c r="B178" s="2">
        <v>3.2575244363868454</v>
      </c>
      <c r="C178">
        <f t="shared" si="4"/>
        <v>1.5289167002776547</v>
      </c>
      <c r="D178">
        <f t="shared" si="5"/>
        <v>0.51288768226586845</v>
      </c>
    </row>
    <row r="179" spans="1:4" x14ac:dyDescent="0.25">
      <c r="A179" s="2"/>
      <c r="B179" s="2"/>
    </row>
    <row r="180" spans="1:4" x14ac:dyDescent="0.25">
      <c r="A180" s="2">
        <v>0.1201</v>
      </c>
      <c r="B180" s="2">
        <v>4.6391543655678085</v>
      </c>
      <c r="C180">
        <f t="shared" si="4"/>
        <v>2.079543007402906</v>
      </c>
      <c r="D180">
        <f t="shared" si="5"/>
        <v>0.66643882369334884</v>
      </c>
    </row>
    <row r="181" spans="1:4" x14ac:dyDescent="0.25">
      <c r="A181" s="2">
        <v>0.19490000000000002</v>
      </c>
      <c r="B181" s="2">
        <v>6.2845486062898273</v>
      </c>
      <c r="C181">
        <f t="shared" si="4"/>
        <v>2.2898118391176214</v>
      </c>
      <c r="D181">
        <f t="shared" si="5"/>
        <v>0.79827408952593415</v>
      </c>
    </row>
    <row r="182" spans="1:4" x14ac:dyDescent="0.25">
      <c r="A182" s="2">
        <v>0.10630000000000001</v>
      </c>
      <c r="B182" s="2">
        <v>6.2597805493464094</v>
      </c>
      <c r="C182">
        <f t="shared" si="4"/>
        <v>2.0265332645232967</v>
      </c>
      <c r="D182">
        <f t="shared" si="5"/>
        <v>0.79655910830971544</v>
      </c>
    </row>
    <row r="183" spans="1:4" x14ac:dyDescent="0.25">
      <c r="A183" s="2">
        <v>5.5999999999999994E-2</v>
      </c>
      <c r="B183" s="2">
        <v>4.6941532159058408</v>
      </c>
      <c r="C183">
        <f t="shared" si="4"/>
        <v>1.7481880270062005</v>
      </c>
      <c r="D183">
        <f t="shared" si="5"/>
        <v>0.67155726074968436</v>
      </c>
    </row>
    <row r="184" spans="1:4" x14ac:dyDescent="0.25">
      <c r="A184" s="2">
        <v>7.2399999999999992E-2</v>
      </c>
      <c r="B184" s="2">
        <v>4.9152404633098445</v>
      </c>
      <c r="C184">
        <f t="shared" si="4"/>
        <v>1.8597385661971468</v>
      </c>
      <c r="D184">
        <f t="shared" si="5"/>
        <v>0.69154476923509578</v>
      </c>
    </row>
    <row r="185" spans="1:4" x14ac:dyDescent="0.25">
      <c r="A185" s="2">
        <v>7.0300000000000015E-2</v>
      </c>
      <c r="B185" s="2">
        <v>4.3968599481811719</v>
      </c>
      <c r="C185">
        <f t="shared" si="4"/>
        <v>1.8469553250198241</v>
      </c>
      <c r="D185">
        <f t="shared" si="5"/>
        <v>0.64314263239232694</v>
      </c>
    </row>
    <row r="186" spans="1:4" x14ac:dyDescent="0.25">
      <c r="A186" s="2">
        <v>0.14499999999999999</v>
      </c>
      <c r="B186" s="2">
        <v>11.358237791406244</v>
      </c>
      <c r="C186">
        <f t="shared" si="4"/>
        <v>2.1613680022349748</v>
      </c>
      <c r="D186">
        <f t="shared" si="5"/>
        <v>1.0553109566537042</v>
      </c>
    </row>
    <row r="187" spans="1:4" x14ac:dyDescent="0.25">
      <c r="A187" s="2">
        <v>0.12179999999999999</v>
      </c>
      <c r="B187" s="2">
        <v>6.304749327977941</v>
      </c>
      <c r="C187">
        <f t="shared" si="4"/>
        <v>2.0856472882968564</v>
      </c>
      <c r="D187">
        <f t="shared" si="5"/>
        <v>0.79966782403517134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First bryo study</vt:lpstr>
    </vt:vector>
  </TitlesOfParts>
  <Company>Faculty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White</dc:creator>
  <cp:lastModifiedBy>Dustin Marshall</cp:lastModifiedBy>
  <dcterms:created xsi:type="dcterms:W3CDTF">2011-06-17T06:47:21Z</dcterms:created>
  <dcterms:modified xsi:type="dcterms:W3CDTF">2013-04-16T03:45:13Z</dcterms:modified>
</cp:coreProperties>
</file>